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masters\Desktop\Missing Maps\GIS\OCA\Chad\Final data\"/>
    </mc:Choice>
  </mc:AlternateContent>
  <bookViews>
    <workbookView xWindow="11355" yWindow="225" windowWidth="9135" windowHeight="8070" tabRatio="532"/>
  </bookViews>
  <sheets>
    <sheet name="Questions_de_Village_V1-2-1" sheetId="1" r:id="rId1"/>
    <sheet name="Analysis" sheetId="2" r:id="rId2"/>
    <sheet name="Sheet1" sheetId="3" r:id="rId3"/>
    <sheet name="20160324 - Watsan data for cens" sheetId="6" r:id="rId4"/>
    <sheet name="IGNORE census data" sheetId="4" r:id="rId5"/>
    <sheet name="Sheet2" sheetId="5" r:id="rId6"/>
  </sheets>
  <definedNames>
    <definedName name="_xlnm._FilterDatabase" localSheetId="3" hidden="1">'20160324 - Watsan data for cens'!$C$1:$C$577</definedName>
    <definedName name="_xlnm._FilterDatabase" localSheetId="4" hidden="1">'IGNORE census data'!$J$1:$J$576</definedName>
    <definedName name="_xlnm._FilterDatabase" localSheetId="0" hidden="1">'Questions_de_Village_V1-2-1'!$K$1:$K$694</definedName>
  </definedNames>
  <calcPr calcId="171027"/>
  <pivotCaches>
    <pivotCache cacheId="0" r:id="rId7"/>
  </pivotCaches>
</workbook>
</file>

<file path=xl/calcChain.xml><?xml version="1.0" encoding="utf-8"?>
<calcChain xmlns="http://schemas.openxmlformats.org/spreadsheetml/2006/main">
  <c r="C263" i="6" l="1"/>
  <c r="D263" i="6"/>
  <c r="E263" i="6"/>
  <c r="F263" i="6"/>
  <c r="G263" i="6"/>
  <c r="I263" i="6"/>
  <c r="J263" i="6"/>
  <c r="K263" i="6"/>
  <c r="L263" i="6"/>
  <c r="M263" i="6"/>
  <c r="C272" i="6"/>
  <c r="D272" i="6"/>
  <c r="E272" i="6"/>
  <c r="F272" i="6"/>
  <c r="G272" i="6"/>
  <c r="I272" i="6"/>
  <c r="J272" i="6"/>
  <c r="K272" i="6"/>
  <c r="L272" i="6"/>
  <c r="M272" i="6"/>
  <c r="C274" i="6"/>
  <c r="D274" i="6"/>
  <c r="E274" i="6"/>
  <c r="F274" i="6"/>
  <c r="G274" i="6"/>
  <c r="I274" i="6"/>
  <c r="J274" i="6"/>
  <c r="K274" i="6"/>
  <c r="L274" i="6"/>
  <c r="M274" i="6"/>
  <c r="C265" i="6"/>
  <c r="D265" i="6"/>
  <c r="E265" i="6"/>
  <c r="F265" i="6"/>
  <c r="G265" i="6"/>
  <c r="I265" i="6"/>
  <c r="J265" i="6"/>
  <c r="K265" i="6"/>
  <c r="L265" i="6"/>
  <c r="M265" i="6"/>
  <c r="C262" i="6"/>
  <c r="D262" i="6"/>
  <c r="E262" i="6"/>
  <c r="F262" i="6"/>
  <c r="G262" i="6"/>
  <c r="I262" i="6"/>
  <c r="J262" i="6"/>
  <c r="K262" i="6"/>
  <c r="L262" i="6"/>
  <c r="M262" i="6"/>
  <c r="C260" i="6"/>
  <c r="D260" i="6"/>
  <c r="E260" i="6"/>
  <c r="F260" i="6"/>
  <c r="G260" i="6"/>
  <c r="I260" i="6"/>
  <c r="J260" i="6"/>
  <c r="K260" i="6"/>
  <c r="L260" i="6"/>
  <c r="M260" i="6"/>
  <c r="C261" i="6"/>
  <c r="D261" i="6"/>
  <c r="E261" i="6"/>
  <c r="F261" i="6"/>
  <c r="G261" i="6"/>
  <c r="I261" i="6"/>
  <c r="J261" i="6"/>
  <c r="K261" i="6"/>
  <c r="L261" i="6"/>
  <c r="M261" i="6"/>
  <c r="C270" i="6"/>
  <c r="D270" i="6"/>
  <c r="E270" i="6"/>
  <c r="F270" i="6"/>
  <c r="G270" i="6"/>
  <c r="I270" i="6"/>
  <c r="J270" i="6"/>
  <c r="K270" i="6"/>
  <c r="L270" i="6"/>
  <c r="M270" i="6"/>
  <c r="C268" i="6"/>
  <c r="D268" i="6"/>
  <c r="E268" i="6"/>
  <c r="F268" i="6"/>
  <c r="G268" i="6"/>
  <c r="I268" i="6"/>
  <c r="J268" i="6"/>
  <c r="K268" i="6"/>
  <c r="L268" i="6"/>
  <c r="M268" i="6"/>
  <c r="C267" i="6"/>
  <c r="D267" i="6"/>
  <c r="E267" i="6"/>
  <c r="F267" i="6"/>
  <c r="G267" i="6"/>
  <c r="I267" i="6"/>
  <c r="J267" i="6"/>
  <c r="K267" i="6"/>
  <c r="L267" i="6"/>
  <c r="M267" i="6"/>
  <c r="C269" i="6"/>
  <c r="D269" i="6"/>
  <c r="E269" i="6"/>
  <c r="G269" i="6"/>
  <c r="I269" i="6"/>
  <c r="J269" i="6"/>
  <c r="K269" i="6"/>
  <c r="L269" i="6"/>
  <c r="M269" i="6"/>
  <c r="C275" i="6"/>
  <c r="D275" i="6"/>
  <c r="E275" i="6"/>
  <c r="F275" i="6"/>
  <c r="G275" i="6"/>
  <c r="I275" i="6"/>
  <c r="J275" i="6"/>
  <c r="K275" i="6"/>
  <c r="L275" i="6"/>
  <c r="M275" i="6"/>
  <c r="C271" i="6"/>
  <c r="D271" i="6"/>
  <c r="E271" i="6"/>
  <c r="F271" i="6"/>
  <c r="G271" i="6"/>
  <c r="I271" i="6"/>
  <c r="J271" i="6"/>
  <c r="K271" i="6"/>
  <c r="L271" i="6"/>
  <c r="M271" i="6"/>
  <c r="C266" i="6"/>
  <c r="D266" i="6"/>
  <c r="E266" i="6"/>
  <c r="F266" i="6"/>
  <c r="G266" i="6"/>
  <c r="I266" i="6"/>
  <c r="J266" i="6"/>
  <c r="K266" i="6"/>
  <c r="L266" i="6"/>
  <c r="M266" i="6"/>
  <c r="C258" i="6"/>
  <c r="D258" i="6"/>
  <c r="E258" i="6"/>
  <c r="F258" i="6"/>
  <c r="G258" i="6"/>
  <c r="I258" i="6"/>
  <c r="J258" i="6"/>
  <c r="K258" i="6"/>
  <c r="L258" i="6"/>
  <c r="M258" i="6"/>
  <c r="C264" i="6"/>
  <c r="D264" i="6"/>
  <c r="E264" i="6"/>
  <c r="F264" i="6"/>
  <c r="G264" i="6"/>
  <c r="I264" i="6"/>
  <c r="J264" i="6"/>
  <c r="K264" i="6"/>
  <c r="L264" i="6"/>
  <c r="M264" i="6"/>
  <c r="C156" i="6"/>
  <c r="D156" i="6"/>
  <c r="E156" i="6"/>
  <c r="F156" i="6"/>
  <c r="G156" i="6"/>
  <c r="I156" i="6"/>
  <c r="J156" i="6"/>
  <c r="K156" i="6"/>
  <c r="L156" i="6"/>
  <c r="M156" i="6"/>
  <c r="C157" i="6"/>
  <c r="D157" i="6"/>
  <c r="E157" i="6"/>
  <c r="F157" i="6"/>
  <c r="G157" i="6"/>
  <c r="I157" i="6"/>
  <c r="J157" i="6"/>
  <c r="K157" i="6"/>
  <c r="L157" i="6"/>
  <c r="M157" i="6"/>
  <c r="C49" i="6"/>
  <c r="D49" i="6"/>
  <c r="E49" i="6"/>
  <c r="F49" i="6"/>
  <c r="G49" i="6"/>
  <c r="I49" i="6"/>
  <c r="J49" i="6"/>
  <c r="K49" i="6"/>
  <c r="L49" i="6"/>
  <c r="M49" i="6"/>
  <c r="C139" i="6"/>
  <c r="D139" i="6"/>
  <c r="E139" i="6"/>
  <c r="F139" i="6"/>
  <c r="G139" i="6"/>
  <c r="I139" i="6"/>
  <c r="J139" i="6"/>
  <c r="K139" i="6"/>
  <c r="L139" i="6"/>
  <c r="M139" i="6"/>
  <c r="C71" i="6"/>
  <c r="D71" i="6"/>
  <c r="E71" i="6"/>
  <c r="F71" i="6"/>
  <c r="G71" i="6"/>
  <c r="I71" i="6"/>
  <c r="J71" i="6"/>
  <c r="K71" i="6"/>
  <c r="L71" i="6"/>
  <c r="M71" i="6"/>
  <c r="C17" i="6"/>
  <c r="D17" i="6"/>
  <c r="E17" i="6"/>
  <c r="F17" i="6"/>
  <c r="G17" i="6"/>
  <c r="I17" i="6"/>
  <c r="J17" i="6"/>
  <c r="K17" i="6"/>
  <c r="L17" i="6"/>
  <c r="M17" i="6"/>
  <c r="C169" i="6"/>
  <c r="D169" i="6"/>
  <c r="E169" i="6"/>
  <c r="F169" i="6"/>
  <c r="G169" i="6"/>
  <c r="I169" i="6"/>
  <c r="J169" i="6"/>
  <c r="K169" i="6"/>
  <c r="L169" i="6"/>
  <c r="M169" i="6"/>
  <c r="C284" i="6"/>
  <c r="D284" i="6"/>
  <c r="E284" i="6"/>
  <c r="F284" i="6"/>
  <c r="G284" i="6"/>
  <c r="I284" i="6"/>
  <c r="J284" i="6"/>
  <c r="K284" i="6"/>
  <c r="L284" i="6"/>
  <c r="M284" i="6"/>
  <c r="C16" i="6"/>
  <c r="D16" i="6"/>
  <c r="E16" i="6"/>
  <c r="F16" i="6"/>
  <c r="G16" i="6"/>
  <c r="I16" i="6"/>
  <c r="J16" i="6"/>
  <c r="K16" i="6"/>
  <c r="L16" i="6"/>
  <c r="M16" i="6"/>
  <c r="C210" i="6"/>
  <c r="D210" i="6"/>
  <c r="E210" i="6"/>
  <c r="F210" i="6"/>
  <c r="G210" i="6"/>
  <c r="I210" i="6"/>
  <c r="J210" i="6"/>
  <c r="K210" i="6"/>
  <c r="L210" i="6"/>
  <c r="M210" i="6"/>
  <c r="C507" i="6"/>
  <c r="D507" i="6"/>
  <c r="E507" i="6"/>
  <c r="F507" i="6"/>
  <c r="G507" i="6"/>
  <c r="I507" i="6"/>
  <c r="J507" i="6"/>
  <c r="K507" i="6"/>
  <c r="L507" i="6"/>
  <c r="M507" i="6"/>
  <c r="C15" i="6"/>
  <c r="D15" i="6"/>
  <c r="E15" i="6"/>
  <c r="F15" i="6"/>
  <c r="G15" i="6"/>
  <c r="I15" i="6"/>
  <c r="J15" i="6"/>
  <c r="K15" i="6"/>
  <c r="L15" i="6"/>
  <c r="M15" i="6"/>
  <c r="C355" i="6"/>
  <c r="D355" i="6"/>
  <c r="E355" i="6"/>
  <c r="F355" i="6"/>
  <c r="G355" i="6"/>
  <c r="I355" i="6"/>
  <c r="J355" i="6"/>
  <c r="K355" i="6"/>
  <c r="L355" i="6"/>
  <c r="M355" i="6"/>
  <c r="C405" i="6"/>
  <c r="D405" i="6"/>
  <c r="E405" i="6"/>
  <c r="F405" i="6"/>
  <c r="G405" i="6"/>
  <c r="I405" i="6"/>
  <c r="J405" i="6"/>
  <c r="K405" i="6"/>
  <c r="L405" i="6"/>
  <c r="M405" i="6"/>
  <c r="C300" i="6"/>
  <c r="D300" i="6"/>
  <c r="E300" i="6"/>
  <c r="F300" i="6"/>
  <c r="G300" i="6"/>
  <c r="I300" i="6"/>
  <c r="J300" i="6"/>
  <c r="K300" i="6"/>
  <c r="L300" i="6"/>
  <c r="M300" i="6"/>
  <c r="C459" i="6"/>
  <c r="D459" i="6"/>
  <c r="E459" i="6"/>
  <c r="F459" i="6"/>
  <c r="G459" i="6"/>
  <c r="I459" i="6"/>
  <c r="J459" i="6"/>
  <c r="K459" i="6"/>
  <c r="L459" i="6"/>
  <c r="M459" i="6"/>
  <c r="C367" i="6"/>
  <c r="D367" i="6"/>
  <c r="E367" i="6"/>
  <c r="F367" i="6"/>
  <c r="G367" i="6"/>
  <c r="I367" i="6"/>
  <c r="J367" i="6"/>
  <c r="K367" i="6"/>
  <c r="L367" i="6"/>
  <c r="M367" i="6"/>
  <c r="C135" i="6"/>
  <c r="D135" i="6"/>
  <c r="E135" i="6"/>
  <c r="F135" i="6"/>
  <c r="G135" i="6"/>
  <c r="I135" i="6"/>
  <c r="J135" i="6"/>
  <c r="K135" i="6"/>
  <c r="L135" i="6"/>
  <c r="M135" i="6"/>
  <c r="C109" i="6"/>
  <c r="D109" i="6"/>
  <c r="E109" i="6"/>
  <c r="F109" i="6"/>
  <c r="G109" i="6"/>
  <c r="I109" i="6"/>
  <c r="J109" i="6"/>
  <c r="K109" i="6"/>
  <c r="L109" i="6"/>
  <c r="M109" i="6"/>
  <c r="C168" i="6"/>
  <c r="D168" i="6"/>
  <c r="E168" i="6"/>
  <c r="F168" i="6"/>
  <c r="G168" i="6"/>
  <c r="I168" i="6"/>
  <c r="J168" i="6"/>
  <c r="K168" i="6"/>
  <c r="L168" i="6"/>
  <c r="M168" i="6"/>
  <c r="C331" i="6"/>
  <c r="D331" i="6"/>
  <c r="E331" i="6"/>
  <c r="F331" i="6"/>
  <c r="G331" i="6"/>
  <c r="I331" i="6"/>
  <c r="J331" i="6"/>
  <c r="K331" i="6"/>
  <c r="L331" i="6"/>
  <c r="M331" i="6"/>
  <c r="C332" i="6"/>
  <c r="D332" i="6"/>
  <c r="E332" i="6"/>
  <c r="F332" i="6"/>
  <c r="G332" i="6"/>
  <c r="I332" i="6"/>
  <c r="J332" i="6"/>
  <c r="K332" i="6"/>
  <c r="L332" i="6"/>
  <c r="M332" i="6"/>
  <c r="C333" i="6"/>
  <c r="D333" i="6"/>
  <c r="E333" i="6"/>
  <c r="F333" i="6"/>
  <c r="G333" i="6"/>
  <c r="I333" i="6"/>
  <c r="J333" i="6"/>
  <c r="K333" i="6"/>
  <c r="L333" i="6"/>
  <c r="M333" i="6"/>
  <c r="C50" i="6"/>
  <c r="D50" i="6"/>
  <c r="E50" i="6"/>
  <c r="F50" i="6"/>
  <c r="G50" i="6"/>
  <c r="I50" i="6"/>
  <c r="J50" i="6"/>
  <c r="K50" i="6"/>
  <c r="L50" i="6"/>
  <c r="M50" i="6"/>
  <c r="C51" i="6"/>
  <c r="D51" i="6"/>
  <c r="E51" i="6"/>
  <c r="F51" i="6"/>
  <c r="G51" i="6"/>
  <c r="I51" i="6"/>
  <c r="J51" i="6"/>
  <c r="K51" i="6"/>
  <c r="L51" i="6"/>
  <c r="M51" i="6"/>
  <c r="C229" i="6"/>
  <c r="D229" i="6"/>
  <c r="E229" i="6"/>
  <c r="F229" i="6"/>
  <c r="G229" i="6"/>
  <c r="I229" i="6"/>
  <c r="J229" i="6"/>
  <c r="K229" i="6"/>
  <c r="L229" i="6"/>
  <c r="M229" i="6"/>
  <c r="C230" i="6"/>
  <c r="D230" i="6"/>
  <c r="E230" i="6"/>
  <c r="F230" i="6"/>
  <c r="G230" i="6"/>
  <c r="I230" i="6"/>
  <c r="J230" i="6"/>
  <c r="K230" i="6"/>
  <c r="L230" i="6"/>
  <c r="M230" i="6"/>
  <c r="C231" i="6"/>
  <c r="D231" i="6"/>
  <c r="E231" i="6"/>
  <c r="F231" i="6"/>
  <c r="G231" i="6"/>
  <c r="I231" i="6"/>
  <c r="J231" i="6"/>
  <c r="K231" i="6"/>
  <c r="L231" i="6"/>
  <c r="M231" i="6"/>
  <c r="C329" i="6"/>
  <c r="D329" i="6"/>
  <c r="E329" i="6"/>
  <c r="F329" i="6"/>
  <c r="G329" i="6"/>
  <c r="I329" i="6"/>
  <c r="J329" i="6"/>
  <c r="K329" i="6"/>
  <c r="L329" i="6"/>
  <c r="M329" i="6"/>
  <c r="C297" i="6"/>
  <c r="D297" i="6"/>
  <c r="E297" i="6"/>
  <c r="F297" i="6"/>
  <c r="G297" i="6"/>
  <c r="I297" i="6"/>
  <c r="J297" i="6"/>
  <c r="K297" i="6"/>
  <c r="L297" i="6"/>
  <c r="M297" i="6"/>
  <c r="C489" i="6" l="1"/>
  <c r="D489" i="6"/>
  <c r="E489" i="6"/>
  <c r="F489" i="6"/>
  <c r="G489" i="6"/>
  <c r="I489" i="6"/>
  <c r="J489" i="6"/>
  <c r="K489" i="6"/>
  <c r="L489" i="6"/>
  <c r="M489" i="6"/>
  <c r="C307" i="6"/>
  <c r="D307" i="6"/>
  <c r="E307" i="6"/>
  <c r="F307" i="6"/>
  <c r="G307" i="6"/>
  <c r="I307" i="6"/>
  <c r="J307" i="6"/>
  <c r="K307" i="6"/>
  <c r="L307" i="6"/>
  <c r="M307" i="6"/>
  <c r="C422" i="6"/>
  <c r="D422" i="6"/>
  <c r="E422" i="6"/>
  <c r="F422" i="6"/>
  <c r="G422" i="6"/>
  <c r="I422" i="6"/>
  <c r="J422" i="6"/>
  <c r="K422" i="6"/>
  <c r="L422" i="6"/>
  <c r="M422" i="6"/>
  <c r="C69" i="6"/>
  <c r="D69" i="6"/>
  <c r="E69" i="6"/>
  <c r="F69" i="6"/>
  <c r="G69" i="6"/>
  <c r="I69" i="6"/>
  <c r="J69" i="6"/>
  <c r="K69" i="6"/>
  <c r="L69" i="6"/>
  <c r="M69" i="6"/>
  <c r="C420" i="6"/>
  <c r="D420" i="6"/>
  <c r="E420" i="6"/>
  <c r="F420" i="6"/>
  <c r="G420" i="6"/>
  <c r="I420" i="6"/>
  <c r="J420" i="6"/>
  <c r="K420" i="6"/>
  <c r="L420" i="6"/>
  <c r="M420" i="6"/>
  <c r="C419" i="6"/>
  <c r="D419" i="6"/>
  <c r="E419" i="6"/>
  <c r="F419" i="6"/>
  <c r="G419" i="6"/>
  <c r="I419" i="6"/>
  <c r="J419" i="6"/>
  <c r="K419" i="6"/>
  <c r="L419" i="6"/>
  <c r="M419" i="6"/>
  <c r="C70" i="6"/>
  <c r="D70" i="6"/>
  <c r="E70" i="6"/>
  <c r="F70" i="6"/>
  <c r="G70" i="6"/>
  <c r="I70" i="6"/>
  <c r="J70" i="6"/>
  <c r="K70" i="6"/>
  <c r="L70" i="6"/>
  <c r="M70" i="6"/>
  <c r="C310" i="6"/>
  <c r="D310" i="6"/>
  <c r="E310" i="6"/>
  <c r="F310" i="6"/>
  <c r="G310" i="6"/>
  <c r="I310" i="6"/>
  <c r="J310" i="6"/>
  <c r="K310" i="6"/>
  <c r="L310" i="6"/>
  <c r="M310" i="6"/>
  <c r="C158" i="6"/>
  <c r="D158" i="6"/>
  <c r="E158" i="6"/>
  <c r="F158" i="6"/>
  <c r="G158" i="6"/>
  <c r="I158" i="6"/>
  <c r="J158" i="6"/>
  <c r="K158" i="6"/>
  <c r="L158" i="6"/>
  <c r="M158" i="6"/>
  <c r="C555" i="6"/>
  <c r="D555" i="6"/>
  <c r="E555" i="6"/>
  <c r="F555" i="6"/>
  <c r="G555" i="6"/>
  <c r="I555" i="6"/>
  <c r="J555" i="6"/>
  <c r="K555" i="6"/>
  <c r="L555" i="6"/>
  <c r="M555" i="6"/>
  <c r="C553" i="6"/>
  <c r="D553" i="6"/>
  <c r="E553" i="6"/>
  <c r="F553" i="6"/>
  <c r="G553" i="6"/>
  <c r="I553" i="6"/>
  <c r="J553" i="6"/>
  <c r="K553" i="6"/>
  <c r="L553" i="6"/>
  <c r="M553" i="6"/>
  <c r="C552" i="6"/>
  <c r="D552" i="6"/>
  <c r="E552" i="6"/>
  <c r="F552" i="6"/>
  <c r="G552" i="6"/>
  <c r="I552" i="6"/>
  <c r="J552" i="6"/>
  <c r="K552" i="6"/>
  <c r="L552" i="6"/>
  <c r="M552" i="6"/>
  <c r="C556" i="6"/>
  <c r="D556" i="6"/>
  <c r="E556" i="6"/>
  <c r="F556" i="6"/>
  <c r="G556" i="6"/>
  <c r="I556" i="6"/>
  <c r="J556" i="6"/>
  <c r="K556" i="6"/>
  <c r="L556" i="6"/>
  <c r="M556" i="6"/>
  <c r="C554" i="6"/>
  <c r="D554" i="6"/>
  <c r="E554" i="6"/>
  <c r="F554" i="6"/>
  <c r="G554" i="6"/>
  <c r="I554" i="6"/>
  <c r="J554" i="6"/>
  <c r="K554" i="6"/>
  <c r="L554" i="6"/>
  <c r="M554" i="6"/>
  <c r="C389" i="6"/>
  <c r="D389" i="6"/>
  <c r="E389" i="6"/>
  <c r="F389" i="6"/>
  <c r="G389" i="6"/>
  <c r="I389" i="6"/>
  <c r="J389" i="6"/>
  <c r="K389" i="6"/>
  <c r="L389" i="6"/>
  <c r="M389" i="6"/>
  <c r="C390" i="6"/>
  <c r="D390" i="6"/>
  <c r="E390" i="6"/>
  <c r="F390" i="6"/>
  <c r="G390" i="6"/>
  <c r="I390" i="6"/>
  <c r="J390" i="6"/>
  <c r="K390" i="6"/>
  <c r="L390" i="6"/>
  <c r="M390" i="6"/>
  <c r="C387" i="6"/>
  <c r="D387" i="6"/>
  <c r="E387" i="6"/>
  <c r="F387" i="6"/>
  <c r="G387" i="6"/>
  <c r="I387" i="6"/>
  <c r="J387" i="6"/>
  <c r="K387" i="6"/>
  <c r="L387" i="6"/>
  <c r="M387" i="6"/>
  <c r="C80" i="6"/>
  <c r="D80" i="6"/>
  <c r="E80" i="6"/>
  <c r="F80" i="6"/>
  <c r="G80" i="6"/>
  <c r="I80" i="6"/>
  <c r="J80" i="6"/>
  <c r="K80" i="6"/>
  <c r="L80" i="6"/>
  <c r="M80" i="6"/>
  <c r="C421" i="6"/>
  <c r="D421" i="6"/>
  <c r="E421" i="6"/>
  <c r="F421" i="6"/>
  <c r="G421" i="6"/>
  <c r="I421" i="6"/>
  <c r="J421" i="6"/>
  <c r="K421" i="6"/>
  <c r="L421" i="6"/>
  <c r="M421" i="6"/>
  <c r="C383" i="6"/>
  <c r="D383" i="6"/>
  <c r="E383" i="6"/>
  <c r="F383" i="6"/>
  <c r="G383" i="6"/>
  <c r="I383" i="6"/>
  <c r="J383" i="6"/>
  <c r="K383" i="6"/>
  <c r="L383" i="6"/>
  <c r="M383" i="6"/>
  <c r="C58" i="6"/>
  <c r="D58" i="6"/>
  <c r="E58" i="6"/>
  <c r="F58" i="6"/>
  <c r="G58" i="6"/>
  <c r="I58" i="6"/>
  <c r="J58" i="6"/>
  <c r="K58" i="6"/>
  <c r="L58" i="6"/>
  <c r="M58" i="6"/>
  <c r="C352" i="6"/>
  <c r="D352" i="6"/>
  <c r="E352" i="6"/>
  <c r="F352" i="6"/>
  <c r="G352" i="6"/>
  <c r="I352" i="6"/>
  <c r="J352" i="6"/>
  <c r="K352" i="6"/>
  <c r="L352" i="6"/>
  <c r="M352" i="6"/>
  <c r="C357" i="6"/>
  <c r="D357" i="6"/>
  <c r="E357" i="6"/>
  <c r="F357" i="6"/>
  <c r="G357" i="6"/>
  <c r="I357" i="6"/>
  <c r="J357" i="6"/>
  <c r="K357" i="6"/>
  <c r="L357" i="6"/>
  <c r="M357" i="6"/>
  <c r="C341" i="6"/>
  <c r="D341" i="6"/>
  <c r="E341" i="6"/>
  <c r="F341" i="6"/>
  <c r="G341" i="6"/>
  <c r="I341" i="6"/>
  <c r="J341" i="6"/>
  <c r="K341" i="6"/>
  <c r="L341" i="6"/>
  <c r="M341" i="6"/>
  <c r="C62" i="6"/>
  <c r="D62" i="6"/>
  <c r="E62" i="6"/>
  <c r="F62" i="6"/>
  <c r="G62" i="6"/>
  <c r="I62" i="6"/>
  <c r="J62" i="6"/>
  <c r="K62" i="6"/>
  <c r="L62" i="6"/>
  <c r="M62" i="6"/>
  <c r="C541" i="6"/>
  <c r="D541" i="6"/>
  <c r="E541" i="6"/>
  <c r="F541" i="6"/>
  <c r="G541" i="6"/>
  <c r="I541" i="6"/>
  <c r="J541" i="6"/>
  <c r="K541" i="6"/>
  <c r="L541" i="6"/>
  <c r="M541" i="6"/>
  <c r="C542" i="6"/>
  <c r="D542" i="6"/>
  <c r="E542" i="6"/>
  <c r="F542" i="6"/>
  <c r="G542" i="6"/>
  <c r="I542" i="6"/>
  <c r="J542" i="6"/>
  <c r="K542" i="6"/>
  <c r="L542" i="6"/>
  <c r="M542" i="6"/>
  <c r="C543" i="6"/>
  <c r="D543" i="6"/>
  <c r="E543" i="6"/>
  <c r="F543" i="6"/>
  <c r="G543" i="6"/>
  <c r="I543" i="6"/>
  <c r="J543" i="6"/>
  <c r="K543" i="6"/>
  <c r="L543" i="6"/>
  <c r="M543" i="6"/>
  <c r="C540" i="6"/>
  <c r="D540" i="6"/>
  <c r="E540" i="6"/>
  <c r="F540" i="6"/>
  <c r="G540" i="6"/>
  <c r="I540" i="6"/>
  <c r="J540" i="6"/>
  <c r="K540" i="6"/>
  <c r="L540" i="6"/>
  <c r="M540" i="6"/>
  <c r="C103" i="6"/>
  <c r="D103" i="6"/>
  <c r="E103" i="6"/>
  <c r="F103" i="6"/>
  <c r="G103" i="6"/>
  <c r="I103" i="6"/>
  <c r="J103" i="6"/>
  <c r="K103" i="6"/>
  <c r="L103" i="6"/>
  <c r="M103" i="6"/>
  <c r="C102" i="6"/>
  <c r="D102" i="6"/>
  <c r="E102" i="6"/>
  <c r="F102" i="6"/>
  <c r="G102" i="6"/>
  <c r="I102" i="6"/>
  <c r="J102" i="6"/>
  <c r="K102" i="6"/>
  <c r="L102" i="6"/>
  <c r="M102" i="6"/>
  <c r="C101" i="6"/>
  <c r="D101" i="6"/>
  <c r="E101" i="6"/>
  <c r="F101" i="6"/>
  <c r="G101" i="6"/>
  <c r="I101" i="6"/>
  <c r="J101" i="6"/>
  <c r="K101" i="6"/>
  <c r="L101" i="6"/>
  <c r="M101" i="6"/>
  <c r="C89" i="6"/>
  <c r="D89" i="6"/>
  <c r="E89" i="6"/>
  <c r="F89" i="6"/>
  <c r="G89" i="6"/>
  <c r="I89" i="6"/>
  <c r="J89" i="6"/>
  <c r="K89" i="6"/>
  <c r="L89" i="6"/>
  <c r="M89" i="6"/>
  <c r="C435" i="6"/>
  <c r="D435" i="6"/>
  <c r="E435" i="6"/>
  <c r="F435" i="6"/>
  <c r="G435" i="6"/>
  <c r="I435" i="6"/>
  <c r="J435" i="6"/>
  <c r="K435" i="6"/>
  <c r="L435" i="6"/>
  <c r="M435" i="6"/>
  <c r="C221" i="6"/>
  <c r="D221" i="6"/>
  <c r="E221" i="6"/>
  <c r="F221" i="6"/>
  <c r="G221" i="6"/>
  <c r="I221" i="6"/>
  <c r="J221" i="6"/>
  <c r="K221" i="6"/>
  <c r="L221" i="6"/>
  <c r="M221" i="6"/>
  <c r="C99" i="6"/>
  <c r="D99" i="6"/>
  <c r="E99" i="6"/>
  <c r="F99" i="6"/>
  <c r="G99" i="6"/>
  <c r="I99" i="6"/>
  <c r="J99" i="6"/>
  <c r="K99" i="6"/>
  <c r="L99" i="6"/>
  <c r="M99" i="6"/>
  <c r="C100" i="6"/>
  <c r="D100" i="6"/>
  <c r="E100" i="6"/>
  <c r="F100" i="6"/>
  <c r="G100" i="6"/>
  <c r="I100" i="6"/>
  <c r="J100" i="6"/>
  <c r="K100" i="6"/>
  <c r="L100" i="6"/>
  <c r="M100" i="6"/>
  <c r="C372" i="6"/>
  <c r="D372" i="6"/>
  <c r="E372" i="6"/>
  <c r="F372" i="6"/>
  <c r="G372" i="6"/>
  <c r="I372" i="6"/>
  <c r="J372" i="6"/>
  <c r="K372" i="6"/>
  <c r="L372" i="6"/>
  <c r="M372" i="6"/>
  <c r="C516" i="6"/>
  <c r="D516" i="6"/>
  <c r="E516" i="6"/>
  <c r="F516" i="6"/>
  <c r="G516" i="6"/>
  <c r="I516" i="6"/>
  <c r="J516" i="6"/>
  <c r="K516" i="6"/>
  <c r="L516" i="6"/>
  <c r="M516" i="6"/>
  <c r="C54" i="6"/>
  <c r="D54" i="6"/>
  <c r="E54" i="6"/>
  <c r="F54" i="6"/>
  <c r="G54" i="6"/>
  <c r="I54" i="6"/>
  <c r="J54" i="6"/>
  <c r="K54" i="6"/>
  <c r="L54" i="6"/>
  <c r="M54" i="6"/>
  <c r="C505" i="6"/>
  <c r="D505" i="6"/>
  <c r="E505" i="6"/>
  <c r="F505" i="6"/>
  <c r="G505" i="6"/>
  <c r="I505" i="6"/>
  <c r="J505" i="6"/>
  <c r="K505" i="6"/>
  <c r="L505" i="6"/>
  <c r="M505" i="6"/>
  <c r="C217" i="6"/>
  <c r="D217" i="6"/>
  <c r="E217" i="6"/>
  <c r="F217" i="6"/>
  <c r="G217" i="6"/>
  <c r="I217" i="6"/>
  <c r="J217" i="6"/>
  <c r="K217" i="6"/>
  <c r="L217" i="6"/>
  <c r="M217" i="6"/>
  <c r="C353" i="6"/>
  <c r="D353" i="6"/>
  <c r="E353" i="6"/>
  <c r="F353" i="6"/>
  <c r="G353" i="6"/>
  <c r="I353" i="6"/>
  <c r="J353" i="6"/>
  <c r="K353" i="6"/>
  <c r="L353" i="6"/>
  <c r="M353" i="6"/>
  <c r="C569" i="6"/>
  <c r="D569" i="6"/>
  <c r="E569" i="6"/>
  <c r="F569" i="6"/>
  <c r="G569" i="6"/>
  <c r="I569" i="6"/>
  <c r="J569" i="6"/>
  <c r="K569" i="6"/>
  <c r="L569" i="6"/>
  <c r="M569" i="6"/>
  <c r="C494" i="6"/>
  <c r="D494" i="6"/>
  <c r="E494" i="6"/>
  <c r="F494" i="6"/>
  <c r="G494" i="6"/>
  <c r="I494" i="6"/>
  <c r="J494" i="6"/>
  <c r="K494" i="6"/>
  <c r="L494" i="6"/>
  <c r="M494" i="6"/>
  <c r="C493" i="6"/>
  <c r="D493" i="6"/>
  <c r="E493" i="6"/>
  <c r="F493" i="6"/>
  <c r="G493" i="6"/>
  <c r="I493" i="6"/>
  <c r="J493" i="6"/>
  <c r="K493" i="6"/>
  <c r="L493" i="6"/>
  <c r="M493" i="6"/>
  <c r="C534" i="6"/>
  <c r="D534" i="6"/>
  <c r="E534" i="6"/>
  <c r="F534" i="6"/>
  <c r="G534" i="6"/>
  <c r="I534" i="6"/>
  <c r="J534" i="6"/>
  <c r="K534" i="6"/>
  <c r="L534" i="6"/>
  <c r="M534" i="6"/>
  <c r="C535" i="6"/>
  <c r="D535" i="6"/>
  <c r="E535" i="6"/>
  <c r="F535" i="6"/>
  <c r="G535" i="6"/>
  <c r="I535" i="6"/>
  <c r="J535" i="6"/>
  <c r="K535" i="6"/>
  <c r="L535" i="6"/>
  <c r="M535" i="6"/>
  <c r="C292" i="6"/>
  <c r="D292" i="6"/>
  <c r="E292" i="6"/>
  <c r="F292" i="6"/>
  <c r="G292" i="6"/>
  <c r="I292" i="6"/>
  <c r="J292" i="6"/>
  <c r="K292" i="6"/>
  <c r="L292" i="6"/>
  <c r="M292" i="6"/>
  <c r="C545" i="6"/>
  <c r="D545" i="6"/>
  <c r="E545" i="6"/>
  <c r="F545" i="6"/>
  <c r="G545" i="6"/>
  <c r="I545" i="6"/>
  <c r="J545" i="6"/>
  <c r="K545" i="6"/>
  <c r="L545" i="6"/>
  <c r="M545" i="6"/>
  <c r="C546" i="6"/>
  <c r="D546" i="6"/>
  <c r="E546" i="6"/>
  <c r="F546" i="6"/>
  <c r="G546" i="6"/>
  <c r="I546" i="6"/>
  <c r="J546" i="6"/>
  <c r="K546" i="6"/>
  <c r="L546" i="6"/>
  <c r="M546" i="6"/>
  <c r="C187" i="6"/>
  <c r="D187" i="6"/>
  <c r="E187" i="6"/>
  <c r="F187" i="6"/>
  <c r="G187" i="6"/>
  <c r="I187" i="6"/>
  <c r="J187" i="6"/>
  <c r="K187" i="6"/>
  <c r="L187" i="6"/>
  <c r="M187" i="6"/>
  <c r="C495" i="6"/>
  <c r="D495" i="6"/>
  <c r="E495" i="6"/>
  <c r="F495" i="6"/>
  <c r="G495" i="6"/>
  <c r="I495" i="6"/>
  <c r="J495" i="6"/>
  <c r="K495" i="6"/>
  <c r="L495" i="6"/>
  <c r="M495" i="6"/>
  <c r="C498" i="6"/>
  <c r="D498" i="6"/>
  <c r="E498" i="6"/>
  <c r="F498" i="6"/>
  <c r="G498" i="6"/>
  <c r="I498" i="6"/>
  <c r="J498" i="6"/>
  <c r="K498" i="6"/>
  <c r="L498" i="6"/>
  <c r="M498" i="6"/>
  <c r="C499" i="6"/>
  <c r="D499" i="6"/>
  <c r="E499" i="6"/>
  <c r="F499" i="6"/>
  <c r="G499" i="6"/>
  <c r="I499" i="6"/>
  <c r="J499" i="6"/>
  <c r="K499" i="6"/>
  <c r="L499" i="6"/>
  <c r="M499" i="6"/>
  <c r="C497" i="6"/>
  <c r="D497" i="6"/>
  <c r="E497" i="6"/>
  <c r="F497" i="6"/>
  <c r="G497" i="6"/>
  <c r="I497" i="6"/>
  <c r="J497" i="6"/>
  <c r="K497" i="6"/>
  <c r="L497" i="6"/>
  <c r="M497" i="6"/>
  <c r="C500" i="6"/>
  <c r="D500" i="6"/>
  <c r="E500" i="6"/>
  <c r="F500" i="6"/>
  <c r="G500" i="6"/>
  <c r="I500" i="6"/>
  <c r="J500" i="6"/>
  <c r="K500" i="6"/>
  <c r="L500" i="6"/>
  <c r="M500" i="6"/>
  <c r="C501" i="6"/>
  <c r="D501" i="6"/>
  <c r="E501" i="6"/>
  <c r="F501" i="6"/>
  <c r="G501" i="6"/>
  <c r="I501" i="6"/>
  <c r="J501" i="6"/>
  <c r="K501" i="6"/>
  <c r="L501" i="6"/>
  <c r="M501" i="6"/>
  <c r="C496" i="6"/>
  <c r="D496" i="6"/>
  <c r="E496" i="6"/>
  <c r="F496" i="6"/>
  <c r="G496" i="6"/>
  <c r="I496" i="6"/>
  <c r="J496" i="6"/>
  <c r="K496" i="6"/>
  <c r="L496" i="6"/>
  <c r="M496" i="6"/>
  <c r="C132" i="6"/>
  <c r="D132" i="6"/>
  <c r="E132" i="6"/>
  <c r="F132" i="6"/>
  <c r="G132" i="6"/>
  <c r="I132" i="6"/>
  <c r="J132" i="6"/>
  <c r="K132" i="6"/>
  <c r="L132" i="6"/>
  <c r="M132" i="6"/>
  <c r="C133" i="6"/>
  <c r="D133" i="6"/>
  <c r="E133" i="6"/>
  <c r="F133" i="6"/>
  <c r="G133" i="6"/>
  <c r="I133" i="6"/>
  <c r="J133" i="6"/>
  <c r="K133" i="6"/>
  <c r="L133" i="6"/>
  <c r="M133" i="6"/>
  <c r="C134" i="6"/>
  <c r="D134" i="6"/>
  <c r="E134" i="6"/>
  <c r="F134" i="6"/>
  <c r="G134" i="6"/>
  <c r="I134" i="6"/>
  <c r="J134" i="6"/>
  <c r="K134" i="6"/>
  <c r="L134" i="6"/>
  <c r="M134" i="6"/>
  <c r="C562" i="6"/>
  <c r="D562" i="6"/>
  <c r="E562" i="6"/>
  <c r="F562" i="6"/>
  <c r="G562" i="6"/>
  <c r="I562" i="6"/>
  <c r="J562" i="6"/>
  <c r="K562" i="6"/>
  <c r="L562" i="6"/>
  <c r="M562" i="6"/>
  <c r="C563" i="6"/>
  <c r="D563" i="6"/>
  <c r="E563" i="6"/>
  <c r="F563" i="6"/>
  <c r="G563" i="6"/>
  <c r="I563" i="6"/>
  <c r="J563" i="6"/>
  <c r="K563" i="6"/>
  <c r="L563" i="6"/>
  <c r="M563" i="6"/>
  <c r="C276" i="6"/>
  <c r="D276" i="6"/>
  <c r="E276" i="6"/>
  <c r="F276" i="6"/>
  <c r="G276" i="6"/>
  <c r="I276" i="6"/>
  <c r="J276" i="6"/>
  <c r="K276" i="6"/>
  <c r="L276" i="6"/>
  <c r="M276" i="6"/>
  <c r="C536" i="6"/>
  <c r="D536" i="6"/>
  <c r="E536" i="6"/>
  <c r="F536" i="6"/>
  <c r="G536" i="6"/>
  <c r="I536" i="6"/>
  <c r="J536" i="6"/>
  <c r="K536" i="6"/>
  <c r="L536" i="6"/>
  <c r="M536" i="6"/>
  <c r="C308" i="6"/>
  <c r="D308" i="6"/>
  <c r="E308" i="6"/>
  <c r="F308" i="6"/>
  <c r="G308" i="6"/>
  <c r="I308" i="6"/>
  <c r="J308" i="6"/>
  <c r="K308" i="6"/>
  <c r="L308" i="6"/>
  <c r="M308" i="6"/>
  <c r="C309" i="6"/>
  <c r="D309" i="6"/>
  <c r="E309" i="6"/>
  <c r="F309" i="6"/>
  <c r="G309" i="6"/>
  <c r="I309" i="6"/>
  <c r="J309" i="6"/>
  <c r="K309" i="6"/>
  <c r="L309" i="6"/>
  <c r="M309" i="6"/>
  <c r="C124" i="6"/>
  <c r="D124" i="6"/>
  <c r="E124" i="6"/>
  <c r="F124" i="6"/>
  <c r="G124" i="6"/>
  <c r="I124" i="6"/>
  <c r="J124" i="6"/>
  <c r="K124" i="6"/>
  <c r="L124" i="6"/>
  <c r="M124" i="6"/>
  <c r="C304" i="6"/>
  <c r="D304" i="6"/>
  <c r="E304" i="6"/>
  <c r="F304" i="6"/>
  <c r="G304" i="6"/>
  <c r="I304" i="6"/>
  <c r="J304" i="6"/>
  <c r="K304" i="6"/>
  <c r="L304" i="6"/>
  <c r="M304" i="6"/>
  <c r="C305" i="6"/>
  <c r="D305" i="6"/>
  <c r="E305" i="6"/>
  <c r="F305" i="6"/>
  <c r="G305" i="6"/>
  <c r="I305" i="6"/>
  <c r="J305" i="6"/>
  <c r="K305" i="6"/>
  <c r="L305" i="6"/>
  <c r="M305" i="6"/>
  <c r="C391" i="6"/>
  <c r="D391" i="6"/>
  <c r="E391" i="6"/>
  <c r="F391" i="6"/>
  <c r="G391" i="6"/>
  <c r="I391" i="6"/>
  <c r="J391" i="6"/>
  <c r="K391" i="6"/>
  <c r="L391" i="6"/>
  <c r="M391" i="6"/>
  <c r="C334" i="6"/>
  <c r="D334" i="6"/>
  <c r="E334" i="6"/>
  <c r="F334" i="6"/>
  <c r="G334" i="6"/>
  <c r="I334" i="6"/>
  <c r="J334" i="6"/>
  <c r="K334" i="6"/>
  <c r="L334" i="6"/>
  <c r="M334" i="6"/>
  <c r="C178" i="6"/>
  <c r="D178" i="6"/>
  <c r="E178" i="6"/>
  <c r="F178" i="6"/>
  <c r="G178" i="6"/>
  <c r="I178" i="6"/>
  <c r="J178" i="6"/>
  <c r="K178" i="6"/>
  <c r="L178" i="6"/>
  <c r="M178" i="6"/>
  <c r="C393" i="6"/>
  <c r="D393" i="6"/>
  <c r="E393" i="6"/>
  <c r="F393" i="6"/>
  <c r="G393" i="6"/>
  <c r="I393" i="6"/>
  <c r="J393" i="6"/>
  <c r="K393" i="6"/>
  <c r="L393" i="6"/>
  <c r="M393" i="6"/>
  <c r="C190" i="6"/>
  <c r="D190" i="6"/>
  <c r="E190" i="6"/>
  <c r="F190" i="6"/>
  <c r="G190" i="6"/>
  <c r="I190" i="6"/>
  <c r="J190" i="6"/>
  <c r="K190" i="6"/>
  <c r="L190" i="6"/>
  <c r="M190" i="6"/>
  <c r="C291" i="6"/>
  <c r="D291" i="6"/>
  <c r="E291" i="6"/>
  <c r="F291" i="6"/>
  <c r="G291" i="6"/>
  <c r="I291" i="6"/>
  <c r="J291" i="6"/>
  <c r="K291" i="6"/>
  <c r="L291" i="6"/>
  <c r="M291" i="6"/>
  <c r="C360" i="6"/>
  <c r="D360" i="6"/>
  <c r="E360" i="6"/>
  <c r="F360" i="6"/>
  <c r="G360" i="6"/>
  <c r="I360" i="6"/>
  <c r="J360" i="6"/>
  <c r="K360" i="6"/>
  <c r="L360" i="6"/>
  <c r="M360" i="6"/>
  <c r="C336" i="6"/>
  <c r="D336" i="6"/>
  <c r="E336" i="6"/>
  <c r="F336" i="6"/>
  <c r="G336" i="6"/>
  <c r="I336" i="6"/>
  <c r="J336" i="6"/>
  <c r="K336" i="6"/>
  <c r="L336" i="6"/>
  <c r="M336" i="6"/>
  <c r="C138" i="6"/>
  <c r="D138" i="6"/>
  <c r="E138" i="6"/>
  <c r="F138" i="6"/>
  <c r="G138" i="6"/>
  <c r="I138" i="6"/>
  <c r="J138" i="6"/>
  <c r="K138" i="6"/>
  <c r="L138" i="6"/>
  <c r="M138" i="6"/>
  <c r="C394" i="6"/>
  <c r="D394" i="6"/>
  <c r="E394" i="6"/>
  <c r="F394" i="6"/>
  <c r="G394" i="6"/>
  <c r="I394" i="6"/>
  <c r="J394" i="6"/>
  <c r="K394" i="6"/>
  <c r="L394" i="6"/>
  <c r="M394" i="6"/>
  <c r="C104" i="6"/>
  <c r="D104" i="6"/>
  <c r="E104" i="6"/>
  <c r="F104" i="6"/>
  <c r="G104" i="6"/>
  <c r="I104" i="6"/>
  <c r="J104" i="6"/>
  <c r="K104" i="6"/>
  <c r="L104" i="6"/>
  <c r="M104" i="6"/>
  <c r="C449" i="6"/>
  <c r="D449" i="6"/>
  <c r="E449" i="6"/>
  <c r="F449" i="6"/>
  <c r="G449" i="6"/>
  <c r="I449" i="6"/>
  <c r="J449" i="6"/>
  <c r="K449" i="6"/>
  <c r="L449" i="6"/>
  <c r="M449" i="6"/>
  <c r="C59" i="6"/>
  <c r="D59" i="6"/>
  <c r="E59" i="6"/>
  <c r="F59" i="6"/>
  <c r="G59" i="6"/>
  <c r="I59" i="6"/>
  <c r="J59" i="6"/>
  <c r="K59" i="6"/>
  <c r="L59" i="6"/>
  <c r="M59" i="6"/>
  <c r="C472" i="6"/>
  <c r="D472" i="6"/>
  <c r="E472" i="6"/>
  <c r="F472" i="6"/>
  <c r="G472" i="6"/>
  <c r="I472" i="6"/>
  <c r="J472" i="6"/>
  <c r="K472" i="6"/>
  <c r="L472" i="6"/>
  <c r="M472" i="6"/>
  <c r="C67" i="6"/>
  <c r="D67" i="6"/>
  <c r="E67" i="6"/>
  <c r="F67" i="6"/>
  <c r="G67" i="6"/>
  <c r="I67" i="6"/>
  <c r="J67" i="6"/>
  <c r="K67" i="6"/>
  <c r="L67" i="6"/>
  <c r="M67" i="6"/>
  <c r="C68" i="6"/>
  <c r="D68" i="6"/>
  <c r="E68" i="6"/>
  <c r="F68" i="6"/>
  <c r="G68" i="6"/>
  <c r="I68" i="6"/>
  <c r="J68" i="6"/>
  <c r="K68" i="6"/>
  <c r="L68" i="6"/>
  <c r="M68" i="6"/>
  <c r="C471" i="6"/>
  <c r="D471" i="6"/>
  <c r="E471" i="6"/>
  <c r="F471" i="6"/>
  <c r="G471" i="6"/>
  <c r="I471" i="6"/>
  <c r="J471" i="6"/>
  <c r="K471" i="6"/>
  <c r="L471" i="6"/>
  <c r="M471" i="6"/>
  <c r="C176" i="6"/>
  <c r="D176" i="6"/>
  <c r="E176" i="6"/>
  <c r="F176" i="6"/>
  <c r="G176" i="6"/>
  <c r="I176" i="6"/>
  <c r="J176" i="6"/>
  <c r="K176" i="6"/>
  <c r="L176" i="6"/>
  <c r="M176" i="6"/>
  <c r="C436" i="6"/>
  <c r="D436" i="6"/>
  <c r="E436" i="6"/>
  <c r="F436" i="6"/>
  <c r="G436" i="6"/>
  <c r="I436" i="6"/>
  <c r="J436" i="6"/>
  <c r="K436" i="6"/>
  <c r="L436" i="6"/>
  <c r="M436" i="6"/>
  <c r="C199" i="6"/>
  <c r="D199" i="6"/>
  <c r="E199" i="6"/>
  <c r="F199" i="6"/>
  <c r="G199" i="6"/>
  <c r="I199" i="6"/>
  <c r="J199" i="6"/>
  <c r="K199" i="6"/>
  <c r="L199" i="6"/>
  <c r="M199" i="6"/>
  <c r="C107" i="6"/>
  <c r="D107" i="6"/>
  <c r="E107" i="6"/>
  <c r="F107" i="6"/>
  <c r="G107" i="6"/>
  <c r="I107" i="6"/>
  <c r="J107" i="6"/>
  <c r="K107" i="6"/>
  <c r="L107" i="6"/>
  <c r="M107" i="6"/>
  <c r="C468" i="6"/>
  <c r="D468" i="6"/>
  <c r="E468" i="6"/>
  <c r="F468" i="6"/>
  <c r="G468" i="6"/>
  <c r="I468" i="6"/>
  <c r="J468" i="6"/>
  <c r="K468" i="6"/>
  <c r="L468" i="6"/>
  <c r="M468" i="6"/>
  <c r="C106" i="6"/>
  <c r="D106" i="6"/>
  <c r="E106" i="6"/>
  <c r="F106" i="6"/>
  <c r="G106" i="6"/>
  <c r="I106" i="6"/>
  <c r="J106" i="6"/>
  <c r="K106" i="6"/>
  <c r="L106" i="6"/>
  <c r="M106" i="6"/>
  <c r="C478" i="6"/>
  <c r="D478" i="6"/>
  <c r="E478" i="6"/>
  <c r="F478" i="6"/>
  <c r="G478" i="6"/>
  <c r="I478" i="6"/>
  <c r="J478" i="6"/>
  <c r="K478" i="6"/>
  <c r="L478" i="6"/>
  <c r="M478" i="6"/>
  <c r="C520" i="6"/>
  <c r="D520" i="6"/>
  <c r="E520" i="6"/>
  <c r="F520" i="6"/>
  <c r="G520" i="6"/>
  <c r="I520" i="6"/>
  <c r="J520" i="6"/>
  <c r="K520" i="6"/>
  <c r="L520" i="6"/>
  <c r="M520" i="6"/>
  <c r="C364" i="6"/>
  <c r="D364" i="6"/>
  <c r="E364" i="6"/>
  <c r="F364" i="6"/>
  <c r="G364" i="6"/>
  <c r="I364" i="6"/>
  <c r="J364" i="6"/>
  <c r="K364" i="6"/>
  <c r="L364" i="6"/>
  <c r="M364" i="6"/>
  <c r="C13" i="6"/>
  <c r="D13" i="6"/>
  <c r="E13" i="6"/>
  <c r="F13" i="6"/>
  <c r="G13" i="6"/>
  <c r="I13" i="6"/>
  <c r="J13" i="6"/>
  <c r="K13" i="6"/>
  <c r="L13" i="6"/>
  <c r="M13" i="6"/>
  <c r="C461" i="6"/>
  <c r="D461" i="6"/>
  <c r="E461" i="6"/>
  <c r="F461" i="6"/>
  <c r="G461" i="6"/>
  <c r="I461" i="6"/>
  <c r="J461" i="6"/>
  <c r="K461" i="6"/>
  <c r="L461" i="6"/>
  <c r="M461" i="6"/>
  <c r="C460" i="6"/>
  <c r="D460" i="6"/>
  <c r="E460" i="6"/>
  <c r="F460" i="6"/>
  <c r="G460" i="6"/>
  <c r="I460" i="6"/>
  <c r="J460" i="6"/>
  <c r="K460" i="6"/>
  <c r="L460" i="6"/>
  <c r="M460" i="6"/>
  <c r="C519" i="6"/>
  <c r="D519" i="6"/>
  <c r="E519" i="6"/>
  <c r="F519" i="6"/>
  <c r="G519" i="6"/>
  <c r="I519" i="6"/>
  <c r="J519" i="6"/>
  <c r="K519" i="6"/>
  <c r="L519" i="6"/>
  <c r="M519" i="6"/>
  <c r="C108" i="6"/>
  <c r="D108" i="6"/>
  <c r="E108" i="6"/>
  <c r="F108" i="6"/>
  <c r="G108" i="6"/>
  <c r="I108" i="6"/>
  <c r="J108" i="6"/>
  <c r="K108" i="6"/>
  <c r="L108" i="6"/>
  <c r="M108" i="6"/>
  <c r="C94" i="6"/>
  <c r="D94" i="6"/>
  <c r="E94" i="6"/>
  <c r="F94" i="6"/>
  <c r="G94" i="6"/>
  <c r="I94" i="6"/>
  <c r="J94" i="6"/>
  <c r="K94" i="6"/>
  <c r="L94" i="6"/>
  <c r="M94" i="6"/>
  <c r="C513" i="6"/>
  <c r="D513" i="6"/>
  <c r="E513" i="6"/>
  <c r="F513" i="6"/>
  <c r="G513" i="6"/>
  <c r="I513" i="6"/>
  <c r="J513" i="6"/>
  <c r="K513" i="6"/>
  <c r="L513" i="6"/>
  <c r="M513" i="6"/>
  <c r="C365" i="6"/>
  <c r="D365" i="6"/>
  <c r="E365" i="6"/>
  <c r="F365" i="6"/>
  <c r="G365" i="6"/>
  <c r="I365" i="6"/>
  <c r="J365" i="6"/>
  <c r="K365" i="6"/>
  <c r="L365" i="6"/>
  <c r="M365" i="6"/>
  <c r="C388" i="6"/>
  <c r="D388" i="6"/>
  <c r="E388" i="6"/>
  <c r="F388" i="6"/>
  <c r="G388" i="6"/>
  <c r="I388" i="6"/>
  <c r="J388" i="6"/>
  <c r="K388" i="6"/>
  <c r="L388" i="6"/>
  <c r="M388" i="6"/>
  <c r="C204" i="6"/>
  <c r="D204" i="6"/>
  <c r="E204" i="6"/>
  <c r="F204" i="6"/>
  <c r="G204" i="6"/>
  <c r="I204" i="6"/>
  <c r="J204" i="6"/>
  <c r="K204" i="6"/>
  <c r="L204" i="6"/>
  <c r="M204" i="6"/>
  <c r="C95" i="6"/>
  <c r="D95" i="6"/>
  <c r="E95" i="6"/>
  <c r="F95" i="6"/>
  <c r="G95" i="6"/>
  <c r="I95" i="6"/>
  <c r="J95" i="6"/>
  <c r="K95" i="6"/>
  <c r="L95" i="6"/>
  <c r="M95" i="6"/>
  <c r="C533" i="6"/>
  <c r="D533" i="6"/>
  <c r="E533" i="6"/>
  <c r="F533" i="6"/>
  <c r="G533" i="6"/>
  <c r="I533" i="6"/>
  <c r="J533" i="6"/>
  <c r="K533" i="6"/>
  <c r="L533" i="6"/>
  <c r="M533" i="6"/>
  <c r="C198" i="6"/>
  <c r="D198" i="6"/>
  <c r="E198" i="6"/>
  <c r="F198" i="6"/>
  <c r="G198" i="6"/>
  <c r="I198" i="6"/>
  <c r="J198" i="6"/>
  <c r="K198" i="6"/>
  <c r="L198" i="6"/>
  <c r="M198" i="6"/>
  <c r="C477" i="6"/>
  <c r="D477" i="6"/>
  <c r="E477" i="6"/>
  <c r="F477" i="6"/>
  <c r="G477" i="6"/>
  <c r="I477" i="6"/>
  <c r="J477" i="6"/>
  <c r="K477" i="6"/>
  <c r="L477" i="6"/>
  <c r="M477" i="6"/>
  <c r="C412" i="6"/>
  <c r="D412" i="6"/>
  <c r="E412" i="6"/>
  <c r="F412" i="6"/>
  <c r="G412" i="6"/>
  <c r="I412" i="6"/>
  <c r="J412" i="6"/>
  <c r="K412" i="6"/>
  <c r="L412" i="6"/>
  <c r="M412" i="6"/>
  <c r="C351" i="6"/>
  <c r="D351" i="6"/>
  <c r="E351" i="6"/>
  <c r="F351" i="6"/>
  <c r="G351" i="6"/>
  <c r="I351" i="6"/>
  <c r="J351" i="6"/>
  <c r="K351" i="6"/>
  <c r="L351" i="6"/>
  <c r="M351" i="6"/>
  <c r="C184" i="6"/>
  <c r="D184" i="6"/>
  <c r="E184" i="6"/>
  <c r="F184" i="6"/>
  <c r="G184" i="6"/>
  <c r="I184" i="6"/>
  <c r="J184" i="6"/>
  <c r="K184" i="6"/>
  <c r="L184" i="6"/>
  <c r="M184" i="6"/>
  <c r="C2" i="6"/>
  <c r="D2" i="6"/>
  <c r="E2" i="6"/>
  <c r="F2" i="6"/>
  <c r="G2" i="6"/>
  <c r="I2" i="6"/>
  <c r="J2" i="6"/>
  <c r="K2" i="6"/>
  <c r="L2" i="6"/>
  <c r="M2" i="6"/>
  <c r="C559" i="6"/>
  <c r="D559" i="6"/>
  <c r="E559" i="6"/>
  <c r="F559" i="6"/>
  <c r="G559" i="6"/>
  <c r="I559" i="6"/>
  <c r="J559" i="6"/>
  <c r="K559" i="6"/>
  <c r="L559" i="6"/>
  <c r="M559" i="6"/>
  <c r="C241" i="6"/>
  <c r="D241" i="6"/>
  <c r="E241" i="6"/>
  <c r="F241" i="6"/>
  <c r="G241" i="6"/>
  <c r="I241" i="6"/>
  <c r="J241" i="6"/>
  <c r="K241" i="6"/>
  <c r="L241" i="6"/>
  <c r="M241" i="6"/>
  <c r="C8" i="6"/>
  <c r="D8" i="6"/>
  <c r="E8" i="6"/>
  <c r="F8" i="6"/>
  <c r="G8" i="6"/>
  <c r="I8" i="6"/>
  <c r="J8" i="6"/>
  <c r="K8" i="6"/>
  <c r="L8" i="6"/>
  <c r="M8" i="6"/>
  <c r="C413" i="6"/>
  <c r="D413" i="6"/>
  <c r="E413" i="6"/>
  <c r="F413" i="6"/>
  <c r="G413" i="6"/>
  <c r="I413" i="6"/>
  <c r="J413" i="6"/>
  <c r="K413" i="6"/>
  <c r="L413" i="6"/>
  <c r="M413" i="6"/>
  <c r="C574" i="6"/>
  <c r="D574" i="6"/>
  <c r="E574" i="6"/>
  <c r="F574" i="6"/>
  <c r="G574" i="6"/>
  <c r="I574" i="6"/>
  <c r="J574" i="6"/>
  <c r="K574" i="6"/>
  <c r="L574" i="6"/>
  <c r="M574" i="6"/>
  <c r="C538" i="6"/>
  <c r="D538" i="6"/>
  <c r="E538" i="6"/>
  <c r="F538" i="6"/>
  <c r="G538" i="6"/>
  <c r="I538" i="6"/>
  <c r="J538" i="6"/>
  <c r="K538" i="6"/>
  <c r="L538" i="6"/>
  <c r="M538" i="6"/>
  <c r="C287" i="6"/>
  <c r="D287" i="6"/>
  <c r="E287" i="6"/>
  <c r="F287" i="6"/>
  <c r="G287" i="6"/>
  <c r="I287" i="6"/>
  <c r="J287" i="6"/>
  <c r="K287" i="6"/>
  <c r="L287" i="6"/>
  <c r="M287" i="6"/>
  <c r="C93" i="6"/>
  <c r="D93" i="6"/>
  <c r="E93" i="6"/>
  <c r="F93" i="6"/>
  <c r="G93" i="6"/>
  <c r="I93" i="6"/>
  <c r="J93" i="6"/>
  <c r="K93" i="6"/>
  <c r="L93" i="6"/>
  <c r="M93" i="6"/>
  <c r="C55" i="6"/>
  <c r="D55" i="6"/>
  <c r="E55" i="6"/>
  <c r="F55" i="6"/>
  <c r="G55" i="6"/>
  <c r="I55" i="6"/>
  <c r="J55" i="6"/>
  <c r="K55" i="6"/>
  <c r="L55" i="6"/>
  <c r="M55" i="6"/>
  <c r="C9" i="6"/>
  <c r="D9" i="6"/>
  <c r="E9" i="6"/>
  <c r="F9" i="6"/>
  <c r="G9" i="6"/>
  <c r="I9" i="6"/>
  <c r="J9" i="6"/>
  <c r="K9" i="6"/>
  <c r="L9" i="6"/>
  <c r="M9" i="6"/>
  <c r="C3" i="6"/>
  <c r="D3" i="6"/>
  <c r="E3" i="6"/>
  <c r="F3" i="6"/>
  <c r="G3" i="6"/>
  <c r="I3" i="6"/>
  <c r="J3" i="6"/>
  <c r="K3" i="6"/>
  <c r="L3" i="6"/>
  <c r="M3" i="6"/>
  <c r="C518" i="6"/>
  <c r="D518" i="6"/>
  <c r="E518" i="6"/>
  <c r="F518" i="6"/>
  <c r="G518" i="6"/>
  <c r="I518" i="6"/>
  <c r="J518" i="6"/>
  <c r="K518" i="6"/>
  <c r="L518" i="6"/>
  <c r="M518" i="6"/>
  <c r="C23" i="6"/>
  <c r="D23" i="6"/>
  <c r="E23" i="6"/>
  <c r="F23" i="6"/>
  <c r="G23" i="6"/>
  <c r="I23" i="6"/>
  <c r="J23" i="6"/>
  <c r="K23" i="6"/>
  <c r="L23" i="6"/>
  <c r="M23" i="6"/>
  <c r="C521" i="6"/>
  <c r="D521" i="6"/>
  <c r="E521" i="6"/>
  <c r="F521" i="6"/>
  <c r="G521" i="6"/>
  <c r="I521" i="6"/>
  <c r="J521" i="6"/>
  <c r="K521" i="6"/>
  <c r="L521" i="6"/>
  <c r="M521" i="6"/>
  <c r="C205" i="6"/>
  <c r="D205" i="6"/>
  <c r="E205" i="6"/>
  <c r="F205" i="6"/>
  <c r="G205" i="6"/>
  <c r="I205" i="6"/>
  <c r="J205" i="6"/>
  <c r="K205" i="6"/>
  <c r="L205" i="6"/>
  <c r="M205" i="6"/>
  <c r="C447" i="6"/>
  <c r="D447" i="6"/>
  <c r="E447" i="6"/>
  <c r="F447" i="6"/>
  <c r="G447" i="6"/>
  <c r="I447" i="6"/>
  <c r="J447" i="6"/>
  <c r="K447" i="6"/>
  <c r="L447" i="6"/>
  <c r="M447" i="6"/>
  <c r="C448" i="6"/>
  <c r="D448" i="6"/>
  <c r="E448" i="6"/>
  <c r="F448" i="6"/>
  <c r="G448" i="6"/>
  <c r="I448" i="6"/>
  <c r="J448" i="6"/>
  <c r="K448" i="6"/>
  <c r="L448" i="6"/>
  <c r="M448" i="6"/>
  <c r="C33" i="6"/>
  <c r="D33" i="6"/>
  <c r="E33" i="6"/>
  <c r="F33" i="6"/>
  <c r="G33" i="6"/>
  <c r="I33" i="6"/>
  <c r="J33" i="6"/>
  <c r="K33" i="6"/>
  <c r="L33" i="6"/>
  <c r="M33" i="6"/>
  <c r="C32" i="6"/>
  <c r="D32" i="6"/>
  <c r="E32" i="6"/>
  <c r="F32" i="6"/>
  <c r="G32" i="6"/>
  <c r="I32" i="6"/>
  <c r="J32" i="6"/>
  <c r="K32" i="6"/>
  <c r="L32" i="6"/>
  <c r="M32" i="6"/>
  <c r="C167" i="6"/>
  <c r="D167" i="6"/>
  <c r="E167" i="6"/>
  <c r="F167" i="6"/>
  <c r="G167" i="6"/>
  <c r="I167" i="6"/>
  <c r="J167" i="6"/>
  <c r="K167" i="6"/>
  <c r="L167" i="6"/>
  <c r="M167" i="6"/>
  <c r="C224" i="6"/>
  <c r="D224" i="6"/>
  <c r="E224" i="6"/>
  <c r="F224" i="6"/>
  <c r="G224" i="6"/>
  <c r="I224" i="6"/>
  <c r="J224" i="6"/>
  <c r="K224" i="6"/>
  <c r="L224" i="6"/>
  <c r="M224" i="6"/>
  <c r="C207" i="6"/>
  <c r="D207" i="6"/>
  <c r="E207" i="6"/>
  <c r="F207" i="6"/>
  <c r="G207" i="6"/>
  <c r="I207" i="6"/>
  <c r="J207" i="6"/>
  <c r="K207" i="6"/>
  <c r="L207" i="6"/>
  <c r="M207" i="6"/>
  <c r="C515" i="6"/>
  <c r="D515" i="6"/>
  <c r="E515" i="6"/>
  <c r="F515" i="6"/>
  <c r="G515" i="6"/>
  <c r="I515" i="6"/>
  <c r="J515" i="6"/>
  <c r="K515" i="6"/>
  <c r="L515" i="6"/>
  <c r="M515" i="6"/>
  <c r="C34" i="6"/>
  <c r="D34" i="6"/>
  <c r="E34" i="6"/>
  <c r="F34" i="6"/>
  <c r="G34" i="6"/>
  <c r="I34" i="6"/>
  <c r="J34" i="6"/>
  <c r="K34" i="6"/>
  <c r="L34" i="6"/>
  <c r="M34" i="6"/>
  <c r="C481" i="6"/>
  <c r="D481" i="6"/>
  <c r="E481" i="6"/>
  <c r="F481" i="6"/>
  <c r="G481" i="6"/>
  <c r="I481" i="6"/>
  <c r="J481" i="6"/>
  <c r="K481" i="6"/>
  <c r="L481" i="6"/>
  <c r="M481" i="6"/>
  <c r="C143" i="6"/>
  <c r="D143" i="6"/>
  <c r="E143" i="6"/>
  <c r="F143" i="6"/>
  <c r="G143" i="6"/>
  <c r="I143" i="6"/>
  <c r="J143" i="6"/>
  <c r="K143" i="6"/>
  <c r="L143" i="6"/>
  <c r="M143" i="6"/>
  <c r="C166" i="6"/>
  <c r="D166" i="6"/>
  <c r="E166" i="6"/>
  <c r="F166" i="6"/>
  <c r="G166" i="6"/>
  <c r="I166" i="6"/>
  <c r="J166" i="6"/>
  <c r="K166" i="6"/>
  <c r="L166" i="6"/>
  <c r="M166" i="6"/>
  <c r="C537" i="6"/>
  <c r="D537" i="6"/>
  <c r="E537" i="6"/>
  <c r="F537" i="6"/>
  <c r="G537" i="6"/>
  <c r="I537" i="6"/>
  <c r="J537" i="6"/>
  <c r="K537" i="6"/>
  <c r="L537" i="6"/>
  <c r="M537" i="6"/>
  <c r="C177" i="6"/>
  <c r="D177" i="6"/>
  <c r="E177" i="6"/>
  <c r="F177" i="6"/>
  <c r="G177" i="6"/>
  <c r="I177" i="6"/>
  <c r="J177" i="6"/>
  <c r="K177" i="6"/>
  <c r="L177" i="6"/>
  <c r="M177" i="6"/>
  <c r="C170" i="6"/>
  <c r="D170" i="6"/>
  <c r="E170" i="6"/>
  <c r="F170" i="6"/>
  <c r="G170" i="6"/>
  <c r="I170" i="6"/>
  <c r="J170" i="6"/>
  <c r="K170" i="6"/>
  <c r="L170" i="6"/>
  <c r="M170" i="6"/>
  <c r="C223" i="6"/>
  <c r="D223" i="6"/>
  <c r="E223" i="6"/>
  <c r="F223" i="6"/>
  <c r="G223" i="6"/>
  <c r="I223" i="6"/>
  <c r="J223" i="6"/>
  <c r="K223" i="6"/>
  <c r="L223" i="6"/>
  <c r="M223" i="6"/>
  <c r="C450" i="6"/>
  <c r="D450" i="6"/>
  <c r="E450" i="6"/>
  <c r="F450" i="6"/>
  <c r="G450" i="6"/>
  <c r="I450" i="6"/>
  <c r="J450" i="6"/>
  <c r="K450" i="6"/>
  <c r="L450" i="6"/>
  <c r="M450" i="6"/>
  <c r="C232" i="6"/>
  <c r="D232" i="6"/>
  <c r="E232" i="6"/>
  <c r="F232" i="6"/>
  <c r="G232" i="6"/>
  <c r="I232" i="6"/>
  <c r="J232" i="6"/>
  <c r="K232" i="6"/>
  <c r="L232" i="6"/>
  <c r="M232" i="6"/>
  <c r="C451" i="6"/>
  <c r="D451" i="6"/>
  <c r="E451" i="6"/>
  <c r="F451" i="6"/>
  <c r="G451" i="6"/>
  <c r="I451" i="6"/>
  <c r="J451" i="6"/>
  <c r="K451" i="6"/>
  <c r="L451" i="6"/>
  <c r="M451" i="6"/>
  <c r="C113" i="6"/>
  <c r="D113" i="6"/>
  <c r="E113" i="6"/>
  <c r="F113" i="6"/>
  <c r="G113" i="6"/>
  <c r="I113" i="6"/>
  <c r="J113" i="6"/>
  <c r="K113" i="6"/>
  <c r="L113" i="6"/>
  <c r="M113" i="6"/>
  <c r="C225" i="6"/>
  <c r="D225" i="6"/>
  <c r="E225" i="6"/>
  <c r="F225" i="6"/>
  <c r="G225" i="6"/>
  <c r="I225" i="6"/>
  <c r="J225" i="6"/>
  <c r="K225" i="6"/>
  <c r="L225" i="6"/>
  <c r="M225" i="6"/>
  <c r="C110" i="6"/>
  <c r="D110" i="6"/>
  <c r="E110" i="6"/>
  <c r="F110" i="6"/>
  <c r="G110" i="6"/>
  <c r="I110" i="6"/>
  <c r="J110" i="6"/>
  <c r="K110" i="6"/>
  <c r="L110" i="6"/>
  <c r="M110" i="6"/>
  <c r="C154" i="6"/>
  <c r="D154" i="6"/>
  <c r="E154" i="6"/>
  <c r="F154" i="6"/>
  <c r="G154" i="6"/>
  <c r="I154" i="6"/>
  <c r="J154" i="6"/>
  <c r="K154" i="6"/>
  <c r="L154" i="6"/>
  <c r="M154" i="6"/>
  <c r="C239" i="6"/>
  <c r="D239" i="6"/>
  <c r="E239" i="6"/>
  <c r="F239" i="6"/>
  <c r="G239" i="6"/>
  <c r="I239" i="6"/>
  <c r="J239" i="6"/>
  <c r="K239" i="6"/>
  <c r="L239" i="6"/>
  <c r="M239" i="6"/>
  <c r="C129" i="6"/>
  <c r="D129" i="6"/>
  <c r="E129" i="6"/>
  <c r="F129" i="6"/>
  <c r="G129" i="6"/>
  <c r="I129" i="6"/>
  <c r="J129" i="6"/>
  <c r="K129" i="6"/>
  <c r="L129" i="6"/>
  <c r="M129" i="6"/>
  <c r="C191" i="6"/>
  <c r="D191" i="6"/>
  <c r="E191" i="6"/>
  <c r="F191" i="6"/>
  <c r="G191" i="6"/>
  <c r="I191" i="6"/>
  <c r="J191" i="6"/>
  <c r="K191" i="6"/>
  <c r="L191" i="6"/>
  <c r="M191" i="6"/>
  <c r="C31" i="6"/>
  <c r="D31" i="6"/>
  <c r="E31" i="6"/>
  <c r="F31" i="6"/>
  <c r="G31" i="6"/>
  <c r="I31" i="6"/>
  <c r="J31" i="6"/>
  <c r="K31" i="6"/>
  <c r="L31" i="6"/>
  <c r="M31" i="6"/>
  <c r="C242" i="6"/>
  <c r="D242" i="6"/>
  <c r="E242" i="6"/>
  <c r="F242" i="6"/>
  <c r="G242" i="6"/>
  <c r="I242" i="6"/>
  <c r="J242" i="6"/>
  <c r="K242" i="6"/>
  <c r="L242" i="6"/>
  <c r="M242" i="6"/>
  <c r="C203" i="6"/>
  <c r="D203" i="6"/>
  <c r="E203" i="6"/>
  <c r="F203" i="6"/>
  <c r="G203" i="6"/>
  <c r="I203" i="6"/>
  <c r="J203" i="6"/>
  <c r="K203" i="6"/>
  <c r="L203" i="6"/>
  <c r="M203" i="6"/>
  <c r="C186" i="6"/>
  <c r="D186" i="6"/>
  <c r="E186" i="6"/>
  <c r="F186" i="6"/>
  <c r="G186" i="6"/>
  <c r="I186" i="6"/>
  <c r="J186" i="6"/>
  <c r="K186" i="6"/>
  <c r="L186" i="6"/>
  <c r="M186" i="6"/>
  <c r="C97" i="6"/>
  <c r="D97" i="6"/>
  <c r="E97" i="6"/>
  <c r="F97" i="6"/>
  <c r="G97" i="6"/>
  <c r="I97" i="6"/>
  <c r="J97" i="6"/>
  <c r="K97" i="6"/>
  <c r="L97" i="6"/>
  <c r="M97" i="6"/>
  <c r="C482" i="6"/>
  <c r="D482" i="6"/>
  <c r="E482" i="6"/>
  <c r="F482" i="6"/>
  <c r="G482" i="6"/>
  <c r="I482" i="6"/>
  <c r="J482" i="6"/>
  <c r="K482" i="6"/>
  <c r="L482" i="6"/>
  <c r="M482" i="6"/>
  <c r="C218" i="6"/>
  <c r="D218" i="6"/>
  <c r="E218" i="6"/>
  <c r="F218" i="6"/>
  <c r="G218" i="6"/>
  <c r="I218" i="6"/>
  <c r="J218" i="6"/>
  <c r="K218" i="6"/>
  <c r="L218" i="6"/>
  <c r="M218" i="6"/>
  <c r="C430" i="6"/>
  <c r="D430" i="6"/>
  <c r="E430" i="6"/>
  <c r="F430" i="6"/>
  <c r="G430" i="6"/>
  <c r="I430" i="6"/>
  <c r="J430" i="6"/>
  <c r="K430" i="6"/>
  <c r="L430" i="6"/>
  <c r="M430" i="6"/>
  <c r="C279" i="6"/>
  <c r="D279" i="6"/>
  <c r="E279" i="6"/>
  <c r="F279" i="6"/>
  <c r="G279" i="6"/>
  <c r="I279" i="6"/>
  <c r="J279" i="6"/>
  <c r="K279" i="6"/>
  <c r="L279" i="6"/>
  <c r="M279" i="6"/>
  <c r="C153" i="6"/>
  <c r="D153" i="6"/>
  <c r="E153" i="6"/>
  <c r="F153" i="6"/>
  <c r="G153" i="6"/>
  <c r="I153" i="6"/>
  <c r="J153" i="6"/>
  <c r="K153" i="6"/>
  <c r="L153" i="6"/>
  <c r="M153" i="6"/>
  <c r="C155" i="6"/>
  <c r="D155" i="6"/>
  <c r="E155" i="6"/>
  <c r="F155" i="6"/>
  <c r="G155" i="6"/>
  <c r="I155" i="6"/>
  <c r="J155" i="6"/>
  <c r="K155" i="6"/>
  <c r="L155" i="6"/>
  <c r="M155" i="6"/>
  <c r="C442" i="6"/>
  <c r="D442" i="6"/>
  <c r="E442" i="6"/>
  <c r="F442" i="6"/>
  <c r="G442" i="6"/>
  <c r="I442" i="6"/>
  <c r="J442" i="6"/>
  <c r="K442" i="6"/>
  <c r="L442" i="6"/>
  <c r="M442" i="6"/>
  <c r="C392" i="6"/>
  <c r="D392" i="6"/>
  <c r="E392" i="6"/>
  <c r="F392" i="6"/>
  <c r="G392" i="6"/>
  <c r="I392" i="6"/>
  <c r="J392" i="6"/>
  <c r="K392" i="6"/>
  <c r="L392" i="6"/>
  <c r="M392" i="6"/>
  <c r="C227" i="6"/>
  <c r="D227" i="6"/>
  <c r="E227" i="6"/>
  <c r="F227" i="6"/>
  <c r="G227" i="6"/>
  <c r="I227" i="6"/>
  <c r="J227" i="6"/>
  <c r="K227" i="6"/>
  <c r="L227" i="6"/>
  <c r="M227" i="6"/>
  <c r="C116" i="6"/>
  <c r="D116" i="6"/>
  <c r="E116" i="6"/>
  <c r="F116" i="6"/>
  <c r="G116" i="6"/>
  <c r="I116" i="6"/>
  <c r="J116" i="6"/>
  <c r="K116" i="6"/>
  <c r="L116" i="6"/>
  <c r="M116" i="6"/>
  <c r="C226" i="6"/>
  <c r="D226" i="6"/>
  <c r="E226" i="6"/>
  <c r="F226" i="6"/>
  <c r="G226" i="6"/>
  <c r="I226" i="6"/>
  <c r="J226" i="6"/>
  <c r="K226" i="6"/>
  <c r="L226" i="6"/>
  <c r="M226" i="6"/>
  <c r="C228" i="6"/>
  <c r="D228" i="6"/>
  <c r="E228" i="6"/>
  <c r="F228" i="6"/>
  <c r="G228" i="6"/>
  <c r="I228" i="6"/>
  <c r="J228" i="6"/>
  <c r="K228" i="6"/>
  <c r="L228" i="6"/>
  <c r="M228" i="6"/>
  <c r="C114" i="6"/>
  <c r="D114" i="6"/>
  <c r="E114" i="6"/>
  <c r="F114" i="6"/>
  <c r="G114" i="6"/>
  <c r="I114" i="6"/>
  <c r="J114" i="6"/>
  <c r="K114" i="6"/>
  <c r="L114" i="6"/>
  <c r="M114" i="6"/>
  <c r="C222" i="6"/>
  <c r="D222" i="6"/>
  <c r="E222" i="6"/>
  <c r="F222" i="6"/>
  <c r="G222" i="6"/>
  <c r="I222" i="6"/>
  <c r="J222" i="6"/>
  <c r="K222" i="6"/>
  <c r="L222" i="6"/>
  <c r="M222" i="6"/>
  <c r="C306" i="6"/>
  <c r="D306" i="6"/>
  <c r="E306" i="6"/>
  <c r="F306" i="6"/>
  <c r="G306" i="6"/>
  <c r="I306" i="6"/>
  <c r="J306" i="6"/>
  <c r="K306" i="6"/>
  <c r="L306" i="6"/>
  <c r="M306" i="6"/>
  <c r="C96" i="6"/>
  <c r="D96" i="6"/>
  <c r="E96" i="6"/>
  <c r="F96" i="6"/>
  <c r="G96" i="6"/>
  <c r="I96" i="6"/>
  <c r="J96" i="6"/>
  <c r="K96" i="6"/>
  <c r="L96" i="6"/>
  <c r="M96" i="6"/>
  <c r="C219" i="6"/>
  <c r="D219" i="6"/>
  <c r="E219" i="6"/>
  <c r="F219" i="6"/>
  <c r="G219" i="6"/>
  <c r="I219" i="6"/>
  <c r="J219" i="6"/>
  <c r="K219" i="6"/>
  <c r="L219" i="6"/>
  <c r="M219" i="6"/>
  <c r="C115" i="6"/>
  <c r="D115" i="6"/>
  <c r="E115" i="6"/>
  <c r="F115" i="6"/>
  <c r="G115" i="6"/>
  <c r="I115" i="6"/>
  <c r="J115" i="6"/>
  <c r="K115" i="6"/>
  <c r="L115" i="6"/>
  <c r="M115" i="6"/>
  <c r="C443" i="6"/>
  <c r="D443" i="6"/>
  <c r="E443" i="6"/>
  <c r="F443" i="6"/>
  <c r="G443" i="6"/>
  <c r="I443" i="6"/>
  <c r="J443" i="6"/>
  <c r="K443" i="6"/>
  <c r="L443" i="6"/>
  <c r="M443" i="6"/>
  <c r="C323" i="6"/>
  <c r="D323" i="6"/>
  <c r="E323" i="6"/>
  <c r="F323" i="6"/>
  <c r="G323" i="6"/>
  <c r="I323" i="6"/>
  <c r="J323" i="6"/>
  <c r="K323" i="6"/>
  <c r="L323" i="6"/>
  <c r="M323" i="6"/>
  <c r="C345" i="6"/>
  <c r="D345" i="6"/>
  <c r="E345" i="6"/>
  <c r="F345" i="6"/>
  <c r="G345" i="6"/>
  <c r="I345" i="6"/>
  <c r="J345" i="6"/>
  <c r="K345" i="6"/>
  <c r="L345" i="6"/>
  <c r="M345" i="6"/>
  <c r="C180" i="6"/>
  <c r="D180" i="6"/>
  <c r="E180" i="6"/>
  <c r="F180" i="6"/>
  <c r="G180" i="6"/>
  <c r="I180" i="6"/>
  <c r="J180" i="6"/>
  <c r="K180" i="6"/>
  <c r="L180" i="6"/>
  <c r="M180" i="6"/>
  <c r="C220" i="6"/>
  <c r="D220" i="6"/>
  <c r="E220" i="6"/>
  <c r="F220" i="6"/>
  <c r="G220" i="6"/>
  <c r="I220" i="6"/>
  <c r="J220" i="6"/>
  <c r="K220" i="6"/>
  <c r="L220" i="6"/>
  <c r="M220" i="6"/>
  <c r="C358" i="6"/>
  <c r="D358" i="6"/>
  <c r="E358" i="6"/>
  <c r="F358" i="6"/>
  <c r="G358" i="6"/>
  <c r="I358" i="6"/>
  <c r="J358" i="6"/>
  <c r="K358" i="6"/>
  <c r="L358" i="6"/>
  <c r="M358" i="6"/>
  <c r="C299" i="6"/>
  <c r="D299" i="6"/>
  <c r="E299" i="6"/>
  <c r="F299" i="6"/>
  <c r="G299" i="6"/>
  <c r="I299" i="6"/>
  <c r="J299" i="6"/>
  <c r="K299" i="6"/>
  <c r="L299" i="6"/>
  <c r="M299" i="6"/>
  <c r="C142" i="6"/>
  <c r="D142" i="6"/>
  <c r="E142" i="6"/>
  <c r="F142" i="6"/>
  <c r="G142" i="6"/>
  <c r="I142" i="6"/>
  <c r="J142" i="6"/>
  <c r="K142" i="6"/>
  <c r="L142" i="6"/>
  <c r="M142" i="6"/>
  <c r="C280" i="6"/>
  <c r="D280" i="6"/>
  <c r="E280" i="6"/>
  <c r="F280" i="6"/>
  <c r="G280" i="6"/>
  <c r="I280" i="6"/>
  <c r="J280" i="6"/>
  <c r="K280" i="6"/>
  <c r="L280" i="6"/>
  <c r="M280" i="6"/>
  <c r="C282" i="6"/>
  <c r="D282" i="6"/>
  <c r="E282" i="6"/>
  <c r="F282" i="6"/>
  <c r="G282" i="6"/>
  <c r="I282" i="6"/>
  <c r="J282" i="6"/>
  <c r="K282" i="6"/>
  <c r="L282" i="6"/>
  <c r="M282" i="6"/>
  <c r="C281" i="6"/>
  <c r="D281" i="6"/>
  <c r="E281" i="6"/>
  <c r="F281" i="6"/>
  <c r="G281" i="6"/>
  <c r="I281" i="6"/>
  <c r="J281" i="6"/>
  <c r="K281" i="6"/>
  <c r="L281" i="6"/>
  <c r="M281" i="6"/>
  <c r="C76" i="6"/>
  <c r="D76" i="6"/>
  <c r="E76" i="6"/>
  <c r="F76" i="6"/>
  <c r="G76" i="6"/>
  <c r="I76" i="6"/>
  <c r="J76" i="6"/>
  <c r="K76" i="6"/>
  <c r="L76" i="6"/>
  <c r="M76" i="6"/>
  <c r="C298" i="6"/>
  <c r="D298" i="6"/>
  <c r="E298" i="6"/>
  <c r="F298" i="6"/>
  <c r="G298" i="6"/>
  <c r="I298" i="6"/>
  <c r="J298" i="6"/>
  <c r="K298" i="6"/>
  <c r="L298" i="6"/>
  <c r="M298" i="6"/>
  <c r="C125" i="6"/>
  <c r="D125" i="6"/>
  <c r="E125" i="6"/>
  <c r="F125" i="6"/>
  <c r="G125" i="6"/>
  <c r="I125" i="6"/>
  <c r="J125" i="6"/>
  <c r="K125" i="6"/>
  <c r="L125" i="6"/>
  <c r="M125" i="6"/>
  <c r="C508" i="6"/>
  <c r="D508" i="6"/>
  <c r="E508" i="6"/>
  <c r="F508" i="6"/>
  <c r="G508" i="6"/>
  <c r="I508" i="6"/>
  <c r="J508" i="6"/>
  <c r="K508" i="6"/>
  <c r="L508" i="6"/>
  <c r="M508" i="6"/>
  <c r="C72" i="6"/>
  <c r="D72" i="6"/>
  <c r="E72" i="6"/>
  <c r="F72" i="6"/>
  <c r="G72" i="6"/>
  <c r="I72" i="6"/>
  <c r="J72" i="6"/>
  <c r="K72" i="6"/>
  <c r="L72" i="6"/>
  <c r="M72" i="6"/>
  <c r="C432" i="6"/>
  <c r="D432" i="6"/>
  <c r="E432" i="6"/>
  <c r="F432" i="6"/>
  <c r="G432" i="6"/>
  <c r="I432" i="6"/>
  <c r="J432" i="6"/>
  <c r="K432" i="6"/>
  <c r="L432" i="6"/>
  <c r="M432" i="6"/>
  <c r="C56" i="6"/>
  <c r="D56" i="6"/>
  <c r="E56" i="6"/>
  <c r="F56" i="6"/>
  <c r="G56" i="6"/>
  <c r="I56" i="6"/>
  <c r="J56" i="6"/>
  <c r="K56" i="6"/>
  <c r="L56" i="6"/>
  <c r="M56" i="6"/>
  <c r="C339" i="6"/>
  <c r="D339" i="6"/>
  <c r="E339" i="6"/>
  <c r="F339" i="6"/>
  <c r="G339" i="6"/>
  <c r="I339" i="6"/>
  <c r="J339" i="6"/>
  <c r="K339" i="6"/>
  <c r="L339" i="6"/>
  <c r="M339" i="6"/>
  <c r="C348" i="6"/>
  <c r="D348" i="6"/>
  <c r="E348" i="6"/>
  <c r="F348" i="6"/>
  <c r="G348" i="6"/>
  <c r="I348" i="6"/>
  <c r="J348" i="6"/>
  <c r="K348" i="6"/>
  <c r="L348" i="6"/>
  <c r="M348" i="6"/>
  <c r="C349" i="6"/>
  <c r="D349" i="6"/>
  <c r="E349" i="6"/>
  <c r="F349" i="6"/>
  <c r="G349" i="6"/>
  <c r="I349" i="6"/>
  <c r="J349" i="6"/>
  <c r="K349" i="6"/>
  <c r="L349" i="6"/>
  <c r="M349" i="6"/>
  <c r="C414" i="6"/>
  <c r="D414" i="6"/>
  <c r="E414" i="6"/>
  <c r="F414" i="6"/>
  <c r="G414" i="6"/>
  <c r="I414" i="6"/>
  <c r="J414" i="6"/>
  <c r="K414" i="6"/>
  <c r="L414" i="6"/>
  <c r="M414" i="6"/>
  <c r="C418" i="6"/>
  <c r="D418" i="6"/>
  <c r="E418" i="6"/>
  <c r="F418" i="6"/>
  <c r="G418" i="6"/>
  <c r="I418" i="6"/>
  <c r="J418" i="6"/>
  <c r="K418" i="6"/>
  <c r="L418" i="6"/>
  <c r="M418" i="6"/>
  <c r="C347" i="6"/>
  <c r="D347" i="6"/>
  <c r="E347" i="6"/>
  <c r="F347" i="6"/>
  <c r="G347" i="6"/>
  <c r="I347" i="6"/>
  <c r="J347" i="6"/>
  <c r="K347" i="6"/>
  <c r="L347" i="6"/>
  <c r="M347" i="6"/>
  <c r="C379" i="6"/>
  <c r="D379" i="6"/>
  <c r="E379" i="6"/>
  <c r="F379" i="6"/>
  <c r="G379" i="6"/>
  <c r="I379" i="6"/>
  <c r="J379" i="6"/>
  <c r="K379" i="6"/>
  <c r="L379" i="6"/>
  <c r="M379" i="6"/>
  <c r="C380" i="6"/>
  <c r="D380" i="6"/>
  <c r="E380" i="6"/>
  <c r="F380" i="6"/>
  <c r="G380" i="6"/>
  <c r="I380" i="6"/>
  <c r="J380" i="6"/>
  <c r="K380" i="6"/>
  <c r="L380" i="6"/>
  <c r="M380" i="6"/>
  <c r="C462" i="6"/>
  <c r="D462" i="6"/>
  <c r="E462" i="6"/>
  <c r="F462" i="6"/>
  <c r="G462" i="6"/>
  <c r="I462" i="6"/>
  <c r="J462" i="6"/>
  <c r="K462" i="6"/>
  <c r="L462" i="6"/>
  <c r="M462" i="6"/>
  <c r="C463" i="6"/>
  <c r="D463" i="6"/>
  <c r="E463" i="6"/>
  <c r="F463" i="6"/>
  <c r="G463" i="6"/>
  <c r="I463" i="6"/>
  <c r="J463" i="6"/>
  <c r="K463" i="6"/>
  <c r="L463" i="6"/>
  <c r="M463" i="6"/>
  <c r="C14" i="6"/>
  <c r="D14" i="6"/>
  <c r="E14" i="6"/>
  <c r="F14" i="6"/>
  <c r="G14" i="6"/>
  <c r="I14" i="6"/>
  <c r="J14" i="6"/>
  <c r="K14" i="6"/>
  <c r="L14" i="6"/>
  <c r="M14" i="6"/>
  <c r="C18" i="6"/>
  <c r="D18" i="6"/>
  <c r="E18" i="6"/>
  <c r="F18" i="6"/>
  <c r="G18" i="6"/>
  <c r="I18" i="6"/>
  <c r="J18" i="6"/>
  <c r="K18" i="6"/>
  <c r="L18" i="6"/>
  <c r="M18" i="6"/>
  <c r="C19" i="6"/>
  <c r="D19" i="6"/>
  <c r="E19" i="6"/>
  <c r="F19" i="6"/>
  <c r="G19" i="6"/>
  <c r="I19" i="6"/>
  <c r="J19" i="6"/>
  <c r="K19" i="6"/>
  <c r="L19" i="6"/>
  <c r="M19" i="6"/>
  <c r="C20" i="6"/>
  <c r="D20" i="6"/>
  <c r="E20" i="6"/>
  <c r="F20" i="6"/>
  <c r="G20" i="6"/>
  <c r="I20" i="6"/>
  <c r="J20" i="6"/>
  <c r="K20" i="6"/>
  <c r="L20" i="6"/>
  <c r="M20" i="6"/>
  <c r="C315" i="6"/>
  <c r="D315" i="6"/>
  <c r="E315" i="6"/>
  <c r="F315" i="6"/>
  <c r="G315" i="6"/>
  <c r="I315" i="6"/>
  <c r="J315" i="6"/>
  <c r="K315" i="6"/>
  <c r="L315" i="6"/>
  <c r="M315" i="6"/>
  <c r="C486" i="6"/>
  <c r="D486" i="6"/>
  <c r="E486" i="6"/>
  <c r="F486" i="6"/>
  <c r="G486" i="6"/>
  <c r="I486" i="6"/>
  <c r="J486" i="6"/>
  <c r="K486" i="6"/>
  <c r="L486" i="6"/>
  <c r="M486" i="6"/>
  <c r="C503" i="6"/>
  <c r="D503" i="6"/>
  <c r="E503" i="6"/>
  <c r="F503" i="6"/>
  <c r="G503" i="6"/>
  <c r="I503" i="6"/>
  <c r="J503" i="6"/>
  <c r="K503" i="6"/>
  <c r="L503" i="6"/>
  <c r="M503" i="6"/>
  <c r="C328" i="6"/>
  <c r="D328" i="6"/>
  <c r="E328" i="6"/>
  <c r="F328" i="6"/>
  <c r="G328" i="6"/>
  <c r="I328" i="6"/>
  <c r="J328" i="6"/>
  <c r="K328" i="6"/>
  <c r="L328" i="6"/>
  <c r="M328" i="6"/>
  <c r="C112" i="6"/>
  <c r="D112" i="6"/>
  <c r="E112" i="6"/>
  <c r="F112" i="6"/>
  <c r="G112" i="6"/>
  <c r="I112" i="6"/>
  <c r="J112" i="6"/>
  <c r="K112" i="6"/>
  <c r="L112" i="6"/>
  <c r="M112" i="6"/>
  <c r="C192" i="6"/>
  <c r="D192" i="6"/>
  <c r="E192" i="6"/>
  <c r="F192" i="6"/>
  <c r="G192" i="6"/>
  <c r="I192" i="6"/>
  <c r="J192" i="6"/>
  <c r="K192" i="6"/>
  <c r="L192" i="6"/>
  <c r="M192" i="6"/>
  <c r="C465" i="6"/>
  <c r="D465" i="6"/>
  <c r="E465" i="6"/>
  <c r="F465" i="6"/>
  <c r="G465" i="6"/>
  <c r="I465" i="6"/>
  <c r="J465" i="6"/>
  <c r="K465" i="6"/>
  <c r="L465" i="6"/>
  <c r="M465" i="6"/>
  <c r="C86" i="6"/>
  <c r="D86" i="6"/>
  <c r="E86" i="6"/>
  <c r="F86" i="6"/>
  <c r="G86" i="6"/>
  <c r="I86" i="6"/>
  <c r="J86" i="6"/>
  <c r="K86" i="6"/>
  <c r="L86" i="6"/>
  <c r="M86" i="6"/>
  <c r="C45" i="6"/>
  <c r="D45" i="6"/>
  <c r="E45" i="6"/>
  <c r="F45" i="6"/>
  <c r="G45" i="6"/>
  <c r="I45" i="6"/>
  <c r="J45" i="6"/>
  <c r="K45" i="6"/>
  <c r="L45" i="6"/>
  <c r="M45" i="6"/>
  <c r="C105" i="6"/>
  <c r="D105" i="6"/>
  <c r="E105" i="6"/>
  <c r="F105" i="6"/>
  <c r="G105" i="6"/>
  <c r="I105" i="6"/>
  <c r="J105" i="6"/>
  <c r="K105" i="6"/>
  <c r="L105" i="6"/>
  <c r="M105" i="6"/>
  <c r="C532" i="6"/>
  <c r="D532" i="6"/>
  <c r="E532" i="6"/>
  <c r="F532" i="6"/>
  <c r="G532" i="6"/>
  <c r="I532" i="6"/>
  <c r="J532" i="6"/>
  <c r="K532" i="6"/>
  <c r="L532" i="6"/>
  <c r="M532" i="6"/>
  <c r="C433" i="6"/>
  <c r="D433" i="6"/>
  <c r="E433" i="6"/>
  <c r="F433" i="6"/>
  <c r="G433" i="6"/>
  <c r="I433" i="6"/>
  <c r="J433" i="6"/>
  <c r="K433" i="6"/>
  <c r="L433" i="6"/>
  <c r="M433" i="6"/>
  <c r="C346" i="6"/>
  <c r="D346" i="6"/>
  <c r="E346" i="6"/>
  <c r="F346" i="6"/>
  <c r="G346" i="6"/>
  <c r="I346" i="6"/>
  <c r="J346" i="6"/>
  <c r="K346" i="6"/>
  <c r="L346" i="6"/>
  <c r="M346" i="6"/>
  <c r="C26" i="6"/>
  <c r="D26" i="6"/>
  <c r="E26" i="6"/>
  <c r="F26" i="6"/>
  <c r="G26" i="6"/>
  <c r="I26" i="6"/>
  <c r="J26" i="6"/>
  <c r="K26" i="6"/>
  <c r="L26" i="6"/>
  <c r="M26" i="6"/>
  <c r="C506" i="6"/>
  <c r="D506" i="6"/>
  <c r="E506" i="6"/>
  <c r="F506" i="6"/>
  <c r="G506" i="6"/>
  <c r="I506" i="6"/>
  <c r="J506" i="6"/>
  <c r="K506" i="6"/>
  <c r="L506" i="6"/>
  <c r="M506" i="6"/>
  <c r="C371" i="6"/>
  <c r="D371" i="6"/>
  <c r="E371" i="6"/>
  <c r="F371" i="6"/>
  <c r="G371" i="6"/>
  <c r="I371" i="6"/>
  <c r="J371" i="6"/>
  <c r="K371" i="6"/>
  <c r="L371" i="6"/>
  <c r="M371" i="6"/>
  <c r="C131" i="6"/>
  <c r="D131" i="6"/>
  <c r="E131" i="6"/>
  <c r="F131" i="6"/>
  <c r="G131" i="6"/>
  <c r="I131" i="6"/>
  <c r="J131" i="6"/>
  <c r="K131" i="6"/>
  <c r="L131" i="6"/>
  <c r="M131" i="6"/>
  <c r="C255" i="6"/>
  <c r="D255" i="6"/>
  <c r="E255" i="6"/>
  <c r="F255" i="6"/>
  <c r="G255" i="6"/>
  <c r="I255" i="6"/>
  <c r="J255" i="6"/>
  <c r="K255" i="6"/>
  <c r="L255" i="6"/>
  <c r="M255" i="6"/>
  <c r="C127" i="6"/>
  <c r="D127" i="6"/>
  <c r="E127" i="6"/>
  <c r="F127" i="6"/>
  <c r="G127" i="6"/>
  <c r="I127" i="6"/>
  <c r="J127" i="6"/>
  <c r="K127" i="6"/>
  <c r="L127" i="6"/>
  <c r="M127" i="6"/>
  <c r="C316" i="6"/>
  <c r="D316" i="6"/>
  <c r="E316" i="6"/>
  <c r="F316" i="6"/>
  <c r="G316" i="6"/>
  <c r="I316" i="6"/>
  <c r="J316" i="6"/>
  <c r="K316" i="6"/>
  <c r="L316" i="6"/>
  <c r="M316" i="6"/>
  <c r="C197" i="6"/>
  <c r="D197" i="6"/>
  <c r="E197" i="6"/>
  <c r="F197" i="6"/>
  <c r="G197" i="6"/>
  <c r="I197" i="6"/>
  <c r="J197" i="6"/>
  <c r="K197" i="6"/>
  <c r="L197" i="6"/>
  <c r="M197" i="6"/>
  <c r="C475" i="6"/>
  <c r="D475" i="6"/>
  <c r="E475" i="6"/>
  <c r="F475" i="6"/>
  <c r="G475" i="6"/>
  <c r="I475" i="6"/>
  <c r="J475" i="6"/>
  <c r="K475" i="6"/>
  <c r="L475" i="6"/>
  <c r="M475" i="6"/>
  <c r="C215" i="6"/>
  <c r="D215" i="6"/>
  <c r="E215" i="6"/>
  <c r="F215" i="6"/>
  <c r="G215" i="6"/>
  <c r="I215" i="6"/>
  <c r="J215" i="6"/>
  <c r="K215" i="6"/>
  <c r="L215" i="6"/>
  <c r="M215" i="6"/>
  <c r="C216" i="6"/>
  <c r="D216" i="6"/>
  <c r="E216" i="6"/>
  <c r="F216" i="6"/>
  <c r="G216" i="6"/>
  <c r="I216" i="6"/>
  <c r="J216" i="6"/>
  <c r="K216" i="6"/>
  <c r="L216" i="6"/>
  <c r="M216" i="6"/>
  <c r="C415" i="6"/>
  <c r="D415" i="6"/>
  <c r="E415" i="6"/>
  <c r="F415" i="6"/>
  <c r="G415" i="6"/>
  <c r="I415" i="6"/>
  <c r="J415" i="6"/>
  <c r="K415" i="6"/>
  <c r="L415" i="6"/>
  <c r="M415" i="6"/>
  <c r="C416" i="6"/>
  <c r="D416" i="6"/>
  <c r="E416" i="6"/>
  <c r="F416" i="6"/>
  <c r="G416" i="6"/>
  <c r="I416" i="6"/>
  <c r="J416" i="6"/>
  <c r="K416" i="6"/>
  <c r="L416" i="6"/>
  <c r="M416" i="6"/>
  <c r="C417" i="6"/>
  <c r="D417" i="6"/>
  <c r="E417" i="6"/>
  <c r="F417" i="6"/>
  <c r="G417" i="6"/>
  <c r="I417" i="6"/>
  <c r="J417" i="6"/>
  <c r="K417" i="6"/>
  <c r="L417" i="6"/>
  <c r="M417" i="6"/>
  <c r="C24" i="6"/>
  <c r="D24" i="6"/>
  <c r="E24" i="6"/>
  <c r="F24" i="6"/>
  <c r="G24" i="6"/>
  <c r="I24" i="6"/>
  <c r="J24" i="6"/>
  <c r="K24" i="6"/>
  <c r="L24" i="6"/>
  <c r="M24" i="6"/>
  <c r="C25" i="6"/>
  <c r="D25" i="6"/>
  <c r="E25" i="6"/>
  <c r="F25" i="6"/>
  <c r="G25" i="6"/>
  <c r="I25" i="6"/>
  <c r="J25" i="6"/>
  <c r="K25" i="6"/>
  <c r="L25" i="6"/>
  <c r="M25" i="6"/>
  <c r="C277" i="6"/>
  <c r="D277" i="6"/>
  <c r="E277" i="6"/>
  <c r="F277" i="6"/>
  <c r="G277" i="6"/>
  <c r="I277" i="6"/>
  <c r="J277" i="6"/>
  <c r="K277" i="6"/>
  <c r="L277" i="6"/>
  <c r="M277" i="6"/>
  <c r="C429" i="6"/>
  <c r="D429" i="6"/>
  <c r="E429" i="6"/>
  <c r="F429" i="6"/>
  <c r="G429" i="6"/>
  <c r="I429" i="6"/>
  <c r="J429" i="6"/>
  <c r="K429" i="6"/>
  <c r="L429" i="6"/>
  <c r="M429" i="6"/>
  <c r="C312" i="6"/>
  <c r="D312" i="6"/>
  <c r="E312" i="6"/>
  <c r="F312" i="6"/>
  <c r="G312" i="6"/>
  <c r="I312" i="6"/>
  <c r="J312" i="6"/>
  <c r="K312" i="6"/>
  <c r="L312" i="6"/>
  <c r="M312" i="6"/>
  <c r="C79" i="6"/>
  <c r="D79" i="6"/>
  <c r="E79" i="6"/>
  <c r="F79" i="6"/>
  <c r="G79" i="6"/>
  <c r="I79" i="6"/>
  <c r="J79" i="6"/>
  <c r="K79" i="6"/>
  <c r="L79" i="6"/>
  <c r="M79" i="6"/>
  <c r="C395" i="6"/>
  <c r="D395" i="6"/>
  <c r="E395" i="6"/>
  <c r="F395" i="6"/>
  <c r="G395" i="6"/>
  <c r="I395" i="6"/>
  <c r="J395" i="6"/>
  <c r="K395" i="6"/>
  <c r="L395" i="6"/>
  <c r="M395" i="6"/>
  <c r="C78" i="6"/>
  <c r="D78" i="6"/>
  <c r="E78" i="6"/>
  <c r="F78" i="6"/>
  <c r="G78" i="6"/>
  <c r="I78" i="6"/>
  <c r="J78" i="6"/>
  <c r="K78" i="6"/>
  <c r="L78" i="6"/>
  <c r="M78" i="6"/>
  <c r="C174" i="6"/>
  <c r="D174" i="6"/>
  <c r="E174" i="6"/>
  <c r="F174" i="6"/>
  <c r="G174" i="6"/>
  <c r="I174" i="6"/>
  <c r="J174" i="6"/>
  <c r="K174" i="6"/>
  <c r="L174" i="6"/>
  <c r="M174" i="6"/>
  <c r="C385" i="6"/>
  <c r="D385" i="6"/>
  <c r="E385" i="6"/>
  <c r="F385" i="6"/>
  <c r="G385" i="6"/>
  <c r="I385" i="6"/>
  <c r="J385" i="6"/>
  <c r="K385" i="6"/>
  <c r="L385" i="6"/>
  <c r="M385" i="6"/>
  <c r="C5" i="6"/>
  <c r="D5" i="6"/>
  <c r="E5" i="6"/>
  <c r="F5" i="6"/>
  <c r="G5" i="6"/>
  <c r="I5" i="6"/>
  <c r="J5" i="6"/>
  <c r="K5" i="6"/>
  <c r="L5" i="6"/>
  <c r="M5" i="6"/>
  <c r="C295" i="6"/>
  <c r="D295" i="6"/>
  <c r="E295" i="6"/>
  <c r="F295" i="6"/>
  <c r="G295" i="6"/>
  <c r="I295" i="6"/>
  <c r="J295" i="6"/>
  <c r="K295" i="6"/>
  <c r="L295" i="6"/>
  <c r="M295" i="6"/>
  <c r="C189" i="6"/>
  <c r="D189" i="6"/>
  <c r="E189" i="6"/>
  <c r="F189" i="6"/>
  <c r="G189" i="6"/>
  <c r="I189" i="6"/>
  <c r="J189" i="6"/>
  <c r="K189" i="6"/>
  <c r="L189" i="6"/>
  <c r="M189" i="6"/>
  <c r="C397" i="6"/>
  <c r="D397" i="6"/>
  <c r="E397" i="6"/>
  <c r="F397" i="6"/>
  <c r="G397" i="6"/>
  <c r="I397" i="6"/>
  <c r="J397" i="6"/>
  <c r="K397" i="6"/>
  <c r="L397" i="6"/>
  <c r="M397" i="6"/>
  <c r="C566" i="6"/>
  <c r="D566" i="6"/>
  <c r="E566" i="6"/>
  <c r="F566" i="6"/>
  <c r="G566" i="6"/>
  <c r="I566" i="6"/>
  <c r="J566" i="6"/>
  <c r="K566" i="6"/>
  <c r="L566" i="6"/>
  <c r="M566" i="6"/>
  <c r="C470" i="6"/>
  <c r="D470" i="6"/>
  <c r="E470" i="6"/>
  <c r="F470" i="6"/>
  <c r="G470" i="6"/>
  <c r="I470" i="6"/>
  <c r="J470" i="6"/>
  <c r="K470" i="6"/>
  <c r="L470" i="6"/>
  <c r="M470" i="6"/>
  <c r="C480" i="6"/>
  <c r="D480" i="6"/>
  <c r="E480" i="6"/>
  <c r="F480" i="6"/>
  <c r="G480" i="6"/>
  <c r="I480" i="6"/>
  <c r="J480" i="6"/>
  <c r="K480" i="6"/>
  <c r="L480" i="6"/>
  <c r="M480" i="6"/>
  <c r="C313" i="6"/>
  <c r="D313" i="6"/>
  <c r="E313" i="6"/>
  <c r="F313" i="6"/>
  <c r="G313" i="6"/>
  <c r="I313" i="6"/>
  <c r="J313" i="6"/>
  <c r="K313" i="6"/>
  <c r="L313" i="6"/>
  <c r="M313" i="6"/>
  <c r="C73" i="6"/>
  <c r="D73" i="6"/>
  <c r="E73" i="6"/>
  <c r="F73" i="6"/>
  <c r="G73" i="6"/>
  <c r="I73" i="6"/>
  <c r="J73" i="6"/>
  <c r="K73" i="6"/>
  <c r="L73" i="6"/>
  <c r="M73" i="6"/>
  <c r="C74" i="6"/>
  <c r="D74" i="6"/>
  <c r="E74" i="6"/>
  <c r="F74" i="6"/>
  <c r="G74" i="6"/>
  <c r="I74" i="6"/>
  <c r="J74" i="6"/>
  <c r="K74" i="6"/>
  <c r="L74" i="6"/>
  <c r="M74" i="6"/>
  <c r="C466" i="6"/>
  <c r="D466" i="6"/>
  <c r="E466" i="6"/>
  <c r="F466" i="6"/>
  <c r="G466" i="6"/>
  <c r="I466" i="6"/>
  <c r="J466" i="6"/>
  <c r="K466" i="6"/>
  <c r="L466" i="6"/>
  <c r="M466" i="6"/>
  <c r="C128" i="6"/>
  <c r="D128" i="6"/>
  <c r="E128" i="6"/>
  <c r="F128" i="6"/>
  <c r="G128" i="6"/>
  <c r="I128" i="6"/>
  <c r="J128" i="6"/>
  <c r="K128" i="6"/>
  <c r="L128" i="6"/>
  <c r="M128" i="6"/>
  <c r="C278" i="6"/>
  <c r="D278" i="6"/>
  <c r="E278" i="6"/>
  <c r="F278" i="6"/>
  <c r="G278" i="6"/>
  <c r="I278" i="6"/>
  <c r="J278" i="6"/>
  <c r="K278" i="6"/>
  <c r="L278" i="6"/>
  <c r="M278" i="6"/>
  <c r="C179" i="6"/>
  <c r="D179" i="6"/>
  <c r="E179" i="6"/>
  <c r="F179" i="6"/>
  <c r="G179" i="6"/>
  <c r="I179" i="6"/>
  <c r="J179" i="6"/>
  <c r="K179" i="6"/>
  <c r="L179" i="6"/>
  <c r="M179" i="6"/>
  <c r="C302" i="6"/>
  <c r="D302" i="6"/>
  <c r="E302" i="6"/>
  <c r="F302" i="6"/>
  <c r="G302" i="6"/>
  <c r="I302" i="6"/>
  <c r="J302" i="6"/>
  <c r="K302" i="6"/>
  <c r="L302" i="6"/>
  <c r="M302" i="6"/>
  <c r="C325" i="6"/>
  <c r="D325" i="6"/>
  <c r="E325" i="6"/>
  <c r="F325" i="6"/>
  <c r="G325" i="6"/>
  <c r="I325" i="6"/>
  <c r="J325" i="6"/>
  <c r="K325" i="6"/>
  <c r="L325" i="6"/>
  <c r="M325" i="6"/>
  <c r="C399" i="6"/>
  <c r="D399" i="6"/>
  <c r="E399" i="6"/>
  <c r="F399" i="6"/>
  <c r="G399" i="6"/>
  <c r="I399" i="6"/>
  <c r="J399" i="6"/>
  <c r="K399" i="6"/>
  <c r="L399" i="6"/>
  <c r="M399" i="6"/>
  <c r="C400" i="6"/>
  <c r="D400" i="6"/>
  <c r="E400" i="6"/>
  <c r="F400" i="6"/>
  <c r="G400" i="6"/>
  <c r="I400" i="6"/>
  <c r="J400" i="6"/>
  <c r="K400" i="6"/>
  <c r="L400" i="6"/>
  <c r="M400" i="6"/>
  <c r="C90" i="6"/>
  <c r="D90" i="6"/>
  <c r="E90" i="6"/>
  <c r="F90" i="6"/>
  <c r="G90" i="6"/>
  <c r="I90" i="6"/>
  <c r="J90" i="6"/>
  <c r="K90" i="6"/>
  <c r="L90" i="6"/>
  <c r="M90" i="6"/>
  <c r="C458" i="6"/>
  <c r="D458" i="6"/>
  <c r="E458" i="6"/>
  <c r="F458" i="6"/>
  <c r="G458" i="6"/>
  <c r="I458" i="6"/>
  <c r="J458" i="6"/>
  <c r="K458" i="6"/>
  <c r="L458" i="6"/>
  <c r="M458" i="6"/>
  <c r="C544" i="6"/>
  <c r="D544" i="6"/>
  <c r="E544" i="6"/>
  <c r="F544" i="6"/>
  <c r="G544" i="6"/>
  <c r="I544" i="6"/>
  <c r="J544" i="6"/>
  <c r="K544" i="6"/>
  <c r="L544" i="6"/>
  <c r="M544" i="6"/>
  <c r="C369" i="6"/>
  <c r="D369" i="6"/>
  <c r="E369" i="6"/>
  <c r="F369" i="6"/>
  <c r="G369" i="6"/>
  <c r="I369" i="6"/>
  <c r="J369" i="6"/>
  <c r="K369" i="6"/>
  <c r="L369" i="6"/>
  <c r="M369" i="6"/>
  <c r="C301" i="6"/>
  <c r="D301" i="6"/>
  <c r="E301" i="6"/>
  <c r="F301" i="6"/>
  <c r="G301" i="6"/>
  <c r="I301" i="6"/>
  <c r="J301" i="6"/>
  <c r="K301" i="6"/>
  <c r="L301" i="6"/>
  <c r="M301" i="6"/>
  <c r="C254" i="6"/>
  <c r="D254" i="6"/>
  <c r="E254" i="6"/>
  <c r="F254" i="6"/>
  <c r="G254" i="6"/>
  <c r="I254" i="6"/>
  <c r="J254" i="6"/>
  <c r="K254" i="6"/>
  <c r="L254" i="6"/>
  <c r="M254" i="6"/>
  <c r="C130" i="6"/>
  <c r="D130" i="6"/>
  <c r="E130" i="6"/>
  <c r="F130" i="6"/>
  <c r="G130" i="6"/>
  <c r="I130" i="6"/>
  <c r="J130" i="6"/>
  <c r="K130" i="6"/>
  <c r="L130" i="6"/>
  <c r="M130" i="6"/>
  <c r="C321" i="6"/>
  <c r="D321" i="6"/>
  <c r="E321" i="6"/>
  <c r="F321" i="6"/>
  <c r="G321" i="6"/>
  <c r="I321" i="6"/>
  <c r="J321" i="6"/>
  <c r="K321" i="6"/>
  <c r="L321" i="6"/>
  <c r="M321" i="6"/>
  <c r="C344" i="6"/>
  <c r="D344" i="6"/>
  <c r="E344" i="6"/>
  <c r="F344" i="6"/>
  <c r="G344" i="6"/>
  <c r="I344" i="6"/>
  <c r="J344" i="6"/>
  <c r="K344" i="6"/>
  <c r="L344" i="6"/>
  <c r="M344" i="6"/>
  <c r="C283" i="6"/>
  <c r="D283" i="6"/>
  <c r="E283" i="6"/>
  <c r="F283" i="6"/>
  <c r="G283" i="6"/>
  <c r="I283" i="6"/>
  <c r="J283" i="6"/>
  <c r="K283" i="6"/>
  <c r="L283" i="6"/>
  <c r="M283" i="6"/>
  <c r="C234" i="6"/>
  <c r="D234" i="6"/>
  <c r="E234" i="6"/>
  <c r="F234" i="6"/>
  <c r="G234" i="6"/>
  <c r="I234" i="6"/>
  <c r="J234" i="6"/>
  <c r="K234" i="6"/>
  <c r="L234" i="6"/>
  <c r="M234" i="6"/>
  <c r="C361" i="6"/>
  <c r="D361" i="6"/>
  <c r="E361" i="6"/>
  <c r="F361" i="6"/>
  <c r="G361" i="6"/>
  <c r="I361" i="6"/>
  <c r="J361" i="6"/>
  <c r="K361" i="6"/>
  <c r="L361" i="6"/>
  <c r="M361" i="6"/>
  <c r="C484" i="6"/>
  <c r="D484" i="6"/>
  <c r="E484" i="6"/>
  <c r="F484" i="6"/>
  <c r="G484" i="6"/>
  <c r="I484" i="6"/>
  <c r="J484" i="6"/>
  <c r="K484" i="6"/>
  <c r="L484" i="6"/>
  <c r="M484" i="6"/>
  <c r="C441" i="6"/>
  <c r="D441" i="6"/>
  <c r="E441" i="6"/>
  <c r="F441" i="6"/>
  <c r="G441" i="6"/>
  <c r="I441" i="6"/>
  <c r="J441" i="6"/>
  <c r="K441" i="6"/>
  <c r="L441" i="6"/>
  <c r="M441" i="6"/>
  <c r="C4" i="6"/>
  <c r="D4" i="6"/>
  <c r="E4" i="6"/>
  <c r="F4" i="6"/>
  <c r="G4" i="6"/>
  <c r="I4" i="6"/>
  <c r="J4" i="6"/>
  <c r="K4" i="6"/>
  <c r="L4" i="6"/>
  <c r="M4" i="6"/>
  <c r="C296" i="6"/>
  <c r="D296" i="6"/>
  <c r="E296" i="6"/>
  <c r="F296" i="6"/>
  <c r="G296" i="6"/>
  <c r="I296" i="6"/>
  <c r="J296" i="6"/>
  <c r="K296" i="6"/>
  <c r="L296" i="6"/>
  <c r="M296" i="6"/>
  <c r="C522" i="6"/>
  <c r="D522" i="6"/>
  <c r="E522" i="6"/>
  <c r="F522" i="6"/>
  <c r="G522" i="6"/>
  <c r="I522" i="6"/>
  <c r="J522" i="6"/>
  <c r="K522" i="6"/>
  <c r="L522" i="6"/>
  <c r="M522" i="6"/>
  <c r="C444" i="6"/>
  <c r="D444" i="6"/>
  <c r="E444" i="6"/>
  <c r="F444" i="6"/>
  <c r="G444" i="6"/>
  <c r="I444" i="6"/>
  <c r="J444" i="6"/>
  <c r="K444" i="6"/>
  <c r="L444" i="6"/>
  <c r="M444" i="6"/>
  <c r="C185" i="6"/>
  <c r="D185" i="6"/>
  <c r="E185" i="6"/>
  <c r="F185" i="6"/>
  <c r="G185" i="6"/>
  <c r="I185" i="6"/>
  <c r="J185" i="6"/>
  <c r="K185" i="6"/>
  <c r="L185" i="6"/>
  <c r="M185" i="6"/>
  <c r="C256" i="6"/>
  <c r="D256" i="6"/>
  <c r="E256" i="6"/>
  <c r="F256" i="6"/>
  <c r="G256" i="6"/>
  <c r="I256" i="6"/>
  <c r="J256" i="6"/>
  <c r="K256" i="6"/>
  <c r="L256" i="6"/>
  <c r="M256" i="6"/>
  <c r="C437" i="6"/>
  <c r="D437" i="6"/>
  <c r="E437" i="6"/>
  <c r="F437" i="6"/>
  <c r="G437" i="6"/>
  <c r="I437" i="6"/>
  <c r="J437" i="6"/>
  <c r="K437" i="6"/>
  <c r="L437" i="6"/>
  <c r="M437" i="6"/>
  <c r="C87" i="6"/>
  <c r="D87" i="6"/>
  <c r="E87" i="6"/>
  <c r="F87" i="6"/>
  <c r="G87" i="6"/>
  <c r="I87" i="6"/>
  <c r="J87" i="6"/>
  <c r="K87" i="6"/>
  <c r="L87" i="6"/>
  <c r="M87" i="6"/>
  <c r="C211" i="6"/>
  <c r="D211" i="6"/>
  <c r="E211" i="6"/>
  <c r="F211" i="6"/>
  <c r="G211" i="6"/>
  <c r="I211" i="6"/>
  <c r="J211" i="6"/>
  <c r="K211" i="6"/>
  <c r="L211" i="6"/>
  <c r="M211" i="6"/>
  <c r="C523" i="6"/>
  <c r="D523" i="6"/>
  <c r="E523" i="6"/>
  <c r="F523" i="6"/>
  <c r="G523" i="6"/>
  <c r="I523" i="6"/>
  <c r="J523" i="6"/>
  <c r="K523" i="6"/>
  <c r="L523" i="6"/>
  <c r="M523" i="6"/>
  <c r="C531" i="6"/>
  <c r="D531" i="6"/>
  <c r="E531" i="6"/>
  <c r="F531" i="6"/>
  <c r="G531" i="6"/>
  <c r="I531" i="6"/>
  <c r="J531" i="6"/>
  <c r="K531" i="6"/>
  <c r="L531" i="6"/>
  <c r="M531" i="6"/>
  <c r="C250" i="6"/>
  <c r="D250" i="6"/>
  <c r="E250" i="6"/>
  <c r="F250" i="6"/>
  <c r="G250" i="6"/>
  <c r="I250" i="6"/>
  <c r="J250" i="6"/>
  <c r="K250" i="6"/>
  <c r="L250" i="6"/>
  <c r="M250" i="6"/>
  <c r="C251" i="6"/>
  <c r="D251" i="6"/>
  <c r="E251" i="6"/>
  <c r="F251" i="6"/>
  <c r="G251" i="6"/>
  <c r="I251" i="6"/>
  <c r="J251" i="6"/>
  <c r="K251" i="6"/>
  <c r="L251" i="6"/>
  <c r="M251" i="6"/>
  <c r="C492" i="6"/>
  <c r="D492" i="6"/>
  <c r="E492" i="6"/>
  <c r="F492" i="6"/>
  <c r="G492" i="6"/>
  <c r="I492" i="6"/>
  <c r="J492" i="6"/>
  <c r="K492" i="6"/>
  <c r="L492" i="6"/>
  <c r="M492" i="6"/>
  <c r="C427" i="6"/>
  <c r="D427" i="6"/>
  <c r="E427" i="6"/>
  <c r="F427" i="6"/>
  <c r="G427" i="6"/>
  <c r="I427" i="6"/>
  <c r="J427" i="6"/>
  <c r="K427" i="6"/>
  <c r="L427" i="6"/>
  <c r="M427" i="6"/>
  <c r="C428" i="6"/>
  <c r="D428" i="6"/>
  <c r="E428" i="6"/>
  <c r="F428" i="6"/>
  <c r="G428" i="6"/>
  <c r="I428" i="6"/>
  <c r="J428" i="6"/>
  <c r="K428" i="6"/>
  <c r="L428" i="6"/>
  <c r="M428" i="6"/>
  <c r="C245" i="6"/>
  <c r="D245" i="6"/>
  <c r="E245" i="6"/>
  <c r="F245" i="6"/>
  <c r="G245" i="6"/>
  <c r="I245" i="6"/>
  <c r="J245" i="6"/>
  <c r="K245" i="6"/>
  <c r="L245" i="6"/>
  <c r="M245" i="6"/>
  <c r="C246" i="6"/>
  <c r="D246" i="6"/>
  <c r="E246" i="6"/>
  <c r="F246" i="6"/>
  <c r="G246" i="6"/>
  <c r="I246" i="6"/>
  <c r="J246" i="6"/>
  <c r="K246" i="6"/>
  <c r="L246" i="6"/>
  <c r="M246" i="6"/>
  <c r="C214" i="6"/>
  <c r="D214" i="6"/>
  <c r="E214" i="6"/>
  <c r="F214" i="6"/>
  <c r="G214" i="6"/>
  <c r="I214" i="6"/>
  <c r="J214" i="6"/>
  <c r="K214" i="6"/>
  <c r="L214" i="6"/>
  <c r="M214" i="6"/>
  <c r="C252" i="6"/>
  <c r="D252" i="6"/>
  <c r="E252" i="6"/>
  <c r="F252" i="6"/>
  <c r="G252" i="6"/>
  <c r="I252" i="6"/>
  <c r="J252" i="6"/>
  <c r="K252" i="6"/>
  <c r="L252" i="6"/>
  <c r="M252" i="6"/>
  <c r="C249" i="6"/>
  <c r="D249" i="6"/>
  <c r="E249" i="6"/>
  <c r="F249" i="6"/>
  <c r="G249" i="6"/>
  <c r="I249" i="6"/>
  <c r="J249" i="6"/>
  <c r="K249" i="6"/>
  <c r="L249" i="6"/>
  <c r="M249" i="6"/>
  <c r="C247" i="6"/>
  <c r="D247" i="6"/>
  <c r="E247" i="6"/>
  <c r="F247" i="6"/>
  <c r="G247" i="6"/>
  <c r="I247" i="6"/>
  <c r="J247" i="6"/>
  <c r="K247" i="6"/>
  <c r="L247" i="6"/>
  <c r="M247" i="6"/>
  <c r="C248" i="6"/>
  <c r="D248" i="6"/>
  <c r="E248" i="6"/>
  <c r="F248" i="6"/>
  <c r="G248" i="6"/>
  <c r="I248" i="6"/>
  <c r="J248" i="6"/>
  <c r="K248" i="6"/>
  <c r="L248" i="6"/>
  <c r="M248" i="6"/>
  <c r="C529" i="6"/>
  <c r="D529" i="6"/>
  <c r="E529" i="6"/>
  <c r="F529" i="6"/>
  <c r="G529" i="6"/>
  <c r="I529" i="6"/>
  <c r="J529" i="6"/>
  <c r="K529" i="6"/>
  <c r="L529" i="6"/>
  <c r="M529" i="6"/>
  <c r="C527" i="6"/>
  <c r="D527" i="6"/>
  <c r="E527" i="6"/>
  <c r="F527" i="6"/>
  <c r="G527" i="6"/>
  <c r="I527" i="6"/>
  <c r="J527" i="6"/>
  <c r="K527" i="6"/>
  <c r="L527" i="6"/>
  <c r="M527" i="6"/>
  <c r="C528" i="6"/>
  <c r="D528" i="6"/>
  <c r="E528" i="6"/>
  <c r="F528" i="6"/>
  <c r="G528" i="6"/>
  <c r="I528" i="6"/>
  <c r="J528" i="6"/>
  <c r="K528" i="6"/>
  <c r="L528" i="6"/>
  <c r="M528" i="6"/>
  <c r="C530" i="6"/>
  <c r="D530" i="6"/>
  <c r="E530" i="6"/>
  <c r="F530" i="6"/>
  <c r="G530" i="6"/>
  <c r="I530" i="6"/>
  <c r="J530" i="6"/>
  <c r="K530" i="6"/>
  <c r="L530" i="6"/>
  <c r="M530" i="6"/>
  <c r="C485" i="6"/>
  <c r="D485" i="6"/>
  <c r="E485" i="6"/>
  <c r="F485" i="6"/>
  <c r="G485" i="6"/>
  <c r="I485" i="6"/>
  <c r="J485" i="6"/>
  <c r="K485" i="6"/>
  <c r="L485" i="6"/>
  <c r="M485" i="6"/>
  <c r="C487" i="6"/>
  <c r="D487" i="6"/>
  <c r="E487" i="6"/>
  <c r="F487" i="6"/>
  <c r="G487" i="6"/>
  <c r="I487" i="6"/>
  <c r="J487" i="6"/>
  <c r="K487" i="6"/>
  <c r="L487" i="6"/>
  <c r="M487" i="6"/>
  <c r="C425" i="6"/>
  <c r="D425" i="6"/>
  <c r="E425" i="6"/>
  <c r="F425" i="6"/>
  <c r="G425" i="6"/>
  <c r="I425" i="6"/>
  <c r="J425" i="6"/>
  <c r="K425" i="6"/>
  <c r="L425" i="6"/>
  <c r="M425" i="6"/>
  <c r="C424" i="6"/>
  <c r="D424" i="6"/>
  <c r="E424" i="6"/>
  <c r="F424" i="6"/>
  <c r="G424" i="6"/>
  <c r="I424" i="6"/>
  <c r="J424" i="6"/>
  <c r="K424" i="6"/>
  <c r="L424" i="6"/>
  <c r="M424" i="6"/>
  <c r="C426" i="6"/>
  <c r="D426" i="6"/>
  <c r="E426" i="6"/>
  <c r="F426" i="6"/>
  <c r="G426" i="6"/>
  <c r="I426" i="6"/>
  <c r="J426" i="6"/>
  <c r="K426" i="6"/>
  <c r="L426" i="6"/>
  <c r="M426" i="6"/>
  <c r="C257" i="6"/>
  <c r="D257" i="6"/>
  <c r="E257" i="6"/>
  <c r="F257" i="6"/>
  <c r="G257" i="6"/>
  <c r="I257" i="6"/>
  <c r="J257" i="6"/>
  <c r="K257" i="6"/>
  <c r="L257" i="6"/>
  <c r="M257" i="6"/>
  <c r="C259" i="6"/>
  <c r="D259" i="6"/>
  <c r="E259" i="6"/>
  <c r="F259" i="6"/>
  <c r="G259" i="6"/>
  <c r="I259" i="6"/>
  <c r="J259" i="6"/>
  <c r="K259" i="6"/>
  <c r="L259" i="6"/>
  <c r="M259" i="6"/>
  <c r="C136" i="6"/>
  <c r="D136" i="6"/>
  <c r="E136" i="6"/>
  <c r="F136" i="6"/>
  <c r="G136" i="6"/>
  <c r="I136" i="6"/>
  <c r="J136" i="6"/>
  <c r="K136" i="6"/>
  <c r="L136" i="6"/>
  <c r="M136" i="6"/>
  <c r="C145" i="6"/>
  <c r="D145" i="6"/>
  <c r="E145" i="6"/>
  <c r="F145" i="6"/>
  <c r="G145" i="6"/>
  <c r="I145" i="6"/>
  <c r="J145" i="6"/>
  <c r="K145" i="6"/>
  <c r="L145" i="6"/>
  <c r="M145" i="6"/>
  <c r="C319" i="6"/>
  <c r="D319" i="6"/>
  <c r="E319" i="6"/>
  <c r="F319" i="6"/>
  <c r="G319" i="6"/>
  <c r="I319" i="6"/>
  <c r="J319" i="6"/>
  <c r="K319" i="6"/>
  <c r="L319" i="6"/>
  <c r="M319" i="6"/>
  <c r="C29" i="6"/>
  <c r="D29" i="6"/>
  <c r="E29" i="6"/>
  <c r="F29" i="6"/>
  <c r="G29" i="6"/>
  <c r="I29" i="6"/>
  <c r="J29" i="6"/>
  <c r="K29" i="6"/>
  <c r="L29" i="6"/>
  <c r="M29" i="6"/>
  <c r="C320" i="6"/>
  <c r="D320" i="6"/>
  <c r="E320" i="6"/>
  <c r="F320" i="6"/>
  <c r="G320" i="6"/>
  <c r="I320" i="6"/>
  <c r="J320" i="6"/>
  <c r="K320" i="6"/>
  <c r="L320" i="6"/>
  <c r="M320" i="6"/>
  <c r="C66" i="6"/>
  <c r="D66" i="6"/>
  <c r="E66" i="6"/>
  <c r="F66" i="6"/>
  <c r="G66" i="6"/>
  <c r="I66" i="6"/>
  <c r="J66" i="6"/>
  <c r="K66" i="6"/>
  <c r="L66" i="6"/>
  <c r="M66" i="6"/>
  <c r="C343" i="6"/>
  <c r="D343" i="6"/>
  <c r="E343" i="6"/>
  <c r="F343" i="6"/>
  <c r="G343" i="6"/>
  <c r="I343" i="6"/>
  <c r="J343" i="6"/>
  <c r="K343" i="6"/>
  <c r="L343" i="6"/>
  <c r="M343" i="6"/>
  <c r="C117" i="6"/>
  <c r="D117" i="6"/>
  <c r="E117" i="6"/>
  <c r="F117" i="6"/>
  <c r="G117" i="6"/>
  <c r="I117" i="6"/>
  <c r="J117" i="6"/>
  <c r="K117" i="6"/>
  <c r="L117" i="6"/>
  <c r="M117" i="6"/>
  <c r="C514" i="6"/>
  <c r="D514" i="6"/>
  <c r="E514" i="6"/>
  <c r="F514" i="6"/>
  <c r="G514" i="6"/>
  <c r="I514" i="6"/>
  <c r="J514" i="6"/>
  <c r="K514" i="6"/>
  <c r="L514" i="6"/>
  <c r="M514" i="6"/>
  <c r="C209" i="6"/>
  <c r="D209" i="6"/>
  <c r="E209" i="6"/>
  <c r="F209" i="6"/>
  <c r="G209" i="6"/>
  <c r="I209" i="6"/>
  <c r="J209" i="6"/>
  <c r="K209" i="6"/>
  <c r="L209" i="6"/>
  <c r="M209" i="6"/>
  <c r="C37" i="6"/>
  <c r="D37" i="6"/>
  <c r="E37" i="6"/>
  <c r="F37" i="6"/>
  <c r="G37" i="6"/>
  <c r="I37" i="6"/>
  <c r="J37" i="6"/>
  <c r="K37" i="6"/>
  <c r="L37" i="6"/>
  <c r="M37" i="6"/>
  <c r="C286" i="6"/>
  <c r="D286" i="6"/>
  <c r="E286" i="6"/>
  <c r="F286" i="6"/>
  <c r="G286" i="6"/>
  <c r="I286" i="6"/>
  <c r="J286" i="6"/>
  <c r="K286" i="6"/>
  <c r="L286" i="6"/>
  <c r="M286" i="6"/>
  <c r="C366" i="6"/>
  <c r="D366" i="6"/>
  <c r="E366" i="6"/>
  <c r="F366" i="6"/>
  <c r="G366" i="6"/>
  <c r="I366" i="6"/>
  <c r="J366" i="6"/>
  <c r="K366" i="6"/>
  <c r="L366" i="6"/>
  <c r="M366" i="6"/>
  <c r="C294" i="6"/>
  <c r="D294" i="6"/>
  <c r="E294" i="6"/>
  <c r="F294" i="6"/>
  <c r="G294" i="6"/>
  <c r="I294" i="6"/>
  <c r="J294" i="6"/>
  <c r="K294" i="6"/>
  <c r="L294" i="6"/>
  <c r="M294" i="6"/>
  <c r="C557" i="6"/>
  <c r="D557" i="6"/>
  <c r="E557" i="6"/>
  <c r="F557" i="6"/>
  <c r="G557" i="6"/>
  <c r="I557" i="6"/>
  <c r="J557" i="6"/>
  <c r="K557" i="6"/>
  <c r="L557" i="6"/>
  <c r="M557" i="6"/>
  <c r="C511" i="6"/>
  <c r="D511" i="6"/>
  <c r="E511" i="6"/>
  <c r="F511" i="6"/>
  <c r="G511" i="6"/>
  <c r="I511" i="6"/>
  <c r="J511" i="6"/>
  <c r="K511" i="6"/>
  <c r="L511" i="6"/>
  <c r="M511" i="6"/>
  <c r="C561" i="6"/>
  <c r="D561" i="6"/>
  <c r="E561" i="6"/>
  <c r="F561" i="6"/>
  <c r="G561" i="6"/>
  <c r="I561" i="6"/>
  <c r="J561" i="6"/>
  <c r="K561" i="6"/>
  <c r="L561" i="6"/>
  <c r="M561" i="6"/>
  <c r="C175" i="6"/>
  <c r="D175" i="6"/>
  <c r="E175" i="6"/>
  <c r="F175" i="6"/>
  <c r="G175" i="6"/>
  <c r="I175" i="6"/>
  <c r="J175" i="6"/>
  <c r="K175" i="6"/>
  <c r="L175" i="6"/>
  <c r="M175" i="6"/>
  <c r="C41" i="6"/>
  <c r="D41" i="6"/>
  <c r="E41" i="6"/>
  <c r="F41" i="6"/>
  <c r="G41" i="6"/>
  <c r="I41" i="6"/>
  <c r="J41" i="6"/>
  <c r="K41" i="6"/>
  <c r="L41" i="6"/>
  <c r="M41" i="6"/>
  <c r="C60" i="6"/>
  <c r="D60" i="6"/>
  <c r="E60" i="6"/>
  <c r="F60" i="6"/>
  <c r="G60" i="6"/>
  <c r="I60" i="6"/>
  <c r="J60" i="6"/>
  <c r="K60" i="6"/>
  <c r="L60" i="6"/>
  <c r="M60" i="6"/>
  <c r="C57" i="6"/>
  <c r="D57" i="6"/>
  <c r="E57" i="6"/>
  <c r="F57" i="6"/>
  <c r="G57" i="6"/>
  <c r="I57" i="6"/>
  <c r="J57" i="6"/>
  <c r="K57" i="6"/>
  <c r="L57" i="6"/>
  <c r="M57" i="6"/>
  <c r="C445" i="6"/>
  <c r="D445" i="6"/>
  <c r="E445" i="6"/>
  <c r="F445" i="6"/>
  <c r="G445" i="6"/>
  <c r="I445" i="6"/>
  <c r="J445" i="6"/>
  <c r="K445" i="6"/>
  <c r="L445" i="6"/>
  <c r="M445" i="6"/>
  <c r="C359" i="6"/>
  <c r="D359" i="6"/>
  <c r="E359" i="6"/>
  <c r="F359" i="6"/>
  <c r="G359" i="6"/>
  <c r="I359" i="6"/>
  <c r="J359" i="6"/>
  <c r="K359" i="6"/>
  <c r="L359" i="6"/>
  <c r="M359" i="6"/>
  <c r="C509" i="6"/>
  <c r="D509" i="6"/>
  <c r="E509" i="6"/>
  <c r="F509" i="6"/>
  <c r="G509" i="6"/>
  <c r="I509" i="6"/>
  <c r="J509" i="6"/>
  <c r="K509" i="6"/>
  <c r="L509" i="6"/>
  <c r="M509" i="6"/>
  <c r="C510" i="6"/>
  <c r="D510" i="6"/>
  <c r="E510" i="6"/>
  <c r="F510" i="6"/>
  <c r="G510" i="6"/>
  <c r="I510" i="6"/>
  <c r="J510" i="6"/>
  <c r="K510" i="6"/>
  <c r="L510" i="6"/>
  <c r="M510" i="6"/>
  <c r="C564" i="6"/>
  <c r="D564" i="6"/>
  <c r="E564" i="6"/>
  <c r="F564" i="6"/>
  <c r="G564" i="6"/>
  <c r="I564" i="6"/>
  <c r="J564" i="6"/>
  <c r="K564" i="6"/>
  <c r="L564" i="6"/>
  <c r="M564" i="6"/>
  <c r="C243" i="6"/>
  <c r="D243" i="6"/>
  <c r="E243" i="6"/>
  <c r="F243" i="6"/>
  <c r="G243" i="6"/>
  <c r="I243" i="6"/>
  <c r="J243" i="6"/>
  <c r="K243" i="6"/>
  <c r="L243" i="6"/>
  <c r="M243" i="6"/>
  <c r="C384" i="6"/>
  <c r="D384" i="6"/>
  <c r="E384" i="6"/>
  <c r="F384" i="6"/>
  <c r="G384" i="6"/>
  <c r="I384" i="6"/>
  <c r="J384" i="6"/>
  <c r="K384" i="6"/>
  <c r="L384" i="6"/>
  <c r="M384" i="6"/>
  <c r="C39" i="6"/>
  <c r="D39" i="6"/>
  <c r="E39" i="6"/>
  <c r="F39" i="6"/>
  <c r="G39" i="6"/>
  <c r="I39" i="6"/>
  <c r="J39" i="6"/>
  <c r="K39" i="6"/>
  <c r="L39" i="6"/>
  <c r="M39" i="6"/>
  <c r="C75" i="6"/>
  <c r="D75" i="6"/>
  <c r="E75" i="6"/>
  <c r="F75" i="6"/>
  <c r="G75" i="6"/>
  <c r="I75" i="6"/>
  <c r="J75" i="6"/>
  <c r="K75" i="6"/>
  <c r="L75" i="6"/>
  <c r="M75" i="6"/>
  <c r="C253" i="6"/>
  <c r="D253" i="6"/>
  <c r="E253" i="6"/>
  <c r="F253" i="6"/>
  <c r="G253" i="6"/>
  <c r="I253" i="6"/>
  <c r="J253" i="6"/>
  <c r="K253" i="6"/>
  <c r="L253" i="6"/>
  <c r="M253" i="6"/>
  <c r="C40" i="6"/>
  <c r="D40" i="6"/>
  <c r="E40" i="6"/>
  <c r="F40" i="6"/>
  <c r="G40" i="6"/>
  <c r="I40" i="6"/>
  <c r="J40" i="6"/>
  <c r="K40" i="6"/>
  <c r="L40" i="6"/>
  <c r="M40" i="6"/>
  <c r="C363" i="6"/>
  <c r="D363" i="6"/>
  <c r="E363" i="6"/>
  <c r="F363" i="6"/>
  <c r="G363" i="6"/>
  <c r="I363" i="6"/>
  <c r="J363" i="6"/>
  <c r="K363" i="6"/>
  <c r="L363" i="6"/>
  <c r="M363" i="6"/>
  <c r="C362" i="6"/>
  <c r="D362" i="6"/>
  <c r="E362" i="6"/>
  <c r="F362" i="6"/>
  <c r="G362" i="6"/>
  <c r="I362" i="6"/>
  <c r="J362" i="6"/>
  <c r="K362" i="6"/>
  <c r="L362" i="6"/>
  <c r="M362" i="6"/>
  <c r="C423" i="6"/>
  <c r="D423" i="6"/>
  <c r="E423" i="6"/>
  <c r="F423" i="6"/>
  <c r="G423" i="6"/>
  <c r="I423" i="6"/>
  <c r="J423" i="6"/>
  <c r="K423" i="6"/>
  <c r="L423" i="6"/>
  <c r="M423" i="6"/>
  <c r="C43" i="6"/>
  <c r="D43" i="6"/>
  <c r="E43" i="6"/>
  <c r="F43" i="6"/>
  <c r="G43" i="6"/>
  <c r="I43" i="6"/>
  <c r="J43" i="6"/>
  <c r="K43" i="6"/>
  <c r="L43" i="6"/>
  <c r="M43" i="6"/>
  <c r="C244" i="6"/>
  <c r="D244" i="6"/>
  <c r="E244" i="6"/>
  <c r="F244" i="6"/>
  <c r="G244" i="6"/>
  <c r="I244" i="6"/>
  <c r="J244" i="6"/>
  <c r="K244" i="6"/>
  <c r="L244" i="6"/>
  <c r="M244" i="6"/>
  <c r="C92" i="6"/>
  <c r="D92" i="6"/>
  <c r="E92" i="6"/>
  <c r="F92" i="6"/>
  <c r="G92" i="6"/>
  <c r="I92" i="6"/>
  <c r="J92" i="6"/>
  <c r="K92" i="6"/>
  <c r="L92" i="6"/>
  <c r="M92" i="6"/>
  <c r="C44" i="6"/>
  <c r="D44" i="6"/>
  <c r="E44" i="6"/>
  <c r="F44" i="6"/>
  <c r="G44" i="6"/>
  <c r="I44" i="6"/>
  <c r="J44" i="6"/>
  <c r="K44" i="6"/>
  <c r="L44" i="6"/>
  <c r="M44" i="6"/>
  <c r="C558" i="6"/>
  <c r="D558" i="6"/>
  <c r="E558" i="6"/>
  <c r="F558" i="6"/>
  <c r="G558" i="6"/>
  <c r="I558" i="6"/>
  <c r="J558" i="6"/>
  <c r="K558" i="6"/>
  <c r="L558" i="6"/>
  <c r="M558" i="6"/>
  <c r="C289" i="6"/>
  <c r="D289" i="6"/>
  <c r="E289" i="6"/>
  <c r="F289" i="6"/>
  <c r="G289" i="6"/>
  <c r="I289" i="6"/>
  <c r="J289" i="6"/>
  <c r="K289" i="6"/>
  <c r="L289" i="6"/>
  <c r="M289" i="6"/>
  <c r="C288" i="6"/>
  <c r="D288" i="6"/>
  <c r="E288" i="6"/>
  <c r="F288" i="6"/>
  <c r="G288" i="6"/>
  <c r="I288" i="6"/>
  <c r="J288" i="6"/>
  <c r="K288" i="6"/>
  <c r="L288" i="6"/>
  <c r="M288" i="6"/>
  <c r="C382" i="6"/>
  <c r="D382" i="6"/>
  <c r="E382" i="6"/>
  <c r="F382" i="6"/>
  <c r="G382" i="6"/>
  <c r="I382" i="6"/>
  <c r="J382" i="6"/>
  <c r="K382" i="6"/>
  <c r="L382" i="6"/>
  <c r="M382" i="6"/>
  <c r="C149" i="6"/>
  <c r="D149" i="6"/>
  <c r="E149" i="6"/>
  <c r="F149" i="6"/>
  <c r="G149" i="6"/>
  <c r="I149" i="6"/>
  <c r="J149" i="6"/>
  <c r="K149" i="6"/>
  <c r="L149" i="6"/>
  <c r="M149" i="6"/>
  <c r="C381" i="6"/>
  <c r="D381" i="6"/>
  <c r="E381" i="6"/>
  <c r="F381" i="6"/>
  <c r="G381" i="6"/>
  <c r="I381" i="6"/>
  <c r="J381" i="6"/>
  <c r="K381" i="6"/>
  <c r="L381" i="6"/>
  <c r="M381" i="6"/>
  <c r="C577" i="6"/>
  <c r="D577" i="6"/>
  <c r="E577" i="6"/>
  <c r="F577" i="6"/>
  <c r="G577" i="6"/>
  <c r="I577" i="6"/>
  <c r="J577" i="6"/>
  <c r="K577" i="6"/>
  <c r="L577" i="6"/>
  <c r="M577" i="6"/>
  <c r="C151" i="6"/>
  <c r="D151" i="6"/>
  <c r="E151" i="6"/>
  <c r="F151" i="6"/>
  <c r="G151" i="6"/>
  <c r="I151" i="6"/>
  <c r="J151" i="6"/>
  <c r="K151" i="6"/>
  <c r="L151" i="6"/>
  <c r="M151" i="6"/>
  <c r="C150" i="6"/>
  <c r="D150" i="6"/>
  <c r="E150" i="6"/>
  <c r="F150" i="6"/>
  <c r="G150" i="6"/>
  <c r="I150" i="6"/>
  <c r="J150" i="6"/>
  <c r="K150" i="6"/>
  <c r="L150" i="6"/>
  <c r="M150" i="6"/>
  <c r="C488" i="6"/>
  <c r="D488" i="6"/>
  <c r="E488" i="6"/>
  <c r="F488" i="6"/>
  <c r="G488" i="6"/>
  <c r="I488" i="6"/>
  <c r="J488" i="6"/>
  <c r="K488" i="6"/>
  <c r="L488" i="6"/>
  <c r="M488" i="6"/>
  <c r="C354" i="6"/>
  <c r="D354" i="6"/>
  <c r="E354" i="6"/>
  <c r="F354" i="6"/>
  <c r="G354" i="6"/>
  <c r="I354" i="6"/>
  <c r="J354" i="6"/>
  <c r="K354" i="6"/>
  <c r="L354" i="6"/>
  <c r="M354" i="6"/>
  <c r="C378" i="6"/>
  <c r="D378" i="6"/>
  <c r="E378" i="6"/>
  <c r="F378" i="6"/>
  <c r="G378" i="6"/>
  <c r="I378" i="6"/>
  <c r="J378" i="6"/>
  <c r="K378" i="6"/>
  <c r="L378" i="6"/>
  <c r="M378" i="6"/>
  <c r="C439" i="6"/>
  <c r="D439" i="6"/>
  <c r="E439" i="6"/>
  <c r="F439" i="6"/>
  <c r="G439" i="6"/>
  <c r="I439" i="6"/>
  <c r="J439" i="6"/>
  <c r="K439" i="6"/>
  <c r="L439" i="6"/>
  <c r="M439" i="6"/>
  <c r="C440" i="6"/>
  <c r="D440" i="6"/>
  <c r="E440" i="6"/>
  <c r="F440" i="6"/>
  <c r="G440" i="6"/>
  <c r="I440" i="6"/>
  <c r="J440" i="6"/>
  <c r="K440" i="6"/>
  <c r="L440" i="6"/>
  <c r="M440" i="6"/>
  <c r="C502" i="6"/>
  <c r="D502" i="6"/>
  <c r="E502" i="6"/>
  <c r="F502" i="6"/>
  <c r="G502" i="6"/>
  <c r="I502" i="6"/>
  <c r="J502" i="6"/>
  <c r="K502" i="6"/>
  <c r="L502" i="6"/>
  <c r="M502" i="6"/>
  <c r="C83" i="6"/>
  <c r="D83" i="6"/>
  <c r="E83" i="6"/>
  <c r="F83" i="6"/>
  <c r="G83" i="6"/>
  <c r="I83" i="6"/>
  <c r="J83" i="6"/>
  <c r="K83" i="6"/>
  <c r="L83" i="6"/>
  <c r="M83" i="6"/>
  <c r="C84" i="6"/>
  <c r="D84" i="6"/>
  <c r="E84" i="6"/>
  <c r="F84" i="6"/>
  <c r="G84" i="6"/>
  <c r="I84" i="6"/>
  <c r="J84" i="6"/>
  <c r="K84" i="6"/>
  <c r="L84" i="6"/>
  <c r="M84" i="6"/>
  <c r="C504" i="6"/>
  <c r="D504" i="6"/>
  <c r="E504" i="6"/>
  <c r="F504" i="6"/>
  <c r="G504" i="6"/>
  <c r="I504" i="6"/>
  <c r="J504" i="6"/>
  <c r="K504" i="6"/>
  <c r="L504" i="6"/>
  <c r="M504" i="6"/>
  <c r="C42" i="6"/>
  <c r="D42" i="6"/>
  <c r="E42" i="6"/>
  <c r="F42" i="6"/>
  <c r="G42" i="6"/>
  <c r="I42" i="6"/>
  <c r="J42" i="6"/>
  <c r="K42" i="6"/>
  <c r="L42" i="6"/>
  <c r="M42" i="6"/>
  <c r="C376" i="6"/>
  <c r="D376" i="6"/>
  <c r="E376" i="6"/>
  <c r="F376" i="6"/>
  <c r="G376" i="6"/>
  <c r="I376" i="6"/>
  <c r="J376" i="6"/>
  <c r="K376" i="6"/>
  <c r="L376" i="6"/>
  <c r="M376" i="6"/>
  <c r="C374" i="6"/>
  <c r="D374" i="6"/>
  <c r="E374" i="6"/>
  <c r="F374" i="6"/>
  <c r="G374" i="6"/>
  <c r="I374" i="6"/>
  <c r="J374" i="6"/>
  <c r="K374" i="6"/>
  <c r="L374" i="6"/>
  <c r="M374" i="6"/>
  <c r="C375" i="6"/>
  <c r="D375" i="6"/>
  <c r="E375" i="6"/>
  <c r="F375" i="6"/>
  <c r="G375" i="6"/>
  <c r="I375" i="6"/>
  <c r="J375" i="6"/>
  <c r="K375" i="6"/>
  <c r="L375" i="6"/>
  <c r="M375" i="6"/>
  <c r="C173" i="6"/>
  <c r="D173" i="6"/>
  <c r="E173" i="6"/>
  <c r="F173" i="6"/>
  <c r="G173" i="6"/>
  <c r="I173" i="6"/>
  <c r="J173" i="6"/>
  <c r="K173" i="6"/>
  <c r="L173" i="6"/>
  <c r="M173" i="6"/>
  <c r="C171" i="6"/>
  <c r="D171" i="6"/>
  <c r="E171" i="6"/>
  <c r="F171" i="6"/>
  <c r="G171" i="6"/>
  <c r="I171" i="6"/>
  <c r="J171" i="6"/>
  <c r="K171" i="6"/>
  <c r="L171" i="6"/>
  <c r="M171" i="6"/>
  <c r="C172" i="6"/>
  <c r="D172" i="6"/>
  <c r="E172" i="6"/>
  <c r="F172" i="6"/>
  <c r="G172" i="6"/>
  <c r="I172" i="6"/>
  <c r="J172" i="6"/>
  <c r="K172" i="6"/>
  <c r="L172" i="6"/>
  <c r="M172" i="6"/>
  <c r="C548" i="6"/>
  <c r="D548" i="6"/>
  <c r="E548" i="6"/>
  <c r="F548" i="6"/>
  <c r="G548" i="6"/>
  <c r="I548" i="6"/>
  <c r="J548" i="6"/>
  <c r="K548" i="6"/>
  <c r="L548" i="6"/>
  <c r="M548" i="6"/>
  <c r="C549" i="6"/>
  <c r="D549" i="6"/>
  <c r="E549" i="6"/>
  <c r="F549" i="6"/>
  <c r="G549" i="6"/>
  <c r="I549" i="6"/>
  <c r="J549" i="6"/>
  <c r="K549" i="6"/>
  <c r="L549" i="6"/>
  <c r="M549" i="6"/>
  <c r="C490" i="6"/>
  <c r="D490" i="6"/>
  <c r="E490" i="6"/>
  <c r="F490" i="6"/>
  <c r="G490" i="6"/>
  <c r="I490" i="6"/>
  <c r="J490" i="6"/>
  <c r="K490" i="6"/>
  <c r="L490" i="6"/>
  <c r="M490" i="6"/>
  <c r="C350" i="6"/>
  <c r="D350" i="6"/>
  <c r="E350" i="6"/>
  <c r="F350" i="6"/>
  <c r="G350" i="6"/>
  <c r="I350" i="6"/>
  <c r="J350" i="6"/>
  <c r="K350" i="6"/>
  <c r="L350" i="6"/>
  <c r="M350" i="6"/>
  <c r="C193" i="6"/>
  <c r="D193" i="6"/>
  <c r="E193" i="6"/>
  <c r="F193" i="6"/>
  <c r="G193" i="6"/>
  <c r="I193" i="6"/>
  <c r="J193" i="6"/>
  <c r="K193" i="6"/>
  <c r="L193" i="6"/>
  <c r="M193" i="6"/>
  <c r="C194" i="6"/>
  <c r="D194" i="6"/>
  <c r="E194" i="6"/>
  <c r="F194" i="6"/>
  <c r="G194" i="6"/>
  <c r="I194" i="6"/>
  <c r="J194" i="6"/>
  <c r="K194" i="6"/>
  <c r="L194" i="6"/>
  <c r="M194" i="6"/>
  <c r="C195" i="6"/>
  <c r="D195" i="6"/>
  <c r="E195" i="6"/>
  <c r="F195" i="6"/>
  <c r="G195" i="6"/>
  <c r="I195" i="6"/>
  <c r="J195" i="6"/>
  <c r="K195" i="6"/>
  <c r="L195" i="6"/>
  <c r="M195" i="6"/>
  <c r="C196" i="6"/>
  <c r="D196" i="6"/>
  <c r="E196" i="6"/>
  <c r="F196" i="6"/>
  <c r="G196" i="6"/>
  <c r="I196" i="6"/>
  <c r="J196" i="6"/>
  <c r="K196" i="6"/>
  <c r="L196" i="6"/>
  <c r="M196" i="6"/>
  <c r="C467" i="6"/>
  <c r="D467" i="6"/>
  <c r="E467" i="6"/>
  <c r="F467" i="6"/>
  <c r="G467" i="6"/>
  <c r="I467" i="6"/>
  <c r="J467" i="6"/>
  <c r="K467" i="6"/>
  <c r="L467" i="6"/>
  <c r="M467" i="6"/>
  <c r="C550" i="6"/>
  <c r="D550" i="6"/>
  <c r="E550" i="6"/>
  <c r="F550" i="6"/>
  <c r="G550" i="6"/>
  <c r="I550" i="6"/>
  <c r="J550" i="6"/>
  <c r="K550" i="6"/>
  <c r="L550" i="6"/>
  <c r="M550" i="6"/>
  <c r="C146" i="6"/>
  <c r="D146" i="6"/>
  <c r="E146" i="6"/>
  <c r="F146" i="6"/>
  <c r="G146" i="6"/>
  <c r="I146" i="6"/>
  <c r="J146" i="6"/>
  <c r="K146" i="6"/>
  <c r="L146" i="6"/>
  <c r="M146" i="6"/>
  <c r="C147" i="6"/>
  <c r="D147" i="6"/>
  <c r="E147" i="6"/>
  <c r="F147" i="6"/>
  <c r="G147" i="6"/>
  <c r="I147" i="6"/>
  <c r="J147" i="6"/>
  <c r="K147" i="6"/>
  <c r="L147" i="6"/>
  <c r="M147" i="6"/>
  <c r="C148" i="6"/>
  <c r="D148" i="6"/>
  <c r="E148" i="6"/>
  <c r="F148" i="6"/>
  <c r="G148" i="6"/>
  <c r="I148" i="6"/>
  <c r="J148" i="6"/>
  <c r="K148" i="6"/>
  <c r="L148" i="6"/>
  <c r="M148" i="6"/>
  <c r="C401" i="6"/>
  <c r="D401" i="6"/>
  <c r="E401" i="6"/>
  <c r="F401" i="6"/>
  <c r="G401" i="6"/>
  <c r="I401" i="6"/>
  <c r="J401" i="6"/>
  <c r="K401" i="6"/>
  <c r="L401" i="6"/>
  <c r="M401" i="6"/>
  <c r="C402" i="6"/>
  <c r="D402" i="6"/>
  <c r="E402" i="6"/>
  <c r="F402" i="6"/>
  <c r="G402" i="6"/>
  <c r="I402" i="6"/>
  <c r="J402" i="6"/>
  <c r="K402" i="6"/>
  <c r="L402" i="6"/>
  <c r="M402" i="6"/>
  <c r="C63" i="6"/>
  <c r="D63" i="6"/>
  <c r="E63" i="6"/>
  <c r="F63" i="6"/>
  <c r="G63" i="6"/>
  <c r="I63" i="6"/>
  <c r="J63" i="6"/>
  <c r="K63" i="6"/>
  <c r="L63" i="6"/>
  <c r="M63" i="6"/>
  <c r="C64" i="6"/>
  <c r="D64" i="6"/>
  <c r="E64" i="6"/>
  <c r="F64" i="6"/>
  <c r="G64" i="6"/>
  <c r="I64" i="6"/>
  <c r="J64" i="6"/>
  <c r="K64" i="6"/>
  <c r="L64" i="6"/>
  <c r="M64" i="6"/>
  <c r="C452" i="6"/>
  <c r="D452" i="6"/>
  <c r="E452" i="6"/>
  <c r="F452" i="6"/>
  <c r="G452" i="6"/>
  <c r="I452" i="6"/>
  <c r="J452" i="6"/>
  <c r="K452" i="6"/>
  <c r="L452" i="6"/>
  <c r="M452" i="6"/>
  <c r="C404" i="6"/>
  <c r="D404" i="6"/>
  <c r="E404" i="6"/>
  <c r="F404" i="6"/>
  <c r="G404" i="6"/>
  <c r="I404" i="6"/>
  <c r="J404" i="6"/>
  <c r="K404" i="6"/>
  <c r="L404" i="6"/>
  <c r="M404" i="6"/>
  <c r="C403" i="6"/>
  <c r="D403" i="6"/>
  <c r="E403" i="6"/>
  <c r="F403" i="6"/>
  <c r="G403" i="6"/>
  <c r="I403" i="6"/>
  <c r="J403" i="6"/>
  <c r="K403" i="6"/>
  <c r="L403" i="6"/>
  <c r="M403" i="6"/>
  <c r="C122" i="6"/>
  <c r="D122" i="6"/>
  <c r="E122" i="6"/>
  <c r="F122" i="6"/>
  <c r="G122" i="6"/>
  <c r="I122" i="6"/>
  <c r="J122" i="6"/>
  <c r="K122" i="6"/>
  <c r="L122" i="6"/>
  <c r="M122" i="6"/>
  <c r="C120" i="6"/>
  <c r="D120" i="6"/>
  <c r="E120" i="6"/>
  <c r="F120" i="6"/>
  <c r="G120" i="6"/>
  <c r="I120" i="6"/>
  <c r="J120" i="6"/>
  <c r="K120" i="6"/>
  <c r="L120" i="6"/>
  <c r="M120" i="6"/>
  <c r="C121" i="6"/>
  <c r="D121" i="6"/>
  <c r="E121" i="6"/>
  <c r="F121" i="6"/>
  <c r="G121" i="6"/>
  <c r="I121" i="6"/>
  <c r="J121" i="6"/>
  <c r="K121" i="6"/>
  <c r="L121" i="6"/>
  <c r="M121" i="6"/>
  <c r="C126" i="6"/>
  <c r="D126" i="6"/>
  <c r="E126" i="6"/>
  <c r="F126" i="6"/>
  <c r="G126" i="6"/>
  <c r="I126" i="6"/>
  <c r="J126" i="6"/>
  <c r="K126" i="6"/>
  <c r="L126" i="6"/>
  <c r="M126" i="6"/>
  <c r="C483" i="6"/>
  <c r="D483" i="6"/>
  <c r="E483" i="6"/>
  <c r="F483" i="6"/>
  <c r="G483" i="6"/>
  <c r="I483" i="6"/>
  <c r="J483" i="6"/>
  <c r="K483" i="6"/>
  <c r="L483" i="6"/>
  <c r="M483" i="6"/>
  <c r="C317" i="6"/>
  <c r="D317" i="6"/>
  <c r="E317" i="6"/>
  <c r="F317" i="6"/>
  <c r="G317" i="6"/>
  <c r="I317" i="6"/>
  <c r="J317" i="6"/>
  <c r="K317" i="6"/>
  <c r="L317" i="6"/>
  <c r="M317" i="6"/>
  <c r="C318" i="6"/>
  <c r="D318" i="6"/>
  <c r="E318" i="6"/>
  <c r="F318" i="6"/>
  <c r="G318" i="6"/>
  <c r="I318" i="6"/>
  <c r="J318" i="6"/>
  <c r="K318" i="6"/>
  <c r="L318" i="6"/>
  <c r="M318" i="6"/>
  <c r="C473" i="6"/>
  <c r="D473" i="6"/>
  <c r="E473" i="6"/>
  <c r="F473" i="6"/>
  <c r="G473" i="6"/>
  <c r="I473" i="6"/>
  <c r="J473" i="6"/>
  <c r="K473" i="6"/>
  <c r="L473" i="6"/>
  <c r="M473" i="6"/>
  <c r="C338" i="6"/>
  <c r="D338" i="6"/>
  <c r="E338" i="6"/>
  <c r="F338" i="6"/>
  <c r="G338" i="6"/>
  <c r="I338" i="6"/>
  <c r="J338" i="6"/>
  <c r="K338" i="6"/>
  <c r="L338" i="6"/>
  <c r="M338" i="6"/>
  <c r="C410" i="6"/>
  <c r="D410" i="6"/>
  <c r="E410" i="6"/>
  <c r="F410" i="6"/>
  <c r="G410" i="6"/>
  <c r="I410" i="6"/>
  <c r="J410" i="6"/>
  <c r="K410" i="6"/>
  <c r="L410" i="6"/>
  <c r="M410" i="6"/>
  <c r="C35" i="6"/>
  <c r="D35" i="6"/>
  <c r="E35" i="6"/>
  <c r="F35" i="6"/>
  <c r="G35" i="6"/>
  <c r="I35" i="6"/>
  <c r="J35" i="6"/>
  <c r="K35" i="6"/>
  <c r="L35" i="6"/>
  <c r="M35" i="6"/>
  <c r="C36" i="6"/>
  <c r="D36" i="6"/>
  <c r="E36" i="6"/>
  <c r="F36" i="6"/>
  <c r="G36" i="6"/>
  <c r="I36" i="6"/>
  <c r="J36" i="6"/>
  <c r="K36" i="6"/>
  <c r="L36" i="6"/>
  <c r="M36" i="6"/>
  <c r="C38" i="6"/>
  <c r="D38" i="6"/>
  <c r="E38" i="6"/>
  <c r="F38" i="6"/>
  <c r="G38" i="6"/>
  <c r="I38" i="6"/>
  <c r="J38" i="6"/>
  <c r="K38" i="6"/>
  <c r="L38" i="6"/>
  <c r="M38" i="6"/>
  <c r="C118" i="6"/>
  <c r="D118" i="6"/>
  <c r="E118" i="6"/>
  <c r="F118" i="6"/>
  <c r="G118" i="6"/>
  <c r="I118" i="6"/>
  <c r="J118" i="6"/>
  <c r="K118" i="6"/>
  <c r="L118" i="6"/>
  <c r="M118" i="6"/>
  <c r="C446" i="6"/>
  <c r="D446" i="6"/>
  <c r="E446" i="6"/>
  <c r="F446" i="6"/>
  <c r="G446" i="6"/>
  <c r="I446" i="6"/>
  <c r="J446" i="6"/>
  <c r="K446" i="6"/>
  <c r="L446" i="6"/>
  <c r="M446" i="6"/>
  <c r="C61" i="6"/>
  <c r="D61" i="6"/>
  <c r="E61" i="6"/>
  <c r="F61" i="6"/>
  <c r="G61" i="6"/>
  <c r="I61" i="6"/>
  <c r="J61" i="6"/>
  <c r="K61" i="6"/>
  <c r="L61" i="6"/>
  <c r="M61" i="6"/>
  <c r="C551" i="6"/>
  <c r="D551" i="6"/>
  <c r="E551" i="6"/>
  <c r="F551" i="6"/>
  <c r="G551" i="6"/>
  <c r="I551" i="6"/>
  <c r="J551" i="6"/>
  <c r="K551" i="6"/>
  <c r="L551" i="6"/>
  <c r="M551" i="6"/>
  <c r="C409" i="6"/>
  <c r="D409" i="6"/>
  <c r="E409" i="6"/>
  <c r="F409" i="6"/>
  <c r="G409" i="6"/>
  <c r="I409" i="6"/>
  <c r="J409" i="6"/>
  <c r="K409" i="6"/>
  <c r="L409" i="6"/>
  <c r="M409" i="6"/>
  <c r="C140" i="6"/>
  <c r="D140" i="6"/>
  <c r="E140" i="6"/>
  <c r="F140" i="6"/>
  <c r="G140" i="6"/>
  <c r="I140" i="6"/>
  <c r="J140" i="6"/>
  <c r="K140" i="6"/>
  <c r="L140" i="6"/>
  <c r="M140" i="6"/>
  <c r="C141" i="6"/>
  <c r="D141" i="6"/>
  <c r="E141" i="6"/>
  <c r="F141" i="6"/>
  <c r="G141" i="6"/>
  <c r="I141" i="6"/>
  <c r="J141" i="6"/>
  <c r="K141" i="6"/>
  <c r="L141" i="6"/>
  <c r="M141" i="6"/>
  <c r="C22" i="6"/>
  <c r="D22" i="6"/>
  <c r="E22" i="6"/>
  <c r="F22" i="6"/>
  <c r="G22" i="6"/>
  <c r="I22" i="6"/>
  <c r="J22" i="6"/>
  <c r="K22" i="6"/>
  <c r="L22" i="6"/>
  <c r="M22" i="6"/>
  <c r="C137" i="6"/>
  <c r="D137" i="6"/>
  <c r="E137" i="6"/>
  <c r="F137" i="6"/>
  <c r="G137" i="6"/>
  <c r="I137" i="6"/>
  <c r="J137" i="6"/>
  <c r="K137" i="6"/>
  <c r="L137" i="6"/>
  <c r="M137" i="6"/>
  <c r="C290" i="6"/>
  <c r="D290" i="6"/>
  <c r="E290" i="6"/>
  <c r="F290" i="6"/>
  <c r="G290" i="6"/>
  <c r="I290" i="6"/>
  <c r="J290" i="6"/>
  <c r="K290" i="6"/>
  <c r="L290" i="6"/>
  <c r="M290" i="6"/>
  <c r="C144" i="6"/>
  <c r="D144" i="6"/>
  <c r="E144" i="6"/>
  <c r="F144" i="6"/>
  <c r="G144" i="6"/>
  <c r="I144" i="6"/>
  <c r="J144" i="6"/>
  <c r="K144" i="6"/>
  <c r="L144" i="6"/>
  <c r="M144" i="6"/>
  <c r="C517" i="6"/>
  <c r="D517" i="6"/>
  <c r="E517" i="6"/>
  <c r="F517" i="6"/>
  <c r="G517" i="6"/>
  <c r="I517" i="6"/>
  <c r="J517" i="6"/>
  <c r="K517" i="6"/>
  <c r="L517" i="6"/>
  <c r="M517" i="6"/>
  <c r="C524" i="6"/>
  <c r="D524" i="6"/>
  <c r="E524" i="6"/>
  <c r="F524" i="6"/>
  <c r="G524" i="6"/>
  <c r="I524" i="6"/>
  <c r="J524" i="6"/>
  <c r="K524" i="6"/>
  <c r="L524" i="6"/>
  <c r="M524" i="6"/>
  <c r="C525" i="6"/>
  <c r="D525" i="6"/>
  <c r="E525" i="6"/>
  <c r="F525" i="6"/>
  <c r="G525" i="6"/>
  <c r="I525" i="6"/>
  <c r="J525" i="6"/>
  <c r="K525" i="6"/>
  <c r="L525" i="6"/>
  <c r="M525" i="6"/>
  <c r="C526" i="6"/>
  <c r="D526" i="6"/>
  <c r="E526" i="6"/>
  <c r="F526" i="6"/>
  <c r="G526" i="6"/>
  <c r="I526" i="6"/>
  <c r="J526" i="6"/>
  <c r="K526" i="6"/>
  <c r="L526" i="6"/>
  <c r="M526" i="6"/>
  <c r="C491" i="6"/>
  <c r="D491" i="6"/>
  <c r="E491" i="6"/>
  <c r="F491" i="6"/>
  <c r="G491" i="6"/>
  <c r="I491" i="6"/>
  <c r="J491" i="6"/>
  <c r="K491" i="6"/>
  <c r="L491" i="6"/>
  <c r="M491" i="6"/>
  <c r="C342" i="6"/>
  <c r="D342" i="6"/>
  <c r="E342" i="6"/>
  <c r="F342" i="6"/>
  <c r="G342" i="6"/>
  <c r="I342" i="6"/>
  <c r="J342" i="6"/>
  <c r="K342" i="6"/>
  <c r="L342" i="6"/>
  <c r="M342" i="6"/>
  <c r="C202" i="6"/>
  <c r="D202" i="6"/>
  <c r="E202" i="6"/>
  <c r="F202" i="6"/>
  <c r="G202" i="6"/>
  <c r="I202" i="6"/>
  <c r="J202" i="6"/>
  <c r="K202" i="6"/>
  <c r="L202" i="6"/>
  <c r="M202" i="6"/>
  <c r="C386" i="6"/>
  <c r="D386" i="6"/>
  <c r="E386" i="6"/>
  <c r="F386" i="6"/>
  <c r="G386" i="6"/>
  <c r="I386" i="6"/>
  <c r="J386" i="6"/>
  <c r="K386" i="6"/>
  <c r="L386" i="6"/>
  <c r="M386" i="6"/>
  <c r="C476" i="6"/>
  <c r="D476" i="6"/>
  <c r="E476" i="6"/>
  <c r="F476" i="6"/>
  <c r="G476" i="6"/>
  <c r="I476" i="6"/>
  <c r="J476" i="6"/>
  <c r="K476" i="6"/>
  <c r="L476" i="6"/>
  <c r="M476" i="6"/>
  <c r="C237" i="6"/>
  <c r="D237" i="6"/>
  <c r="E237" i="6"/>
  <c r="F237" i="6"/>
  <c r="G237" i="6"/>
  <c r="I237" i="6"/>
  <c r="J237" i="6"/>
  <c r="K237" i="6"/>
  <c r="L237" i="6"/>
  <c r="M237" i="6"/>
  <c r="C152" i="6"/>
  <c r="D152" i="6"/>
  <c r="E152" i="6"/>
  <c r="F152" i="6"/>
  <c r="G152" i="6"/>
  <c r="I152" i="6"/>
  <c r="J152" i="6"/>
  <c r="K152" i="6"/>
  <c r="L152" i="6"/>
  <c r="M152" i="6"/>
  <c r="C206" i="6"/>
  <c r="D206" i="6"/>
  <c r="E206" i="6"/>
  <c r="F206" i="6"/>
  <c r="G206" i="6"/>
  <c r="I206" i="6"/>
  <c r="J206" i="6"/>
  <c r="K206" i="6"/>
  <c r="L206" i="6"/>
  <c r="M206" i="6"/>
  <c r="C370" i="6"/>
  <c r="D370" i="6"/>
  <c r="E370" i="6"/>
  <c r="F370" i="6"/>
  <c r="G370" i="6"/>
  <c r="I370" i="6"/>
  <c r="J370" i="6"/>
  <c r="K370" i="6"/>
  <c r="L370" i="6"/>
  <c r="M370" i="6"/>
  <c r="C21" i="6"/>
  <c r="D21" i="6"/>
  <c r="E21" i="6"/>
  <c r="F21" i="6"/>
  <c r="G21" i="6"/>
  <c r="I21" i="6"/>
  <c r="J21" i="6"/>
  <c r="K21" i="6"/>
  <c r="L21" i="6"/>
  <c r="M21" i="6"/>
  <c r="C570" i="6"/>
  <c r="D570" i="6"/>
  <c r="E570" i="6"/>
  <c r="F570" i="6"/>
  <c r="G570" i="6"/>
  <c r="I570" i="6"/>
  <c r="J570" i="6"/>
  <c r="K570" i="6"/>
  <c r="L570" i="6"/>
  <c r="M570" i="6"/>
  <c r="C337" i="6"/>
  <c r="D337" i="6"/>
  <c r="E337" i="6"/>
  <c r="F337" i="6"/>
  <c r="G337" i="6"/>
  <c r="I337" i="6"/>
  <c r="J337" i="6"/>
  <c r="K337" i="6"/>
  <c r="L337" i="6"/>
  <c r="M337" i="6"/>
  <c r="C314" i="6"/>
  <c r="D314" i="6"/>
  <c r="E314" i="6"/>
  <c r="F314" i="6"/>
  <c r="G314" i="6"/>
  <c r="I314" i="6"/>
  <c r="J314" i="6"/>
  <c r="K314" i="6"/>
  <c r="L314" i="6"/>
  <c r="M314" i="6"/>
  <c r="C159" i="6"/>
  <c r="D159" i="6"/>
  <c r="E159" i="6"/>
  <c r="F159" i="6"/>
  <c r="G159" i="6"/>
  <c r="I159" i="6"/>
  <c r="J159" i="6"/>
  <c r="K159" i="6"/>
  <c r="L159" i="6"/>
  <c r="M159" i="6"/>
  <c r="C28" i="6"/>
  <c r="D28" i="6"/>
  <c r="E28" i="6"/>
  <c r="F28" i="6"/>
  <c r="G28" i="6"/>
  <c r="I28" i="6"/>
  <c r="J28" i="6"/>
  <c r="K28" i="6"/>
  <c r="L28" i="6"/>
  <c r="M28" i="6"/>
  <c r="C161" i="6"/>
  <c r="D161" i="6"/>
  <c r="E161" i="6"/>
  <c r="F161" i="6"/>
  <c r="G161" i="6"/>
  <c r="I161" i="6"/>
  <c r="J161" i="6"/>
  <c r="K161" i="6"/>
  <c r="L161" i="6"/>
  <c r="M161" i="6"/>
  <c r="C469" i="6"/>
  <c r="D469" i="6"/>
  <c r="E469" i="6"/>
  <c r="F469" i="6"/>
  <c r="G469" i="6"/>
  <c r="I469" i="6"/>
  <c r="J469" i="6"/>
  <c r="K469" i="6"/>
  <c r="L469" i="6"/>
  <c r="M469" i="6"/>
  <c r="C373" i="6"/>
  <c r="D373" i="6"/>
  <c r="E373" i="6"/>
  <c r="F373" i="6"/>
  <c r="G373" i="6"/>
  <c r="I373" i="6"/>
  <c r="J373" i="6"/>
  <c r="K373" i="6"/>
  <c r="L373" i="6"/>
  <c r="M373" i="6"/>
  <c r="C576" i="6"/>
  <c r="D576" i="6"/>
  <c r="E576" i="6"/>
  <c r="F576" i="6"/>
  <c r="G576" i="6"/>
  <c r="I576" i="6"/>
  <c r="J576" i="6"/>
  <c r="K576" i="6"/>
  <c r="L576" i="6"/>
  <c r="M576" i="6"/>
  <c r="C200" i="6"/>
  <c r="D200" i="6"/>
  <c r="E200" i="6"/>
  <c r="F200" i="6"/>
  <c r="G200" i="6"/>
  <c r="I200" i="6"/>
  <c r="J200" i="6"/>
  <c r="K200" i="6"/>
  <c r="L200" i="6"/>
  <c r="M200" i="6"/>
  <c r="C438" i="6"/>
  <c r="D438" i="6"/>
  <c r="E438" i="6"/>
  <c r="F438" i="6"/>
  <c r="G438" i="6"/>
  <c r="I438" i="6"/>
  <c r="J438" i="6"/>
  <c r="K438" i="6"/>
  <c r="L438" i="6"/>
  <c r="M438" i="6"/>
  <c r="C335" i="6"/>
  <c r="D335" i="6"/>
  <c r="E335" i="6"/>
  <c r="F335" i="6"/>
  <c r="G335" i="6"/>
  <c r="I335" i="6"/>
  <c r="J335" i="6"/>
  <c r="K335" i="6"/>
  <c r="L335" i="6"/>
  <c r="M335" i="6"/>
  <c r="C571" i="6"/>
  <c r="D571" i="6"/>
  <c r="E571" i="6"/>
  <c r="F571" i="6"/>
  <c r="G571" i="6"/>
  <c r="I571" i="6"/>
  <c r="J571" i="6"/>
  <c r="K571" i="6"/>
  <c r="L571" i="6"/>
  <c r="M571" i="6"/>
  <c r="C88" i="6"/>
  <c r="D88" i="6"/>
  <c r="E88" i="6"/>
  <c r="F88" i="6"/>
  <c r="G88" i="6"/>
  <c r="I88" i="6"/>
  <c r="J88" i="6"/>
  <c r="K88" i="6"/>
  <c r="L88" i="6"/>
  <c r="M88" i="6"/>
  <c r="C240" i="6"/>
  <c r="D240" i="6"/>
  <c r="E240" i="6"/>
  <c r="F240" i="6"/>
  <c r="G240" i="6"/>
  <c r="I240" i="6"/>
  <c r="J240" i="6"/>
  <c r="K240" i="6"/>
  <c r="L240" i="6"/>
  <c r="M240" i="6"/>
  <c r="C82" i="6"/>
  <c r="D82" i="6"/>
  <c r="E82" i="6"/>
  <c r="F82" i="6"/>
  <c r="G82" i="6"/>
  <c r="I82" i="6"/>
  <c r="J82" i="6"/>
  <c r="K82" i="6"/>
  <c r="L82" i="6"/>
  <c r="M82" i="6"/>
  <c r="C398" i="6"/>
  <c r="D398" i="6"/>
  <c r="E398" i="6"/>
  <c r="F398" i="6"/>
  <c r="G398" i="6"/>
  <c r="I398" i="6"/>
  <c r="J398" i="6"/>
  <c r="K398" i="6"/>
  <c r="L398" i="6"/>
  <c r="M398" i="6"/>
  <c r="C327" i="6"/>
  <c r="D327" i="6"/>
  <c r="E327" i="6"/>
  <c r="F327" i="6"/>
  <c r="G327" i="6"/>
  <c r="I327" i="6"/>
  <c r="J327" i="6"/>
  <c r="K327" i="6"/>
  <c r="L327" i="6"/>
  <c r="M327" i="6"/>
  <c r="C48" i="6"/>
  <c r="D48" i="6"/>
  <c r="E48" i="6"/>
  <c r="F48" i="6"/>
  <c r="G48" i="6"/>
  <c r="I48" i="6"/>
  <c r="J48" i="6"/>
  <c r="K48" i="6"/>
  <c r="L48" i="6"/>
  <c r="M48" i="6"/>
  <c r="C65" i="6"/>
  <c r="D65" i="6"/>
  <c r="E65" i="6"/>
  <c r="F65" i="6"/>
  <c r="G65" i="6"/>
  <c r="I65" i="6"/>
  <c r="J65" i="6"/>
  <c r="K65" i="6"/>
  <c r="L65" i="6"/>
  <c r="M65" i="6"/>
  <c r="C111" i="6"/>
  <c r="D111" i="6"/>
  <c r="E111" i="6"/>
  <c r="F111" i="6"/>
  <c r="G111" i="6"/>
  <c r="I111" i="6"/>
  <c r="J111" i="6"/>
  <c r="K111" i="6"/>
  <c r="L111" i="6"/>
  <c r="M111" i="6"/>
  <c r="C53" i="6"/>
  <c r="D53" i="6"/>
  <c r="E53" i="6"/>
  <c r="F53" i="6"/>
  <c r="G53" i="6"/>
  <c r="I53" i="6"/>
  <c r="J53" i="6"/>
  <c r="K53" i="6"/>
  <c r="L53" i="6"/>
  <c r="M53" i="6"/>
  <c r="C47" i="6"/>
  <c r="D47" i="6"/>
  <c r="E47" i="6"/>
  <c r="F47" i="6"/>
  <c r="G47" i="6"/>
  <c r="I47" i="6"/>
  <c r="J47" i="6"/>
  <c r="K47" i="6"/>
  <c r="L47" i="6"/>
  <c r="M47" i="6"/>
  <c r="C91" i="6"/>
  <c r="D91" i="6"/>
  <c r="E91" i="6"/>
  <c r="F91" i="6"/>
  <c r="G91" i="6"/>
  <c r="I91" i="6"/>
  <c r="J91" i="6"/>
  <c r="K91" i="6"/>
  <c r="L91" i="6"/>
  <c r="M91" i="6"/>
  <c r="C30" i="6"/>
  <c r="D30" i="6"/>
  <c r="E30" i="6"/>
  <c r="F30" i="6"/>
  <c r="G30" i="6"/>
  <c r="I30" i="6"/>
  <c r="J30" i="6"/>
  <c r="K30" i="6"/>
  <c r="L30" i="6"/>
  <c r="M30" i="6"/>
  <c r="C431" i="6"/>
  <c r="D431" i="6"/>
  <c r="E431" i="6"/>
  <c r="F431" i="6"/>
  <c r="G431" i="6"/>
  <c r="I431" i="6"/>
  <c r="J431" i="6"/>
  <c r="K431" i="6"/>
  <c r="L431" i="6"/>
  <c r="M431" i="6"/>
  <c r="C575" i="6"/>
  <c r="D575" i="6"/>
  <c r="E575" i="6"/>
  <c r="F575" i="6"/>
  <c r="G575" i="6"/>
  <c r="I575" i="6"/>
  <c r="J575" i="6"/>
  <c r="K575" i="6"/>
  <c r="L575" i="6"/>
  <c r="M575" i="6"/>
  <c r="C456" i="6"/>
  <c r="D456" i="6"/>
  <c r="E456" i="6"/>
  <c r="F456" i="6"/>
  <c r="G456" i="6"/>
  <c r="I456" i="6"/>
  <c r="J456" i="6"/>
  <c r="K456" i="6"/>
  <c r="L456" i="6"/>
  <c r="M456" i="6"/>
  <c r="C46" i="6"/>
  <c r="D46" i="6"/>
  <c r="E46" i="6"/>
  <c r="F46" i="6"/>
  <c r="G46" i="6"/>
  <c r="I46" i="6"/>
  <c r="J46" i="6"/>
  <c r="K46" i="6"/>
  <c r="L46" i="6"/>
  <c r="M46" i="6"/>
  <c r="C326" i="6"/>
  <c r="D326" i="6"/>
  <c r="E326" i="6"/>
  <c r="F326" i="6"/>
  <c r="G326" i="6"/>
  <c r="I326" i="6"/>
  <c r="J326" i="6"/>
  <c r="K326" i="6"/>
  <c r="L326" i="6"/>
  <c r="M326" i="6"/>
  <c r="C324" i="6"/>
  <c r="D324" i="6"/>
  <c r="E324" i="6"/>
  <c r="F324" i="6"/>
  <c r="G324" i="6"/>
  <c r="I324" i="6"/>
  <c r="J324" i="6"/>
  <c r="K324" i="6"/>
  <c r="L324" i="6"/>
  <c r="M324" i="6"/>
  <c r="C183" i="6"/>
  <c r="D183" i="6"/>
  <c r="E183" i="6"/>
  <c r="F183" i="6"/>
  <c r="G183" i="6"/>
  <c r="I183" i="6"/>
  <c r="J183" i="6"/>
  <c r="K183" i="6"/>
  <c r="L183" i="6"/>
  <c r="M183" i="6"/>
  <c r="C567" i="6"/>
  <c r="D567" i="6"/>
  <c r="E567" i="6"/>
  <c r="F567" i="6"/>
  <c r="G567" i="6"/>
  <c r="I567" i="6"/>
  <c r="J567" i="6"/>
  <c r="K567" i="6"/>
  <c r="L567" i="6"/>
  <c r="M567" i="6"/>
  <c r="C98" i="6"/>
  <c r="D98" i="6"/>
  <c r="E98" i="6"/>
  <c r="F98" i="6"/>
  <c r="G98" i="6"/>
  <c r="I98" i="6"/>
  <c r="J98" i="6"/>
  <c r="K98" i="6"/>
  <c r="L98" i="6"/>
  <c r="M98" i="6"/>
  <c r="C201" i="6"/>
  <c r="D201" i="6"/>
  <c r="E201" i="6"/>
  <c r="F201" i="6"/>
  <c r="G201" i="6"/>
  <c r="I201" i="6"/>
  <c r="J201" i="6"/>
  <c r="K201" i="6"/>
  <c r="L201" i="6"/>
  <c r="M201" i="6"/>
  <c r="C572" i="6"/>
  <c r="D572" i="6"/>
  <c r="E572" i="6"/>
  <c r="F572" i="6"/>
  <c r="G572" i="6"/>
  <c r="I572" i="6"/>
  <c r="J572" i="6"/>
  <c r="K572" i="6"/>
  <c r="L572" i="6"/>
  <c r="M572" i="6"/>
  <c r="C434" i="6"/>
  <c r="D434" i="6"/>
  <c r="E434" i="6"/>
  <c r="F434" i="6"/>
  <c r="G434" i="6"/>
  <c r="I434" i="6"/>
  <c r="J434" i="6"/>
  <c r="K434" i="6"/>
  <c r="L434" i="6"/>
  <c r="M434" i="6"/>
  <c r="C573" i="6"/>
  <c r="D573" i="6"/>
  <c r="E573" i="6"/>
  <c r="F573" i="6"/>
  <c r="G573" i="6"/>
  <c r="I573" i="6"/>
  <c r="J573" i="6"/>
  <c r="K573" i="6"/>
  <c r="L573" i="6"/>
  <c r="M573" i="6"/>
  <c r="C85" i="6"/>
  <c r="D85" i="6"/>
  <c r="E85" i="6"/>
  <c r="F85" i="6"/>
  <c r="G85" i="6"/>
  <c r="I85" i="6"/>
  <c r="J85" i="6"/>
  <c r="K85" i="6"/>
  <c r="L85" i="6"/>
  <c r="M85" i="6"/>
  <c r="C6" i="6"/>
  <c r="D6" i="6"/>
  <c r="E6" i="6"/>
  <c r="F6" i="6"/>
  <c r="G6" i="6"/>
  <c r="I6" i="6"/>
  <c r="J6" i="6"/>
  <c r="K6" i="6"/>
  <c r="L6" i="6"/>
  <c r="M6" i="6"/>
  <c r="C7" i="6"/>
  <c r="D7" i="6"/>
  <c r="E7" i="6"/>
  <c r="F7" i="6"/>
  <c r="G7" i="6"/>
  <c r="I7" i="6"/>
  <c r="J7" i="6"/>
  <c r="K7" i="6"/>
  <c r="L7" i="6"/>
  <c r="M7" i="6"/>
  <c r="C52" i="6"/>
  <c r="D52" i="6"/>
  <c r="E52" i="6"/>
  <c r="F52" i="6"/>
  <c r="G52" i="6"/>
  <c r="I52" i="6"/>
  <c r="J52" i="6"/>
  <c r="K52" i="6"/>
  <c r="L52" i="6"/>
  <c r="M52" i="6"/>
  <c r="C77" i="6"/>
  <c r="D77" i="6"/>
  <c r="E77" i="6"/>
  <c r="F77" i="6"/>
  <c r="G77" i="6"/>
  <c r="I77" i="6"/>
  <c r="J77" i="6"/>
  <c r="K77" i="6"/>
  <c r="L77" i="6"/>
  <c r="M77" i="6"/>
  <c r="C81" i="6"/>
  <c r="D81" i="6"/>
  <c r="E81" i="6"/>
  <c r="F81" i="6"/>
  <c r="G81" i="6"/>
  <c r="I81" i="6"/>
  <c r="J81" i="6"/>
  <c r="K81" i="6"/>
  <c r="L81" i="6"/>
  <c r="M81" i="6"/>
  <c r="C119" i="6"/>
  <c r="D119" i="6"/>
  <c r="E119" i="6"/>
  <c r="F119" i="6"/>
  <c r="G119" i="6"/>
  <c r="I119" i="6"/>
  <c r="J119" i="6"/>
  <c r="K119" i="6"/>
  <c r="L119" i="6"/>
  <c r="M119" i="6"/>
  <c r="C123" i="6"/>
  <c r="D123" i="6"/>
  <c r="E123" i="6"/>
  <c r="F123" i="6"/>
  <c r="G123" i="6"/>
  <c r="I123" i="6"/>
  <c r="J123" i="6"/>
  <c r="K123" i="6"/>
  <c r="L123" i="6"/>
  <c r="M123" i="6"/>
  <c r="C160" i="6"/>
  <c r="D160" i="6"/>
  <c r="E160" i="6"/>
  <c r="F160" i="6"/>
  <c r="G160" i="6"/>
  <c r="I160" i="6"/>
  <c r="J160" i="6"/>
  <c r="K160" i="6"/>
  <c r="L160" i="6"/>
  <c r="M160" i="6"/>
  <c r="C164" i="6"/>
  <c r="D164" i="6"/>
  <c r="E164" i="6"/>
  <c r="F164" i="6"/>
  <c r="G164" i="6"/>
  <c r="I164" i="6"/>
  <c r="J164" i="6"/>
  <c r="K164" i="6"/>
  <c r="L164" i="6"/>
  <c r="M164" i="6"/>
  <c r="C165" i="6"/>
  <c r="D165" i="6"/>
  <c r="E165" i="6"/>
  <c r="F165" i="6"/>
  <c r="G165" i="6"/>
  <c r="I165" i="6"/>
  <c r="J165" i="6"/>
  <c r="K165" i="6"/>
  <c r="L165" i="6"/>
  <c r="M165" i="6"/>
  <c r="C181" i="6"/>
  <c r="D181" i="6"/>
  <c r="E181" i="6"/>
  <c r="F181" i="6"/>
  <c r="G181" i="6"/>
  <c r="I181" i="6"/>
  <c r="J181" i="6"/>
  <c r="K181" i="6"/>
  <c r="L181" i="6"/>
  <c r="M181" i="6"/>
  <c r="C208" i="6"/>
  <c r="D208" i="6"/>
  <c r="E208" i="6"/>
  <c r="F208" i="6"/>
  <c r="G208" i="6"/>
  <c r="I208" i="6"/>
  <c r="J208" i="6"/>
  <c r="K208" i="6"/>
  <c r="L208" i="6"/>
  <c r="M208" i="6"/>
  <c r="C212" i="6"/>
  <c r="D212" i="6"/>
  <c r="E212" i="6"/>
  <c r="F212" i="6"/>
  <c r="G212" i="6"/>
  <c r="I212" i="6"/>
  <c r="J212" i="6"/>
  <c r="K212" i="6"/>
  <c r="L212" i="6"/>
  <c r="M212" i="6"/>
  <c r="C213" i="6"/>
  <c r="D213" i="6"/>
  <c r="E213" i="6"/>
  <c r="F213" i="6"/>
  <c r="G213" i="6"/>
  <c r="I213" i="6"/>
  <c r="J213" i="6"/>
  <c r="K213" i="6"/>
  <c r="L213" i="6"/>
  <c r="M213" i="6"/>
  <c r="C236" i="6"/>
  <c r="D236" i="6"/>
  <c r="E236" i="6"/>
  <c r="F236" i="6"/>
  <c r="G236" i="6"/>
  <c r="I236" i="6"/>
  <c r="J236" i="6"/>
  <c r="K236" i="6"/>
  <c r="L236" i="6"/>
  <c r="M236" i="6"/>
  <c r="C285" i="6"/>
  <c r="D285" i="6"/>
  <c r="E285" i="6"/>
  <c r="F285" i="6"/>
  <c r="G285" i="6"/>
  <c r="I285" i="6"/>
  <c r="J285" i="6"/>
  <c r="K285" i="6"/>
  <c r="L285" i="6"/>
  <c r="M285" i="6"/>
  <c r="C293" i="6"/>
  <c r="D293" i="6"/>
  <c r="E293" i="6"/>
  <c r="F293" i="6"/>
  <c r="G293" i="6"/>
  <c r="I293" i="6"/>
  <c r="J293" i="6"/>
  <c r="K293" i="6"/>
  <c r="L293" i="6"/>
  <c r="M293" i="6"/>
  <c r="C303" i="6"/>
  <c r="D303" i="6"/>
  <c r="E303" i="6"/>
  <c r="F303" i="6"/>
  <c r="G303" i="6"/>
  <c r="I303" i="6"/>
  <c r="J303" i="6"/>
  <c r="K303" i="6"/>
  <c r="L303" i="6"/>
  <c r="M303" i="6"/>
  <c r="C330" i="6"/>
  <c r="D330" i="6"/>
  <c r="E330" i="6"/>
  <c r="F330" i="6"/>
  <c r="G330" i="6"/>
  <c r="I330" i="6"/>
  <c r="J330" i="6"/>
  <c r="K330" i="6"/>
  <c r="L330" i="6"/>
  <c r="M330" i="6"/>
  <c r="C356" i="6"/>
  <c r="D356" i="6"/>
  <c r="E356" i="6"/>
  <c r="F356" i="6"/>
  <c r="G356" i="6"/>
  <c r="I356" i="6"/>
  <c r="J356" i="6"/>
  <c r="K356" i="6"/>
  <c r="L356" i="6"/>
  <c r="M356" i="6"/>
  <c r="C368" i="6"/>
  <c r="D368" i="6"/>
  <c r="E368" i="6"/>
  <c r="F368" i="6"/>
  <c r="G368" i="6"/>
  <c r="I368" i="6"/>
  <c r="J368" i="6"/>
  <c r="K368" i="6"/>
  <c r="L368" i="6"/>
  <c r="M368" i="6"/>
  <c r="C396" i="6"/>
  <c r="D396" i="6"/>
  <c r="E396" i="6"/>
  <c r="F396" i="6"/>
  <c r="G396" i="6"/>
  <c r="I396" i="6"/>
  <c r="J396" i="6"/>
  <c r="K396" i="6"/>
  <c r="L396" i="6"/>
  <c r="M396" i="6"/>
  <c r="C455" i="6"/>
  <c r="D455" i="6"/>
  <c r="E455" i="6"/>
  <c r="F455" i="6"/>
  <c r="G455" i="6"/>
  <c r="I455" i="6"/>
  <c r="J455" i="6"/>
  <c r="K455" i="6"/>
  <c r="L455" i="6"/>
  <c r="M455" i="6"/>
  <c r="C457" i="6"/>
  <c r="D457" i="6"/>
  <c r="E457" i="6"/>
  <c r="F457" i="6"/>
  <c r="G457" i="6"/>
  <c r="I457" i="6"/>
  <c r="J457" i="6"/>
  <c r="K457" i="6"/>
  <c r="L457" i="6"/>
  <c r="M457" i="6"/>
  <c r="C474" i="6"/>
  <c r="D474" i="6"/>
  <c r="E474" i="6"/>
  <c r="F474" i="6"/>
  <c r="G474" i="6"/>
  <c r="I474" i="6"/>
  <c r="J474" i="6"/>
  <c r="K474" i="6"/>
  <c r="L474" i="6"/>
  <c r="M474" i="6"/>
  <c r="C479" i="6"/>
  <c r="D479" i="6"/>
  <c r="E479" i="6"/>
  <c r="F479" i="6"/>
  <c r="G479" i="6"/>
  <c r="I479" i="6"/>
  <c r="J479" i="6"/>
  <c r="K479" i="6"/>
  <c r="L479" i="6"/>
  <c r="M479" i="6"/>
  <c r="C539" i="6"/>
  <c r="D539" i="6"/>
  <c r="E539" i="6"/>
  <c r="F539" i="6"/>
  <c r="G539" i="6"/>
  <c r="I539" i="6"/>
  <c r="J539" i="6"/>
  <c r="K539" i="6"/>
  <c r="L539" i="6"/>
  <c r="M539" i="6"/>
  <c r="C565" i="6"/>
  <c r="D565" i="6"/>
  <c r="E565" i="6"/>
  <c r="F565" i="6"/>
  <c r="G565" i="6"/>
  <c r="I565" i="6"/>
  <c r="J565" i="6"/>
  <c r="K565" i="6"/>
  <c r="L565" i="6"/>
  <c r="M565" i="6"/>
  <c r="C568" i="6"/>
  <c r="D568" i="6"/>
  <c r="E568" i="6"/>
  <c r="F568" i="6"/>
  <c r="G568" i="6"/>
  <c r="I568" i="6"/>
  <c r="J568" i="6"/>
  <c r="K568" i="6"/>
  <c r="L568" i="6"/>
  <c r="M568" i="6"/>
  <c r="C11" i="6"/>
  <c r="D11" i="6"/>
  <c r="E11" i="6"/>
  <c r="F11" i="6"/>
  <c r="G11" i="6"/>
  <c r="I11" i="6"/>
  <c r="J11" i="6"/>
  <c r="K11" i="6"/>
  <c r="L11" i="6"/>
  <c r="M11" i="6"/>
  <c r="C12" i="6"/>
  <c r="D12" i="6"/>
  <c r="E12" i="6"/>
  <c r="F12" i="6"/>
  <c r="G12" i="6"/>
  <c r="I12" i="6"/>
  <c r="J12" i="6"/>
  <c r="K12" i="6"/>
  <c r="L12" i="6"/>
  <c r="M12" i="6"/>
  <c r="C10" i="6"/>
  <c r="D10" i="6"/>
  <c r="E10" i="6"/>
  <c r="F10" i="6"/>
  <c r="G10" i="6"/>
  <c r="I10" i="6"/>
  <c r="J10" i="6"/>
  <c r="K10" i="6"/>
  <c r="L10" i="6"/>
  <c r="M10" i="6"/>
  <c r="C311" i="6"/>
  <c r="D311" i="6"/>
  <c r="E311" i="6"/>
  <c r="F311" i="6"/>
  <c r="G311" i="6"/>
  <c r="I311" i="6"/>
  <c r="J311" i="6"/>
  <c r="K311" i="6"/>
  <c r="L311" i="6"/>
  <c r="M311" i="6"/>
  <c r="C188" i="6"/>
  <c r="D188" i="6"/>
  <c r="E188" i="6"/>
  <c r="F188" i="6"/>
  <c r="G188" i="6"/>
  <c r="I188" i="6"/>
  <c r="J188" i="6"/>
  <c r="K188" i="6"/>
  <c r="L188" i="6"/>
  <c r="M188" i="6"/>
  <c r="C406" i="6"/>
  <c r="D406" i="6"/>
  <c r="E406" i="6"/>
  <c r="F406" i="6"/>
  <c r="G406" i="6"/>
  <c r="I406" i="6"/>
  <c r="J406" i="6"/>
  <c r="K406" i="6"/>
  <c r="L406" i="6"/>
  <c r="M406" i="6"/>
  <c r="C322" i="6"/>
  <c r="D322" i="6"/>
  <c r="E322" i="6"/>
  <c r="F322" i="6"/>
  <c r="G322" i="6"/>
  <c r="I322" i="6"/>
  <c r="J322" i="6"/>
  <c r="K322" i="6"/>
  <c r="L322" i="6"/>
  <c r="M322" i="6"/>
  <c r="M233" i="6"/>
  <c r="L233" i="6"/>
  <c r="K233" i="6"/>
  <c r="J233" i="6"/>
  <c r="I233" i="6"/>
  <c r="G233" i="6"/>
  <c r="F233" i="6"/>
  <c r="E233" i="6"/>
  <c r="D233" i="6"/>
  <c r="C233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2" i="4"/>
  <c r="B404" i="1" l="1"/>
  <c r="B7" i="1"/>
  <c r="B16" i="1"/>
  <c r="B8" i="1"/>
  <c r="B9" i="1"/>
  <c r="B10" i="1"/>
  <c r="B11" i="1"/>
  <c r="B12" i="1"/>
  <c r="B13" i="1"/>
  <c r="B14" i="1"/>
  <c r="B15" i="1"/>
  <c r="B17" i="1"/>
  <c r="B18" i="1"/>
  <c r="B20" i="1"/>
  <c r="B19" i="1"/>
  <c r="B21" i="1"/>
  <c r="B22" i="1"/>
  <c r="B23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448" i="1"/>
  <c r="B56" i="1"/>
  <c r="B57" i="1"/>
  <c r="B447" i="1"/>
  <c r="B53" i="1"/>
  <c r="B54" i="1"/>
  <c r="B55" i="1"/>
  <c r="B58" i="1"/>
  <c r="B59" i="1"/>
  <c r="B60" i="1"/>
  <c r="B9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1" i="1"/>
  <c r="B93" i="1"/>
  <c r="B94" i="1"/>
  <c r="B95" i="1"/>
  <c r="B96" i="1"/>
  <c r="B97" i="1"/>
  <c r="B98" i="1"/>
  <c r="B99" i="1"/>
  <c r="B100" i="1"/>
  <c r="B101" i="1"/>
  <c r="B102" i="1"/>
  <c r="B103" i="1"/>
  <c r="B104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4" i="1"/>
  <c r="B161" i="1"/>
  <c r="B162" i="1"/>
  <c r="B163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46" i="1"/>
  <c r="B197" i="1"/>
  <c r="B198" i="1"/>
  <c r="B199" i="1"/>
  <c r="B200" i="1"/>
  <c r="B201" i="1"/>
  <c r="B202" i="1"/>
  <c r="B203" i="1"/>
  <c r="B204" i="1"/>
  <c r="B205" i="1"/>
  <c r="B206" i="1"/>
  <c r="B207" i="1"/>
  <c r="B209" i="1"/>
  <c r="B210" i="1"/>
  <c r="B208" i="1"/>
  <c r="B211" i="1"/>
  <c r="B212" i="1"/>
  <c r="B213" i="1"/>
  <c r="B214" i="1"/>
  <c r="B215" i="1"/>
  <c r="B216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3" i="1"/>
  <c r="B244" i="1"/>
  <c r="B246" i="1"/>
  <c r="B245" i="1"/>
  <c r="B247" i="1"/>
  <c r="B248" i="1"/>
  <c r="B249" i="1"/>
  <c r="B250" i="1"/>
  <c r="B251" i="1"/>
  <c r="B252" i="1"/>
  <c r="B253" i="1"/>
  <c r="B254" i="1"/>
  <c r="B255" i="1"/>
  <c r="B256" i="1"/>
  <c r="B242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5" i="1"/>
  <c r="B314" i="1"/>
  <c r="B325" i="1"/>
  <c r="B316" i="1"/>
  <c r="B317" i="1"/>
  <c r="B318" i="1"/>
  <c r="B319" i="1"/>
  <c r="B320" i="1"/>
  <c r="B321" i="1"/>
  <c r="B322" i="1"/>
  <c r="B323" i="1"/>
  <c r="B324" i="1"/>
  <c r="B326" i="1"/>
  <c r="B327" i="1"/>
  <c r="B328" i="1"/>
  <c r="B329" i="1"/>
  <c r="B330" i="1"/>
  <c r="B331" i="1"/>
  <c r="B333" i="1"/>
  <c r="B334" i="1"/>
  <c r="B335" i="1"/>
  <c r="B336" i="1"/>
  <c r="B332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3" i="1"/>
  <c r="B354" i="1"/>
  <c r="B356" i="1"/>
  <c r="B357" i="1"/>
  <c r="B358" i="1"/>
  <c r="B355" i="1"/>
  <c r="B359" i="1"/>
  <c r="B360" i="1"/>
  <c r="B361" i="1"/>
  <c r="B362" i="1"/>
  <c r="B363" i="1"/>
  <c r="B364" i="1"/>
  <c r="B365" i="1"/>
  <c r="B367" i="1"/>
  <c r="B368" i="1"/>
  <c r="B369" i="1"/>
  <c r="B370" i="1"/>
  <c r="B366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7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352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26" i="1"/>
  <c r="B440" i="1"/>
  <c r="B441" i="1"/>
  <c r="B442" i="1"/>
  <c r="B443" i="1"/>
  <c r="B444" i="1"/>
  <c r="B445" i="1"/>
  <c r="B446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70" i="1"/>
  <c r="B471" i="1"/>
  <c r="B472" i="1"/>
  <c r="B473" i="1"/>
  <c r="B474" i="1"/>
  <c r="B475" i="1"/>
  <c r="B476" i="1"/>
  <c r="B477" i="1"/>
  <c r="B478" i="1"/>
  <c r="B469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9" i="1"/>
  <c r="B511" i="1"/>
  <c r="B512" i="1"/>
  <c r="B510" i="1"/>
  <c r="B513" i="1"/>
  <c r="B514" i="1"/>
  <c r="B515" i="1"/>
  <c r="B516" i="1"/>
  <c r="B517" i="1"/>
  <c r="B518" i="1"/>
  <c r="B519" i="1"/>
  <c r="B520" i="1"/>
  <c r="B521" i="1"/>
  <c r="B522" i="1"/>
  <c r="B523" i="1"/>
  <c r="B508" i="1"/>
  <c r="B528" i="1"/>
  <c r="B524" i="1"/>
  <c r="B525" i="1"/>
  <c r="B526" i="1"/>
  <c r="B527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92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9" i="1"/>
  <c r="B558" i="1"/>
  <c r="B560" i="1"/>
  <c r="B561" i="1"/>
  <c r="B563" i="1"/>
  <c r="B564" i="1"/>
  <c r="B562" i="1"/>
  <c r="B565" i="1"/>
  <c r="B566" i="1"/>
  <c r="B567" i="1"/>
  <c r="B568" i="1"/>
  <c r="B569" i="1"/>
  <c r="B570" i="1"/>
  <c r="B571" i="1"/>
  <c r="B572" i="1"/>
  <c r="B573" i="1"/>
  <c r="B574" i="1"/>
  <c r="B576" i="1"/>
  <c r="B577" i="1"/>
  <c r="B575" i="1"/>
  <c r="B578" i="1"/>
  <c r="B579" i="1"/>
  <c r="B580" i="1"/>
  <c r="B581" i="1"/>
  <c r="B582" i="1"/>
  <c r="B583" i="1"/>
  <c r="B584" i="1"/>
  <c r="B586" i="1"/>
  <c r="B585" i="1"/>
  <c r="B587" i="1"/>
  <c r="B588" i="1"/>
  <c r="B589" i="1"/>
  <c r="B593" i="1"/>
  <c r="B594" i="1"/>
  <c r="B590" i="1"/>
  <c r="B591" i="1"/>
  <c r="B592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2" i="1"/>
  <c r="B625" i="1"/>
  <c r="B217" i="1"/>
  <c r="B620" i="1"/>
  <c r="B621" i="1"/>
  <c r="B623" i="1"/>
  <c r="B624" i="1"/>
  <c r="B626" i="1"/>
  <c r="B627" i="1"/>
  <c r="B628" i="1"/>
  <c r="B105" i="1"/>
  <c r="B629" i="1"/>
  <c r="B630" i="1"/>
  <c r="B631" i="1"/>
  <c r="B632" i="1"/>
  <c r="B633" i="1"/>
  <c r="B634" i="1"/>
  <c r="B639" i="1"/>
  <c r="B636" i="1"/>
  <c r="B637" i="1"/>
  <c r="B638" i="1"/>
  <c r="B640" i="1"/>
  <c r="B641" i="1"/>
  <c r="B635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24" i="1"/>
  <c r="B691" i="1"/>
  <c r="B692" i="1"/>
  <c r="B693" i="1"/>
  <c r="B694" i="1"/>
  <c r="B3" i="1"/>
  <c r="B4" i="1"/>
  <c r="B5" i="1"/>
  <c r="B6" i="1"/>
  <c r="B2" i="1"/>
  <c r="C42" i="4"/>
  <c r="M322" i="4" l="1"/>
  <c r="M11" i="4"/>
  <c r="M12" i="4"/>
  <c r="M10" i="4"/>
  <c r="M311" i="4"/>
  <c r="M188" i="4"/>
  <c r="M405" i="4"/>
  <c r="M263" i="4"/>
  <c r="M273" i="4"/>
  <c r="M272" i="4"/>
  <c r="M274" i="4"/>
  <c r="M265" i="4"/>
  <c r="M262" i="4"/>
  <c r="M260" i="4"/>
  <c r="M261" i="4"/>
  <c r="M270" i="4"/>
  <c r="M268" i="4"/>
  <c r="M267" i="4"/>
  <c r="M269" i="4"/>
  <c r="M275" i="4"/>
  <c r="M271" i="4"/>
  <c r="M266" i="4"/>
  <c r="M258" i="4"/>
  <c r="M264" i="4"/>
  <c r="M156" i="4"/>
  <c r="M157" i="4"/>
  <c r="M49" i="4"/>
  <c r="M139" i="4"/>
  <c r="M71" i="4"/>
  <c r="M17" i="4"/>
  <c r="M168" i="4"/>
  <c r="M284" i="4"/>
  <c r="M16" i="4"/>
  <c r="M210" i="4"/>
  <c r="M506" i="4"/>
  <c r="M15" i="4"/>
  <c r="M355" i="4"/>
  <c r="M404" i="4"/>
  <c r="M300" i="4"/>
  <c r="M458" i="4"/>
  <c r="M366" i="4"/>
  <c r="M135" i="4"/>
  <c r="M109" i="4"/>
  <c r="M167" i="4"/>
  <c r="M331" i="4"/>
  <c r="M332" i="4"/>
  <c r="M333" i="4"/>
  <c r="M50" i="4"/>
  <c r="M51" i="4"/>
  <c r="M229" i="4"/>
  <c r="M230" i="4"/>
  <c r="M231" i="4"/>
  <c r="M329" i="4"/>
  <c r="M296" i="4"/>
  <c r="M6" i="4"/>
  <c r="M7" i="4"/>
  <c r="M52" i="4"/>
  <c r="M77" i="4"/>
  <c r="M81" i="4"/>
  <c r="M119" i="4"/>
  <c r="M123" i="4"/>
  <c r="M160" i="4"/>
  <c r="M164" i="4"/>
  <c r="M181" i="4"/>
  <c r="M208" i="4"/>
  <c r="M212" i="4"/>
  <c r="M213" i="4"/>
  <c r="M236" i="4"/>
  <c r="M285" i="4"/>
  <c r="M293" i="4"/>
  <c r="M303" i="4"/>
  <c r="M330" i="4"/>
  <c r="M356" i="4"/>
  <c r="M367" i="4"/>
  <c r="M395" i="4"/>
  <c r="M454" i="4"/>
  <c r="M456" i="4"/>
  <c r="M473" i="4"/>
  <c r="M478" i="4"/>
  <c r="M538" i="4"/>
  <c r="M564" i="4"/>
  <c r="M567" i="4"/>
  <c r="M200" i="4"/>
  <c r="M437" i="4"/>
  <c r="M335" i="4"/>
  <c r="M570" i="4"/>
  <c r="M88" i="4"/>
  <c r="M240" i="4"/>
  <c r="M82" i="4"/>
  <c r="M397" i="4"/>
  <c r="M327" i="4"/>
  <c r="M48" i="4"/>
  <c r="M65" i="4"/>
  <c r="M111" i="4"/>
  <c r="M53" i="4"/>
  <c r="M47" i="4"/>
  <c r="M91" i="4"/>
  <c r="M30" i="4"/>
  <c r="M430" i="4"/>
  <c r="M574" i="4"/>
  <c r="M455" i="4"/>
  <c r="M46" i="4"/>
  <c r="M326" i="4"/>
  <c r="M324" i="4"/>
  <c r="M183" i="4"/>
  <c r="M566" i="4"/>
  <c r="M98" i="4"/>
  <c r="M201" i="4"/>
  <c r="M571" i="4"/>
  <c r="M433" i="4"/>
  <c r="M572" i="4"/>
  <c r="M85" i="4"/>
  <c r="M149" i="4"/>
  <c r="M380" i="4"/>
  <c r="M576" i="4"/>
  <c r="M151" i="4"/>
  <c r="M150" i="4"/>
  <c r="M487" i="4"/>
  <c r="M354" i="4"/>
  <c r="M377" i="4"/>
  <c r="M438" i="4"/>
  <c r="M439" i="4"/>
  <c r="M501" i="4"/>
  <c r="M83" i="4"/>
  <c r="M84" i="4"/>
  <c r="M503" i="4"/>
  <c r="M42" i="4"/>
  <c r="M375" i="4"/>
  <c r="M373" i="4"/>
  <c r="M374" i="4"/>
  <c r="M173" i="4"/>
  <c r="M171" i="4"/>
  <c r="M172" i="4"/>
  <c r="M547" i="4"/>
  <c r="M548" i="4"/>
  <c r="M489" i="4"/>
  <c r="M350" i="4"/>
  <c r="M193" i="4"/>
  <c r="M194" i="4"/>
  <c r="M195" i="4"/>
  <c r="M196" i="4"/>
  <c r="M466" i="4"/>
  <c r="M549" i="4"/>
  <c r="M146" i="4"/>
  <c r="M147" i="4"/>
  <c r="M148" i="4"/>
  <c r="M400" i="4"/>
  <c r="M401" i="4"/>
  <c r="M63" i="4"/>
  <c r="M64" i="4"/>
  <c r="M451" i="4"/>
  <c r="M403" i="4"/>
  <c r="M402" i="4"/>
  <c r="M511" i="4"/>
  <c r="M122" i="4"/>
  <c r="M120" i="4"/>
  <c r="M121" i="4"/>
  <c r="M126" i="4"/>
  <c r="M482" i="4"/>
  <c r="M317" i="4"/>
  <c r="M318" i="4"/>
  <c r="M472" i="4"/>
  <c r="M338" i="4"/>
  <c r="M409" i="4"/>
  <c r="M35" i="4"/>
  <c r="M36" i="4"/>
  <c r="M38" i="4"/>
  <c r="M118" i="4"/>
  <c r="M162" i="4"/>
  <c r="M445" i="4"/>
  <c r="M61" i="4"/>
  <c r="M550" i="4"/>
  <c r="M408" i="4"/>
  <c r="M140" i="4"/>
  <c r="M141" i="4"/>
  <c r="M22" i="4"/>
  <c r="M137" i="4"/>
  <c r="M290" i="4"/>
  <c r="M144" i="4"/>
  <c r="M516" i="4"/>
  <c r="M523" i="4"/>
  <c r="M524" i="4"/>
  <c r="M525" i="4"/>
  <c r="M490" i="4"/>
  <c r="M342" i="4"/>
  <c r="M202" i="4"/>
  <c r="M385" i="4"/>
  <c r="M475" i="4"/>
  <c r="M237" i="4"/>
  <c r="M152" i="4"/>
  <c r="M206" i="4"/>
  <c r="M369" i="4"/>
  <c r="M21" i="4"/>
  <c r="M569" i="4"/>
  <c r="M337" i="4"/>
  <c r="M314" i="4"/>
  <c r="M159" i="4"/>
  <c r="M28" i="4"/>
  <c r="M161" i="4"/>
  <c r="M468" i="4"/>
  <c r="M372" i="4"/>
  <c r="M575" i="4"/>
  <c r="M66" i="4"/>
  <c r="M343" i="4"/>
  <c r="M117" i="4"/>
  <c r="M513" i="4"/>
  <c r="M209" i="4"/>
  <c r="M37" i="4"/>
  <c r="M286" i="4"/>
  <c r="M365" i="4"/>
  <c r="M294" i="4"/>
  <c r="M556" i="4"/>
  <c r="M510" i="4"/>
  <c r="M560" i="4"/>
  <c r="M175" i="4"/>
  <c r="M41" i="4"/>
  <c r="M60" i="4"/>
  <c r="M57" i="4"/>
  <c r="M444" i="4"/>
  <c r="M359" i="4"/>
  <c r="M508" i="4"/>
  <c r="M509" i="4"/>
  <c r="M563" i="4"/>
  <c r="M243" i="4"/>
  <c r="M383" i="4"/>
  <c r="M39" i="4"/>
  <c r="M75" i="4"/>
  <c r="M253" i="4"/>
  <c r="M40" i="4"/>
  <c r="M363" i="4"/>
  <c r="M362" i="4"/>
  <c r="M422" i="4"/>
  <c r="M43" i="4"/>
  <c r="M244" i="4"/>
  <c r="M92" i="4"/>
  <c r="M44" i="4"/>
  <c r="M557" i="4"/>
  <c r="M289" i="4"/>
  <c r="M288" i="4"/>
  <c r="M381" i="4"/>
  <c r="M211" i="4"/>
  <c r="M522" i="4"/>
  <c r="M530" i="4"/>
  <c r="M250" i="4"/>
  <c r="M251" i="4"/>
  <c r="M491" i="4"/>
  <c r="M426" i="4"/>
  <c r="M427" i="4"/>
  <c r="M245" i="4"/>
  <c r="M246" i="4"/>
  <c r="M214" i="4"/>
  <c r="M252" i="4"/>
  <c r="M249" i="4"/>
  <c r="M247" i="4"/>
  <c r="M248" i="4"/>
  <c r="M528" i="4"/>
  <c r="M526" i="4"/>
  <c r="M527" i="4"/>
  <c r="M529" i="4"/>
  <c r="M484" i="4"/>
  <c r="M486" i="4"/>
  <c r="M424" i="4"/>
  <c r="M423" i="4"/>
  <c r="M425" i="4"/>
  <c r="M257" i="4"/>
  <c r="M259" i="4"/>
  <c r="M136" i="4"/>
  <c r="M319" i="4"/>
  <c r="M29" i="4"/>
  <c r="M145" i="4"/>
  <c r="M320" i="4"/>
  <c r="M179" i="4"/>
  <c r="M302" i="4"/>
  <c r="M325" i="4"/>
  <c r="M398" i="4"/>
  <c r="M399" i="4"/>
  <c r="M90" i="4"/>
  <c r="M457" i="4"/>
  <c r="M543" i="4"/>
  <c r="M368" i="4"/>
  <c r="M301" i="4"/>
  <c r="M254" i="4"/>
  <c r="M130" i="4"/>
  <c r="M321" i="4"/>
  <c r="M344" i="4"/>
  <c r="M283" i="4"/>
  <c r="M234" i="4"/>
  <c r="M361" i="4"/>
  <c r="M483" i="4"/>
  <c r="M440" i="4"/>
  <c r="M4" i="4"/>
  <c r="M297" i="4"/>
  <c r="M521" i="4"/>
  <c r="M443" i="4"/>
  <c r="M185" i="4"/>
  <c r="M256" i="4"/>
  <c r="M436" i="4"/>
  <c r="M87" i="4"/>
  <c r="M505" i="4"/>
  <c r="M370" i="4"/>
  <c r="M131" i="4"/>
  <c r="M255" i="4"/>
  <c r="M127" i="4"/>
  <c r="M316" i="4"/>
  <c r="M197" i="4"/>
  <c r="M474" i="4"/>
  <c r="M215" i="4"/>
  <c r="M216" i="4"/>
  <c r="M414" i="4"/>
  <c r="M415" i="4"/>
  <c r="M416" i="4"/>
  <c r="M24" i="4"/>
  <c r="M25" i="4"/>
  <c r="M277" i="4"/>
  <c r="M428" i="4"/>
  <c r="M312" i="4"/>
  <c r="M79" i="4"/>
  <c r="M394" i="4"/>
  <c r="M78" i="4"/>
  <c r="M174" i="4"/>
  <c r="M384" i="4"/>
  <c r="M5" i="4"/>
  <c r="M295" i="4"/>
  <c r="M189" i="4"/>
  <c r="M396" i="4"/>
  <c r="M565" i="4"/>
  <c r="M469" i="4"/>
  <c r="M479" i="4"/>
  <c r="M313" i="4"/>
  <c r="M73" i="4"/>
  <c r="M74" i="4"/>
  <c r="M465" i="4"/>
  <c r="M128" i="4"/>
  <c r="M278" i="4"/>
  <c r="M339" i="4"/>
  <c r="M348" i="4"/>
  <c r="M349" i="4"/>
  <c r="M413" i="4"/>
  <c r="M417" i="4"/>
  <c r="M347" i="4"/>
  <c r="M376" i="4"/>
  <c r="M378" i="4"/>
  <c r="M379" i="4"/>
  <c r="M461" i="4"/>
  <c r="M462" i="4"/>
  <c r="M14" i="4"/>
  <c r="M18" i="4"/>
  <c r="M19" i="4"/>
  <c r="M20" i="4"/>
  <c r="M315" i="4"/>
  <c r="M485" i="4"/>
  <c r="M502" i="4"/>
  <c r="M328" i="4"/>
  <c r="M112" i="4"/>
  <c r="M192" i="4"/>
  <c r="M464" i="4"/>
  <c r="M86" i="4"/>
  <c r="M45" i="4"/>
  <c r="M105" i="4"/>
  <c r="M531" i="4"/>
  <c r="M432" i="4"/>
  <c r="M346" i="4"/>
  <c r="M26" i="4"/>
  <c r="M446" i="4"/>
  <c r="M447" i="4"/>
  <c r="M33" i="4"/>
  <c r="M32" i="4"/>
  <c r="M166" i="4"/>
  <c r="M224" i="4"/>
  <c r="M207" i="4"/>
  <c r="M514" i="4"/>
  <c r="M34" i="4"/>
  <c r="M480" i="4"/>
  <c r="M143" i="4"/>
  <c r="M165" i="4"/>
  <c r="M536" i="4"/>
  <c r="M177" i="4"/>
  <c r="M169" i="4"/>
  <c r="M223" i="4"/>
  <c r="M449" i="4"/>
  <c r="M232" i="4"/>
  <c r="M450" i="4"/>
  <c r="M113" i="4"/>
  <c r="M225" i="4"/>
  <c r="M110" i="4"/>
  <c r="M154" i="4"/>
  <c r="M239" i="4"/>
  <c r="M129" i="4"/>
  <c r="M191" i="4"/>
  <c r="M31" i="4"/>
  <c r="M242" i="4"/>
  <c r="M203" i="4"/>
  <c r="M186" i="4"/>
  <c r="M97" i="4"/>
  <c r="M481" i="4"/>
  <c r="M218" i="4"/>
  <c r="M429" i="4"/>
  <c r="M279" i="4"/>
  <c r="M153" i="4"/>
  <c r="M155" i="4"/>
  <c r="M441" i="4"/>
  <c r="M391" i="4"/>
  <c r="M227" i="4"/>
  <c r="M116" i="4"/>
  <c r="M226" i="4"/>
  <c r="M228" i="4"/>
  <c r="M114" i="4"/>
  <c r="M222" i="4"/>
  <c r="M306" i="4"/>
  <c r="M96" i="4"/>
  <c r="M219" i="4"/>
  <c r="M115" i="4"/>
  <c r="M442" i="4"/>
  <c r="M323" i="4"/>
  <c r="M345" i="4"/>
  <c r="M180" i="4"/>
  <c r="M220" i="4"/>
  <c r="M358" i="4"/>
  <c r="M299" i="4"/>
  <c r="M142" i="4"/>
  <c r="M280" i="4"/>
  <c r="M282" i="4"/>
  <c r="M281" i="4"/>
  <c r="M76" i="4"/>
  <c r="M298" i="4"/>
  <c r="M125" i="4"/>
  <c r="M507" i="4"/>
  <c r="M170" i="4"/>
  <c r="M72" i="4"/>
  <c r="M431" i="4"/>
  <c r="M56" i="4"/>
  <c r="M477" i="4"/>
  <c r="M519" i="4"/>
  <c r="M364" i="4"/>
  <c r="M13" i="4"/>
  <c r="M460" i="4"/>
  <c r="M459" i="4"/>
  <c r="M518" i="4"/>
  <c r="M108" i="4"/>
  <c r="M94" i="4"/>
  <c r="M512" i="4"/>
  <c r="M387" i="4"/>
  <c r="M235" i="4"/>
  <c r="M204" i="4"/>
  <c r="M95" i="4"/>
  <c r="M532" i="4"/>
  <c r="M198" i="4"/>
  <c r="M476" i="4"/>
  <c r="M411" i="4"/>
  <c r="M351" i="4"/>
  <c r="M184" i="4"/>
  <c r="M2" i="4"/>
  <c r="M558" i="4"/>
  <c r="M241" i="4"/>
  <c r="M8" i="4"/>
  <c r="M412" i="4"/>
  <c r="M573" i="4"/>
  <c r="M537" i="4"/>
  <c r="M287" i="4"/>
  <c r="M93" i="4"/>
  <c r="M55" i="4"/>
  <c r="M9" i="4"/>
  <c r="M3" i="4"/>
  <c r="M517" i="4"/>
  <c r="M23" i="4"/>
  <c r="M520" i="4"/>
  <c r="M205" i="4"/>
  <c r="M568" i="4"/>
  <c r="M493" i="4"/>
  <c r="M492" i="4"/>
  <c r="M533" i="4"/>
  <c r="M534" i="4"/>
  <c r="M292" i="4"/>
  <c r="M544" i="4"/>
  <c r="M545" i="4"/>
  <c r="M187" i="4"/>
  <c r="M494" i="4"/>
  <c r="M497" i="4"/>
  <c r="M498" i="4"/>
  <c r="M496" i="4"/>
  <c r="M499" i="4"/>
  <c r="M500" i="4"/>
  <c r="M495" i="4"/>
  <c r="M132" i="4"/>
  <c r="M133" i="4"/>
  <c r="M134" i="4"/>
  <c r="M561" i="4"/>
  <c r="M562" i="4"/>
  <c r="M276" i="4"/>
  <c r="M535" i="4"/>
  <c r="M308" i="4"/>
  <c r="M309" i="4"/>
  <c r="M124" i="4"/>
  <c r="M27" i="4"/>
  <c r="M304" i="4"/>
  <c r="M305" i="4"/>
  <c r="M390" i="4"/>
  <c r="M334" i="4"/>
  <c r="M178" i="4"/>
  <c r="M392" i="4"/>
  <c r="M190" i="4"/>
  <c r="M291" i="4"/>
  <c r="M360" i="4"/>
  <c r="M336" i="4"/>
  <c r="M138" i="4"/>
  <c r="M393" i="4"/>
  <c r="M104" i="4"/>
  <c r="M448" i="4"/>
  <c r="M59" i="4"/>
  <c r="M471" i="4"/>
  <c r="M67" i="4"/>
  <c r="M68" i="4"/>
  <c r="M470" i="4"/>
  <c r="M176" i="4"/>
  <c r="M435" i="4"/>
  <c r="M199" i="4"/>
  <c r="M107" i="4"/>
  <c r="M467" i="4"/>
  <c r="M106" i="4"/>
  <c r="M488" i="4"/>
  <c r="M307" i="4"/>
  <c r="M421" i="4"/>
  <c r="M69" i="4"/>
  <c r="M419" i="4"/>
  <c r="M418" i="4"/>
  <c r="M70" i="4"/>
  <c r="M310" i="4"/>
  <c r="M158" i="4"/>
  <c r="M554" i="4"/>
  <c r="M552" i="4"/>
  <c r="M551" i="4"/>
  <c r="M555" i="4"/>
  <c r="M553" i="4"/>
  <c r="M388" i="4"/>
  <c r="M389" i="4"/>
  <c r="M386" i="4"/>
  <c r="M80" i="4"/>
  <c r="M420" i="4"/>
  <c r="M382" i="4"/>
  <c r="M58" i="4"/>
  <c r="M352" i="4"/>
  <c r="M357" i="4"/>
  <c r="M341" i="4"/>
  <c r="M62" i="4"/>
  <c r="M540" i="4"/>
  <c r="M541" i="4"/>
  <c r="M542" i="4"/>
  <c r="M539" i="4"/>
  <c r="M103" i="4"/>
  <c r="M102" i="4"/>
  <c r="M101" i="4"/>
  <c r="M89" i="4"/>
  <c r="M434" i="4"/>
  <c r="M221" i="4"/>
  <c r="M99" i="4"/>
  <c r="M100" i="4"/>
  <c r="M371" i="4"/>
  <c r="M515" i="4"/>
  <c r="M54" i="4"/>
  <c r="M504" i="4"/>
  <c r="M217" i="4"/>
  <c r="M353" i="4"/>
  <c r="M559" i="4"/>
  <c r="M407" i="4"/>
  <c r="M406" i="4"/>
  <c r="M238" i="4"/>
  <c r="M340" i="4"/>
  <c r="M463" i="4"/>
  <c r="M410" i="4"/>
  <c r="M452" i="4"/>
  <c r="M453" i="4"/>
  <c r="M182" i="4"/>
  <c r="M546" i="4"/>
  <c r="M163" i="4"/>
  <c r="L322" i="4"/>
  <c r="L11" i="4"/>
  <c r="L12" i="4"/>
  <c r="L10" i="4"/>
  <c r="L311" i="4"/>
  <c r="L188" i="4"/>
  <c r="L405" i="4"/>
  <c r="L263" i="4"/>
  <c r="L273" i="4"/>
  <c r="L272" i="4"/>
  <c r="L274" i="4"/>
  <c r="L265" i="4"/>
  <c r="L262" i="4"/>
  <c r="L260" i="4"/>
  <c r="L261" i="4"/>
  <c r="L270" i="4"/>
  <c r="L268" i="4"/>
  <c r="L267" i="4"/>
  <c r="L269" i="4"/>
  <c r="L275" i="4"/>
  <c r="L271" i="4"/>
  <c r="L266" i="4"/>
  <c r="L258" i="4"/>
  <c r="L264" i="4"/>
  <c r="L156" i="4"/>
  <c r="L157" i="4"/>
  <c r="L49" i="4"/>
  <c r="L139" i="4"/>
  <c r="L71" i="4"/>
  <c r="L17" i="4"/>
  <c r="L168" i="4"/>
  <c r="L284" i="4"/>
  <c r="L16" i="4"/>
  <c r="L210" i="4"/>
  <c r="L506" i="4"/>
  <c r="L15" i="4"/>
  <c r="L355" i="4"/>
  <c r="L404" i="4"/>
  <c r="L300" i="4"/>
  <c r="L458" i="4"/>
  <c r="L366" i="4"/>
  <c r="L135" i="4"/>
  <c r="L109" i="4"/>
  <c r="L167" i="4"/>
  <c r="L331" i="4"/>
  <c r="L332" i="4"/>
  <c r="L333" i="4"/>
  <c r="L50" i="4"/>
  <c r="L51" i="4"/>
  <c r="L229" i="4"/>
  <c r="L230" i="4"/>
  <c r="L231" i="4"/>
  <c r="L329" i="4"/>
  <c r="L296" i="4"/>
  <c r="L6" i="4"/>
  <c r="L7" i="4"/>
  <c r="L52" i="4"/>
  <c r="L77" i="4"/>
  <c r="L81" i="4"/>
  <c r="L119" i="4"/>
  <c r="L123" i="4"/>
  <c r="L160" i="4"/>
  <c r="L164" i="4"/>
  <c r="L181" i="4"/>
  <c r="L208" i="4"/>
  <c r="L212" i="4"/>
  <c r="L213" i="4"/>
  <c r="L236" i="4"/>
  <c r="L285" i="4"/>
  <c r="L293" i="4"/>
  <c r="L303" i="4"/>
  <c r="L330" i="4"/>
  <c r="L356" i="4"/>
  <c r="L367" i="4"/>
  <c r="L395" i="4"/>
  <c r="L454" i="4"/>
  <c r="L456" i="4"/>
  <c r="L473" i="4"/>
  <c r="L478" i="4"/>
  <c r="L538" i="4"/>
  <c r="L564" i="4"/>
  <c r="L567" i="4"/>
  <c r="L200" i="4"/>
  <c r="L437" i="4"/>
  <c r="L335" i="4"/>
  <c r="L570" i="4"/>
  <c r="L88" i="4"/>
  <c r="L240" i="4"/>
  <c r="L82" i="4"/>
  <c r="L397" i="4"/>
  <c r="L327" i="4"/>
  <c r="L48" i="4"/>
  <c r="L65" i="4"/>
  <c r="L111" i="4"/>
  <c r="L53" i="4"/>
  <c r="L47" i="4"/>
  <c r="L91" i="4"/>
  <c r="L30" i="4"/>
  <c r="L430" i="4"/>
  <c r="L574" i="4"/>
  <c r="L455" i="4"/>
  <c r="L46" i="4"/>
  <c r="L326" i="4"/>
  <c r="L324" i="4"/>
  <c r="L183" i="4"/>
  <c r="L566" i="4"/>
  <c r="L98" i="4"/>
  <c r="L201" i="4"/>
  <c r="L571" i="4"/>
  <c r="L433" i="4"/>
  <c r="L572" i="4"/>
  <c r="L85" i="4"/>
  <c r="L149" i="4"/>
  <c r="L380" i="4"/>
  <c r="L576" i="4"/>
  <c r="L151" i="4"/>
  <c r="L150" i="4"/>
  <c r="L487" i="4"/>
  <c r="L354" i="4"/>
  <c r="L377" i="4"/>
  <c r="L438" i="4"/>
  <c r="L439" i="4"/>
  <c r="L501" i="4"/>
  <c r="L83" i="4"/>
  <c r="L84" i="4"/>
  <c r="L503" i="4"/>
  <c r="L42" i="4"/>
  <c r="L375" i="4"/>
  <c r="L373" i="4"/>
  <c r="L374" i="4"/>
  <c r="L173" i="4"/>
  <c r="L171" i="4"/>
  <c r="L172" i="4"/>
  <c r="L547" i="4"/>
  <c r="L548" i="4"/>
  <c r="L489" i="4"/>
  <c r="L350" i="4"/>
  <c r="L193" i="4"/>
  <c r="L194" i="4"/>
  <c r="L195" i="4"/>
  <c r="L196" i="4"/>
  <c r="L466" i="4"/>
  <c r="L549" i="4"/>
  <c r="L146" i="4"/>
  <c r="L147" i="4"/>
  <c r="L148" i="4"/>
  <c r="L400" i="4"/>
  <c r="L401" i="4"/>
  <c r="L63" i="4"/>
  <c r="L64" i="4"/>
  <c r="L451" i="4"/>
  <c r="L403" i="4"/>
  <c r="L402" i="4"/>
  <c r="L511" i="4"/>
  <c r="L122" i="4"/>
  <c r="L120" i="4"/>
  <c r="L121" i="4"/>
  <c r="L126" i="4"/>
  <c r="L482" i="4"/>
  <c r="L317" i="4"/>
  <c r="L318" i="4"/>
  <c r="L472" i="4"/>
  <c r="L338" i="4"/>
  <c r="L409" i="4"/>
  <c r="L35" i="4"/>
  <c r="L36" i="4"/>
  <c r="L38" i="4"/>
  <c r="L118" i="4"/>
  <c r="L162" i="4"/>
  <c r="L445" i="4"/>
  <c r="L61" i="4"/>
  <c r="L550" i="4"/>
  <c r="L408" i="4"/>
  <c r="L140" i="4"/>
  <c r="L141" i="4"/>
  <c r="L22" i="4"/>
  <c r="L137" i="4"/>
  <c r="L290" i="4"/>
  <c r="L144" i="4"/>
  <c r="L516" i="4"/>
  <c r="L523" i="4"/>
  <c r="L524" i="4"/>
  <c r="L525" i="4"/>
  <c r="L490" i="4"/>
  <c r="L342" i="4"/>
  <c r="L202" i="4"/>
  <c r="L385" i="4"/>
  <c r="L475" i="4"/>
  <c r="L237" i="4"/>
  <c r="L152" i="4"/>
  <c r="L206" i="4"/>
  <c r="L369" i="4"/>
  <c r="L21" i="4"/>
  <c r="L569" i="4"/>
  <c r="L337" i="4"/>
  <c r="L314" i="4"/>
  <c r="L159" i="4"/>
  <c r="L28" i="4"/>
  <c r="L161" i="4"/>
  <c r="L468" i="4"/>
  <c r="L372" i="4"/>
  <c r="L575" i="4"/>
  <c r="L66" i="4"/>
  <c r="L343" i="4"/>
  <c r="L117" i="4"/>
  <c r="L513" i="4"/>
  <c r="L209" i="4"/>
  <c r="L37" i="4"/>
  <c r="L286" i="4"/>
  <c r="L365" i="4"/>
  <c r="L294" i="4"/>
  <c r="L556" i="4"/>
  <c r="L510" i="4"/>
  <c r="L560" i="4"/>
  <c r="L175" i="4"/>
  <c r="L41" i="4"/>
  <c r="L60" i="4"/>
  <c r="L57" i="4"/>
  <c r="L444" i="4"/>
  <c r="L359" i="4"/>
  <c r="L508" i="4"/>
  <c r="L509" i="4"/>
  <c r="L563" i="4"/>
  <c r="L243" i="4"/>
  <c r="L383" i="4"/>
  <c r="L39" i="4"/>
  <c r="L75" i="4"/>
  <c r="L253" i="4"/>
  <c r="L40" i="4"/>
  <c r="L363" i="4"/>
  <c r="L362" i="4"/>
  <c r="L422" i="4"/>
  <c r="L43" i="4"/>
  <c r="L244" i="4"/>
  <c r="L92" i="4"/>
  <c r="L44" i="4"/>
  <c r="L557" i="4"/>
  <c r="L289" i="4"/>
  <c r="L288" i="4"/>
  <c r="L381" i="4"/>
  <c r="L211" i="4"/>
  <c r="L522" i="4"/>
  <c r="L530" i="4"/>
  <c r="L250" i="4"/>
  <c r="L251" i="4"/>
  <c r="L491" i="4"/>
  <c r="L426" i="4"/>
  <c r="L427" i="4"/>
  <c r="L245" i="4"/>
  <c r="L246" i="4"/>
  <c r="L214" i="4"/>
  <c r="L252" i="4"/>
  <c r="L249" i="4"/>
  <c r="L247" i="4"/>
  <c r="L248" i="4"/>
  <c r="L528" i="4"/>
  <c r="L526" i="4"/>
  <c r="L527" i="4"/>
  <c r="L529" i="4"/>
  <c r="L484" i="4"/>
  <c r="L486" i="4"/>
  <c r="L424" i="4"/>
  <c r="L423" i="4"/>
  <c r="L425" i="4"/>
  <c r="L257" i="4"/>
  <c r="L259" i="4"/>
  <c r="L136" i="4"/>
  <c r="L319" i="4"/>
  <c r="L29" i="4"/>
  <c r="L145" i="4"/>
  <c r="L320" i="4"/>
  <c r="L179" i="4"/>
  <c r="L302" i="4"/>
  <c r="L325" i="4"/>
  <c r="L398" i="4"/>
  <c r="L399" i="4"/>
  <c r="L90" i="4"/>
  <c r="L457" i="4"/>
  <c r="L543" i="4"/>
  <c r="L368" i="4"/>
  <c r="L301" i="4"/>
  <c r="L254" i="4"/>
  <c r="L130" i="4"/>
  <c r="L321" i="4"/>
  <c r="L344" i="4"/>
  <c r="L283" i="4"/>
  <c r="L234" i="4"/>
  <c r="L361" i="4"/>
  <c r="L483" i="4"/>
  <c r="L440" i="4"/>
  <c r="L4" i="4"/>
  <c r="L297" i="4"/>
  <c r="L521" i="4"/>
  <c r="L443" i="4"/>
  <c r="L185" i="4"/>
  <c r="L256" i="4"/>
  <c r="L436" i="4"/>
  <c r="L87" i="4"/>
  <c r="L505" i="4"/>
  <c r="L370" i="4"/>
  <c r="L131" i="4"/>
  <c r="L255" i="4"/>
  <c r="L127" i="4"/>
  <c r="L316" i="4"/>
  <c r="L197" i="4"/>
  <c r="L474" i="4"/>
  <c r="L215" i="4"/>
  <c r="L216" i="4"/>
  <c r="L414" i="4"/>
  <c r="L415" i="4"/>
  <c r="L416" i="4"/>
  <c r="L24" i="4"/>
  <c r="L25" i="4"/>
  <c r="L277" i="4"/>
  <c r="L428" i="4"/>
  <c r="L312" i="4"/>
  <c r="L79" i="4"/>
  <c r="L394" i="4"/>
  <c r="L78" i="4"/>
  <c r="L174" i="4"/>
  <c r="L384" i="4"/>
  <c r="L5" i="4"/>
  <c r="L295" i="4"/>
  <c r="L189" i="4"/>
  <c r="L396" i="4"/>
  <c r="L565" i="4"/>
  <c r="L469" i="4"/>
  <c r="L479" i="4"/>
  <c r="L313" i="4"/>
  <c r="L73" i="4"/>
  <c r="L74" i="4"/>
  <c r="L465" i="4"/>
  <c r="L128" i="4"/>
  <c r="L278" i="4"/>
  <c r="L339" i="4"/>
  <c r="L348" i="4"/>
  <c r="L349" i="4"/>
  <c r="L413" i="4"/>
  <c r="L417" i="4"/>
  <c r="L347" i="4"/>
  <c r="L376" i="4"/>
  <c r="L378" i="4"/>
  <c r="L379" i="4"/>
  <c r="L461" i="4"/>
  <c r="L462" i="4"/>
  <c r="L14" i="4"/>
  <c r="L18" i="4"/>
  <c r="L19" i="4"/>
  <c r="L20" i="4"/>
  <c r="L315" i="4"/>
  <c r="L485" i="4"/>
  <c r="L502" i="4"/>
  <c r="L328" i="4"/>
  <c r="L112" i="4"/>
  <c r="L192" i="4"/>
  <c r="L464" i="4"/>
  <c r="L86" i="4"/>
  <c r="L45" i="4"/>
  <c r="L105" i="4"/>
  <c r="L531" i="4"/>
  <c r="L432" i="4"/>
  <c r="L346" i="4"/>
  <c r="L26" i="4"/>
  <c r="L446" i="4"/>
  <c r="L447" i="4"/>
  <c r="L33" i="4"/>
  <c r="L32" i="4"/>
  <c r="L166" i="4"/>
  <c r="L224" i="4"/>
  <c r="L207" i="4"/>
  <c r="L514" i="4"/>
  <c r="L34" i="4"/>
  <c r="L480" i="4"/>
  <c r="L143" i="4"/>
  <c r="L165" i="4"/>
  <c r="L536" i="4"/>
  <c r="L177" i="4"/>
  <c r="L169" i="4"/>
  <c r="L223" i="4"/>
  <c r="L449" i="4"/>
  <c r="L232" i="4"/>
  <c r="L450" i="4"/>
  <c r="L113" i="4"/>
  <c r="L225" i="4"/>
  <c r="L110" i="4"/>
  <c r="L154" i="4"/>
  <c r="L239" i="4"/>
  <c r="L129" i="4"/>
  <c r="L191" i="4"/>
  <c r="L31" i="4"/>
  <c r="L242" i="4"/>
  <c r="L203" i="4"/>
  <c r="L186" i="4"/>
  <c r="L97" i="4"/>
  <c r="L481" i="4"/>
  <c r="L218" i="4"/>
  <c r="L429" i="4"/>
  <c r="L279" i="4"/>
  <c r="L153" i="4"/>
  <c r="L155" i="4"/>
  <c r="L441" i="4"/>
  <c r="L391" i="4"/>
  <c r="L227" i="4"/>
  <c r="L116" i="4"/>
  <c r="L226" i="4"/>
  <c r="L228" i="4"/>
  <c r="L114" i="4"/>
  <c r="L222" i="4"/>
  <c r="L306" i="4"/>
  <c r="L96" i="4"/>
  <c r="L219" i="4"/>
  <c r="L115" i="4"/>
  <c r="L442" i="4"/>
  <c r="L323" i="4"/>
  <c r="L345" i="4"/>
  <c r="L180" i="4"/>
  <c r="L220" i="4"/>
  <c r="L358" i="4"/>
  <c r="L299" i="4"/>
  <c r="L142" i="4"/>
  <c r="L280" i="4"/>
  <c r="L282" i="4"/>
  <c r="L281" i="4"/>
  <c r="L76" i="4"/>
  <c r="L298" i="4"/>
  <c r="L125" i="4"/>
  <c r="L507" i="4"/>
  <c r="L170" i="4"/>
  <c r="L72" i="4"/>
  <c r="L431" i="4"/>
  <c r="L56" i="4"/>
  <c r="L477" i="4"/>
  <c r="L519" i="4"/>
  <c r="L364" i="4"/>
  <c r="L13" i="4"/>
  <c r="L460" i="4"/>
  <c r="L459" i="4"/>
  <c r="L518" i="4"/>
  <c r="L108" i="4"/>
  <c r="L94" i="4"/>
  <c r="L512" i="4"/>
  <c r="L387" i="4"/>
  <c r="L235" i="4"/>
  <c r="L204" i="4"/>
  <c r="L95" i="4"/>
  <c r="L532" i="4"/>
  <c r="L198" i="4"/>
  <c r="L476" i="4"/>
  <c r="L411" i="4"/>
  <c r="L351" i="4"/>
  <c r="L184" i="4"/>
  <c r="L2" i="4"/>
  <c r="L558" i="4"/>
  <c r="L241" i="4"/>
  <c r="L8" i="4"/>
  <c r="L412" i="4"/>
  <c r="L573" i="4"/>
  <c r="L537" i="4"/>
  <c r="L287" i="4"/>
  <c r="L93" i="4"/>
  <c r="L55" i="4"/>
  <c r="L9" i="4"/>
  <c r="L3" i="4"/>
  <c r="L517" i="4"/>
  <c r="L23" i="4"/>
  <c r="L520" i="4"/>
  <c r="L205" i="4"/>
  <c r="L568" i="4"/>
  <c r="L493" i="4"/>
  <c r="L492" i="4"/>
  <c r="L533" i="4"/>
  <c r="L534" i="4"/>
  <c r="L292" i="4"/>
  <c r="L544" i="4"/>
  <c r="L545" i="4"/>
  <c r="L187" i="4"/>
  <c r="L494" i="4"/>
  <c r="L497" i="4"/>
  <c r="L498" i="4"/>
  <c r="L496" i="4"/>
  <c r="L499" i="4"/>
  <c r="L500" i="4"/>
  <c r="L495" i="4"/>
  <c r="L132" i="4"/>
  <c r="L133" i="4"/>
  <c r="L134" i="4"/>
  <c r="L561" i="4"/>
  <c r="L562" i="4"/>
  <c r="L276" i="4"/>
  <c r="L535" i="4"/>
  <c r="L308" i="4"/>
  <c r="L309" i="4"/>
  <c r="L124" i="4"/>
  <c r="L27" i="4"/>
  <c r="L304" i="4"/>
  <c r="L305" i="4"/>
  <c r="L390" i="4"/>
  <c r="L334" i="4"/>
  <c r="L178" i="4"/>
  <c r="L392" i="4"/>
  <c r="L190" i="4"/>
  <c r="L291" i="4"/>
  <c r="L360" i="4"/>
  <c r="L336" i="4"/>
  <c r="L138" i="4"/>
  <c r="L393" i="4"/>
  <c r="L104" i="4"/>
  <c r="L448" i="4"/>
  <c r="L59" i="4"/>
  <c r="L471" i="4"/>
  <c r="L67" i="4"/>
  <c r="L68" i="4"/>
  <c r="L470" i="4"/>
  <c r="L176" i="4"/>
  <c r="L435" i="4"/>
  <c r="L199" i="4"/>
  <c r="L107" i="4"/>
  <c r="L467" i="4"/>
  <c r="L106" i="4"/>
  <c r="L488" i="4"/>
  <c r="L307" i="4"/>
  <c r="L421" i="4"/>
  <c r="L69" i="4"/>
  <c r="L419" i="4"/>
  <c r="L418" i="4"/>
  <c r="L70" i="4"/>
  <c r="L310" i="4"/>
  <c r="L158" i="4"/>
  <c r="L554" i="4"/>
  <c r="L552" i="4"/>
  <c r="L551" i="4"/>
  <c r="L555" i="4"/>
  <c r="L553" i="4"/>
  <c r="L388" i="4"/>
  <c r="L389" i="4"/>
  <c r="L386" i="4"/>
  <c r="L80" i="4"/>
  <c r="L420" i="4"/>
  <c r="L382" i="4"/>
  <c r="L58" i="4"/>
  <c r="L352" i="4"/>
  <c r="L357" i="4"/>
  <c r="L341" i="4"/>
  <c r="L62" i="4"/>
  <c r="L540" i="4"/>
  <c r="L541" i="4"/>
  <c r="L542" i="4"/>
  <c r="L539" i="4"/>
  <c r="L103" i="4"/>
  <c r="L102" i="4"/>
  <c r="L101" i="4"/>
  <c r="L89" i="4"/>
  <c r="L434" i="4"/>
  <c r="L221" i="4"/>
  <c r="L99" i="4"/>
  <c r="L100" i="4"/>
  <c r="L371" i="4"/>
  <c r="L515" i="4"/>
  <c r="L54" i="4"/>
  <c r="L504" i="4"/>
  <c r="L217" i="4"/>
  <c r="L353" i="4"/>
  <c r="L559" i="4"/>
  <c r="L407" i="4"/>
  <c r="L406" i="4"/>
  <c r="L238" i="4"/>
  <c r="L340" i="4"/>
  <c r="L463" i="4"/>
  <c r="L410" i="4"/>
  <c r="L452" i="4"/>
  <c r="L453" i="4"/>
  <c r="L182" i="4"/>
  <c r="L546" i="4"/>
  <c r="L163" i="4"/>
  <c r="K322" i="4"/>
  <c r="K11" i="4"/>
  <c r="K12" i="4"/>
  <c r="K10" i="4"/>
  <c r="K311" i="4"/>
  <c r="K188" i="4"/>
  <c r="K405" i="4"/>
  <c r="K263" i="4"/>
  <c r="K273" i="4"/>
  <c r="K272" i="4"/>
  <c r="K274" i="4"/>
  <c r="K265" i="4"/>
  <c r="K262" i="4"/>
  <c r="K260" i="4"/>
  <c r="K261" i="4"/>
  <c r="K270" i="4"/>
  <c r="K268" i="4"/>
  <c r="K267" i="4"/>
  <c r="K269" i="4"/>
  <c r="K275" i="4"/>
  <c r="K271" i="4"/>
  <c r="K266" i="4"/>
  <c r="K258" i="4"/>
  <c r="K264" i="4"/>
  <c r="K156" i="4"/>
  <c r="K157" i="4"/>
  <c r="K49" i="4"/>
  <c r="K139" i="4"/>
  <c r="K71" i="4"/>
  <c r="K17" i="4"/>
  <c r="K168" i="4"/>
  <c r="K284" i="4"/>
  <c r="K16" i="4"/>
  <c r="K210" i="4"/>
  <c r="K506" i="4"/>
  <c r="K15" i="4"/>
  <c r="K355" i="4"/>
  <c r="K404" i="4"/>
  <c r="K300" i="4"/>
  <c r="K458" i="4"/>
  <c r="K366" i="4"/>
  <c r="K135" i="4"/>
  <c r="K109" i="4"/>
  <c r="K167" i="4"/>
  <c r="K331" i="4"/>
  <c r="K332" i="4"/>
  <c r="K333" i="4"/>
  <c r="K50" i="4"/>
  <c r="K51" i="4"/>
  <c r="K229" i="4"/>
  <c r="K230" i="4"/>
  <c r="K231" i="4"/>
  <c r="K329" i="4"/>
  <c r="K296" i="4"/>
  <c r="K6" i="4"/>
  <c r="K7" i="4"/>
  <c r="K52" i="4"/>
  <c r="K77" i="4"/>
  <c r="K81" i="4"/>
  <c r="K119" i="4"/>
  <c r="K123" i="4"/>
  <c r="K160" i="4"/>
  <c r="K164" i="4"/>
  <c r="K181" i="4"/>
  <c r="K208" i="4"/>
  <c r="K212" i="4"/>
  <c r="K213" i="4"/>
  <c r="K236" i="4"/>
  <c r="K285" i="4"/>
  <c r="K293" i="4"/>
  <c r="K303" i="4"/>
  <c r="K330" i="4"/>
  <c r="K356" i="4"/>
  <c r="K367" i="4"/>
  <c r="K395" i="4"/>
  <c r="K454" i="4"/>
  <c r="K456" i="4"/>
  <c r="K473" i="4"/>
  <c r="K478" i="4"/>
  <c r="K538" i="4"/>
  <c r="K564" i="4"/>
  <c r="K567" i="4"/>
  <c r="K200" i="4"/>
  <c r="K437" i="4"/>
  <c r="K335" i="4"/>
  <c r="K570" i="4"/>
  <c r="K88" i="4"/>
  <c r="K240" i="4"/>
  <c r="K82" i="4"/>
  <c r="K397" i="4"/>
  <c r="K327" i="4"/>
  <c r="K48" i="4"/>
  <c r="K65" i="4"/>
  <c r="K111" i="4"/>
  <c r="K53" i="4"/>
  <c r="K47" i="4"/>
  <c r="K91" i="4"/>
  <c r="K30" i="4"/>
  <c r="K430" i="4"/>
  <c r="K574" i="4"/>
  <c r="K455" i="4"/>
  <c r="K46" i="4"/>
  <c r="K326" i="4"/>
  <c r="K324" i="4"/>
  <c r="K183" i="4"/>
  <c r="K566" i="4"/>
  <c r="K98" i="4"/>
  <c r="K201" i="4"/>
  <c r="K571" i="4"/>
  <c r="K433" i="4"/>
  <c r="K572" i="4"/>
  <c r="K85" i="4"/>
  <c r="K149" i="4"/>
  <c r="K380" i="4"/>
  <c r="K576" i="4"/>
  <c r="K151" i="4"/>
  <c r="K150" i="4"/>
  <c r="K487" i="4"/>
  <c r="K354" i="4"/>
  <c r="K377" i="4"/>
  <c r="K438" i="4"/>
  <c r="K439" i="4"/>
  <c r="K501" i="4"/>
  <c r="K83" i="4"/>
  <c r="K84" i="4"/>
  <c r="K503" i="4"/>
  <c r="K42" i="4"/>
  <c r="K375" i="4"/>
  <c r="K373" i="4"/>
  <c r="K374" i="4"/>
  <c r="K173" i="4"/>
  <c r="K171" i="4"/>
  <c r="K172" i="4"/>
  <c r="K547" i="4"/>
  <c r="K548" i="4"/>
  <c r="K489" i="4"/>
  <c r="K350" i="4"/>
  <c r="K193" i="4"/>
  <c r="K194" i="4"/>
  <c r="K195" i="4"/>
  <c r="K196" i="4"/>
  <c r="K466" i="4"/>
  <c r="K549" i="4"/>
  <c r="K146" i="4"/>
  <c r="K147" i="4"/>
  <c r="K148" i="4"/>
  <c r="K400" i="4"/>
  <c r="K401" i="4"/>
  <c r="K63" i="4"/>
  <c r="K64" i="4"/>
  <c r="K451" i="4"/>
  <c r="K403" i="4"/>
  <c r="K402" i="4"/>
  <c r="K511" i="4"/>
  <c r="K122" i="4"/>
  <c r="K120" i="4"/>
  <c r="K121" i="4"/>
  <c r="K126" i="4"/>
  <c r="K482" i="4"/>
  <c r="K317" i="4"/>
  <c r="K318" i="4"/>
  <c r="K472" i="4"/>
  <c r="K338" i="4"/>
  <c r="K409" i="4"/>
  <c r="K35" i="4"/>
  <c r="K36" i="4"/>
  <c r="K38" i="4"/>
  <c r="K118" i="4"/>
  <c r="K162" i="4"/>
  <c r="K445" i="4"/>
  <c r="K61" i="4"/>
  <c r="K550" i="4"/>
  <c r="K408" i="4"/>
  <c r="K140" i="4"/>
  <c r="K141" i="4"/>
  <c r="K22" i="4"/>
  <c r="K137" i="4"/>
  <c r="K290" i="4"/>
  <c r="K144" i="4"/>
  <c r="K516" i="4"/>
  <c r="K523" i="4"/>
  <c r="K524" i="4"/>
  <c r="K525" i="4"/>
  <c r="K490" i="4"/>
  <c r="K342" i="4"/>
  <c r="K202" i="4"/>
  <c r="K385" i="4"/>
  <c r="K475" i="4"/>
  <c r="K237" i="4"/>
  <c r="K152" i="4"/>
  <c r="K206" i="4"/>
  <c r="K369" i="4"/>
  <c r="K21" i="4"/>
  <c r="K569" i="4"/>
  <c r="K337" i="4"/>
  <c r="K314" i="4"/>
  <c r="K159" i="4"/>
  <c r="K28" i="4"/>
  <c r="K161" i="4"/>
  <c r="K468" i="4"/>
  <c r="K372" i="4"/>
  <c r="K575" i="4"/>
  <c r="K66" i="4"/>
  <c r="K343" i="4"/>
  <c r="K117" i="4"/>
  <c r="K513" i="4"/>
  <c r="K209" i="4"/>
  <c r="K37" i="4"/>
  <c r="K286" i="4"/>
  <c r="K365" i="4"/>
  <c r="K294" i="4"/>
  <c r="K556" i="4"/>
  <c r="K510" i="4"/>
  <c r="K560" i="4"/>
  <c r="K175" i="4"/>
  <c r="K41" i="4"/>
  <c r="K60" i="4"/>
  <c r="K57" i="4"/>
  <c r="K444" i="4"/>
  <c r="K359" i="4"/>
  <c r="K508" i="4"/>
  <c r="K509" i="4"/>
  <c r="K563" i="4"/>
  <c r="K243" i="4"/>
  <c r="K383" i="4"/>
  <c r="K39" i="4"/>
  <c r="K75" i="4"/>
  <c r="K253" i="4"/>
  <c r="K40" i="4"/>
  <c r="K363" i="4"/>
  <c r="K362" i="4"/>
  <c r="K422" i="4"/>
  <c r="K43" i="4"/>
  <c r="K244" i="4"/>
  <c r="K92" i="4"/>
  <c r="K44" i="4"/>
  <c r="K557" i="4"/>
  <c r="K289" i="4"/>
  <c r="K288" i="4"/>
  <c r="K381" i="4"/>
  <c r="K211" i="4"/>
  <c r="K522" i="4"/>
  <c r="K530" i="4"/>
  <c r="K250" i="4"/>
  <c r="K251" i="4"/>
  <c r="K491" i="4"/>
  <c r="K426" i="4"/>
  <c r="K427" i="4"/>
  <c r="K245" i="4"/>
  <c r="K246" i="4"/>
  <c r="K214" i="4"/>
  <c r="K252" i="4"/>
  <c r="K249" i="4"/>
  <c r="K247" i="4"/>
  <c r="K248" i="4"/>
  <c r="K528" i="4"/>
  <c r="K526" i="4"/>
  <c r="K527" i="4"/>
  <c r="K529" i="4"/>
  <c r="K484" i="4"/>
  <c r="K486" i="4"/>
  <c r="K424" i="4"/>
  <c r="K423" i="4"/>
  <c r="K425" i="4"/>
  <c r="K257" i="4"/>
  <c r="K259" i="4"/>
  <c r="K136" i="4"/>
  <c r="K319" i="4"/>
  <c r="K29" i="4"/>
  <c r="K145" i="4"/>
  <c r="K320" i="4"/>
  <c r="K179" i="4"/>
  <c r="K302" i="4"/>
  <c r="K325" i="4"/>
  <c r="K398" i="4"/>
  <c r="K399" i="4"/>
  <c r="K90" i="4"/>
  <c r="K457" i="4"/>
  <c r="K543" i="4"/>
  <c r="K368" i="4"/>
  <c r="K301" i="4"/>
  <c r="K254" i="4"/>
  <c r="K130" i="4"/>
  <c r="K321" i="4"/>
  <c r="K344" i="4"/>
  <c r="K283" i="4"/>
  <c r="K234" i="4"/>
  <c r="K361" i="4"/>
  <c r="K483" i="4"/>
  <c r="K440" i="4"/>
  <c r="K4" i="4"/>
  <c r="K297" i="4"/>
  <c r="K521" i="4"/>
  <c r="K443" i="4"/>
  <c r="K185" i="4"/>
  <c r="K256" i="4"/>
  <c r="K436" i="4"/>
  <c r="K87" i="4"/>
  <c r="K505" i="4"/>
  <c r="K370" i="4"/>
  <c r="K131" i="4"/>
  <c r="K255" i="4"/>
  <c r="K127" i="4"/>
  <c r="K316" i="4"/>
  <c r="K197" i="4"/>
  <c r="K474" i="4"/>
  <c r="K215" i="4"/>
  <c r="K216" i="4"/>
  <c r="K414" i="4"/>
  <c r="K415" i="4"/>
  <c r="K416" i="4"/>
  <c r="K24" i="4"/>
  <c r="K25" i="4"/>
  <c r="K277" i="4"/>
  <c r="K428" i="4"/>
  <c r="K312" i="4"/>
  <c r="K79" i="4"/>
  <c r="K394" i="4"/>
  <c r="K78" i="4"/>
  <c r="K174" i="4"/>
  <c r="K384" i="4"/>
  <c r="K5" i="4"/>
  <c r="K295" i="4"/>
  <c r="K189" i="4"/>
  <c r="K396" i="4"/>
  <c r="K565" i="4"/>
  <c r="K469" i="4"/>
  <c r="K479" i="4"/>
  <c r="K313" i="4"/>
  <c r="K73" i="4"/>
  <c r="K74" i="4"/>
  <c r="K465" i="4"/>
  <c r="K128" i="4"/>
  <c r="K278" i="4"/>
  <c r="K339" i="4"/>
  <c r="K348" i="4"/>
  <c r="K349" i="4"/>
  <c r="K413" i="4"/>
  <c r="K417" i="4"/>
  <c r="K347" i="4"/>
  <c r="K376" i="4"/>
  <c r="K378" i="4"/>
  <c r="K379" i="4"/>
  <c r="K461" i="4"/>
  <c r="K462" i="4"/>
  <c r="K14" i="4"/>
  <c r="K18" i="4"/>
  <c r="K19" i="4"/>
  <c r="K20" i="4"/>
  <c r="K315" i="4"/>
  <c r="K485" i="4"/>
  <c r="K502" i="4"/>
  <c r="K328" i="4"/>
  <c r="K112" i="4"/>
  <c r="K192" i="4"/>
  <c r="K464" i="4"/>
  <c r="K86" i="4"/>
  <c r="K45" i="4"/>
  <c r="K105" i="4"/>
  <c r="K531" i="4"/>
  <c r="K432" i="4"/>
  <c r="K346" i="4"/>
  <c r="K26" i="4"/>
  <c r="K446" i="4"/>
  <c r="K447" i="4"/>
  <c r="K33" i="4"/>
  <c r="K32" i="4"/>
  <c r="K166" i="4"/>
  <c r="K224" i="4"/>
  <c r="K207" i="4"/>
  <c r="K514" i="4"/>
  <c r="K34" i="4"/>
  <c r="K480" i="4"/>
  <c r="K143" i="4"/>
  <c r="K165" i="4"/>
  <c r="K536" i="4"/>
  <c r="K177" i="4"/>
  <c r="K169" i="4"/>
  <c r="K223" i="4"/>
  <c r="K449" i="4"/>
  <c r="K232" i="4"/>
  <c r="K450" i="4"/>
  <c r="K113" i="4"/>
  <c r="K225" i="4"/>
  <c r="K110" i="4"/>
  <c r="K154" i="4"/>
  <c r="K239" i="4"/>
  <c r="K129" i="4"/>
  <c r="K191" i="4"/>
  <c r="K31" i="4"/>
  <c r="K242" i="4"/>
  <c r="K203" i="4"/>
  <c r="K186" i="4"/>
  <c r="K97" i="4"/>
  <c r="K481" i="4"/>
  <c r="K218" i="4"/>
  <c r="K429" i="4"/>
  <c r="K279" i="4"/>
  <c r="K153" i="4"/>
  <c r="K155" i="4"/>
  <c r="K441" i="4"/>
  <c r="K391" i="4"/>
  <c r="K227" i="4"/>
  <c r="K116" i="4"/>
  <c r="K226" i="4"/>
  <c r="K228" i="4"/>
  <c r="K114" i="4"/>
  <c r="K222" i="4"/>
  <c r="K306" i="4"/>
  <c r="K96" i="4"/>
  <c r="K219" i="4"/>
  <c r="K115" i="4"/>
  <c r="K442" i="4"/>
  <c r="K323" i="4"/>
  <c r="K345" i="4"/>
  <c r="K180" i="4"/>
  <c r="K220" i="4"/>
  <c r="K358" i="4"/>
  <c r="K299" i="4"/>
  <c r="K142" i="4"/>
  <c r="K280" i="4"/>
  <c r="K282" i="4"/>
  <c r="K281" i="4"/>
  <c r="K76" i="4"/>
  <c r="K298" i="4"/>
  <c r="K125" i="4"/>
  <c r="K507" i="4"/>
  <c r="K170" i="4"/>
  <c r="K72" i="4"/>
  <c r="K431" i="4"/>
  <c r="K56" i="4"/>
  <c r="K477" i="4"/>
  <c r="K519" i="4"/>
  <c r="K364" i="4"/>
  <c r="K13" i="4"/>
  <c r="K460" i="4"/>
  <c r="K459" i="4"/>
  <c r="K518" i="4"/>
  <c r="K108" i="4"/>
  <c r="K94" i="4"/>
  <c r="K512" i="4"/>
  <c r="K387" i="4"/>
  <c r="K235" i="4"/>
  <c r="K204" i="4"/>
  <c r="K95" i="4"/>
  <c r="K532" i="4"/>
  <c r="K198" i="4"/>
  <c r="K476" i="4"/>
  <c r="K411" i="4"/>
  <c r="K351" i="4"/>
  <c r="K184" i="4"/>
  <c r="K2" i="4"/>
  <c r="K558" i="4"/>
  <c r="K241" i="4"/>
  <c r="K8" i="4"/>
  <c r="K412" i="4"/>
  <c r="K573" i="4"/>
  <c r="K537" i="4"/>
  <c r="K287" i="4"/>
  <c r="K93" i="4"/>
  <c r="K55" i="4"/>
  <c r="K9" i="4"/>
  <c r="K3" i="4"/>
  <c r="K517" i="4"/>
  <c r="K23" i="4"/>
  <c r="K520" i="4"/>
  <c r="K205" i="4"/>
  <c r="K568" i="4"/>
  <c r="K493" i="4"/>
  <c r="K492" i="4"/>
  <c r="K533" i="4"/>
  <c r="K534" i="4"/>
  <c r="K292" i="4"/>
  <c r="K544" i="4"/>
  <c r="K545" i="4"/>
  <c r="K187" i="4"/>
  <c r="K494" i="4"/>
  <c r="K497" i="4"/>
  <c r="K498" i="4"/>
  <c r="K496" i="4"/>
  <c r="K499" i="4"/>
  <c r="K500" i="4"/>
  <c r="K495" i="4"/>
  <c r="K132" i="4"/>
  <c r="K133" i="4"/>
  <c r="K134" i="4"/>
  <c r="K561" i="4"/>
  <c r="K562" i="4"/>
  <c r="K276" i="4"/>
  <c r="K535" i="4"/>
  <c r="K308" i="4"/>
  <c r="K309" i="4"/>
  <c r="K124" i="4"/>
  <c r="K27" i="4"/>
  <c r="K304" i="4"/>
  <c r="K305" i="4"/>
  <c r="K390" i="4"/>
  <c r="K334" i="4"/>
  <c r="K178" i="4"/>
  <c r="K392" i="4"/>
  <c r="K190" i="4"/>
  <c r="K291" i="4"/>
  <c r="K360" i="4"/>
  <c r="K336" i="4"/>
  <c r="K138" i="4"/>
  <c r="K393" i="4"/>
  <c r="K104" i="4"/>
  <c r="K448" i="4"/>
  <c r="K59" i="4"/>
  <c r="K471" i="4"/>
  <c r="K67" i="4"/>
  <c r="K68" i="4"/>
  <c r="K470" i="4"/>
  <c r="K176" i="4"/>
  <c r="K435" i="4"/>
  <c r="K199" i="4"/>
  <c r="K107" i="4"/>
  <c r="K467" i="4"/>
  <c r="K106" i="4"/>
  <c r="K488" i="4"/>
  <c r="K307" i="4"/>
  <c r="K421" i="4"/>
  <c r="K69" i="4"/>
  <c r="K419" i="4"/>
  <c r="K418" i="4"/>
  <c r="K70" i="4"/>
  <c r="K310" i="4"/>
  <c r="K158" i="4"/>
  <c r="K554" i="4"/>
  <c r="K552" i="4"/>
  <c r="K551" i="4"/>
  <c r="K555" i="4"/>
  <c r="K553" i="4"/>
  <c r="K388" i="4"/>
  <c r="K389" i="4"/>
  <c r="K386" i="4"/>
  <c r="K80" i="4"/>
  <c r="K420" i="4"/>
  <c r="K382" i="4"/>
  <c r="K58" i="4"/>
  <c r="K352" i="4"/>
  <c r="K357" i="4"/>
  <c r="K341" i="4"/>
  <c r="K62" i="4"/>
  <c r="K540" i="4"/>
  <c r="K541" i="4"/>
  <c r="K542" i="4"/>
  <c r="K539" i="4"/>
  <c r="K103" i="4"/>
  <c r="K102" i="4"/>
  <c r="K101" i="4"/>
  <c r="K89" i="4"/>
  <c r="K434" i="4"/>
  <c r="K221" i="4"/>
  <c r="K99" i="4"/>
  <c r="K100" i="4"/>
  <c r="K371" i="4"/>
  <c r="K515" i="4"/>
  <c r="K54" i="4"/>
  <c r="K504" i="4"/>
  <c r="K217" i="4"/>
  <c r="K353" i="4"/>
  <c r="K559" i="4"/>
  <c r="K407" i="4"/>
  <c r="K406" i="4"/>
  <c r="K238" i="4"/>
  <c r="K340" i="4"/>
  <c r="K463" i="4"/>
  <c r="K410" i="4"/>
  <c r="K452" i="4"/>
  <c r="K453" i="4"/>
  <c r="K182" i="4"/>
  <c r="K546" i="4"/>
  <c r="K163" i="4"/>
  <c r="J322" i="4"/>
  <c r="J11" i="4"/>
  <c r="J12" i="4"/>
  <c r="J10" i="4"/>
  <c r="J311" i="4"/>
  <c r="J188" i="4"/>
  <c r="J405" i="4"/>
  <c r="J263" i="4"/>
  <c r="J273" i="4"/>
  <c r="J272" i="4"/>
  <c r="J274" i="4"/>
  <c r="J265" i="4"/>
  <c r="J262" i="4"/>
  <c r="J260" i="4"/>
  <c r="J261" i="4"/>
  <c r="J270" i="4"/>
  <c r="J268" i="4"/>
  <c r="J267" i="4"/>
  <c r="J269" i="4"/>
  <c r="J275" i="4"/>
  <c r="J271" i="4"/>
  <c r="J266" i="4"/>
  <c r="J258" i="4"/>
  <c r="J264" i="4"/>
  <c r="J156" i="4"/>
  <c r="J157" i="4"/>
  <c r="J49" i="4"/>
  <c r="J139" i="4"/>
  <c r="J71" i="4"/>
  <c r="J17" i="4"/>
  <c r="J168" i="4"/>
  <c r="J284" i="4"/>
  <c r="J16" i="4"/>
  <c r="J210" i="4"/>
  <c r="J506" i="4"/>
  <c r="J15" i="4"/>
  <c r="J355" i="4"/>
  <c r="J404" i="4"/>
  <c r="J300" i="4"/>
  <c r="J458" i="4"/>
  <c r="J366" i="4"/>
  <c r="J135" i="4"/>
  <c r="J109" i="4"/>
  <c r="J167" i="4"/>
  <c r="J331" i="4"/>
  <c r="J332" i="4"/>
  <c r="J333" i="4"/>
  <c r="J50" i="4"/>
  <c r="J51" i="4"/>
  <c r="J229" i="4"/>
  <c r="J230" i="4"/>
  <c r="J231" i="4"/>
  <c r="J329" i="4"/>
  <c r="J296" i="4"/>
  <c r="J6" i="4"/>
  <c r="J7" i="4"/>
  <c r="J52" i="4"/>
  <c r="J77" i="4"/>
  <c r="J81" i="4"/>
  <c r="J119" i="4"/>
  <c r="J123" i="4"/>
  <c r="J160" i="4"/>
  <c r="J164" i="4"/>
  <c r="J181" i="4"/>
  <c r="J208" i="4"/>
  <c r="J212" i="4"/>
  <c r="J213" i="4"/>
  <c r="J236" i="4"/>
  <c r="J285" i="4"/>
  <c r="J293" i="4"/>
  <c r="J303" i="4"/>
  <c r="J330" i="4"/>
  <c r="J356" i="4"/>
  <c r="J367" i="4"/>
  <c r="J395" i="4"/>
  <c r="J454" i="4"/>
  <c r="J456" i="4"/>
  <c r="J473" i="4"/>
  <c r="J478" i="4"/>
  <c r="J538" i="4"/>
  <c r="J564" i="4"/>
  <c r="J567" i="4"/>
  <c r="J200" i="4"/>
  <c r="J437" i="4"/>
  <c r="J335" i="4"/>
  <c r="J570" i="4"/>
  <c r="J88" i="4"/>
  <c r="J240" i="4"/>
  <c r="J82" i="4"/>
  <c r="J397" i="4"/>
  <c r="J327" i="4"/>
  <c r="J48" i="4"/>
  <c r="J65" i="4"/>
  <c r="J111" i="4"/>
  <c r="J53" i="4"/>
  <c r="J47" i="4"/>
  <c r="J91" i="4"/>
  <c r="J30" i="4"/>
  <c r="J430" i="4"/>
  <c r="J574" i="4"/>
  <c r="J455" i="4"/>
  <c r="J46" i="4"/>
  <c r="J326" i="4"/>
  <c r="J324" i="4"/>
  <c r="J183" i="4"/>
  <c r="J566" i="4"/>
  <c r="J98" i="4"/>
  <c r="J201" i="4"/>
  <c r="J571" i="4"/>
  <c r="J433" i="4"/>
  <c r="J572" i="4"/>
  <c r="J85" i="4"/>
  <c r="J149" i="4"/>
  <c r="J380" i="4"/>
  <c r="J576" i="4"/>
  <c r="J151" i="4"/>
  <c r="J150" i="4"/>
  <c r="J487" i="4"/>
  <c r="J354" i="4"/>
  <c r="J377" i="4"/>
  <c r="J438" i="4"/>
  <c r="J439" i="4"/>
  <c r="J501" i="4"/>
  <c r="J83" i="4"/>
  <c r="J84" i="4"/>
  <c r="J503" i="4"/>
  <c r="J42" i="4"/>
  <c r="J375" i="4"/>
  <c r="J373" i="4"/>
  <c r="J374" i="4"/>
  <c r="J173" i="4"/>
  <c r="J171" i="4"/>
  <c r="J172" i="4"/>
  <c r="J547" i="4"/>
  <c r="J548" i="4"/>
  <c r="J489" i="4"/>
  <c r="J350" i="4"/>
  <c r="J193" i="4"/>
  <c r="J194" i="4"/>
  <c r="J195" i="4"/>
  <c r="J196" i="4"/>
  <c r="J466" i="4"/>
  <c r="J549" i="4"/>
  <c r="J146" i="4"/>
  <c r="J147" i="4"/>
  <c r="J148" i="4"/>
  <c r="J400" i="4"/>
  <c r="J401" i="4"/>
  <c r="J63" i="4"/>
  <c r="J64" i="4"/>
  <c r="J451" i="4"/>
  <c r="J403" i="4"/>
  <c r="J402" i="4"/>
  <c r="J511" i="4"/>
  <c r="J122" i="4"/>
  <c r="J120" i="4"/>
  <c r="J121" i="4"/>
  <c r="J126" i="4"/>
  <c r="J482" i="4"/>
  <c r="J317" i="4"/>
  <c r="J318" i="4"/>
  <c r="J472" i="4"/>
  <c r="J338" i="4"/>
  <c r="J409" i="4"/>
  <c r="J35" i="4"/>
  <c r="J36" i="4"/>
  <c r="J38" i="4"/>
  <c r="J118" i="4"/>
  <c r="J162" i="4"/>
  <c r="J445" i="4"/>
  <c r="J61" i="4"/>
  <c r="J550" i="4"/>
  <c r="J408" i="4"/>
  <c r="J140" i="4"/>
  <c r="J141" i="4"/>
  <c r="J22" i="4"/>
  <c r="J137" i="4"/>
  <c r="J290" i="4"/>
  <c r="J144" i="4"/>
  <c r="J516" i="4"/>
  <c r="J523" i="4"/>
  <c r="J524" i="4"/>
  <c r="J525" i="4"/>
  <c r="J490" i="4"/>
  <c r="J342" i="4"/>
  <c r="J202" i="4"/>
  <c r="J385" i="4"/>
  <c r="J475" i="4"/>
  <c r="J237" i="4"/>
  <c r="J152" i="4"/>
  <c r="J206" i="4"/>
  <c r="J369" i="4"/>
  <c r="J21" i="4"/>
  <c r="J569" i="4"/>
  <c r="J337" i="4"/>
  <c r="J314" i="4"/>
  <c r="J159" i="4"/>
  <c r="J28" i="4"/>
  <c r="J161" i="4"/>
  <c r="J468" i="4"/>
  <c r="J372" i="4"/>
  <c r="J575" i="4"/>
  <c r="J66" i="4"/>
  <c r="J343" i="4"/>
  <c r="J117" i="4"/>
  <c r="J513" i="4"/>
  <c r="J209" i="4"/>
  <c r="J37" i="4"/>
  <c r="J286" i="4"/>
  <c r="J365" i="4"/>
  <c r="J294" i="4"/>
  <c r="J556" i="4"/>
  <c r="J510" i="4"/>
  <c r="J560" i="4"/>
  <c r="J175" i="4"/>
  <c r="J41" i="4"/>
  <c r="J60" i="4"/>
  <c r="J57" i="4"/>
  <c r="J444" i="4"/>
  <c r="J359" i="4"/>
  <c r="J508" i="4"/>
  <c r="J509" i="4"/>
  <c r="J563" i="4"/>
  <c r="J243" i="4"/>
  <c r="J383" i="4"/>
  <c r="J39" i="4"/>
  <c r="J75" i="4"/>
  <c r="J253" i="4"/>
  <c r="J40" i="4"/>
  <c r="J363" i="4"/>
  <c r="J362" i="4"/>
  <c r="J422" i="4"/>
  <c r="J43" i="4"/>
  <c r="J244" i="4"/>
  <c r="J92" i="4"/>
  <c r="J44" i="4"/>
  <c r="J557" i="4"/>
  <c r="J289" i="4"/>
  <c r="J288" i="4"/>
  <c r="J381" i="4"/>
  <c r="J211" i="4"/>
  <c r="J522" i="4"/>
  <c r="J530" i="4"/>
  <c r="J250" i="4"/>
  <c r="J251" i="4"/>
  <c r="J491" i="4"/>
  <c r="J426" i="4"/>
  <c r="J427" i="4"/>
  <c r="J245" i="4"/>
  <c r="J246" i="4"/>
  <c r="J214" i="4"/>
  <c r="J252" i="4"/>
  <c r="J249" i="4"/>
  <c r="J247" i="4"/>
  <c r="J248" i="4"/>
  <c r="J528" i="4"/>
  <c r="J526" i="4"/>
  <c r="J527" i="4"/>
  <c r="J529" i="4"/>
  <c r="J484" i="4"/>
  <c r="J486" i="4"/>
  <c r="J424" i="4"/>
  <c r="J423" i="4"/>
  <c r="J425" i="4"/>
  <c r="J257" i="4"/>
  <c r="J259" i="4"/>
  <c r="J136" i="4"/>
  <c r="J319" i="4"/>
  <c r="J29" i="4"/>
  <c r="J145" i="4"/>
  <c r="J320" i="4"/>
  <c r="J179" i="4"/>
  <c r="J302" i="4"/>
  <c r="J325" i="4"/>
  <c r="J398" i="4"/>
  <c r="J399" i="4"/>
  <c r="J90" i="4"/>
  <c r="J457" i="4"/>
  <c r="J543" i="4"/>
  <c r="J368" i="4"/>
  <c r="J301" i="4"/>
  <c r="J254" i="4"/>
  <c r="J130" i="4"/>
  <c r="J321" i="4"/>
  <c r="J344" i="4"/>
  <c r="J283" i="4"/>
  <c r="J234" i="4"/>
  <c r="J361" i="4"/>
  <c r="J483" i="4"/>
  <c r="J440" i="4"/>
  <c r="J4" i="4"/>
  <c r="J297" i="4"/>
  <c r="J521" i="4"/>
  <c r="J443" i="4"/>
  <c r="J185" i="4"/>
  <c r="J256" i="4"/>
  <c r="J436" i="4"/>
  <c r="J87" i="4"/>
  <c r="J505" i="4"/>
  <c r="J370" i="4"/>
  <c r="J131" i="4"/>
  <c r="J255" i="4"/>
  <c r="J127" i="4"/>
  <c r="J316" i="4"/>
  <c r="J197" i="4"/>
  <c r="J474" i="4"/>
  <c r="J215" i="4"/>
  <c r="J216" i="4"/>
  <c r="J414" i="4"/>
  <c r="J415" i="4"/>
  <c r="J416" i="4"/>
  <c r="J24" i="4"/>
  <c r="J25" i="4"/>
  <c r="J277" i="4"/>
  <c r="J428" i="4"/>
  <c r="J312" i="4"/>
  <c r="J79" i="4"/>
  <c r="J394" i="4"/>
  <c r="J78" i="4"/>
  <c r="J174" i="4"/>
  <c r="J384" i="4"/>
  <c r="J5" i="4"/>
  <c r="J295" i="4"/>
  <c r="J189" i="4"/>
  <c r="J396" i="4"/>
  <c r="J565" i="4"/>
  <c r="J469" i="4"/>
  <c r="J479" i="4"/>
  <c r="J313" i="4"/>
  <c r="J73" i="4"/>
  <c r="J74" i="4"/>
  <c r="J465" i="4"/>
  <c r="J128" i="4"/>
  <c r="J278" i="4"/>
  <c r="J339" i="4"/>
  <c r="J348" i="4"/>
  <c r="J349" i="4"/>
  <c r="J413" i="4"/>
  <c r="J417" i="4"/>
  <c r="J347" i="4"/>
  <c r="J376" i="4"/>
  <c r="J378" i="4"/>
  <c r="J379" i="4"/>
  <c r="J461" i="4"/>
  <c r="J462" i="4"/>
  <c r="J14" i="4"/>
  <c r="J18" i="4"/>
  <c r="J19" i="4"/>
  <c r="J20" i="4"/>
  <c r="J315" i="4"/>
  <c r="J485" i="4"/>
  <c r="J502" i="4"/>
  <c r="J328" i="4"/>
  <c r="J112" i="4"/>
  <c r="J192" i="4"/>
  <c r="J464" i="4"/>
  <c r="J86" i="4"/>
  <c r="J45" i="4"/>
  <c r="J105" i="4"/>
  <c r="J531" i="4"/>
  <c r="J432" i="4"/>
  <c r="J346" i="4"/>
  <c r="J26" i="4"/>
  <c r="J446" i="4"/>
  <c r="J447" i="4"/>
  <c r="J33" i="4"/>
  <c r="J32" i="4"/>
  <c r="J166" i="4"/>
  <c r="J224" i="4"/>
  <c r="J207" i="4"/>
  <c r="J514" i="4"/>
  <c r="J34" i="4"/>
  <c r="J480" i="4"/>
  <c r="J143" i="4"/>
  <c r="J165" i="4"/>
  <c r="J536" i="4"/>
  <c r="J177" i="4"/>
  <c r="J169" i="4"/>
  <c r="J223" i="4"/>
  <c r="J449" i="4"/>
  <c r="J232" i="4"/>
  <c r="J450" i="4"/>
  <c r="J113" i="4"/>
  <c r="J225" i="4"/>
  <c r="J110" i="4"/>
  <c r="J154" i="4"/>
  <c r="J239" i="4"/>
  <c r="J129" i="4"/>
  <c r="J191" i="4"/>
  <c r="J31" i="4"/>
  <c r="J242" i="4"/>
  <c r="J203" i="4"/>
  <c r="J186" i="4"/>
  <c r="J97" i="4"/>
  <c r="J481" i="4"/>
  <c r="J218" i="4"/>
  <c r="J429" i="4"/>
  <c r="J279" i="4"/>
  <c r="J153" i="4"/>
  <c r="J155" i="4"/>
  <c r="J441" i="4"/>
  <c r="J391" i="4"/>
  <c r="J227" i="4"/>
  <c r="J116" i="4"/>
  <c r="J226" i="4"/>
  <c r="J228" i="4"/>
  <c r="J114" i="4"/>
  <c r="J222" i="4"/>
  <c r="J306" i="4"/>
  <c r="J96" i="4"/>
  <c r="J219" i="4"/>
  <c r="J115" i="4"/>
  <c r="J442" i="4"/>
  <c r="J323" i="4"/>
  <c r="J345" i="4"/>
  <c r="J180" i="4"/>
  <c r="J220" i="4"/>
  <c r="J358" i="4"/>
  <c r="J299" i="4"/>
  <c r="J142" i="4"/>
  <c r="J280" i="4"/>
  <c r="J282" i="4"/>
  <c r="J281" i="4"/>
  <c r="J76" i="4"/>
  <c r="J298" i="4"/>
  <c r="J125" i="4"/>
  <c r="J507" i="4"/>
  <c r="J170" i="4"/>
  <c r="J72" i="4"/>
  <c r="J431" i="4"/>
  <c r="J56" i="4"/>
  <c r="J477" i="4"/>
  <c r="J519" i="4"/>
  <c r="J364" i="4"/>
  <c r="J13" i="4"/>
  <c r="J460" i="4"/>
  <c r="J459" i="4"/>
  <c r="J518" i="4"/>
  <c r="J108" i="4"/>
  <c r="J94" i="4"/>
  <c r="J512" i="4"/>
  <c r="J387" i="4"/>
  <c r="J235" i="4"/>
  <c r="J204" i="4"/>
  <c r="J95" i="4"/>
  <c r="J532" i="4"/>
  <c r="J198" i="4"/>
  <c r="J476" i="4"/>
  <c r="J411" i="4"/>
  <c r="J351" i="4"/>
  <c r="J184" i="4"/>
  <c r="J2" i="4"/>
  <c r="J558" i="4"/>
  <c r="J241" i="4"/>
  <c r="J8" i="4"/>
  <c r="J412" i="4"/>
  <c r="J573" i="4"/>
  <c r="J537" i="4"/>
  <c r="J287" i="4"/>
  <c r="J93" i="4"/>
  <c r="J55" i="4"/>
  <c r="J9" i="4"/>
  <c r="J3" i="4"/>
  <c r="J517" i="4"/>
  <c r="J23" i="4"/>
  <c r="J520" i="4"/>
  <c r="J205" i="4"/>
  <c r="J568" i="4"/>
  <c r="J493" i="4"/>
  <c r="J492" i="4"/>
  <c r="J533" i="4"/>
  <c r="J534" i="4"/>
  <c r="J292" i="4"/>
  <c r="J544" i="4"/>
  <c r="J545" i="4"/>
  <c r="J187" i="4"/>
  <c r="J494" i="4"/>
  <c r="J497" i="4"/>
  <c r="J498" i="4"/>
  <c r="J496" i="4"/>
  <c r="J499" i="4"/>
  <c r="J500" i="4"/>
  <c r="J495" i="4"/>
  <c r="J132" i="4"/>
  <c r="J133" i="4"/>
  <c r="J134" i="4"/>
  <c r="J561" i="4"/>
  <c r="J562" i="4"/>
  <c r="J276" i="4"/>
  <c r="J535" i="4"/>
  <c r="J308" i="4"/>
  <c r="J309" i="4"/>
  <c r="J124" i="4"/>
  <c r="J27" i="4"/>
  <c r="J304" i="4"/>
  <c r="J305" i="4"/>
  <c r="J390" i="4"/>
  <c r="J334" i="4"/>
  <c r="J178" i="4"/>
  <c r="J392" i="4"/>
  <c r="J190" i="4"/>
  <c r="J291" i="4"/>
  <c r="J360" i="4"/>
  <c r="J336" i="4"/>
  <c r="J138" i="4"/>
  <c r="J393" i="4"/>
  <c r="J104" i="4"/>
  <c r="J448" i="4"/>
  <c r="J59" i="4"/>
  <c r="J471" i="4"/>
  <c r="J67" i="4"/>
  <c r="J68" i="4"/>
  <c r="J470" i="4"/>
  <c r="J176" i="4"/>
  <c r="J435" i="4"/>
  <c r="J199" i="4"/>
  <c r="J107" i="4"/>
  <c r="J467" i="4"/>
  <c r="J106" i="4"/>
  <c r="J488" i="4"/>
  <c r="J307" i="4"/>
  <c r="J421" i="4"/>
  <c r="J69" i="4"/>
  <c r="J419" i="4"/>
  <c r="J418" i="4"/>
  <c r="J70" i="4"/>
  <c r="J310" i="4"/>
  <c r="J158" i="4"/>
  <c r="J554" i="4"/>
  <c r="J552" i="4"/>
  <c r="J551" i="4"/>
  <c r="J555" i="4"/>
  <c r="J553" i="4"/>
  <c r="J388" i="4"/>
  <c r="J389" i="4"/>
  <c r="J386" i="4"/>
  <c r="J80" i="4"/>
  <c r="J420" i="4"/>
  <c r="J382" i="4"/>
  <c r="J58" i="4"/>
  <c r="J352" i="4"/>
  <c r="J357" i="4"/>
  <c r="J341" i="4"/>
  <c r="J62" i="4"/>
  <c r="J540" i="4"/>
  <c r="J541" i="4"/>
  <c r="J542" i="4"/>
  <c r="J539" i="4"/>
  <c r="J103" i="4"/>
  <c r="J102" i="4"/>
  <c r="J101" i="4"/>
  <c r="J89" i="4"/>
  <c r="J434" i="4"/>
  <c r="J221" i="4"/>
  <c r="J99" i="4"/>
  <c r="J100" i="4"/>
  <c r="J371" i="4"/>
  <c r="J515" i="4"/>
  <c r="J54" i="4"/>
  <c r="J504" i="4"/>
  <c r="J217" i="4"/>
  <c r="J353" i="4"/>
  <c r="J559" i="4"/>
  <c r="J407" i="4"/>
  <c r="J406" i="4"/>
  <c r="J238" i="4"/>
  <c r="J340" i="4"/>
  <c r="J463" i="4"/>
  <c r="J410" i="4"/>
  <c r="J452" i="4"/>
  <c r="J453" i="4"/>
  <c r="J182" i="4"/>
  <c r="J546" i="4"/>
  <c r="J163" i="4"/>
  <c r="I322" i="4"/>
  <c r="I11" i="4"/>
  <c r="I12" i="4"/>
  <c r="I10" i="4"/>
  <c r="I311" i="4"/>
  <c r="I188" i="4"/>
  <c r="I405" i="4"/>
  <c r="I263" i="4"/>
  <c r="I273" i="4"/>
  <c r="I272" i="4"/>
  <c r="I274" i="4"/>
  <c r="I265" i="4"/>
  <c r="I262" i="4"/>
  <c r="I260" i="4"/>
  <c r="I261" i="4"/>
  <c r="I270" i="4"/>
  <c r="I268" i="4"/>
  <c r="I267" i="4"/>
  <c r="I269" i="4"/>
  <c r="I275" i="4"/>
  <c r="I271" i="4"/>
  <c r="I266" i="4"/>
  <c r="I258" i="4"/>
  <c r="I264" i="4"/>
  <c r="I156" i="4"/>
  <c r="I157" i="4"/>
  <c r="I49" i="4"/>
  <c r="I139" i="4"/>
  <c r="I71" i="4"/>
  <c r="I17" i="4"/>
  <c r="I168" i="4"/>
  <c r="I284" i="4"/>
  <c r="I16" i="4"/>
  <c r="I210" i="4"/>
  <c r="I506" i="4"/>
  <c r="I15" i="4"/>
  <c r="I355" i="4"/>
  <c r="I404" i="4"/>
  <c r="I300" i="4"/>
  <c r="I458" i="4"/>
  <c r="I366" i="4"/>
  <c r="I135" i="4"/>
  <c r="I109" i="4"/>
  <c r="I167" i="4"/>
  <c r="I331" i="4"/>
  <c r="I332" i="4"/>
  <c r="I333" i="4"/>
  <c r="I50" i="4"/>
  <c r="I51" i="4"/>
  <c r="I229" i="4"/>
  <c r="I230" i="4"/>
  <c r="I231" i="4"/>
  <c r="I329" i="4"/>
  <c r="I296" i="4"/>
  <c r="I6" i="4"/>
  <c r="I7" i="4"/>
  <c r="I52" i="4"/>
  <c r="I77" i="4"/>
  <c r="I81" i="4"/>
  <c r="I119" i="4"/>
  <c r="I123" i="4"/>
  <c r="I160" i="4"/>
  <c r="I164" i="4"/>
  <c r="I181" i="4"/>
  <c r="I208" i="4"/>
  <c r="I212" i="4"/>
  <c r="I213" i="4"/>
  <c r="I236" i="4"/>
  <c r="I285" i="4"/>
  <c r="I293" i="4"/>
  <c r="I303" i="4"/>
  <c r="I330" i="4"/>
  <c r="I356" i="4"/>
  <c r="I367" i="4"/>
  <c r="I395" i="4"/>
  <c r="I454" i="4"/>
  <c r="I456" i="4"/>
  <c r="I473" i="4"/>
  <c r="I478" i="4"/>
  <c r="I538" i="4"/>
  <c r="I564" i="4"/>
  <c r="I567" i="4"/>
  <c r="I200" i="4"/>
  <c r="I437" i="4"/>
  <c r="I335" i="4"/>
  <c r="I570" i="4"/>
  <c r="I88" i="4"/>
  <c r="I240" i="4"/>
  <c r="I82" i="4"/>
  <c r="I397" i="4"/>
  <c r="I327" i="4"/>
  <c r="I48" i="4"/>
  <c r="I65" i="4"/>
  <c r="I111" i="4"/>
  <c r="I53" i="4"/>
  <c r="I47" i="4"/>
  <c r="I91" i="4"/>
  <c r="I30" i="4"/>
  <c r="I430" i="4"/>
  <c r="I574" i="4"/>
  <c r="I455" i="4"/>
  <c r="I46" i="4"/>
  <c r="I326" i="4"/>
  <c r="I324" i="4"/>
  <c r="I183" i="4"/>
  <c r="I566" i="4"/>
  <c r="I98" i="4"/>
  <c r="I201" i="4"/>
  <c r="I571" i="4"/>
  <c r="I433" i="4"/>
  <c r="I572" i="4"/>
  <c r="I85" i="4"/>
  <c r="I149" i="4"/>
  <c r="I380" i="4"/>
  <c r="I576" i="4"/>
  <c r="I151" i="4"/>
  <c r="I150" i="4"/>
  <c r="I487" i="4"/>
  <c r="I354" i="4"/>
  <c r="I377" i="4"/>
  <c r="I438" i="4"/>
  <c r="I439" i="4"/>
  <c r="I501" i="4"/>
  <c r="I83" i="4"/>
  <c r="I84" i="4"/>
  <c r="I503" i="4"/>
  <c r="I42" i="4"/>
  <c r="I375" i="4"/>
  <c r="I373" i="4"/>
  <c r="I374" i="4"/>
  <c r="I173" i="4"/>
  <c r="I171" i="4"/>
  <c r="I172" i="4"/>
  <c r="I547" i="4"/>
  <c r="I548" i="4"/>
  <c r="I489" i="4"/>
  <c r="I350" i="4"/>
  <c r="I193" i="4"/>
  <c r="I194" i="4"/>
  <c r="I195" i="4"/>
  <c r="I196" i="4"/>
  <c r="I466" i="4"/>
  <c r="I549" i="4"/>
  <c r="I146" i="4"/>
  <c r="I147" i="4"/>
  <c r="I148" i="4"/>
  <c r="I400" i="4"/>
  <c r="I401" i="4"/>
  <c r="I63" i="4"/>
  <c r="I64" i="4"/>
  <c r="I451" i="4"/>
  <c r="I403" i="4"/>
  <c r="I402" i="4"/>
  <c r="I511" i="4"/>
  <c r="I122" i="4"/>
  <c r="I120" i="4"/>
  <c r="I121" i="4"/>
  <c r="I126" i="4"/>
  <c r="I482" i="4"/>
  <c r="I317" i="4"/>
  <c r="I318" i="4"/>
  <c r="I472" i="4"/>
  <c r="I338" i="4"/>
  <c r="I409" i="4"/>
  <c r="I35" i="4"/>
  <c r="I36" i="4"/>
  <c r="I38" i="4"/>
  <c r="I118" i="4"/>
  <c r="I162" i="4"/>
  <c r="I445" i="4"/>
  <c r="I61" i="4"/>
  <c r="I550" i="4"/>
  <c r="I408" i="4"/>
  <c r="I140" i="4"/>
  <c r="I141" i="4"/>
  <c r="I22" i="4"/>
  <c r="I137" i="4"/>
  <c r="I290" i="4"/>
  <c r="I144" i="4"/>
  <c r="I516" i="4"/>
  <c r="I523" i="4"/>
  <c r="I524" i="4"/>
  <c r="I525" i="4"/>
  <c r="I490" i="4"/>
  <c r="I342" i="4"/>
  <c r="I202" i="4"/>
  <c r="I385" i="4"/>
  <c r="I475" i="4"/>
  <c r="I237" i="4"/>
  <c r="I152" i="4"/>
  <c r="I206" i="4"/>
  <c r="I369" i="4"/>
  <c r="I21" i="4"/>
  <c r="I569" i="4"/>
  <c r="I337" i="4"/>
  <c r="I314" i="4"/>
  <c r="I159" i="4"/>
  <c r="I28" i="4"/>
  <c r="I161" i="4"/>
  <c r="I468" i="4"/>
  <c r="I372" i="4"/>
  <c r="I575" i="4"/>
  <c r="I66" i="4"/>
  <c r="I343" i="4"/>
  <c r="I117" i="4"/>
  <c r="I513" i="4"/>
  <c r="I209" i="4"/>
  <c r="I37" i="4"/>
  <c r="I286" i="4"/>
  <c r="I365" i="4"/>
  <c r="I294" i="4"/>
  <c r="I556" i="4"/>
  <c r="I510" i="4"/>
  <c r="I560" i="4"/>
  <c r="I175" i="4"/>
  <c r="I41" i="4"/>
  <c r="I60" i="4"/>
  <c r="I57" i="4"/>
  <c r="I444" i="4"/>
  <c r="I359" i="4"/>
  <c r="I508" i="4"/>
  <c r="I509" i="4"/>
  <c r="I563" i="4"/>
  <c r="I243" i="4"/>
  <c r="I383" i="4"/>
  <c r="I39" i="4"/>
  <c r="I75" i="4"/>
  <c r="I253" i="4"/>
  <c r="I40" i="4"/>
  <c r="I363" i="4"/>
  <c r="I362" i="4"/>
  <c r="I422" i="4"/>
  <c r="I43" i="4"/>
  <c r="I244" i="4"/>
  <c r="I92" i="4"/>
  <c r="I44" i="4"/>
  <c r="I557" i="4"/>
  <c r="I289" i="4"/>
  <c r="I288" i="4"/>
  <c r="I381" i="4"/>
  <c r="I211" i="4"/>
  <c r="I522" i="4"/>
  <c r="I530" i="4"/>
  <c r="I250" i="4"/>
  <c r="I251" i="4"/>
  <c r="I491" i="4"/>
  <c r="I426" i="4"/>
  <c r="I427" i="4"/>
  <c r="I245" i="4"/>
  <c r="I246" i="4"/>
  <c r="I214" i="4"/>
  <c r="I252" i="4"/>
  <c r="I249" i="4"/>
  <c r="I247" i="4"/>
  <c r="I248" i="4"/>
  <c r="I528" i="4"/>
  <c r="I526" i="4"/>
  <c r="I527" i="4"/>
  <c r="I529" i="4"/>
  <c r="I484" i="4"/>
  <c r="I486" i="4"/>
  <c r="I424" i="4"/>
  <c r="I423" i="4"/>
  <c r="I425" i="4"/>
  <c r="I257" i="4"/>
  <c r="I259" i="4"/>
  <c r="I136" i="4"/>
  <c r="I319" i="4"/>
  <c r="I29" i="4"/>
  <c r="I145" i="4"/>
  <c r="I320" i="4"/>
  <c r="I179" i="4"/>
  <c r="I302" i="4"/>
  <c r="I325" i="4"/>
  <c r="I398" i="4"/>
  <c r="I399" i="4"/>
  <c r="I90" i="4"/>
  <c r="I457" i="4"/>
  <c r="I543" i="4"/>
  <c r="I368" i="4"/>
  <c r="I301" i="4"/>
  <c r="I254" i="4"/>
  <c r="I130" i="4"/>
  <c r="I321" i="4"/>
  <c r="I344" i="4"/>
  <c r="I283" i="4"/>
  <c r="I234" i="4"/>
  <c r="I361" i="4"/>
  <c r="I483" i="4"/>
  <c r="I440" i="4"/>
  <c r="I4" i="4"/>
  <c r="I297" i="4"/>
  <c r="I521" i="4"/>
  <c r="I443" i="4"/>
  <c r="I185" i="4"/>
  <c r="I256" i="4"/>
  <c r="I436" i="4"/>
  <c r="I87" i="4"/>
  <c r="I505" i="4"/>
  <c r="I370" i="4"/>
  <c r="I131" i="4"/>
  <c r="I255" i="4"/>
  <c r="I127" i="4"/>
  <c r="I316" i="4"/>
  <c r="I197" i="4"/>
  <c r="I474" i="4"/>
  <c r="I215" i="4"/>
  <c r="I216" i="4"/>
  <c r="I414" i="4"/>
  <c r="I415" i="4"/>
  <c r="I416" i="4"/>
  <c r="I24" i="4"/>
  <c r="I25" i="4"/>
  <c r="I277" i="4"/>
  <c r="I428" i="4"/>
  <c r="I312" i="4"/>
  <c r="I79" i="4"/>
  <c r="I394" i="4"/>
  <c r="I78" i="4"/>
  <c r="I174" i="4"/>
  <c r="I384" i="4"/>
  <c r="I5" i="4"/>
  <c r="I295" i="4"/>
  <c r="I189" i="4"/>
  <c r="I396" i="4"/>
  <c r="I565" i="4"/>
  <c r="I469" i="4"/>
  <c r="I479" i="4"/>
  <c r="I313" i="4"/>
  <c r="I73" i="4"/>
  <c r="I74" i="4"/>
  <c r="I465" i="4"/>
  <c r="I128" i="4"/>
  <c r="I278" i="4"/>
  <c r="I339" i="4"/>
  <c r="I348" i="4"/>
  <c r="I349" i="4"/>
  <c r="I413" i="4"/>
  <c r="I417" i="4"/>
  <c r="I347" i="4"/>
  <c r="I376" i="4"/>
  <c r="I378" i="4"/>
  <c r="I379" i="4"/>
  <c r="I461" i="4"/>
  <c r="I462" i="4"/>
  <c r="I14" i="4"/>
  <c r="I18" i="4"/>
  <c r="I19" i="4"/>
  <c r="I20" i="4"/>
  <c r="I315" i="4"/>
  <c r="I485" i="4"/>
  <c r="I502" i="4"/>
  <c r="I328" i="4"/>
  <c r="I112" i="4"/>
  <c r="I192" i="4"/>
  <c r="I464" i="4"/>
  <c r="I86" i="4"/>
  <c r="I45" i="4"/>
  <c r="I105" i="4"/>
  <c r="I531" i="4"/>
  <c r="I432" i="4"/>
  <c r="I346" i="4"/>
  <c r="I26" i="4"/>
  <c r="I446" i="4"/>
  <c r="I447" i="4"/>
  <c r="I33" i="4"/>
  <c r="I32" i="4"/>
  <c r="I166" i="4"/>
  <c r="I224" i="4"/>
  <c r="I207" i="4"/>
  <c r="I514" i="4"/>
  <c r="I34" i="4"/>
  <c r="I480" i="4"/>
  <c r="I143" i="4"/>
  <c r="I165" i="4"/>
  <c r="I536" i="4"/>
  <c r="I177" i="4"/>
  <c r="I169" i="4"/>
  <c r="I223" i="4"/>
  <c r="I449" i="4"/>
  <c r="I232" i="4"/>
  <c r="I450" i="4"/>
  <c r="I113" i="4"/>
  <c r="I225" i="4"/>
  <c r="I110" i="4"/>
  <c r="I154" i="4"/>
  <c r="I239" i="4"/>
  <c r="I129" i="4"/>
  <c r="I191" i="4"/>
  <c r="I31" i="4"/>
  <c r="I242" i="4"/>
  <c r="I203" i="4"/>
  <c r="I186" i="4"/>
  <c r="I97" i="4"/>
  <c r="I481" i="4"/>
  <c r="I218" i="4"/>
  <c r="I429" i="4"/>
  <c r="I279" i="4"/>
  <c r="I153" i="4"/>
  <c r="I155" i="4"/>
  <c r="I441" i="4"/>
  <c r="I391" i="4"/>
  <c r="I227" i="4"/>
  <c r="I116" i="4"/>
  <c r="I226" i="4"/>
  <c r="I228" i="4"/>
  <c r="I114" i="4"/>
  <c r="I222" i="4"/>
  <c r="I306" i="4"/>
  <c r="I96" i="4"/>
  <c r="I219" i="4"/>
  <c r="I115" i="4"/>
  <c r="I442" i="4"/>
  <c r="I323" i="4"/>
  <c r="I345" i="4"/>
  <c r="I180" i="4"/>
  <c r="I220" i="4"/>
  <c r="I358" i="4"/>
  <c r="I299" i="4"/>
  <c r="I142" i="4"/>
  <c r="I280" i="4"/>
  <c r="I282" i="4"/>
  <c r="I281" i="4"/>
  <c r="I76" i="4"/>
  <c r="I298" i="4"/>
  <c r="I125" i="4"/>
  <c r="I507" i="4"/>
  <c r="I170" i="4"/>
  <c r="I72" i="4"/>
  <c r="I431" i="4"/>
  <c r="I56" i="4"/>
  <c r="I477" i="4"/>
  <c r="I519" i="4"/>
  <c r="I364" i="4"/>
  <c r="I13" i="4"/>
  <c r="I460" i="4"/>
  <c r="I459" i="4"/>
  <c r="I518" i="4"/>
  <c r="I108" i="4"/>
  <c r="I94" i="4"/>
  <c r="I512" i="4"/>
  <c r="I387" i="4"/>
  <c r="I235" i="4"/>
  <c r="I204" i="4"/>
  <c r="I95" i="4"/>
  <c r="I532" i="4"/>
  <c r="I198" i="4"/>
  <c r="I476" i="4"/>
  <c r="I411" i="4"/>
  <c r="I351" i="4"/>
  <c r="I184" i="4"/>
  <c r="I2" i="4"/>
  <c r="I558" i="4"/>
  <c r="I241" i="4"/>
  <c r="I8" i="4"/>
  <c r="I412" i="4"/>
  <c r="I573" i="4"/>
  <c r="I537" i="4"/>
  <c r="I287" i="4"/>
  <c r="I93" i="4"/>
  <c r="I55" i="4"/>
  <c r="I9" i="4"/>
  <c r="I3" i="4"/>
  <c r="I517" i="4"/>
  <c r="I23" i="4"/>
  <c r="I520" i="4"/>
  <c r="I205" i="4"/>
  <c r="I568" i="4"/>
  <c r="I493" i="4"/>
  <c r="I492" i="4"/>
  <c r="I533" i="4"/>
  <c r="I534" i="4"/>
  <c r="I292" i="4"/>
  <c r="I544" i="4"/>
  <c r="I545" i="4"/>
  <c r="I187" i="4"/>
  <c r="I494" i="4"/>
  <c r="I497" i="4"/>
  <c r="I498" i="4"/>
  <c r="I496" i="4"/>
  <c r="I499" i="4"/>
  <c r="I500" i="4"/>
  <c r="I495" i="4"/>
  <c r="I132" i="4"/>
  <c r="I133" i="4"/>
  <c r="I134" i="4"/>
  <c r="I561" i="4"/>
  <c r="I562" i="4"/>
  <c r="I276" i="4"/>
  <c r="I535" i="4"/>
  <c r="I308" i="4"/>
  <c r="I309" i="4"/>
  <c r="I124" i="4"/>
  <c r="I27" i="4"/>
  <c r="I304" i="4"/>
  <c r="I305" i="4"/>
  <c r="I390" i="4"/>
  <c r="I334" i="4"/>
  <c r="I178" i="4"/>
  <c r="I392" i="4"/>
  <c r="I190" i="4"/>
  <c r="I291" i="4"/>
  <c r="I360" i="4"/>
  <c r="I336" i="4"/>
  <c r="I138" i="4"/>
  <c r="I393" i="4"/>
  <c r="I104" i="4"/>
  <c r="I448" i="4"/>
  <c r="I59" i="4"/>
  <c r="I471" i="4"/>
  <c r="I67" i="4"/>
  <c r="I68" i="4"/>
  <c r="I470" i="4"/>
  <c r="I176" i="4"/>
  <c r="I435" i="4"/>
  <c r="I199" i="4"/>
  <c r="I107" i="4"/>
  <c r="I467" i="4"/>
  <c r="I106" i="4"/>
  <c r="I488" i="4"/>
  <c r="I307" i="4"/>
  <c r="I421" i="4"/>
  <c r="I69" i="4"/>
  <c r="I419" i="4"/>
  <c r="I418" i="4"/>
  <c r="I70" i="4"/>
  <c r="I310" i="4"/>
  <c r="I158" i="4"/>
  <c r="I554" i="4"/>
  <c r="I552" i="4"/>
  <c r="I551" i="4"/>
  <c r="I555" i="4"/>
  <c r="I553" i="4"/>
  <c r="I388" i="4"/>
  <c r="I389" i="4"/>
  <c r="I386" i="4"/>
  <c r="I80" i="4"/>
  <c r="I420" i="4"/>
  <c r="I382" i="4"/>
  <c r="I58" i="4"/>
  <c r="I352" i="4"/>
  <c r="I357" i="4"/>
  <c r="I341" i="4"/>
  <c r="I62" i="4"/>
  <c r="I540" i="4"/>
  <c r="I541" i="4"/>
  <c r="I542" i="4"/>
  <c r="I539" i="4"/>
  <c r="I103" i="4"/>
  <c r="I102" i="4"/>
  <c r="I101" i="4"/>
  <c r="I89" i="4"/>
  <c r="I434" i="4"/>
  <c r="I221" i="4"/>
  <c r="I99" i="4"/>
  <c r="I100" i="4"/>
  <c r="I371" i="4"/>
  <c r="I515" i="4"/>
  <c r="I54" i="4"/>
  <c r="I504" i="4"/>
  <c r="I217" i="4"/>
  <c r="I353" i="4"/>
  <c r="I559" i="4"/>
  <c r="I407" i="4"/>
  <c r="I406" i="4"/>
  <c r="I238" i="4"/>
  <c r="I340" i="4"/>
  <c r="I463" i="4"/>
  <c r="I410" i="4"/>
  <c r="I452" i="4"/>
  <c r="I453" i="4"/>
  <c r="I182" i="4"/>
  <c r="I546" i="4"/>
  <c r="I163" i="4"/>
  <c r="D322" i="4"/>
  <c r="D11" i="4"/>
  <c r="D12" i="4"/>
  <c r="D10" i="4"/>
  <c r="D311" i="4"/>
  <c r="D188" i="4"/>
  <c r="D405" i="4"/>
  <c r="D263" i="4"/>
  <c r="D273" i="4"/>
  <c r="D272" i="4"/>
  <c r="D274" i="4"/>
  <c r="D265" i="4"/>
  <c r="D262" i="4"/>
  <c r="D260" i="4"/>
  <c r="D261" i="4"/>
  <c r="D270" i="4"/>
  <c r="D268" i="4"/>
  <c r="D267" i="4"/>
  <c r="D269" i="4"/>
  <c r="D275" i="4"/>
  <c r="D271" i="4"/>
  <c r="D266" i="4"/>
  <c r="D258" i="4"/>
  <c r="D264" i="4"/>
  <c r="D156" i="4"/>
  <c r="D157" i="4"/>
  <c r="D49" i="4"/>
  <c r="D139" i="4"/>
  <c r="D71" i="4"/>
  <c r="D17" i="4"/>
  <c r="D168" i="4"/>
  <c r="D284" i="4"/>
  <c r="D16" i="4"/>
  <c r="D210" i="4"/>
  <c r="D506" i="4"/>
  <c r="D15" i="4"/>
  <c r="D355" i="4"/>
  <c r="D404" i="4"/>
  <c r="D300" i="4"/>
  <c r="D458" i="4"/>
  <c r="D366" i="4"/>
  <c r="D135" i="4"/>
  <c r="D109" i="4"/>
  <c r="D167" i="4"/>
  <c r="D331" i="4"/>
  <c r="D332" i="4"/>
  <c r="D333" i="4"/>
  <c r="D50" i="4"/>
  <c r="D51" i="4"/>
  <c r="D229" i="4"/>
  <c r="D230" i="4"/>
  <c r="D231" i="4"/>
  <c r="D329" i="4"/>
  <c r="D296" i="4"/>
  <c r="D6" i="4"/>
  <c r="D7" i="4"/>
  <c r="D52" i="4"/>
  <c r="D77" i="4"/>
  <c r="D81" i="4"/>
  <c r="D119" i="4"/>
  <c r="D123" i="4"/>
  <c r="D160" i="4"/>
  <c r="D164" i="4"/>
  <c r="D181" i="4"/>
  <c r="D208" i="4"/>
  <c r="D212" i="4"/>
  <c r="D213" i="4"/>
  <c r="D236" i="4"/>
  <c r="D285" i="4"/>
  <c r="D293" i="4"/>
  <c r="D303" i="4"/>
  <c r="D330" i="4"/>
  <c r="D356" i="4"/>
  <c r="D367" i="4"/>
  <c r="D395" i="4"/>
  <c r="D454" i="4"/>
  <c r="D456" i="4"/>
  <c r="D473" i="4"/>
  <c r="D478" i="4"/>
  <c r="D538" i="4"/>
  <c r="D564" i="4"/>
  <c r="D567" i="4"/>
  <c r="D200" i="4"/>
  <c r="D437" i="4"/>
  <c r="D335" i="4"/>
  <c r="D570" i="4"/>
  <c r="D88" i="4"/>
  <c r="D240" i="4"/>
  <c r="D82" i="4"/>
  <c r="D397" i="4"/>
  <c r="D327" i="4"/>
  <c r="D48" i="4"/>
  <c r="D65" i="4"/>
  <c r="D111" i="4"/>
  <c r="D53" i="4"/>
  <c r="D47" i="4"/>
  <c r="D91" i="4"/>
  <c r="D30" i="4"/>
  <c r="D430" i="4"/>
  <c r="D574" i="4"/>
  <c r="D455" i="4"/>
  <c r="D46" i="4"/>
  <c r="D326" i="4"/>
  <c r="D324" i="4"/>
  <c r="D183" i="4"/>
  <c r="D566" i="4"/>
  <c r="D98" i="4"/>
  <c r="D201" i="4"/>
  <c r="D571" i="4"/>
  <c r="D433" i="4"/>
  <c r="D572" i="4"/>
  <c r="D85" i="4"/>
  <c r="D149" i="4"/>
  <c r="D380" i="4"/>
  <c r="D576" i="4"/>
  <c r="D151" i="4"/>
  <c r="D150" i="4"/>
  <c r="D487" i="4"/>
  <c r="D354" i="4"/>
  <c r="D377" i="4"/>
  <c r="D438" i="4"/>
  <c r="D439" i="4"/>
  <c r="D501" i="4"/>
  <c r="D83" i="4"/>
  <c r="D84" i="4"/>
  <c r="D503" i="4"/>
  <c r="D42" i="4"/>
  <c r="D375" i="4"/>
  <c r="D373" i="4"/>
  <c r="D374" i="4"/>
  <c r="D173" i="4"/>
  <c r="D171" i="4"/>
  <c r="D172" i="4"/>
  <c r="D547" i="4"/>
  <c r="D548" i="4"/>
  <c r="D489" i="4"/>
  <c r="D350" i="4"/>
  <c r="D193" i="4"/>
  <c r="D194" i="4"/>
  <c r="D195" i="4"/>
  <c r="D196" i="4"/>
  <c r="D466" i="4"/>
  <c r="D549" i="4"/>
  <c r="D146" i="4"/>
  <c r="D147" i="4"/>
  <c r="D148" i="4"/>
  <c r="D400" i="4"/>
  <c r="D401" i="4"/>
  <c r="D63" i="4"/>
  <c r="D64" i="4"/>
  <c r="D451" i="4"/>
  <c r="D403" i="4"/>
  <c r="D402" i="4"/>
  <c r="D511" i="4"/>
  <c r="D122" i="4"/>
  <c r="D120" i="4"/>
  <c r="D121" i="4"/>
  <c r="D126" i="4"/>
  <c r="D482" i="4"/>
  <c r="D317" i="4"/>
  <c r="D318" i="4"/>
  <c r="D472" i="4"/>
  <c r="D338" i="4"/>
  <c r="D409" i="4"/>
  <c r="D35" i="4"/>
  <c r="D36" i="4"/>
  <c r="D38" i="4"/>
  <c r="D118" i="4"/>
  <c r="D162" i="4"/>
  <c r="D445" i="4"/>
  <c r="D61" i="4"/>
  <c r="D550" i="4"/>
  <c r="D408" i="4"/>
  <c r="D140" i="4"/>
  <c r="D141" i="4"/>
  <c r="D22" i="4"/>
  <c r="D137" i="4"/>
  <c r="D290" i="4"/>
  <c r="D144" i="4"/>
  <c r="D516" i="4"/>
  <c r="D523" i="4"/>
  <c r="D524" i="4"/>
  <c r="D525" i="4"/>
  <c r="D490" i="4"/>
  <c r="D342" i="4"/>
  <c r="D202" i="4"/>
  <c r="D385" i="4"/>
  <c r="D475" i="4"/>
  <c r="D237" i="4"/>
  <c r="D152" i="4"/>
  <c r="D206" i="4"/>
  <c r="D369" i="4"/>
  <c r="D21" i="4"/>
  <c r="D569" i="4"/>
  <c r="D337" i="4"/>
  <c r="D314" i="4"/>
  <c r="D159" i="4"/>
  <c r="D28" i="4"/>
  <c r="D161" i="4"/>
  <c r="D468" i="4"/>
  <c r="D372" i="4"/>
  <c r="D575" i="4"/>
  <c r="D66" i="4"/>
  <c r="D343" i="4"/>
  <c r="D117" i="4"/>
  <c r="D513" i="4"/>
  <c r="D209" i="4"/>
  <c r="D37" i="4"/>
  <c r="D286" i="4"/>
  <c r="D365" i="4"/>
  <c r="D294" i="4"/>
  <c r="D556" i="4"/>
  <c r="D510" i="4"/>
  <c r="D560" i="4"/>
  <c r="D175" i="4"/>
  <c r="D41" i="4"/>
  <c r="D60" i="4"/>
  <c r="D57" i="4"/>
  <c r="D444" i="4"/>
  <c r="D359" i="4"/>
  <c r="D508" i="4"/>
  <c r="D509" i="4"/>
  <c r="D563" i="4"/>
  <c r="D243" i="4"/>
  <c r="D383" i="4"/>
  <c r="D39" i="4"/>
  <c r="D75" i="4"/>
  <c r="D253" i="4"/>
  <c r="D40" i="4"/>
  <c r="D363" i="4"/>
  <c r="D362" i="4"/>
  <c r="D422" i="4"/>
  <c r="D43" i="4"/>
  <c r="D244" i="4"/>
  <c r="D92" i="4"/>
  <c r="D44" i="4"/>
  <c r="D557" i="4"/>
  <c r="D289" i="4"/>
  <c r="D288" i="4"/>
  <c r="D381" i="4"/>
  <c r="D211" i="4"/>
  <c r="D522" i="4"/>
  <c r="D530" i="4"/>
  <c r="D250" i="4"/>
  <c r="D251" i="4"/>
  <c r="D491" i="4"/>
  <c r="D426" i="4"/>
  <c r="D427" i="4"/>
  <c r="D245" i="4"/>
  <c r="D246" i="4"/>
  <c r="D214" i="4"/>
  <c r="D252" i="4"/>
  <c r="D249" i="4"/>
  <c r="D247" i="4"/>
  <c r="D248" i="4"/>
  <c r="D528" i="4"/>
  <c r="D526" i="4"/>
  <c r="D527" i="4"/>
  <c r="D529" i="4"/>
  <c r="D484" i="4"/>
  <c r="D486" i="4"/>
  <c r="D424" i="4"/>
  <c r="D423" i="4"/>
  <c r="D425" i="4"/>
  <c r="D257" i="4"/>
  <c r="D259" i="4"/>
  <c r="D136" i="4"/>
  <c r="D319" i="4"/>
  <c r="D29" i="4"/>
  <c r="D145" i="4"/>
  <c r="D320" i="4"/>
  <c r="D179" i="4"/>
  <c r="D302" i="4"/>
  <c r="D325" i="4"/>
  <c r="D398" i="4"/>
  <c r="D399" i="4"/>
  <c r="D90" i="4"/>
  <c r="D457" i="4"/>
  <c r="D543" i="4"/>
  <c r="D368" i="4"/>
  <c r="D301" i="4"/>
  <c r="D254" i="4"/>
  <c r="D130" i="4"/>
  <c r="D321" i="4"/>
  <c r="D344" i="4"/>
  <c r="D283" i="4"/>
  <c r="D234" i="4"/>
  <c r="D361" i="4"/>
  <c r="D483" i="4"/>
  <c r="D440" i="4"/>
  <c r="D4" i="4"/>
  <c r="D297" i="4"/>
  <c r="D521" i="4"/>
  <c r="D443" i="4"/>
  <c r="D185" i="4"/>
  <c r="D256" i="4"/>
  <c r="D436" i="4"/>
  <c r="D87" i="4"/>
  <c r="D505" i="4"/>
  <c r="D370" i="4"/>
  <c r="D131" i="4"/>
  <c r="D255" i="4"/>
  <c r="D127" i="4"/>
  <c r="D316" i="4"/>
  <c r="D197" i="4"/>
  <c r="D474" i="4"/>
  <c r="D215" i="4"/>
  <c r="D216" i="4"/>
  <c r="D414" i="4"/>
  <c r="D415" i="4"/>
  <c r="D416" i="4"/>
  <c r="D24" i="4"/>
  <c r="D25" i="4"/>
  <c r="D277" i="4"/>
  <c r="D428" i="4"/>
  <c r="D312" i="4"/>
  <c r="D79" i="4"/>
  <c r="D394" i="4"/>
  <c r="D78" i="4"/>
  <c r="D174" i="4"/>
  <c r="D384" i="4"/>
  <c r="D5" i="4"/>
  <c r="D295" i="4"/>
  <c r="D189" i="4"/>
  <c r="D396" i="4"/>
  <c r="D565" i="4"/>
  <c r="D469" i="4"/>
  <c r="D479" i="4"/>
  <c r="D313" i="4"/>
  <c r="D73" i="4"/>
  <c r="D74" i="4"/>
  <c r="D465" i="4"/>
  <c r="D128" i="4"/>
  <c r="D278" i="4"/>
  <c r="D339" i="4"/>
  <c r="D348" i="4"/>
  <c r="D349" i="4"/>
  <c r="D413" i="4"/>
  <c r="D417" i="4"/>
  <c r="D347" i="4"/>
  <c r="D376" i="4"/>
  <c r="D378" i="4"/>
  <c r="D379" i="4"/>
  <c r="D461" i="4"/>
  <c r="D462" i="4"/>
  <c r="D14" i="4"/>
  <c r="D18" i="4"/>
  <c r="D19" i="4"/>
  <c r="D20" i="4"/>
  <c r="D315" i="4"/>
  <c r="D485" i="4"/>
  <c r="D502" i="4"/>
  <c r="D328" i="4"/>
  <c r="D112" i="4"/>
  <c r="D192" i="4"/>
  <c r="D464" i="4"/>
  <c r="D86" i="4"/>
  <c r="D45" i="4"/>
  <c r="D105" i="4"/>
  <c r="D531" i="4"/>
  <c r="D432" i="4"/>
  <c r="D346" i="4"/>
  <c r="D26" i="4"/>
  <c r="D446" i="4"/>
  <c r="D447" i="4"/>
  <c r="D33" i="4"/>
  <c r="D32" i="4"/>
  <c r="D166" i="4"/>
  <c r="D224" i="4"/>
  <c r="D207" i="4"/>
  <c r="D514" i="4"/>
  <c r="D34" i="4"/>
  <c r="D480" i="4"/>
  <c r="D143" i="4"/>
  <c r="D165" i="4"/>
  <c r="D536" i="4"/>
  <c r="D177" i="4"/>
  <c r="D169" i="4"/>
  <c r="D223" i="4"/>
  <c r="D449" i="4"/>
  <c r="D232" i="4"/>
  <c r="D450" i="4"/>
  <c r="D113" i="4"/>
  <c r="D225" i="4"/>
  <c r="D110" i="4"/>
  <c r="D154" i="4"/>
  <c r="D239" i="4"/>
  <c r="D129" i="4"/>
  <c r="D191" i="4"/>
  <c r="D31" i="4"/>
  <c r="D242" i="4"/>
  <c r="D203" i="4"/>
  <c r="D186" i="4"/>
  <c r="D97" i="4"/>
  <c r="D481" i="4"/>
  <c r="D218" i="4"/>
  <c r="D429" i="4"/>
  <c r="D279" i="4"/>
  <c r="D153" i="4"/>
  <c r="D155" i="4"/>
  <c r="D441" i="4"/>
  <c r="D391" i="4"/>
  <c r="D227" i="4"/>
  <c r="D116" i="4"/>
  <c r="D226" i="4"/>
  <c r="D228" i="4"/>
  <c r="D114" i="4"/>
  <c r="D222" i="4"/>
  <c r="D306" i="4"/>
  <c r="D96" i="4"/>
  <c r="D219" i="4"/>
  <c r="D115" i="4"/>
  <c r="D442" i="4"/>
  <c r="D323" i="4"/>
  <c r="D345" i="4"/>
  <c r="D180" i="4"/>
  <c r="D220" i="4"/>
  <c r="D358" i="4"/>
  <c r="D299" i="4"/>
  <c r="D142" i="4"/>
  <c r="D280" i="4"/>
  <c r="D282" i="4"/>
  <c r="D281" i="4"/>
  <c r="D76" i="4"/>
  <c r="D298" i="4"/>
  <c r="D125" i="4"/>
  <c r="D507" i="4"/>
  <c r="D170" i="4"/>
  <c r="D72" i="4"/>
  <c r="D431" i="4"/>
  <c r="D56" i="4"/>
  <c r="D477" i="4"/>
  <c r="D519" i="4"/>
  <c r="D364" i="4"/>
  <c r="D13" i="4"/>
  <c r="D460" i="4"/>
  <c r="D459" i="4"/>
  <c r="D518" i="4"/>
  <c r="D108" i="4"/>
  <c r="D94" i="4"/>
  <c r="D512" i="4"/>
  <c r="D387" i="4"/>
  <c r="D235" i="4"/>
  <c r="D204" i="4"/>
  <c r="D95" i="4"/>
  <c r="D532" i="4"/>
  <c r="D198" i="4"/>
  <c r="D476" i="4"/>
  <c r="D411" i="4"/>
  <c r="D351" i="4"/>
  <c r="D184" i="4"/>
  <c r="D2" i="4"/>
  <c r="D558" i="4"/>
  <c r="D241" i="4"/>
  <c r="D8" i="4"/>
  <c r="D412" i="4"/>
  <c r="D573" i="4"/>
  <c r="D537" i="4"/>
  <c r="D287" i="4"/>
  <c r="D93" i="4"/>
  <c r="D55" i="4"/>
  <c r="D9" i="4"/>
  <c r="D3" i="4"/>
  <c r="D517" i="4"/>
  <c r="D23" i="4"/>
  <c r="D520" i="4"/>
  <c r="D205" i="4"/>
  <c r="D568" i="4"/>
  <c r="D493" i="4"/>
  <c r="D492" i="4"/>
  <c r="D533" i="4"/>
  <c r="D534" i="4"/>
  <c r="D292" i="4"/>
  <c r="D544" i="4"/>
  <c r="D545" i="4"/>
  <c r="D187" i="4"/>
  <c r="D494" i="4"/>
  <c r="D497" i="4"/>
  <c r="D498" i="4"/>
  <c r="D496" i="4"/>
  <c r="D499" i="4"/>
  <c r="D500" i="4"/>
  <c r="D495" i="4"/>
  <c r="D132" i="4"/>
  <c r="D133" i="4"/>
  <c r="D134" i="4"/>
  <c r="D561" i="4"/>
  <c r="D562" i="4"/>
  <c r="D276" i="4"/>
  <c r="D535" i="4"/>
  <c r="D308" i="4"/>
  <c r="D309" i="4"/>
  <c r="D124" i="4"/>
  <c r="D27" i="4"/>
  <c r="D304" i="4"/>
  <c r="D305" i="4"/>
  <c r="D390" i="4"/>
  <c r="D334" i="4"/>
  <c r="D178" i="4"/>
  <c r="D392" i="4"/>
  <c r="D190" i="4"/>
  <c r="D291" i="4"/>
  <c r="D360" i="4"/>
  <c r="D336" i="4"/>
  <c r="D138" i="4"/>
  <c r="D393" i="4"/>
  <c r="D104" i="4"/>
  <c r="D448" i="4"/>
  <c r="D59" i="4"/>
  <c r="D471" i="4"/>
  <c r="D67" i="4"/>
  <c r="D68" i="4"/>
  <c r="D470" i="4"/>
  <c r="D176" i="4"/>
  <c r="D435" i="4"/>
  <c r="D199" i="4"/>
  <c r="D107" i="4"/>
  <c r="D467" i="4"/>
  <c r="D106" i="4"/>
  <c r="D488" i="4"/>
  <c r="D307" i="4"/>
  <c r="D421" i="4"/>
  <c r="D69" i="4"/>
  <c r="D419" i="4"/>
  <c r="D418" i="4"/>
  <c r="D70" i="4"/>
  <c r="D310" i="4"/>
  <c r="D158" i="4"/>
  <c r="D554" i="4"/>
  <c r="D552" i="4"/>
  <c r="D551" i="4"/>
  <c r="D555" i="4"/>
  <c r="D553" i="4"/>
  <c r="D388" i="4"/>
  <c r="D389" i="4"/>
  <c r="D386" i="4"/>
  <c r="D80" i="4"/>
  <c r="D420" i="4"/>
  <c r="D382" i="4"/>
  <c r="D58" i="4"/>
  <c r="D352" i="4"/>
  <c r="D357" i="4"/>
  <c r="D341" i="4"/>
  <c r="D62" i="4"/>
  <c r="D540" i="4"/>
  <c r="D541" i="4"/>
  <c r="D542" i="4"/>
  <c r="D539" i="4"/>
  <c r="D103" i="4"/>
  <c r="D102" i="4"/>
  <c r="D101" i="4"/>
  <c r="D89" i="4"/>
  <c r="D434" i="4"/>
  <c r="D221" i="4"/>
  <c r="D99" i="4"/>
  <c r="D100" i="4"/>
  <c r="D371" i="4"/>
  <c r="D515" i="4"/>
  <c r="D54" i="4"/>
  <c r="D504" i="4"/>
  <c r="D217" i="4"/>
  <c r="D353" i="4"/>
  <c r="D559" i="4"/>
  <c r="D407" i="4"/>
  <c r="D406" i="4"/>
  <c r="D238" i="4"/>
  <c r="D340" i="4"/>
  <c r="D463" i="4"/>
  <c r="D410" i="4"/>
  <c r="D452" i="4"/>
  <c r="D453" i="4"/>
  <c r="D182" i="4"/>
  <c r="D546" i="4"/>
  <c r="D163" i="4"/>
  <c r="C322" i="4"/>
  <c r="C11" i="4"/>
  <c r="C12" i="4"/>
  <c r="C10" i="4"/>
  <c r="C311" i="4"/>
  <c r="C188" i="4"/>
  <c r="C405" i="4"/>
  <c r="C263" i="4"/>
  <c r="C273" i="4"/>
  <c r="C272" i="4"/>
  <c r="C274" i="4"/>
  <c r="C265" i="4"/>
  <c r="C262" i="4"/>
  <c r="C260" i="4"/>
  <c r="C261" i="4"/>
  <c r="C270" i="4"/>
  <c r="C268" i="4"/>
  <c r="C267" i="4"/>
  <c r="C269" i="4"/>
  <c r="C275" i="4"/>
  <c r="C271" i="4"/>
  <c r="C266" i="4"/>
  <c r="C258" i="4"/>
  <c r="C264" i="4"/>
  <c r="C156" i="4"/>
  <c r="C157" i="4"/>
  <c r="C49" i="4"/>
  <c r="C139" i="4"/>
  <c r="C71" i="4"/>
  <c r="C17" i="4"/>
  <c r="C168" i="4"/>
  <c r="C284" i="4"/>
  <c r="C16" i="4"/>
  <c r="C210" i="4"/>
  <c r="C506" i="4"/>
  <c r="C15" i="4"/>
  <c r="C355" i="4"/>
  <c r="C404" i="4"/>
  <c r="C300" i="4"/>
  <c r="C458" i="4"/>
  <c r="C366" i="4"/>
  <c r="C135" i="4"/>
  <c r="C109" i="4"/>
  <c r="C167" i="4"/>
  <c r="C331" i="4"/>
  <c r="C332" i="4"/>
  <c r="C333" i="4"/>
  <c r="C50" i="4"/>
  <c r="C51" i="4"/>
  <c r="C229" i="4"/>
  <c r="C230" i="4"/>
  <c r="C231" i="4"/>
  <c r="C329" i="4"/>
  <c r="C296" i="4"/>
  <c r="C6" i="4"/>
  <c r="C7" i="4"/>
  <c r="C52" i="4"/>
  <c r="C77" i="4"/>
  <c r="C81" i="4"/>
  <c r="C119" i="4"/>
  <c r="C123" i="4"/>
  <c r="C160" i="4"/>
  <c r="C164" i="4"/>
  <c r="C181" i="4"/>
  <c r="C208" i="4"/>
  <c r="C212" i="4"/>
  <c r="C213" i="4"/>
  <c r="C236" i="4"/>
  <c r="C285" i="4"/>
  <c r="C293" i="4"/>
  <c r="C303" i="4"/>
  <c r="C330" i="4"/>
  <c r="C356" i="4"/>
  <c r="C367" i="4"/>
  <c r="C395" i="4"/>
  <c r="C454" i="4"/>
  <c r="C456" i="4"/>
  <c r="C473" i="4"/>
  <c r="C478" i="4"/>
  <c r="C538" i="4"/>
  <c r="C564" i="4"/>
  <c r="C567" i="4"/>
  <c r="C200" i="4"/>
  <c r="C437" i="4"/>
  <c r="C335" i="4"/>
  <c r="C570" i="4"/>
  <c r="C88" i="4"/>
  <c r="C240" i="4"/>
  <c r="C82" i="4"/>
  <c r="C397" i="4"/>
  <c r="C327" i="4"/>
  <c r="C48" i="4"/>
  <c r="C65" i="4"/>
  <c r="C111" i="4"/>
  <c r="C53" i="4"/>
  <c r="C47" i="4"/>
  <c r="C91" i="4"/>
  <c r="C30" i="4"/>
  <c r="C430" i="4"/>
  <c r="C574" i="4"/>
  <c r="C455" i="4"/>
  <c r="C46" i="4"/>
  <c r="C326" i="4"/>
  <c r="C324" i="4"/>
  <c r="C183" i="4"/>
  <c r="C566" i="4"/>
  <c r="C98" i="4"/>
  <c r="C201" i="4"/>
  <c r="C571" i="4"/>
  <c r="C433" i="4"/>
  <c r="C572" i="4"/>
  <c r="C85" i="4"/>
  <c r="C149" i="4"/>
  <c r="C380" i="4"/>
  <c r="C576" i="4"/>
  <c r="C151" i="4"/>
  <c r="C150" i="4"/>
  <c r="C487" i="4"/>
  <c r="C354" i="4"/>
  <c r="C377" i="4"/>
  <c r="C438" i="4"/>
  <c r="C439" i="4"/>
  <c r="C501" i="4"/>
  <c r="C83" i="4"/>
  <c r="C84" i="4"/>
  <c r="C503" i="4"/>
  <c r="C375" i="4"/>
  <c r="C373" i="4"/>
  <c r="C374" i="4"/>
  <c r="C173" i="4"/>
  <c r="C171" i="4"/>
  <c r="C172" i="4"/>
  <c r="C547" i="4"/>
  <c r="C548" i="4"/>
  <c r="C489" i="4"/>
  <c r="C350" i="4"/>
  <c r="C193" i="4"/>
  <c r="C194" i="4"/>
  <c r="C195" i="4"/>
  <c r="C196" i="4"/>
  <c r="C466" i="4"/>
  <c r="C549" i="4"/>
  <c r="C146" i="4"/>
  <c r="C147" i="4"/>
  <c r="C148" i="4"/>
  <c r="C400" i="4"/>
  <c r="C401" i="4"/>
  <c r="C63" i="4"/>
  <c r="C64" i="4"/>
  <c r="C451" i="4"/>
  <c r="C403" i="4"/>
  <c r="C402" i="4"/>
  <c r="C511" i="4"/>
  <c r="C122" i="4"/>
  <c r="C120" i="4"/>
  <c r="C121" i="4"/>
  <c r="C126" i="4"/>
  <c r="C482" i="4"/>
  <c r="C317" i="4"/>
  <c r="C318" i="4"/>
  <c r="C472" i="4"/>
  <c r="C338" i="4"/>
  <c r="C409" i="4"/>
  <c r="C35" i="4"/>
  <c r="C36" i="4"/>
  <c r="C38" i="4"/>
  <c r="C118" i="4"/>
  <c r="C162" i="4"/>
  <c r="C445" i="4"/>
  <c r="C61" i="4"/>
  <c r="C550" i="4"/>
  <c r="C408" i="4"/>
  <c r="C140" i="4"/>
  <c r="C141" i="4"/>
  <c r="C22" i="4"/>
  <c r="C137" i="4"/>
  <c r="C290" i="4"/>
  <c r="C144" i="4"/>
  <c r="C516" i="4"/>
  <c r="C523" i="4"/>
  <c r="C524" i="4"/>
  <c r="C525" i="4"/>
  <c r="C490" i="4"/>
  <c r="C342" i="4"/>
  <c r="C202" i="4"/>
  <c r="C385" i="4"/>
  <c r="C475" i="4"/>
  <c r="C237" i="4"/>
  <c r="C152" i="4"/>
  <c r="C206" i="4"/>
  <c r="C369" i="4"/>
  <c r="C21" i="4"/>
  <c r="C569" i="4"/>
  <c r="C337" i="4"/>
  <c r="C314" i="4"/>
  <c r="C159" i="4"/>
  <c r="C28" i="4"/>
  <c r="C161" i="4"/>
  <c r="C468" i="4"/>
  <c r="C372" i="4"/>
  <c r="C575" i="4"/>
  <c r="C66" i="4"/>
  <c r="C343" i="4"/>
  <c r="C117" i="4"/>
  <c r="C513" i="4"/>
  <c r="C209" i="4"/>
  <c r="C37" i="4"/>
  <c r="C286" i="4"/>
  <c r="C365" i="4"/>
  <c r="C294" i="4"/>
  <c r="C556" i="4"/>
  <c r="C510" i="4"/>
  <c r="C560" i="4"/>
  <c r="C175" i="4"/>
  <c r="C41" i="4"/>
  <c r="C60" i="4"/>
  <c r="C57" i="4"/>
  <c r="C444" i="4"/>
  <c r="C359" i="4"/>
  <c r="C508" i="4"/>
  <c r="C509" i="4"/>
  <c r="C563" i="4"/>
  <c r="C243" i="4"/>
  <c r="C383" i="4"/>
  <c r="C39" i="4"/>
  <c r="C75" i="4"/>
  <c r="C253" i="4"/>
  <c r="C40" i="4"/>
  <c r="C363" i="4"/>
  <c r="C362" i="4"/>
  <c r="C422" i="4"/>
  <c r="C43" i="4"/>
  <c r="C244" i="4"/>
  <c r="C92" i="4"/>
  <c r="C44" i="4"/>
  <c r="C557" i="4"/>
  <c r="C289" i="4"/>
  <c r="C288" i="4"/>
  <c r="C381" i="4"/>
  <c r="C211" i="4"/>
  <c r="C522" i="4"/>
  <c r="C530" i="4"/>
  <c r="C250" i="4"/>
  <c r="C251" i="4"/>
  <c r="C491" i="4"/>
  <c r="C426" i="4"/>
  <c r="C427" i="4"/>
  <c r="C245" i="4"/>
  <c r="C246" i="4"/>
  <c r="C214" i="4"/>
  <c r="C252" i="4"/>
  <c r="C249" i="4"/>
  <c r="C247" i="4"/>
  <c r="C248" i="4"/>
  <c r="C528" i="4"/>
  <c r="C526" i="4"/>
  <c r="C527" i="4"/>
  <c r="C529" i="4"/>
  <c r="C484" i="4"/>
  <c r="C486" i="4"/>
  <c r="C424" i="4"/>
  <c r="C423" i="4"/>
  <c r="C425" i="4"/>
  <c r="C257" i="4"/>
  <c r="C259" i="4"/>
  <c r="C136" i="4"/>
  <c r="C319" i="4"/>
  <c r="C29" i="4"/>
  <c r="C145" i="4"/>
  <c r="C320" i="4"/>
  <c r="C179" i="4"/>
  <c r="C302" i="4"/>
  <c r="C325" i="4"/>
  <c r="C398" i="4"/>
  <c r="C399" i="4"/>
  <c r="C90" i="4"/>
  <c r="C457" i="4"/>
  <c r="C543" i="4"/>
  <c r="C368" i="4"/>
  <c r="C301" i="4"/>
  <c r="C254" i="4"/>
  <c r="C130" i="4"/>
  <c r="C321" i="4"/>
  <c r="C344" i="4"/>
  <c r="C283" i="4"/>
  <c r="C234" i="4"/>
  <c r="C361" i="4"/>
  <c r="C483" i="4"/>
  <c r="C440" i="4"/>
  <c r="C4" i="4"/>
  <c r="C297" i="4"/>
  <c r="C521" i="4"/>
  <c r="C443" i="4"/>
  <c r="C185" i="4"/>
  <c r="C256" i="4"/>
  <c r="C436" i="4"/>
  <c r="C87" i="4"/>
  <c r="C505" i="4"/>
  <c r="C370" i="4"/>
  <c r="C131" i="4"/>
  <c r="C255" i="4"/>
  <c r="C127" i="4"/>
  <c r="C316" i="4"/>
  <c r="C197" i="4"/>
  <c r="C474" i="4"/>
  <c r="C215" i="4"/>
  <c r="C216" i="4"/>
  <c r="C414" i="4"/>
  <c r="C415" i="4"/>
  <c r="C416" i="4"/>
  <c r="C24" i="4"/>
  <c r="C25" i="4"/>
  <c r="C277" i="4"/>
  <c r="C428" i="4"/>
  <c r="C312" i="4"/>
  <c r="C79" i="4"/>
  <c r="C394" i="4"/>
  <c r="C78" i="4"/>
  <c r="C174" i="4"/>
  <c r="C384" i="4"/>
  <c r="C5" i="4"/>
  <c r="C295" i="4"/>
  <c r="C189" i="4"/>
  <c r="C396" i="4"/>
  <c r="C565" i="4"/>
  <c r="C469" i="4"/>
  <c r="C479" i="4"/>
  <c r="C313" i="4"/>
  <c r="C73" i="4"/>
  <c r="C74" i="4"/>
  <c r="C465" i="4"/>
  <c r="C128" i="4"/>
  <c r="C278" i="4"/>
  <c r="C339" i="4"/>
  <c r="C348" i="4"/>
  <c r="C349" i="4"/>
  <c r="C413" i="4"/>
  <c r="C417" i="4"/>
  <c r="C347" i="4"/>
  <c r="C376" i="4"/>
  <c r="C378" i="4"/>
  <c r="C379" i="4"/>
  <c r="C461" i="4"/>
  <c r="C462" i="4"/>
  <c r="C14" i="4"/>
  <c r="C18" i="4"/>
  <c r="C19" i="4"/>
  <c r="C20" i="4"/>
  <c r="C315" i="4"/>
  <c r="C485" i="4"/>
  <c r="C502" i="4"/>
  <c r="C328" i="4"/>
  <c r="C112" i="4"/>
  <c r="C192" i="4"/>
  <c r="C464" i="4"/>
  <c r="C86" i="4"/>
  <c r="C45" i="4"/>
  <c r="C105" i="4"/>
  <c r="C531" i="4"/>
  <c r="C432" i="4"/>
  <c r="C346" i="4"/>
  <c r="C26" i="4"/>
  <c r="C446" i="4"/>
  <c r="C447" i="4"/>
  <c r="C33" i="4"/>
  <c r="C32" i="4"/>
  <c r="C166" i="4"/>
  <c r="C224" i="4"/>
  <c r="C207" i="4"/>
  <c r="C514" i="4"/>
  <c r="C34" i="4"/>
  <c r="C480" i="4"/>
  <c r="C143" i="4"/>
  <c r="C165" i="4"/>
  <c r="C536" i="4"/>
  <c r="C177" i="4"/>
  <c r="C169" i="4"/>
  <c r="C223" i="4"/>
  <c r="C449" i="4"/>
  <c r="C232" i="4"/>
  <c r="C450" i="4"/>
  <c r="C113" i="4"/>
  <c r="C225" i="4"/>
  <c r="C110" i="4"/>
  <c r="C154" i="4"/>
  <c r="C239" i="4"/>
  <c r="C129" i="4"/>
  <c r="C191" i="4"/>
  <c r="C31" i="4"/>
  <c r="C242" i="4"/>
  <c r="C203" i="4"/>
  <c r="C186" i="4"/>
  <c r="C97" i="4"/>
  <c r="C481" i="4"/>
  <c r="C218" i="4"/>
  <c r="C429" i="4"/>
  <c r="C279" i="4"/>
  <c r="C153" i="4"/>
  <c r="C155" i="4"/>
  <c r="C441" i="4"/>
  <c r="C391" i="4"/>
  <c r="C227" i="4"/>
  <c r="C116" i="4"/>
  <c r="C226" i="4"/>
  <c r="C228" i="4"/>
  <c r="C114" i="4"/>
  <c r="C222" i="4"/>
  <c r="C306" i="4"/>
  <c r="C96" i="4"/>
  <c r="C219" i="4"/>
  <c r="C115" i="4"/>
  <c r="C442" i="4"/>
  <c r="C323" i="4"/>
  <c r="C345" i="4"/>
  <c r="C180" i="4"/>
  <c r="C220" i="4"/>
  <c r="C358" i="4"/>
  <c r="C299" i="4"/>
  <c r="C142" i="4"/>
  <c r="C280" i="4"/>
  <c r="C282" i="4"/>
  <c r="C281" i="4"/>
  <c r="C76" i="4"/>
  <c r="C298" i="4"/>
  <c r="C125" i="4"/>
  <c r="C507" i="4"/>
  <c r="C170" i="4"/>
  <c r="C72" i="4"/>
  <c r="C431" i="4"/>
  <c r="C56" i="4"/>
  <c r="C477" i="4"/>
  <c r="C519" i="4"/>
  <c r="C364" i="4"/>
  <c r="C13" i="4"/>
  <c r="C460" i="4"/>
  <c r="C459" i="4"/>
  <c r="C518" i="4"/>
  <c r="C108" i="4"/>
  <c r="C94" i="4"/>
  <c r="C512" i="4"/>
  <c r="C387" i="4"/>
  <c r="C235" i="4"/>
  <c r="C204" i="4"/>
  <c r="C95" i="4"/>
  <c r="C532" i="4"/>
  <c r="C198" i="4"/>
  <c r="C476" i="4"/>
  <c r="C411" i="4"/>
  <c r="C351" i="4"/>
  <c r="C184" i="4"/>
  <c r="C2" i="4"/>
  <c r="C558" i="4"/>
  <c r="C241" i="4"/>
  <c r="C8" i="4"/>
  <c r="C412" i="4"/>
  <c r="C573" i="4"/>
  <c r="C537" i="4"/>
  <c r="C287" i="4"/>
  <c r="C93" i="4"/>
  <c r="C55" i="4"/>
  <c r="C9" i="4"/>
  <c r="C3" i="4"/>
  <c r="C517" i="4"/>
  <c r="C23" i="4"/>
  <c r="C520" i="4"/>
  <c r="C205" i="4"/>
  <c r="C568" i="4"/>
  <c r="C493" i="4"/>
  <c r="C492" i="4"/>
  <c r="C533" i="4"/>
  <c r="C534" i="4"/>
  <c r="C292" i="4"/>
  <c r="C544" i="4"/>
  <c r="C545" i="4"/>
  <c r="C187" i="4"/>
  <c r="C494" i="4"/>
  <c r="C497" i="4"/>
  <c r="C498" i="4"/>
  <c r="C496" i="4"/>
  <c r="C499" i="4"/>
  <c r="C500" i="4"/>
  <c r="C495" i="4"/>
  <c r="C132" i="4"/>
  <c r="C133" i="4"/>
  <c r="C134" i="4"/>
  <c r="C561" i="4"/>
  <c r="C562" i="4"/>
  <c r="C276" i="4"/>
  <c r="C535" i="4"/>
  <c r="C308" i="4"/>
  <c r="C309" i="4"/>
  <c r="C124" i="4"/>
  <c r="C27" i="4"/>
  <c r="C304" i="4"/>
  <c r="C305" i="4"/>
  <c r="C390" i="4"/>
  <c r="C334" i="4"/>
  <c r="C178" i="4"/>
  <c r="C392" i="4"/>
  <c r="C190" i="4"/>
  <c r="C291" i="4"/>
  <c r="C360" i="4"/>
  <c r="C336" i="4"/>
  <c r="C138" i="4"/>
  <c r="C393" i="4"/>
  <c r="C104" i="4"/>
  <c r="C448" i="4"/>
  <c r="C59" i="4"/>
  <c r="C471" i="4"/>
  <c r="C67" i="4"/>
  <c r="C68" i="4"/>
  <c r="C470" i="4"/>
  <c r="C176" i="4"/>
  <c r="C435" i="4"/>
  <c r="C199" i="4"/>
  <c r="C107" i="4"/>
  <c r="C467" i="4"/>
  <c r="C106" i="4"/>
  <c r="C488" i="4"/>
  <c r="C307" i="4"/>
  <c r="C421" i="4"/>
  <c r="C69" i="4"/>
  <c r="C419" i="4"/>
  <c r="C418" i="4"/>
  <c r="C70" i="4"/>
  <c r="C310" i="4"/>
  <c r="C158" i="4"/>
  <c r="C554" i="4"/>
  <c r="C552" i="4"/>
  <c r="C551" i="4"/>
  <c r="C555" i="4"/>
  <c r="C553" i="4"/>
  <c r="C388" i="4"/>
  <c r="C389" i="4"/>
  <c r="C386" i="4"/>
  <c r="C80" i="4"/>
  <c r="C420" i="4"/>
  <c r="C382" i="4"/>
  <c r="C58" i="4"/>
  <c r="C352" i="4"/>
  <c r="C357" i="4"/>
  <c r="C341" i="4"/>
  <c r="C62" i="4"/>
  <c r="C540" i="4"/>
  <c r="C541" i="4"/>
  <c r="C542" i="4"/>
  <c r="C539" i="4"/>
  <c r="C103" i="4"/>
  <c r="C102" i="4"/>
  <c r="C101" i="4"/>
  <c r="C89" i="4"/>
  <c r="C434" i="4"/>
  <c r="C221" i="4"/>
  <c r="C99" i="4"/>
  <c r="C100" i="4"/>
  <c r="C371" i="4"/>
  <c r="C515" i="4"/>
  <c r="C54" i="4"/>
  <c r="C504" i="4"/>
  <c r="C217" i="4"/>
  <c r="C353" i="4"/>
  <c r="C559" i="4"/>
  <c r="C407" i="4"/>
  <c r="C406" i="4"/>
  <c r="C238" i="4"/>
  <c r="C340" i="4"/>
  <c r="C463" i="4"/>
  <c r="C410" i="4"/>
  <c r="C452" i="4"/>
  <c r="C453" i="4"/>
  <c r="C182" i="4"/>
  <c r="C546" i="4"/>
  <c r="C163" i="4"/>
  <c r="M233" i="4"/>
  <c r="L233" i="4"/>
  <c r="K233" i="4"/>
  <c r="J233" i="4"/>
  <c r="I233" i="4"/>
  <c r="D233" i="4"/>
  <c r="C233" i="4"/>
  <c r="B4" i="2" l="1"/>
  <c r="B15" i="2"/>
  <c r="B5" i="2"/>
  <c r="B6" i="2"/>
  <c r="B7" i="2"/>
  <c r="B8" i="2"/>
  <c r="B9" i="2"/>
  <c r="B10" i="2"/>
  <c r="B11" i="2"/>
  <c r="B24" i="2" l="1"/>
  <c r="B22" i="2"/>
  <c r="B20" i="2"/>
  <c r="B25" i="2"/>
  <c r="B23" i="2"/>
  <c r="B21" i="2"/>
  <c r="B19" i="2"/>
  <c r="B17" i="2"/>
  <c r="B13" i="2"/>
  <c r="C13" i="2" s="1"/>
  <c r="B28" i="2" l="1"/>
  <c r="B27" i="2"/>
  <c r="C17" i="2"/>
  <c r="C9" i="2"/>
  <c r="C5" i="2"/>
  <c r="C10" i="2"/>
  <c r="C6" i="2"/>
  <c r="C11" i="2"/>
  <c r="C7" i="2"/>
  <c r="C15" i="2"/>
  <c r="C8" i="2"/>
  <c r="C4" i="2"/>
</calcChain>
</file>

<file path=xl/comments1.xml><?xml version="1.0" encoding="utf-8"?>
<comments xmlns="http://schemas.openxmlformats.org/spreadsheetml/2006/main">
  <authors>
    <author>Pete Watsan</author>
  </authors>
  <commentList>
    <comment ref="A628" authorId="0" shapeId="0">
      <text>
        <r>
          <rPr>
            <b/>
            <sz val="8"/>
            <color indexed="81"/>
            <rFont val="Tahoma"/>
            <family val="2"/>
          </rPr>
          <t>Pete Watsan:</t>
        </r>
        <r>
          <rPr>
            <sz val="8"/>
            <color indexed="81"/>
            <rFont val="Tahoma"/>
            <family val="2"/>
          </rPr>
          <t xml:space="preserve">
Same vilage as Al manara</t>
        </r>
      </text>
    </comment>
  </commentList>
</comments>
</file>

<file path=xl/sharedStrings.xml><?xml version="1.0" encoding="utf-8"?>
<sst xmlns="http://schemas.openxmlformats.org/spreadsheetml/2006/main" count="8584" uniqueCount="2074">
  <si>
    <t>LOCATION</t>
  </si>
  <si>
    <t>_LOCATION_altitude</t>
  </si>
  <si>
    <t>_LOCATION_precision</t>
  </si>
  <si>
    <t>CANTON</t>
  </si>
  <si>
    <t>ZONE_DE_RESPONSABILITE</t>
  </si>
  <si>
    <t>WHERE_COLLECT_WATER</t>
  </si>
  <si>
    <t>NUMBER_WORKING_BHS</t>
  </si>
  <si>
    <t>NUMBER_NON-WORKING_BHS</t>
  </si>
  <si>
    <t>VILLAGE_PUMP_COMMITTEE</t>
  </si>
  <si>
    <t>12.584365370285068 16.563407067345338 302.4224771459179 8.0</t>
  </si>
  <si>
    <t>Moïto</t>
  </si>
  <si>
    <t>moito</t>
  </si>
  <si>
    <t>open_well_in_or_near_village</t>
  </si>
  <si>
    <t>no</t>
  </si>
  <si>
    <t>12.58699463017862 16.561209985845185 311.7726958409369 6.0</t>
  </si>
  <si>
    <t>Tchoutchougna</t>
  </si>
  <si>
    <t>12.580967712721323 16.55838860303709 303.68001737462146 8.0</t>
  </si>
  <si>
    <t>Bache</t>
  </si>
  <si>
    <t>commercial_bh_in_village</t>
  </si>
  <si>
    <t>12.582052630467551 16.55585498798989 300.09190347059797 8.0</t>
  </si>
  <si>
    <t>Ridina</t>
  </si>
  <si>
    <t>commercial_bh_in_next_village</t>
  </si>
  <si>
    <t>12.566156471905753 16.596119329918512 304.86575872675706 4.0</t>
  </si>
  <si>
    <t>Massarma</t>
  </si>
  <si>
    <t>bh_in_village</t>
  </si>
  <si>
    <t>yes</t>
  </si>
  <si>
    <t>12.720751499606253 16.535447043890684 296.4915543946924 6.0</t>
  </si>
  <si>
    <t>Ambatchaye 1</t>
  </si>
  <si>
    <t>12.649646962229665 16.543332741585644 308.4299582522829 6.0</t>
  </si>
  <si>
    <t>Gono</t>
  </si>
  <si>
    <t>12.71846047793731 16.532276086877157 333.42970865368517 8.0</t>
  </si>
  <si>
    <t>Ambatchaye 2</t>
  </si>
  <si>
    <t>12.560070961634663 16.643830064705337 308.7006903673375 4.0</t>
  </si>
  <si>
    <t>12.714093887357569 16.51440995865828 308.77057751853204 8.0</t>
  </si>
  <si>
    <t>Abdoumboul</t>
  </si>
  <si>
    <t>12.588752528975146 16.555862717213895 295.3520356299683 6.0</t>
  </si>
  <si>
    <t>Mardia1</t>
  </si>
  <si>
    <t>12.591132163032043 16.555453871242705 309.0329024272868 8.0</t>
  </si>
  <si>
    <t>Zirega</t>
  </si>
  <si>
    <t>bh_in_next_village</t>
  </si>
  <si>
    <t>12.592963806877243 16.556530714869606 305.40785255459235 8.0</t>
  </si>
  <si>
    <t>Dikayé</t>
  </si>
  <si>
    <t>12.514662850833517 16.56528771518156 311.1856669512666 6.0</t>
  </si>
  <si>
    <t>Mousbana</t>
  </si>
  <si>
    <t>12.507882489924746 16.542580680738727 322.247704856869 6.0</t>
  </si>
  <si>
    <t>Abragna</t>
  </si>
  <si>
    <t>12.49303887420783 16.60527803779153 320.57857687948393 6.0</t>
  </si>
  <si>
    <t>Andjaraba 2</t>
  </si>
  <si>
    <t>Andjaraba2</t>
  </si>
  <si>
    <t>12.498669378500376 16.60086711460173 286.204659315335 8.0</t>
  </si>
  <si>
    <t>Andjaraba3</t>
  </si>
  <si>
    <t>12.432015657413228 16.538514564131525 305.1221666608414 8.0</t>
  </si>
  <si>
    <t>Salawa1</t>
  </si>
  <si>
    <t>12.470720854314857 16.547585395753355 299.9263538418483 8.0</t>
  </si>
  <si>
    <t>Salwa2</t>
  </si>
  <si>
    <t>12.520137130993971 16.59633036589835 281.4406399681587 8.0</t>
  </si>
  <si>
    <t>Dembe</t>
  </si>
  <si>
    <t>12.611919540017936 16.57027651105137 356.339718108409 8.0</t>
  </si>
  <si>
    <t>Saraf</t>
  </si>
  <si>
    <t>12.520394588048092 16.5960169182097 319.3658511511637 8.0</t>
  </si>
  <si>
    <t>Dembé</t>
  </si>
  <si>
    <t>12.409257146621224 16.515304211945246 308.90704679359925 8.0</t>
  </si>
  <si>
    <t>Ambassatna</t>
  </si>
  <si>
    <t>12.600732542903085 16.63318195137209 339.776512984877 6.0</t>
  </si>
  <si>
    <t>Abgar</t>
  </si>
  <si>
    <t>open_well_far_from_village</t>
  </si>
  <si>
    <t>12.665746037463098 16.57780534293167 324.0043718994475 6.0</t>
  </si>
  <si>
    <t>Abgoutié</t>
  </si>
  <si>
    <t>12.588672039123747 16.454476670626793 309.8917695996378 8.0</t>
  </si>
  <si>
    <t>Balabo</t>
  </si>
  <si>
    <t>12.69304092040055 16.439523659704186 313.77519342519247 4.0</t>
  </si>
  <si>
    <t>Djibne</t>
  </si>
  <si>
    <t>12.76422396602462 16.675419804178762 338.84699332919695 8.0</t>
  </si>
  <si>
    <t>Bandjadid</t>
  </si>
  <si>
    <t>12.75137851861499 16.71802257958535 334.73373301468246 8.0</t>
  </si>
  <si>
    <t>Hilele</t>
  </si>
  <si>
    <t>12.63799213794772 16.515097658201736 294.8962120517348 6.0</t>
  </si>
  <si>
    <t>Aboudourou</t>
  </si>
  <si>
    <t>12.616379999142648 16.481425581544944 301.05852070614424 4.0</t>
  </si>
  <si>
    <t>Alfakhara</t>
  </si>
  <si>
    <t>12.682931368611424 17.02651961347986 305.11504534478956 8.0</t>
  </si>
  <si>
    <t>Djoudoula</t>
  </si>
  <si>
    <t>12.638760441618306 17.02182602927413 307.1378184360562 6.0</t>
  </si>
  <si>
    <t>Sehebaya</t>
  </si>
  <si>
    <t>12.61928463916461 17.06009145293584 303.3886061796309 6.0</t>
  </si>
  <si>
    <t>Gawaye</t>
  </si>
  <si>
    <t>12.58821155868709 17.06819656580117 304.18379351159814 8.0</t>
  </si>
  <si>
    <t>Dogolo</t>
  </si>
  <si>
    <t>12.582013871696075 17.05269071718813 304.14828567012216 6.0</t>
  </si>
  <si>
    <t>Aradja</t>
  </si>
  <si>
    <t>12.671387023496564 16.98475554213926 307.54991746725744 8.0</t>
  </si>
  <si>
    <t>Djokana</t>
  </si>
  <si>
    <t>12.707494920976277 17.107682423679645 288.905881355948 8.0</t>
  </si>
  <si>
    <t>Characha 2</t>
  </si>
  <si>
    <t>12.702604308453415 17.074957606706946 310.9541883910322 6.0</t>
  </si>
  <si>
    <t>Characha1</t>
  </si>
  <si>
    <t>12.68622042088963 17.066051060021856 313.401626777567 6.0</t>
  </si>
  <si>
    <t>Mantcherne</t>
  </si>
  <si>
    <t>12.637138152136323 16.939081444020314 302.54350806366875 8.0</t>
  </si>
  <si>
    <t>Abasoufi</t>
  </si>
  <si>
    <t>12.679435060744284 17.022849061405932 301.3857221194301 8.0</t>
  </si>
  <si>
    <t>Amsiala</t>
  </si>
  <si>
    <t>Bokoro</t>
  </si>
  <si>
    <t>12.751883673004944 16.715412044700713 299.3085041475093 8.0</t>
  </si>
  <si>
    <t>12.532368486035919 16.748820669430938 311.45289350776176 6.0</t>
  </si>
  <si>
    <t>Moito</t>
  </si>
  <si>
    <t>Moyto</t>
  </si>
  <si>
    <t>12.61604924540931 17.124336889093353 315.3934085199654 8.0</t>
  </si>
  <si>
    <t>Nacha</t>
  </si>
  <si>
    <t>12.638026010540484 17.112440940602532 321.3680174759579 8.0</t>
  </si>
  <si>
    <t>12.646073095182244 17.11919174154511 308.61699697598857 4.0</t>
  </si>
  <si>
    <t>12.665084730870921 17.102175777530384 283.7878910053222 8.0</t>
  </si>
  <si>
    <t>Falgue</t>
  </si>
  <si>
    <t>12.75666673299058 16.99195040017433 311.37780341915334 8.0</t>
  </si>
  <si>
    <t>Albandjedid</t>
  </si>
  <si>
    <t>12.74816836947997 17.042090291214357 290.69178764669743 6.0</t>
  </si>
  <si>
    <t>Hadjelidje</t>
  </si>
  <si>
    <t>12.76447494729023 17.041905728783764 301.915419148984 6.0</t>
  </si>
  <si>
    <t>Talata 1</t>
  </si>
  <si>
    <t>12.769359625961387 17.047364508551528 302.0672475230689 4.0</t>
  </si>
  <si>
    <t>Talata 3</t>
  </si>
  <si>
    <t>12.758867345211822 17.058202817274214 304.953128423175 8.0</t>
  </si>
  <si>
    <t>Talata2</t>
  </si>
  <si>
    <t>12.570275933310986 16.949070440742474 334.2665631373244 6.0</t>
  </si>
  <si>
    <t>Djibat 3</t>
  </si>
  <si>
    <t>Djaba3</t>
  </si>
  <si>
    <t>12.574992100362769 16.951909071392066 303.14186351685487 4.0</t>
  </si>
  <si>
    <t>Djaba2</t>
  </si>
  <si>
    <t>12.622349577103392 16.961047539983166 303.6616787735198 8.0</t>
  </si>
  <si>
    <t>Djaba1</t>
  </si>
  <si>
    <t>12.648036225332776 17.052773471353667 290.47882644306515 8.0</t>
  </si>
  <si>
    <t>Dinegiss</t>
  </si>
  <si>
    <t>12.687393221943415 16.936518948504375 308.99258561899205 8.0</t>
  </si>
  <si>
    <t>Bagad</t>
  </si>
  <si>
    <t>12.636655784018398 16.953030665134104 298.0947865390391 8.0</t>
  </si>
  <si>
    <t>Madalal</t>
  </si>
  <si>
    <t>12.697691656417557 17.016759183147066 307.89203208642374 8.0</t>
  </si>
  <si>
    <t>12.601891247471777 17.045311137855045 303.5760828819393 8.0</t>
  </si>
  <si>
    <t>Labata</t>
  </si>
  <si>
    <t>12.62333931853854 17.028258843961652 300.18170398146924 8.0</t>
  </si>
  <si>
    <t>Amkawarim</t>
  </si>
  <si>
    <t>12.315913319128903 16.733442925229166 331.213324122609 8.0</t>
  </si>
  <si>
    <t>12.287678260539868 16.75492258330594 308.3751788371663 6.0</t>
  </si>
  <si>
    <t>12.290333522326883 16.746655060223688 329.51214949302215 8.0</t>
  </si>
  <si>
    <t>Abirebi</t>
  </si>
  <si>
    <t>12.324919847928578 16.732911573072474 313.7520621920689 8.0</t>
  </si>
  <si>
    <t>12.308033963053651 16.73227997744561 325.5684134116504 6.0</t>
  </si>
  <si>
    <t>12.308829682249076 16.753206129812135 316.8647210849071 8.0</t>
  </si>
  <si>
    <t>12.296140285427319 16.744129859509584 322.96516844956824 8.0</t>
  </si>
  <si>
    <t>Galali</t>
  </si>
  <si>
    <t>12.248561986202155 16.834847527524076 228.47120616610474 8.0</t>
  </si>
  <si>
    <t>12.298095447050832 16.738401127704048 314.25216247520615 6.0</t>
  </si>
  <si>
    <t>Galali2</t>
  </si>
  <si>
    <t>12.253388815085849 16.832699464793222 309.25819853213216 8.0</t>
  </si>
  <si>
    <t>12.302251364692653 16.737040079428013 309.3797736111773 6.0</t>
  </si>
  <si>
    <t>Galali3</t>
  </si>
  <si>
    <t>12.269665095789609 16.808556485682505 324.7729841006379 8.0</t>
  </si>
  <si>
    <t>12.266199276109571 16.825764590773776 335.45104585901873 6.0</t>
  </si>
  <si>
    <t>12.272836501229346 16.780303883948868 306.41789149720154 6.0</t>
  </si>
  <si>
    <t>12.26958715053938 16.78529452891212 315.16095160807197 4.0</t>
  </si>
  <si>
    <t>12.27201278007418 16.79433103819518 309.540720628782 6.0</t>
  </si>
  <si>
    <t>12.3748145740852 16.739601733943832 295.52988108695354 8.0</t>
  </si>
  <si>
    <t>Marchouch</t>
  </si>
  <si>
    <t>12.166466717426895 16.683822447124626 316.5437366178614 6.0</t>
  </si>
  <si>
    <t>Gozbeda</t>
  </si>
  <si>
    <t>12.208919138054325 16.66852482265046 309.38775841653296 8.0</t>
  </si>
  <si>
    <t>Djokhana</t>
  </si>
  <si>
    <t>12.216229922422853 16.66133778440864 329.2408769278153 8.0</t>
  </si>
  <si>
    <t>12.312713806136031 16.68579833742773 305.42521531004695 6.0</t>
  </si>
  <si>
    <t>Albout</t>
  </si>
  <si>
    <t>12.235626939753562 16.857362588004616 322.86044088350354 6.0</t>
  </si>
  <si>
    <t>12.232358792762819 16.862069744995644 320.13341545367797 8.0</t>
  </si>
  <si>
    <t>12.227529127347466 16.8682854221378 320.0602898038809 8.0</t>
  </si>
  <si>
    <t>12.215389726565862 16.86825495323978 319.3182691091772 6.0</t>
  </si>
  <si>
    <t>12.245679592826823 16.843674602124466 353.32491952255043 8.0</t>
  </si>
  <si>
    <t>12.184257260905197 16.84736049322673 242.96088795064207 8.0</t>
  </si>
  <si>
    <t>12.203056860469498 16.825180630836325 307.6344712925816 6.0</t>
  </si>
  <si>
    <t>12.19160445407006 16.825927742193507 289.89303647524366 6.0</t>
  </si>
  <si>
    <t>12.298741529166021 16.762418699611892 304.29028851948465 8.0</t>
  </si>
  <si>
    <t>12.372271570285907 16.705876932148332 282.211570760638 8.0</t>
  </si>
  <si>
    <t>Rakhaya</t>
  </si>
  <si>
    <t>12.425913139789383 16.697499163981227 288.2453399263235 6.0</t>
  </si>
  <si>
    <t>Ardafarat1</t>
  </si>
  <si>
    <t>12.425999823435667 16.73972086365957 318.0785416910944 8.0</t>
  </si>
  <si>
    <t>Amangour</t>
  </si>
  <si>
    <t>12.413693270172859 16.67893276445787 300.36914718494575 8.0</t>
  </si>
  <si>
    <t>Angieto</t>
  </si>
  <si>
    <t>12.414844178349936 16.673698734867802 301.0133902874888 8.0</t>
  </si>
  <si>
    <t>Angieto 2</t>
  </si>
  <si>
    <t>12.40907815899555 16.670336057708187 315.2901679106537 6.0</t>
  </si>
  <si>
    <t>12.438956542605489 16.689850385692218 299.92005455592334 6.0</t>
  </si>
  <si>
    <t>Ardafarat 2</t>
  </si>
  <si>
    <t>12.3811371 17.0520543 0.0 37.5</t>
  </si>
  <si>
    <t>Ammangour</t>
  </si>
  <si>
    <t>12.63922169668262 16.108413635167064 299.4273277090554 16.0</t>
  </si>
  <si>
    <t>Amakarda</t>
  </si>
  <si>
    <t>12.615991763366143 16.05645115481252 291.2130186247283 8.0</t>
  </si>
  <si>
    <t>Aldjadda</t>
  </si>
  <si>
    <t>12.610889693686358 16.050200219890296 298.0711760797359 8.0</t>
  </si>
  <si>
    <t>12.668270805337464 15.997191622847858 306.4241211171581 8.0</t>
  </si>
  <si>
    <t>Albol</t>
  </si>
  <si>
    <t>12.81238058693893 16.353324823311137 297.3608815865507 8.0</t>
  </si>
  <si>
    <t>Darasalam2</t>
  </si>
  <si>
    <t>12.593473755784702 16.029280302450545 328.5745132730352 8.0</t>
  </si>
  <si>
    <t>Himedé</t>
  </si>
  <si>
    <t>12.601714962448606 16.036402326835237 298.2726674820234 6.0</t>
  </si>
  <si>
    <t>Laboba 3</t>
  </si>
  <si>
    <t>Laboba3</t>
  </si>
  <si>
    <t>12.606185046382084 16.040320377851046 296.0948231039146 6.0</t>
  </si>
  <si>
    <t>Laboba1</t>
  </si>
  <si>
    <t>12.691741150207335 16.188250654589126 305.0637657381127 8.0</t>
  </si>
  <si>
    <t>Bisney 2</t>
  </si>
  <si>
    <t>12.628829230837423 16.08400768537553 308.7755553565172 8.0</t>
  </si>
  <si>
    <t>Almadina</t>
  </si>
  <si>
    <t>12.670071719407416 16.1376161487914 286.0736990332172 8.0</t>
  </si>
  <si>
    <t>12.755020284396714 16.268692254919113 324.9046400417645 8.0</t>
  </si>
  <si>
    <t>Darasala1</t>
  </si>
  <si>
    <t>Darasalam1</t>
  </si>
  <si>
    <t>12.678816153028444 16.169982760474557 298.19277552204744 8.0</t>
  </si>
  <si>
    <t>Bisney</t>
  </si>
  <si>
    <t>12.737901263011173 16.151752670631858 306.05451273751453 8.0</t>
  </si>
  <si>
    <t>Furou</t>
  </si>
  <si>
    <t>12.764896061488212 16.145352916382624 305.86504890830906 8.0</t>
  </si>
  <si>
    <t>Fri</t>
  </si>
  <si>
    <t>12.802028747855736 16.180263382664037 298.69509602159866 8.0</t>
  </si>
  <si>
    <t>Yeskoma1</t>
  </si>
  <si>
    <t>12.793341589490517 16.188749306901503 292.890965512288 6.0</t>
  </si>
  <si>
    <t>Yeskoma2</t>
  </si>
  <si>
    <t>12.797662843872262 16.144344346217785 300.14448025545084 6.0</t>
  </si>
  <si>
    <t>Koudaïyeski</t>
  </si>
  <si>
    <t>12.813346859654771 16.133044819241302 316.30587583761104 8.0</t>
  </si>
  <si>
    <t>Kouzouboura</t>
  </si>
  <si>
    <t>12.359024083763568 16.102204698164638 304.5386619355868 8.0</t>
  </si>
  <si>
    <t>Achoreye</t>
  </si>
  <si>
    <t>12.374401157496866 16.12199058915797 314.5781622730028 6.0</t>
  </si>
  <si>
    <t>Almantaga</t>
  </si>
  <si>
    <t>12.431796201310089 16.13823132971406 291.84806543412213 8.0</t>
  </si>
  <si>
    <t>Albadiye</t>
  </si>
  <si>
    <t>12.417119275202175 16.170944222827263 304.44758422195764 8.0</t>
  </si>
  <si>
    <t>Galdam</t>
  </si>
  <si>
    <t>12.434873076952595 16.207612789794595 314.9267361534933 8.0</t>
  </si>
  <si>
    <t>Tchoutchou</t>
  </si>
  <si>
    <t>12.040075275334667 16.474152470633292 314.9640503457484 8.0</t>
  </si>
  <si>
    <t>Angargarba</t>
  </si>
  <si>
    <t>12.004750432860568 16.47789129440833 315.5850744652818 8.0</t>
  </si>
  <si>
    <t>11.975962373770221 16.472630245890002 309.7787098694436 8.0</t>
  </si>
  <si>
    <t>11.953011219651676 16.459917889308127 319.1396912273611 6.0</t>
  </si>
  <si>
    <t>Dafine. Gogo</t>
  </si>
  <si>
    <t>11.999304381037579 16.51649470869664 302.7753589055084 8.0</t>
  </si>
  <si>
    <t>12.159097417709443 16.446973331240464 297.25714307492717 6.0</t>
  </si>
  <si>
    <t>Mabrouka1</t>
  </si>
  <si>
    <t>12.150182352492896 16.420376317003644 319.85940309504775 8.0</t>
  </si>
  <si>
    <t>Bagourwa</t>
  </si>
  <si>
    <t>12.144100281984336 16.407322040236444 319.58681090664044 8.0</t>
  </si>
  <si>
    <t>Mabrouka2</t>
  </si>
  <si>
    <t>12.175007914145612 16.39140803244862 310.244817238363 8.0</t>
  </si>
  <si>
    <t>12.18230211661266 16.37680703824833 318.5521325115846 8.0</t>
  </si>
  <si>
    <t>12.028810578739659 16.508178594428173 331.549068802852 6.0</t>
  </si>
  <si>
    <t>Angatchie1</t>
  </si>
  <si>
    <t>12.034197794789328 16.49878094520977 313.12966388730405 4.0</t>
  </si>
  <si>
    <t>Angatchie2</t>
  </si>
  <si>
    <t>12.190675172347218 16.414573693222344 304.71137838176145 8.0</t>
  </si>
  <si>
    <t>Amdreïb2</t>
  </si>
  <si>
    <t>12.188144656624122 16.4374889532812 312.6282063653416 8.0</t>
  </si>
  <si>
    <t>Amdreïb1</t>
  </si>
  <si>
    <t>12.214010984859716 16.439180764999392 317.2295805352537 8.0</t>
  </si>
  <si>
    <t>12.047577730035885 16.450337807415607 316.16008767372443 8.0</t>
  </si>
  <si>
    <t>Nangaya</t>
  </si>
  <si>
    <t>12.267986731858226 16.577476901685106 311.54063621963354 8.0</t>
  </si>
  <si>
    <t>Maltaïgne</t>
  </si>
  <si>
    <t>12.201747429865447 16.497937895975014 309.021758472031 8.0</t>
  </si>
  <si>
    <t>Bocha</t>
  </si>
  <si>
    <t>12.208479848667855 16.430473233093267 301.3734644059718 8.0</t>
  </si>
  <si>
    <t>12.160154343825544 16.51509577811613 329.96698764666604 8.0</t>
  </si>
  <si>
    <t>Amkidémil</t>
  </si>
  <si>
    <t>11.9640710364471 16.53546518379514 316.59916773921253 8.0</t>
  </si>
  <si>
    <t>11.970177901196836 16.535199404602455 342.0902458172116 8.0</t>
  </si>
  <si>
    <t>11.959677787859384 16.53532608709608 341.31653500014994 6.0</t>
  </si>
  <si>
    <t>11.952385246497462 16.534955227674903 359.1610572399156 6.0</t>
  </si>
  <si>
    <t>11.939585592916167 16.5326639019127 322.50590801471344 6.0</t>
  </si>
  <si>
    <t>Dafine Anabagaï</t>
  </si>
  <si>
    <t>11.9194839802896 16.51611603832382 335.5639114491859 8.0</t>
  </si>
  <si>
    <t>11.946744300137082 16.463476982491766 330.98430318511964 8.0</t>
  </si>
  <si>
    <t>11.999750648906561 16.441080490270195 319.66018583280146 8.0</t>
  </si>
  <si>
    <t>Andjirekine</t>
  </si>
  <si>
    <t>12.015382794321736 16.421887827398734 366.6831813004922 8.0</t>
  </si>
  <si>
    <t>Anrongnie 2</t>
  </si>
  <si>
    <t>11.964897680125544 16.396800731603015 320.92998046928454 8.0</t>
  </si>
  <si>
    <t>12.02424690880344 16.415005417178996 316.9696832066689 8.0</t>
  </si>
  <si>
    <t>Anrongne2</t>
  </si>
  <si>
    <t>12.118133544890348 16.259460537683886 315.0958621905178 8.0</t>
  </si>
  <si>
    <t>12.304764526385872 16.541408137416653 297.0228856647612 6.0</t>
  </si>
  <si>
    <t>Abachim</t>
  </si>
  <si>
    <t>12.179310892389848 16.179453283131107 331.82877174452153 8.0</t>
  </si>
  <si>
    <t>Amkoumboula</t>
  </si>
  <si>
    <t>12.045587476640804 16.35386210895783 326.04475659407444 8.0</t>
  </si>
  <si>
    <t>Ankambalti</t>
  </si>
  <si>
    <t>12.162063677329778 16.341952898259358 307.86776854781704 6.0</t>
  </si>
  <si>
    <t>Baogarada</t>
  </si>
  <si>
    <t>12.138747575416161 16.35400090673416 323.6560802301775 8.0</t>
  </si>
  <si>
    <t>Djarwa</t>
  </si>
  <si>
    <t>12.092438898474443 16.31826901771625 305.4354421475304 6.0</t>
  </si>
  <si>
    <t>12.15220431569709 16.34179567046284 308.19544032553455 8.0</t>
  </si>
  <si>
    <t>Bao2</t>
  </si>
  <si>
    <t>12.11056139202964 16.485373145324903 323.7840858334345 8.0</t>
  </si>
  <si>
    <t>Ambororay</t>
  </si>
  <si>
    <t>12.86285581585503 16.1776531932222 310.29120038150234 6.0</t>
  </si>
  <si>
    <t>Amchalaga</t>
  </si>
  <si>
    <t>12.367711617707986 16.56816277575778 312.5911214164612 8.0</t>
  </si>
  <si>
    <t>12.129795356908108 16.54932807367785 364.3497662785879 8.0</t>
  </si>
  <si>
    <t>Idelmouna</t>
  </si>
  <si>
    <t>12.16402395814291 16.462330527242994 310.09996949078396 6.0</t>
  </si>
  <si>
    <t>Maïgana</t>
  </si>
  <si>
    <t>12.32935915094294 16.53715617967609 307.4314684966634 4.0</t>
  </si>
  <si>
    <t>12.735714153918199 16.172823639512682 318.8230260135247 8.0</t>
  </si>
  <si>
    <t>Babala</t>
  </si>
  <si>
    <t>12.441091457996324 17.087551277930377 303.10137985058907 8.0</t>
  </si>
  <si>
    <t>12.432436760981405 17.07370524266267 322.4162842347588 6.0</t>
  </si>
  <si>
    <t>12.418833835652949 17.07636899188629 310.72616998950105 8.0</t>
  </si>
  <si>
    <t>12.426144378937705 17.085263383436274 315.3541028543759 8.0</t>
  </si>
  <si>
    <t>12.427071931368666 17.05054100937876 316.14314375853024 8.0</t>
  </si>
  <si>
    <t>12.46188610773234 17.072143854469438 350.5376889242624 8.0</t>
  </si>
  <si>
    <t>12.466931646886252 17.043405275560144 310.5590266007224 6.0</t>
  </si>
  <si>
    <t>12.460364276304212 17.032148433567695 304.56662091822835 8.0</t>
  </si>
  <si>
    <t>Mankere</t>
  </si>
  <si>
    <t>12.43773705184464 17.047307153314005 356.90506346204916 8.0</t>
  </si>
  <si>
    <t>Madago</t>
  </si>
  <si>
    <t>12.48789300803748 17.096397236399866 316.9357664670488 6.0</t>
  </si>
  <si>
    <t>12.556204070475136 17.137327895656885 314.2055814596401 8.0</t>
  </si>
  <si>
    <t>Abalgare</t>
  </si>
  <si>
    <t>12.807890433141337 16.109386724603404 301.0672295040426 6.0</t>
  </si>
  <si>
    <t>12.761141340422716 16.09365941213809 312.0996881915181 6.0</t>
  </si>
  <si>
    <t>12.447804771644995 17.157525605357687 309.5074850372575 8.0</t>
  </si>
  <si>
    <t>Narwala</t>
  </si>
  <si>
    <t>12.452831245669904 17.122749080809175 303.06930701280425 4.0</t>
  </si>
  <si>
    <t>Mouraya</t>
  </si>
  <si>
    <t>12.477953544728061 17.095524015078563 299.51489865211937 8.0</t>
  </si>
  <si>
    <t>12.397264553737742 17.1624758455108 327.1465100955373 8.0</t>
  </si>
  <si>
    <t>12.383988919195488 17.157821574116443 299.5757121725838 6.0</t>
  </si>
  <si>
    <t>12.375667729515017 17.15577377655376 323.49426381902794 6.0</t>
  </si>
  <si>
    <t>Amiguernat</t>
  </si>
  <si>
    <t>12.397764263428545 17.206017955662478 293.2022108101652 8.0</t>
  </si>
  <si>
    <t>Michegue</t>
  </si>
  <si>
    <t>12.403623278038788 17.201699828823326 291.2885936719056 8.0</t>
  </si>
  <si>
    <t>Atangori</t>
  </si>
  <si>
    <t>12.379753016477203 17.116431518678596 275.3361999082103 8.0</t>
  </si>
  <si>
    <t>Ankharouma</t>
  </si>
  <si>
    <t>12.353587718838053 17.119430749337443 310.2336494444377 6.0</t>
  </si>
  <si>
    <t>Bobo</t>
  </si>
  <si>
    <t>12.331825959292978 17.12327428225711 320.2285002158277 6.0</t>
  </si>
  <si>
    <t>Hidjelidje</t>
  </si>
  <si>
    <t>12.338131699093417 17.098855518679244 308.5369694853591 8.0</t>
  </si>
  <si>
    <t>Amsakine3</t>
  </si>
  <si>
    <t>12.287603803219248 16.50055652448794 321.89740054752315 8.0</t>
  </si>
  <si>
    <t>12.083832916239713 16.566246613624898 327.00821246228696 6.0</t>
  </si>
  <si>
    <t>Dabanga1</t>
  </si>
  <si>
    <t>12.097187579450432 16.536852139026827 328.7406432211698 8.0</t>
  </si>
  <si>
    <t>Dabanga2</t>
  </si>
  <si>
    <t>12.169931823432735 16.578059279107148 330.8707349805724 8.0</t>
  </si>
  <si>
    <t>Kalaw</t>
  </si>
  <si>
    <t>12.62983886080774 16.18334826782917 295.062300125908 8.0</t>
  </si>
  <si>
    <t>Toumtoubay</t>
  </si>
  <si>
    <t>12.569896495181327 16.152081000127005 311.0152943819332 8.0</t>
  </si>
  <si>
    <t>Walmorto</t>
  </si>
  <si>
    <t>Wamorto</t>
  </si>
  <si>
    <t>12.644342598065867 16.209170529964872 326.3695672993418 8.0</t>
  </si>
  <si>
    <t>Daralsalam</t>
  </si>
  <si>
    <t>12.70562993413809 16.10989383560777 291.79146197446414 8.0</t>
  </si>
  <si>
    <t>Ouddi 1</t>
  </si>
  <si>
    <t>Ouddi1</t>
  </si>
  <si>
    <t>12.722524801663576 16.047495008207246 305.2448642617325 8.0</t>
  </si>
  <si>
    <t>Amboukcharama</t>
  </si>
  <si>
    <t>12.455478451977665 17.15091221994547 311.6735500521637 8.0</t>
  </si>
  <si>
    <t>Adjaba</t>
  </si>
  <si>
    <t>12.481471556843594 17.178887174903142 328.7721383517649 8.0</t>
  </si>
  <si>
    <t>Kaffata</t>
  </si>
  <si>
    <t>12.522228726640908 17.212198324844078 333.52336293149415 8.0</t>
  </si>
  <si>
    <t>Abourda</t>
  </si>
  <si>
    <t>12.316872582687775 17.104041350930505 317.00584608403295 8.0</t>
  </si>
  <si>
    <t>Michegué</t>
  </si>
  <si>
    <t>12.323729333150071 17.072760665055274 327.5278863340635 8.0</t>
  </si>
  <si>
    <t>Aboudigela</t>
  </si>
  <si>
    <t>12.31887408279659 17.06795610734819 311.9822130697736 8.0</t>
  </si>
  <si>
    <t>Ouaddaï</t>
  </si>
  <si>
    <t>12.403135309857115 17.048069134361413 318.2759970173899 8.0</t>
  </si>
  <si>
    <t>Anganatir 1</t>
  </si>
  <si>
    <t>12.40963748486926 17.036645570812308 338.741605249866 8.0</t>
  </si>
  <si>
    <t>12.418466088063573 17.031359035108448 327.8194386919803 8.0</t>
  </si>
  <si>
    <t>Anganatir</t>
  </si>
  <si>
    <t>12.35960794941368 17.103771373787794 304.00013167471354 6.0</t>
  </si>
  <si>
    <t>Amsakine 2</t>
  </si>
  <si>
    <t>Amsakine2</t>
  </si>
  <si>
    <t>12.522295617321793 17.18378183690768 294.63097125464753 8.0</t>
  </si>
  <si>
    <t>Danrébé</t>
  </si>
  <si>
    <t>12.582260611808364 17.119158785400273 305.0459668540725 8.0</t>
  </si>
  <si>
    <t>12.49193295561211 17.06145954329181 323.46347109134825 8.0</t>
  </si>
  <si>
    <t>12.491944832231054 17.04816753204928 276.07683332455656 8.0</t>
  </si>
  <si>
    <t>Ireïka</t>
  </si>
  <si>
    <t>12.328064247480409 16.989480749641572 327.06595949011034 8.0</t>
  </si>
  <si>
    <t>Angantoura 2</t>
  </si>
  <si>
    <t>Mantchorlo</t>
  </si>
  <si>
    <t>12.308926316653569 16.988292625536392 334.4869841849158 6.0</t>
  </si>
  <si>
    <t>Bouloulou</t>
  </si>
  <si>
    <t>12.298342181901669 16.977823721974396 310.68630023797766 8.0</t>
  </si>
  <si>
    <t>12.296491855633482 16.997792613986203 313.918806146976 4.0</t>
  </si>
  <si>
    <t>Tchangam1</t>
  </si>
  <si>
    <t>12.296692031048964 16.991507137922955 317.9106706893979 6.0</t>
  </si>
  <si>
    <t>Tchangam2</t>
  </si>
  <si>
    <t>12.295074270229863 16.984145554594786 321.13672503340655 8.0</t>
  </si>
  <si>
    <t>12.29292862423708 16.98898476216542 315.92541437092115 8.0</t>
  </si>
  <si>
    <t>Tchangam3</t>
  </si>
  <si>
    <t>12.27608132100828 17.006868860288733 324.2170601895266 8.0</t>
  </si>
  <si>
    <t>12.268895543017633 17.000432036701216 288.87839214444165 8.0</t>
  </si>
  <si>
    <t>Hazara 2</t>
  </si>
  <si>
    <t>12.322369066748713 16.99520442990634 305.63582595159573 8.0</t>
  </si>
  <si>
    <t>Angantoura1</t>
  </si>
  <si>
    <t>12.371832283473282 17.05060178073869 308.7055959076824 8.0</t>
  </si>
  <si>
    <t>12.375679785720372 17.051473084384103 326.39151978958404 6.0</t>
  </si>
  <si>
    <t>12.377951000060518 17.062647628003948 301.5179036186382 6.0</t>
  </si>
  <si>
    <t>12.381679343582533 17.052113582922022 312.024339465624 8.0</t>
  </si>
  <si>
    <t>12.375286248299988 17.063824707031362 342.0173210671318 8.0</t>
  </si>
  <si>
    <t>12.372426268436163 17.064451918886036 304.1883501502229 8.0</t>
  </si>
  <si>
    <t>12.370678912125868 17.064646630267244 315.7951793775881 8.0</t>
  </si>
  <si>
    <t>12.37528633928202 17.057566868345422 314.47679554290625 8.0</t>
  </si>
  <si>
    <t>Nouralwane1</t>
  </si>
  <si>
    <t>12.375450179724234 17.056430915226112 304.4354496764637 8.0</t>
  </si>
  <si>
    <t>12.372534050695469 17.0586550404503 326.93066505977544 8.0</t>
  </si>
  <si>
    <t>12.372720559035146 17.060774375294955 304.38313197625087 8.0</t>
  </si>
  <si>
    <t>12.34710244510136 17.096021826735686 303.13431035234953 8.0</t>
  </si>
  <si>
    <t>Amssakiné</t>
  </si>
  <si>
    <t>12.377338645945613 17.06289711708102 366.7060580909699 8.0</t>
  </si>
  <si>
    <t>12.379381530342016 17.05511865114696 298.79369817246214 8.0</t>
  </si>
  <si>
    <t>Etoile1</t>
  </si>
  <si>
    <t>12.380261325841603 17.046256248335673 346.78338502785397 8.0</t>
  </si>
  <si>
    <t>12.369681565882221 17.05542362505621 292.01572987289813 8.0</t>
  </si>
  <si>
    <t>12.10932313128524 17.0219214218774 335.003590520326 8.0</t>
  </si>
  <si>
    <t>Baykouma1</t>
  </si>
  <si>
    <t>12.112101661521715 17.022666469845294 330.6928867775891 8.0</t>
  </si>
  <si>
    <t>Baykouma2</t>
  </si>
  <si>
    <t>12.111948719557283 17.017934873438012 317.11669453684283 8.0</t>
  </si>
  <si>
    <t>Baykouma3</t>
  </si>
  <si>
    <t>12.109795616902206 17.018919449916925 322.2357150374961 8.0</t>
  </si>
  <si>
    <t>Baykouma 4</t>
  </si>
  <si>
    <t>12.135737728676597 17.001356965207187 312.3793988813365 8.0</t>
  </si>
  <si>
    <t>12.145154340399046 16.99176588210955 325.2086866244131 8.0</t>
  </si>
  <si>
    <t>12.157833831905577 16.99384563306639 316.00223513927165 6.0</t>
  </si>
  <si>
    <t>12.173645413219555 16.990170579244445 306.9232382107532 8.0</t>
  </si>
  <si>
    <t>12.170026593649386 16.987897505172594 326.93764449843997 8.0</t>
  </si>
  <si>
    <t>12.082766838817252 17.16133337777609 313.17621015751104 8.0</t>
  </si>
  <si>
    <t>12.08129035575045 17.141696577457374 329.76749325458314 6.0</t>
  </si>
  <si>
    <t>12.090285620213187 17.11652327012698 328.3015149847207 6.0</t>
  </si>
  <si>
    <t>12.07209947289656 17.121780246722874 343.9696400225166 6.0</t>
  </si>
  <si>
    <t>12.080249855456147 17.11647505087148 335.46847436975014 6.0</t>
  </si>
  <si>
    <t>12.127887271286223 17.098561275048223 342.5122492349106 8.0</t>
  </si>
  <si>
    <t>Rehedadoud1</t>
  </si>
  <si>
    <t>12.118205278677406 17.067467949582245 332.990013547432 8.0</t>
  </si>
  <si>
    <t>Amgarne1</t>
  </si>
  <si>
    <t>12.132022634746898 17.103133902838007 342.2301827557763 8.0</t>
  </si>
  <si>
    <t>Rehedadoud2</t>
  </si>
  <si>
    <t>12.132335773589539 17.06373234644105 317.65591408140153 6.0</t>
  </si>
  <si>
    <t>Amgarne2</t>
  </si>
  <si>
    <t>12.122405162390283 17.11574243354175 306.651549980393 8.0</t>
  </si>
  <si>
    <t>12.147690061209648 17.057086080524936 329.1533447622729 8.0</t>
  </si>
  <si>
    <t>12.127735788755302 17.144987655493868 336.53129208107 8.0</t>
  </si>
  <si>
    <t>12.151987938833207 17.053721855951704 317.13472719218163 8.0</t>
  </si>
  <si>
    <t>12.128958980679265 17.171953005195416 322.05113742191867 6.0</t>
  </si>
  <si>
    <t>12.081958141715399 17.175054641907277 306.3290896119164 8.0</t>
  </si>
  <si>
    <t>Amkharouma</t>
  </si>
  <si>
    <t>12.107750191536905 17.085187307286713 322.13621950044507 8.0</t>
  </si>
  <si>
    <t>12.133117164971612 17.14396766488699 296.32263602757797 8.0</t>
  </si>
  <si>
    <t>12.148664880915211 17.133515123891968 319.37958573782777 8.0</t>
  </si>
  <si>
    <t>12.1767361379504 17.04567479279798 323.6269953599916 8.0</t>
  </si>
  <si>
    <t>12.186867776277508 17.041850021986868 361.7112785150871 6.0</t>
  </si>
  <si>
    <t>12.177037597613701 17.05857182768369 326.0374406459648 6.0</t>
  </si>
  <si>
    <t>12.183662015383595 17.028169826605126 310.96649961588844 6.0</t>
  </si>
  <si>
    <t>12.201481913857418 16.998543039967647 325.3204104609568 8.0</t>
  </si>
  <si>
    <t>12.200402012455335 16.997169383848448 296.5895479219297 8.0</t>
  </si>
  <si>
    <t>12.116500422780671 17.176707259696514 319.4658757392003 8.0</t>
  </si>
  <si>
    <t>Hadjelti Alkoudou</t>
  </si>
  <si>
    <t>12.120481280936895 17.176916086460505 334.5915357151375 8.0</t>
  </si>
  <si>
    <t>Hadjelti Hidjelidjé</t>
  </si>
  <si>
    <t>12.1415055830217 17.17380544313921 316.4599477516277 8.0</t>
  </si>
  <si>
    <t>Hadjelti Amchier</t>
  </si>
  <si>
    <t>12.04650643462973 17.063222468018928 357.6760237440401 8.0</t>
  </si>
  <si>
    <t>Ambatchbatch1</t>
  </si>
  <si>
    <t>12.0434102667968 17.07165930924327 343.42100604742274 8.0</t>
  </si>
  <si>
    <t>Ambatchbatch2</t>
  </si>
  <si>
    <t>12.04252861380733 17.114090700087655 328.30171074783186 8.0</t>
  </si>
  <si>
    <t>12.136004945649574 17.173263501998903 338.22082891767366 8.0</t>
  </si>
  <si>
    <t>12.015306272647393 17.134856551564052 329.3792578403655 6.0</t>
  </si>
  <si>
    <t>Moutogze</t>
  </si>
  <si>
    <t>11.994996970761052 17.124941265602367 326.4017860742122 8.0</t>
  </si>
  <si>
    <t>Tchangam</t>
  </si>
  <si>
    <t>12.082846887539151 17.067714710627914 335.66983862737726 6.0</t>
  </si>
  <si>
    <t>Dilbini1</t>
  </si>
  <si>
    <t>12.082738909904029 17.067637241205713 319.46362876477224 6.0</t>
  </si>
  <si>
    <t>12.055710348661346 17.129917360094918 312.78941792847075 6.0</t>
  </si>
  <si>
    <t>12.070420256878204 17.107830635031124 259.2245515079765 6.0</t>
  </si>
  <si>
    <t>12.080127127684326 17.069681460979467 313.87904309413113 6.0</t>
  </si>
  <si>
    <t>Dilbi 4</t>
  </si>
  <si>
    <t>Dilbini4</t>
  </si>
  <si>
    <t>12.085425715382417 17.068797575371814 322.6696936588269 8.0</t>
  </si>
  <si>
    <t>Dilbini 2</t>
  </si>
  <si>
    <t>Dilbini2</t>
  </si>
  <si>
    <t>12.084644136413669 17.06778988254833 360.64081218771014 6.0</t>
  </si>
  <si>
    <t>Dilbini3</t>
  </si>
  <si>
    <t>12.128609046245106 17.27357620850997 357.6032032506423 8.0</t>
  </si>
  <si>
    <t>12.064191439098344 17.423725859220255 317.40348441655584 8.0</t>
  </si>
  <si>
    <t>Walgagui</t>
  </si>
  <si>
    <t>swamp_far_away</t>
  </si>
  <si>
    <t>12.043654236588345 17.39662212846475 363.1158173779558 8.0</t>
  </si>
  <si>
    <t>Amladoba</t>
  </si>
  <si>
    <t>12.082849115374547 17.372200865064233 333.8187091657562 8.0</t>
  </si>
  <si>
    <t>Amsiefe</t>
  </si>
  <si>
    <t>12.111928115169182 17.351425062240867 326.602760482132 8.0</t>
  </si>
  <si>
    <t>Adangoro</t>
  </si>
  <si>
    <t>12.181212149066045 17.327752323576792 332.5952619900846 8.0</t>
  </si>
  <si>
    <t>12.157483534638807 17.364791246599285 346.75294780637626 8.0</t>
  </si>
  <si>
    <t>12.170907531721248 17.345915817876893 324.19391647615896 8.0</t>
  </si>
  <si>
    <t>Amkaglo</t>
  </si>
  <si>
    <t>12.192259631345403 17.29461775355287 333.94233633877025 6.0</t>
  </si>
  <si>
    <t>Alkatalok Almim</t>
  </si>
  <si>
    <t>12.193559153191602 17.283670585399598 330.9822123201364 8.0</t>
  </si>
  <si>
    <t>12.157314408085854 17.266164806062196 330.05566830384424 8.0</t>
  </si>
  <si>
    <t>Galadji Moustapha</t>
  </si>
  <si>
    <t>12.167355217924875 17.253954304372964 324.2535465223155 8.0</t>
  </si>
  <si>
    <t>12.109658398924235 17.34478504290964 322.02177863794157 6.0</t>
  </si>
  <si>
    <t>12.09418169588563 17.295237793605995 340.7862048370572 8.0</t>
  </si>
  <si>
    <t>Amchoka</t>
  </si>
  <si>
    <t>12.091185235860813 17.358921784917182 331.0395484900456 6.0</t>
  </si>
  <si>
    <t>Himemit</t>
  </si>
  <si>
    <t>swamp_near_by</t>
  </si>
  <si>
    <t>12.060318250992228 17.23954270164663 331.3910956239081 8.0</t>
  </si>
  <si>
    <t>Amkachawaye</t>
  </si>
  <si>
    <t>12.069788170794896 17.23024466092724 342.70451409695676 6.0</t>
  </si>
  <si>
    <t>12.072150035363604 17.220448807761045 341.76946049700916 8.0</t>
  </si>
  <si>
    <t>12.05421527616139 17.226507146137056 325.04216613398347 8.0</t>
  </si>
  <si>
    <t>12.039841785073563 17.214715805247216 338.8019661051193 8.0</t>
  </si>
  <si>
    <t>12.043202865410159 17.244723696507137 346.29748055208654 8.0</t>
  </si>
  <si>
    <t>Tamboula1</t>
  </si>
  <si>
    <t>12.041865418915304 17.29203503381187 333.7396801785371 8.0</t>
  </si>
  <si>
    <t>Arimta</t>
  </si>
  <si>
    <t>12.027846267521017 17.265010098886673 359.2657597210504 6.0</t>
  </si>
  <si>
    <t>Tamboula2</t>
  </si>
  <si>
    <t>12.001546356326829 17.246469657664772 332.9658760048486 8.0</t>
  </si>
  <si>
    <t>Doulie1</t>
  </si>
  <si>
    <t>12.00870935263438 17.198173332040923 340.0255531746165 8.0</t>
  </si>
  <si>
    <t>Djamadi</t>
  </si>
  <si>
    <t>11.972250927144405 17.253131274640136 336.3394961518275 6.0</t>
  </si>
  <si>
    <t>Doulie2</t>
  </si>
  <si>
    <t>11.94397389091486 17.299580122875525 273.49950147196455 8.0</t>
  </si>
  <si>
    <t>Asabaya</t>
  </si>
  <si>
    <t>11.998171929224167 17.21993504908296 351.4915606005002 8.0</t>
  </si>
  <si>
    <t>Bantoul</t>
  </si>
  <si>
    <t>11.902787910907806 17.316425095223494 361.8154723242569 8.0</t>
  </si>
  <si>
    <t>11.894459783883544 17.32973269940901 348.96502548529395 6.0</t>
  </si>
  <si>
    <t>Mirere</t>
  </si>
  <si>
    <t>11.933155668661527 17.26075232718256 314.680049557167 6.0</t>
  </si>
  <si>
    <t>Baka</t>
  </si>
  <si>
    <t>11.995803724980457 17.23501142956568 317.8191499152584 6.0</t>
  </si>
  <si>
    <t>11.978783356065104 17.206028997115908 289.027847192137 8.0</t>
  </si>
  <si>
    <t>Miressil 1</t>
  </si>
  <si>
    <t>11.982498263160345 17.192864914734212 317.3985400007134 8.0</t>
  </si>
  <si>
    <t>12.04231244031474 17.175305958350933 326.865994006856 6.0</t>
  </si>
  <si>
    <t>12.055208212054128 17.174380818538538 337.37478163564884 6.0</t>
  </si>
  <si>
    <t>Ourel Oumar</t>
  </si>
  <si>
    <t>12.068898964832941 17.189171563692188 348.1966052374025 8.0</t>
  </si>
  <si>
    <t>Ourel Moussa</t>
  </si>
  <si>
    <t>12.01879518329099 17.188155372372368 340.0277882290287 8.0</t>
  </si>
  <si>
    <t>11.942506650436322 17.18348282043189 329.9507601977597 8.0</t>
  </si>
  <si>
    <t>Atoual</t>
  </si>
  <si>
    <t>11.975504637009005 17.1551222114038 324.30952553379325 8.0</t>
  </si>
  <si>
    <t>Djimeze2</t>
  </si>
  <si>
    <t>11.983954118058119 17.147556337731082 325.279223521837 6.0</t>
  </si>
  <si>
    <t>Djimeze1</t>
  </si>
  <si>
    <t>12.116585217809558 17.20336663535815 329.4717980235527 8.0</t>
  </si>
  <si>
    <t>12.17127076602894 17.275692636698544 317.635872240274 8.0</t>
  </si>
  <si>
    <t>12.186505092831277 17.308954537445082 322.5842232608756 6.0</t>
  </si>
  <si>
    <t>12.09367875906763 17.246798342734902 315.4843286686974 8.0</t>
  </si>
  <si>
    <t>11.813186289326437 17.16535387240544 326.18015159232823 8.0</t>
  </si>
  <si>
    <t>11.901031796176314 17.189477704368336 315.0463196796212 6.0</t>
  </si>
  <si>
    <t>11.847614349154089 17.176989375940227 335.7776490495803 8.0</t>
  </si>
  <si>
    <t>11.792454240647276 17.140669006044224 360.6765487919705 8.0</t>
  </si>
  <si>
    <t>Nabagaya</t>
  </si>
  <si>
    <t>11.819051610178834 17.12189620237237 362.1059824112512 8.0</t>
  </si>
  <si>
    <t>Dabaraya</t>
  </si>
  <si>
    <t>11.832509764411968 17.075507978144994 351.4309529355191 8.0</t>
  </si>
  <si>
    <t>Toukousa</t>
  </si>
  <si>
    <t>11.840868854846477 17.073616147234578 338.5936119039231 8.0</t>
  </si>
  <si>
    <t>11.837894907363976 17.060980537790222 334.6835327843522 6.0</t>
  </si>
  <si>
    <t>11.865110477533106 17.115382959828583 339.84111466754547 8.0</t>
  </si>
  <si>
    <t>Arikab1</t>
  </si>
  <si>
    <t>11.861237403978468 17.10810187646779 329.85123054335327 8.0</t>
  </si>
  <si>
    <t>Arikab2</t>
  </si>
  <si>
    <t>11.870207866008073 17.11433674592647 340.5452283168295 6.0</t>
  </si>
  <si>
    <t>Arikab3</t>
  </si>
  <si>
    <t>11.864682138343387 17.129447950768533 349.6688427567671 8.0</t>
  </si>
  <si>
    <t>Arikap4</t>
  </si>
  <si>
    <t>11.88691291849782 17.165854411241572 354.66804221686783 8.0</t>
  </si>
  <si>
    <t>Abdalari</t>
  </si>
  <si>
    <t>11.922167955409346 17.175243298079693 331.5235153720465 8.0</t>
  </si>
  <si>
    <t>Habre2</t>
  </si>
  <si>
    <t>11.912925400194258 17.158925570905385 336.9082204031032 8.0</t>
  </si>
  <si>
    <t>Habre3</t>
  </si>
  <si>
    <t>11.93871922329915 17.149156713925496 334.81747114559255 6.0</t>
  </si>
  <si>
    <t>Habre1</t>
  </si>
  <si>
    <t>11.78498095583257 17.18433206641127 354.2393938889155 8.0</t>
  </si>
  <si>
    <t>11.77747299769455 17.218400512459553 345.51617654826634 8.0</t>
  </si>
  <si>
    <t>Ifen Moubi</t>
  </si>
  <si>
    <t>11.831860623959212 17.250254991434076 337.2942767076984 8.0</t>
  </si>
  <si>
    <t>11.878098813077987 17.25493515009003 321.92126175692937 8.0</t>
  </si>
  <si>
    <t>Amkharouma 1</t>
  </si>
  <si>
    <t>11.897511262694039 17.24861761958316 390.745159595285 8.0</t>
  </si>
  <si>
    <t>Amkharouma2</t>
  </si>
  <si>
    <t>11.897859852946391 17.23795778485599 317.3811654098833 8.0</t>
  </si>
  <si>
    <t>Matébgé</t>
  </si>
  <si>
    <t>11.788973386262317 17.16409209876317 341.38900495411326 6.0</t>
  </si>
  <si>
    <t>11.790576720465177 17.16609871219953 338.4053419713582 6.0</t>
  </si>
  <si>
    <t>11.785187646749264 17.16217769848229 362.2042547923041 8.0</t>
  </si>
  <si>
    <t>11.792088800725388 17.165856701396002 336.0933585517844 8.0</t>
  </si>
  <si>
    <t>Harazaï</t>
  </si>
  <si>
    <t>11.79562322721619 17.162216204716593 343.40645484093113 6.0</t>
  </si>
  <si>
    <t>11.792374786960451 17.15925606648017 349.14531200592495 8.0</t>
  </si>
  <si>
    <t>Rafalbagar</t>
  </si>
  <si>
    <t>12.363452231263471 17.00074198382507 299.8354906538041 6.0</t>
  </si>
  <si>
    <t>Barkatagna1</t>
  </si>
  <si>
    <t>12.351233679907562 16.998617429971617 326.12402872984455 8.0</t>
  </si>
  <si>
    <t>Barkatagna3</t>
  </si>
  <si>
    <t>12.35322739969544 16.99562383791838 330.9159870214231 8.0</t>
  </si>
  <si>
    <t>Barkatagna4</t>
  </si>
  <si>
    <t>12.3476853007502 16.9982783383038 318.2793691180654 8.0</t>
  </si>
  <si>
    <t>Iredoubou</t>
  </si>
  <si>
    <t>12.339215590900077 16.979480177329147 311.8544389387666 6.0</t>
  </si>
  <si>
    <t>Mitogze</t>
  </si>
  <si>
    <t>12.357176367557678 17.000483919265232 304.4222615650327 6.0</t>
  </si>
  <si>
    <t>Barkatagna2</t>
  </si>
  <si>
    <t>11.788422683343034 17.15753242197462 342.19962020686467 8.0</t>
  </si>
  <si>
    <t>Gama(Djamalbataha)</t>
  </si>
  <si>
    <t>11.892928239360463 17.211250139550266 325.0381996981168 6.0</t>
  </si>
  <si>
    <t>11.916154852786168 17.218231613434533 318.25126807132585 8.0</t>
  </si>
  <si>
    <t>11.943348443827553 17.226939770960485 355.5539594571571 6.0</t>
  </si>
  <si>
    <t>Allatana</t>
  </si>
  <si>
    <t>11.789568244251635 17.158925268690314 342.2745889534828 6.0</t>
  </si>
  <si>
    <t>11.932954366282624 17.232798920649202 320.1500779333898 8.0</t>
  </si>
  <si>
    <t>Almazroub</t>
  </si>
  <si>
    <t>11.849059165242632 17.223089797229502 347.7683086196042 8.0</t>
  </si>
  <si>
    <t>11.866207373079817 17.224826270985318 328.2455304360398 4.0</t>
  </si>
  <si>
    <t>11.860637308004458 17.22660711186521 322.64831076588604 8.0</t>
  </si>
  <si>
    <t>11.835615481021712 17.293348572913867 345.6651690932944 8.0</t>
  </si>
  <si>
    <t>11.835253156642139 17.307062746068414 348.6714358824251 8.0</t>
  </si>
  <si>
    <t>11.845929483347415 17.322190825549047 350.06690438442007 6.0</t>
  </si>
  <si>
    <t>Tilehaya</t>
  </si>
  <si>
    <t>11.852440463913256 17.318531840121512 324.5944625722394 8.0</t>
  </si>
  <si>
    <t>Mirehike</t>
  </si>
  <si>
    <t>11.860164056952339 17.296005933308997 348.37278275664494 8.0</t>
  </si>
  <si>
    <t>Matba</t>
  </si>
  <si>
    <t>11.951409965239556 17.08421621997043 333.320037931631 6.0</t>
  </si>
  <si>
    <t>Adiere1</t>
  </si>
  <si>
    <t>11.954524301581246 17.07929194920737 330.35494876498484 8.0</t>
  </si>
  <si>
    <t>Adihere2</t>
  </si>
  <si>
    <t>11.93478986096631 17.092483872891894 339.50040274766764 6.0</t>
  </si>
  <si>
    <t>Dire</t>
  </si>
  <si>
    <t>Adihere</t>
  </si>
  <si>
    <t>11.926194275151428 17.090347942890006 328.507900712774 8.0</t>
  </si>
  <si>
    <t>Dihere</t>
  </si>
  <si>
    <t>12.251935653420274 17.139067172877976 321.9106128999763 8.0</t>
  </si>
  <si>
    <t>12.226764252339928 17.127835498622986 322.3617365321901 8.0</t>
  </si>
  <si>
    <t>12.211214232509592 17.11794490204072 319.8632092551036 6.0</t>
  </si>
  <si>
    <t>12.171946893867428 17.08782929047631 335.6397925278657 8.0</t>
  </si>
  <si>
    <t>12.153022938382422 17.098060996895704 348.11369824461883 6.0</t>
  </si>
  <si>
    <t>Alkaroum Aldjamé</t>
  </si>
  <si>
    <t>12.149081881681209 17.092735763005187 322.04669865965224 8.0</t>
  </si>
  <si>
    <t>Alkharoum1</t>
  </si>
  <si>
    <t>12.254119764455947 17.12141904468104 323.137429177844 8.0</t>
  </si>
  <si>
    <t>12.24279578346387 17.110811235059092 337.1718073399839 8.0</t>
  </si>
  <si>
    <t>Hilé Alla</t>
  </si>
  <si>
    <t>12.243456899908109 17.164249263942356 303.42304842453814 8.0</t>
  </si>
  <si>
    <t>12.241478311765658 17.160582949658284 319.0970723511042 6.0</t>
  </si>
  <si>
    <t>Achana1</t>
  </si>
  <si>
    <t>12.21227554662643 17.159723859369034 322.33727156629243 6.0</t>
  </si>
  <si>
    <t>Amchielibe1</t>
  </si>
  <si>
    <t>12.19787461261591 17.16676511937253 322.3010553891525 8.0</t>
  </si>
  <si>
    <t>12.18639870952739 17.152300594102137 324.8161196829943 8.0</t>
  </si>
  <si>
    <t>12.158374916437277 17.15678152632785 317.217165495292 6.0</t>
  </si>
  <si>
    <t>12.154683842414146 17.181638711652234 327.5145414913365 8.0</t>
  </si>
  <si>
    <t>12.207460089082737 17.16019430457128 330.3159447993841 8.0</t>
  </si>
  <si>
    <t>Amchelibe2</t>
  </si>
  <si>
    <t>12.232925628632863 17.160808363465023 319.5530402459632 8.0</t>
  </si>
  <si>
    <t>Achana2</t>
  </si>
  <si>
    <t>12.26487837710037 17.189832991264247 284.1356483908059 8.0</t>
  </si>
  <si>
    <t>Atagile1</t>
  </si>
  <si>
    <t>12.240870306327094 17.222227870232135 328.3948878195026 6.0</t>
  </si>
  <si>
    <t>12.225423699620706 17.223262811814017 317.85643457473833 8.0</t>
  </si>
  <si>
    <t>12.25190595967695 17.20375305022365 320.2274695277672 6.0</t>
  </si>
  <si>
    <t>12.258657840742236 17.190239967884516 333.6156116556879 6.0</t>
  </si>
  <si>
    <t>Tagile2</t>
  </si>
  <si>
    <t>12.270816958669323 17.154772190478262 310.032928290543 8.0</t>
  </si>
  <si>
    <t>Tchawaï Alkoudou 1</t>
  </si>
  <si>
    <t>12.286137814715861 17.19746219596664 300.06521364635455 8.0</t>
  </si>
  <si>
    <t>Garasa</t>
  </si>
  <si>
    <t>12.301772081948364 17.201471060628155 309.1281017989706 4.0</t>
  </si>
  <si>
    <t>Amalakh1</t>
  </si>
  <si>
    <t>12.307250087891342 17.19753819700489 325.17764427957474 8.0</t>
  </si>
  <si>
    <t>Amalakh2</t>
  </si>
  <si>
    <t>12.200172990105637 17.122486876971163 317.3654677633335 6.0</t>
  </si>
  <si>
    <t>Rahad Albagar1</t>
  </si>
  <si>
    <t>12.314208545804636 17.185869851583025 338.85688303692336 8.0</t>
  </si>
  <si>
    <t>Dabkara</t>
  </si>
  <si>
    <t>12.321215567219358 17.15188287529822 326.8384727315873 6.0</t>
  </si>
  <si>
    <t>Anidjayite</t>
  </si>
  <si>
    <t>12.298542649041039 17.14440987362204 320.8408394163606 8.0</t>
  </si>
  <si>
    <t>Amaalakh</t>
  </si>
  <si>
    <t>12.232064955305125 17.06941112764798 350.4073791918515 6.0</t>
  </si>
  <si>
    <t>Niguer Dehiye</t>
  </si>
  <si>
    <t>12.287617070807729 17.154124937597 347.92218970176054 8.0</t>
  </si>
  <si>
    <t>12.28223296869945 17.157908951731955 315.0738057934538 8.0</t>
  </si>
  <si>
    <t>Alhimede</t>
  </si>
  <si>
    <t>12.270239558008786 17.152782888490563 344.3911959888162 6.0</t>
  </si>
  <si>
    <t>Amalakh4</t>
  </si>
  <si>
    <t>12.207091461826087 17.051324562347087 297.55799453984764 8.0</t>
  </si>
  <si>
    <t>Niguer Amazaï</t>
  </si>
  <si>
    <t>12.303777247242536 17.207375049824055 313.3202830683011 8.0</t>
  </si>
  <si>
    <t>Amalakh 3</t>
  </si>
  <si>
    <t>12.218094261697367 17.07341856579145 318.8045188852039 4.0</t>
  </si>
  <si>
    <t>Niguer Alkoudou</t>
  </si>
  <si>
    <t>12.298102887368833 17.092557645382236 324.926329922082 8.0</t>
  </si>
  <si>
    <t>12.29852953364279 17.098214149299768 331.11217777889715 8.0</t>
  </si>
  <si>
    <t>Doulouk1</t>
  </si>
  <si>
    <t>12.288701981579175 17.108950686257767 317.2394677427762 8.0</t>
  </si>
  <si>
    <t>12.297096529330567 17.120495761906273 314.40806156140405 8.0</t>
  </si>
  <si>
    <t>12.307201387095901 17.122432183106604 309.98145375491913 4.0</t>
  </si>
  <si>
    <t>Aldjiekiné</t>
  </si>
  <si>
    <t>12.237195537467384 17.087298052391525 328.7856553661527 6.0</t>
  </si>
  <si>
    <t>Alhadj Derib</t>
  </si>
  <si>
    <t>12.552312184014276 16.74708253799675 273.4731666769724 8.0</t>
  </si>
  <si>
    <t>Marioud Tom</t>
  </si>
  <si>
    <t>12.607389116601684 16.747421321010865 293.5528389182174 8.0</t>
  </si>
  <si>
    <t>Saha Azaraf</t>
  </si>
  <si>
    <t>12.515721581206764 16.696661463867617 306.2091795125709 6.0</t>
  </si>
  <si>
    <t>12.526957652462658 16.703162744301796 311.590468998642 6.0</t>
  </si>
  <si>
    <t>12.539396698849641 16.702973377770203 305.61416152305435 6.0</t>
  </si>
  <si>
    <t>12.62579870228723 16.742996960787302 284.6086692632712 8.0</t>
  </si>
  <si>
    <t>Bourourieyé</t>
  </si>
  <si>
    <t>12.547171405173316 16.703515751120218 296.8913058901436 8.0</t>
  </si>
  <si>
    <t>12.643461531036847 16.757916697847715 292.8435909028809 8.0</t>
  </si>
  <si>
    <t>12.645367578454675 16.78470717214677 314.4536571416128 8.0</t>
  </si>
  <si>
    <t>Amtalaha</t>
  </si>
  <si>
    <t>12.555157270572272 16.696048621573464 312.8489153350335 8.0</t>
  </si>
  <si>
    <t>12.65201862364938 16.765218937439503 298.80491210920377 8.0</t>
  </si>
  <si>
    <t>12.652180167877745 16.753517929594796 339.0576102621659 8.0</t>
  </si>
  <si>
    <t>Fadjawa1</t>
  </si>
  <si>
    <t>12.56345663103527 16.69628102966985 309.6460066678632 4.0</t>
  </si>
  <si>
    <t>12.663923372869345 16.74521224691632 301.8875744586272 8.0</t>
  </si>
  <si>
    <t>Fadjawa2</t>
  </si>
  <si>
    <t>12.674380808835755 16.741347201448008 304.70976490187826 8.0</t>
  </si>
  <si>
    <t>12.580878095611663 16.705541282091954 313.44821967634346 8.0</t>
  </si>
  <si>
    <t>12.577019411553906 16.712284154300267 293.47927379667686 6.0</t>
  </si>
  <si>
    <t>12.669477272248532 16.73868860419789 284.82121860403294 6.0</t>
  </si>
  <si>
    <t>12.581235396818023 16.71633535545531 290.199704704478 6.0</t>
  </si>
  <si>
    <t>12.574324324420687 16.73431162019146 295.5273367040418 8.0</t>
  </si>
  <si>
    <t>12.529300266847208 16.698334581375022 297.90909270842263 6.0</t>
  </si>
  <si>
    <t>12.541236944669068 16.725443265619578 297.5238404963038 8.0</t>
  </si>
  <si>
    <t>12.556926491962818 16.667548916259275 312.6362320535589 8.0</t>
  </si>
  <si>
    <t>12.504633784479816 16.711619001603005 335.21365815686516 6.0</t>
  </si>
  <si>
    <t>12.5193643367796 16.72088650950296 295.1831418119618 8.0</t>
  </si>
  <si>
    <t>12.54826181731588 16.77158905132008 298.63057266898556 8.0</t>
  </si>
  <si>
    <t>12.539129730886781 16.79621991237457 294.64886747933315 8.0</t>
  </si>
  <si>
    <t>12.520630421280947 16.794898687931582 317.7358477750529 8.0</t>
  </si>
  <si>
    <t>12.520879365377075 16.818745329491176 307.47624415553184 6.0</t>
  </si>
  <si>
    <t>12.49887496573566 16.865490593615558 314.3086384393794 6.0</t>
  </si>
  <si>
    <t>12.507129811954474 16.807512163915174 299.6555154792798 6.0</t>
  </si>
  <si>
    <t>12.52636597398724 16.76822059741952 318.9589014038847 8.0</t>
  </si>
  <si>
    <t>12.535333540509916 16.751251660144483 352.4722249125945 8.0</t>
  </si>
  <si>
    <t>12.533782583320516 16.751922634768643 288.86575547835184 8.0</t>
  </si>
  <si>
    <t>12.504101994664888 16.68323342778192 317.32164374267165 8.0</t>
  </si>
  <si>
    <t>12.49723743418895 16.67756542899778 322.4639765465472 8.0</t>
  </si>
  <si>
    <t>12.501575793863072 16.66762659114995 305.7694517146916 8.0</t>
  </si>
  <si>
    <t>Kaokao Moudjolo</t>
  </si>
  <si>
    <t>12.51075598336375 16.668118744442097 305.50420764909387 8.0</t>
  </si>
  <si>
    <t>12.505456107921995 16.7382783768686 317.9596801703523 8.0</t>
  </si>
  <si>
    <t>12.496086384042773 16.725703340167367 298.89545927711475 8.0</t>
  </si>
  <si>
    <t>Mario1</t>
  </si>
  <si>
    <t>12.548427582250198 16.74965855371408 306.0417822933406 6.0</t>
  </si>
  <si>
    <t>Fadjé</t>
  </si>
  <si>
    <t>12.482603635773147 16.813423371476024 329.05659781121875 8.0</t>
  </si>
  <si>
    <t>12.475367046893075 16.819788667989492 329.65965491486463 8.0</t>
  </si>
  <si>
    <t>12.469335045586773 16.8021095002261 291.94223376330757 6.0</t>
  </si>
  <si>
    <t>12.480498646016288 16.791690744412005 308.79267606889056 8.0</t>
  </si>
  <si>
    <t>12.484241964002234 16.78548359255738 316.10064060707913 4.0</t>
  </si>
  <si>
    <t>12.4613203565031 16.766100767368226 341.7041719686659 8.0</t>
  </si>
  <si>
    <t>12.636960246035967 16.74219280853735 290.0566516397409 16.0</t>
  </si>
  <si>
    <t>Amtcholio1</t>
  </si>
  <si>
    <t>12.643957675592333 16.741464678481393 316.9233049892389 8.0</t>
  </si>
  <si>
    <t>Amtcholio2</t>
  </si>
  <si>
    <t>12.645893077037082 16.716426033327213 306.40338121272976 4.0</t>
  </si>
  <si>
    <t>12.687160125646173 16.73878961993273 318.0547331002708 8.0</t>
  </si>
  <si>
    <t>12.718269762242063 16.720977552321514 303.66917909435085 8.0</t>
  </si>
  <si>
    <t>Bita</t>
  </si>
  <si>
    <t>12.753747260626072 16.730876359193132 308.5109467986842 8.0</t>
  </si>
  <si>
    <t>Matibga</t>
  </si>
  <si>
    <t>11.998950179003415 16.776578804733127 335.47060012161757 8.0</t>
  </si>
  <si>
    <t>11.995454263034995 16.792378027358172 312.35144194327535 8.0</t>
  </si>
  <si>
    <t>12.039893735817914 16.86166665960557 335.2000149301287 8.0</t>
  </si>
  <si>
    <t>12.00978686457999 16.757487842814424 338.24288228382 8.0</t>
  </si>
  <si>
    <t>12.015605063845351 16.74772937792649 331.2249847392306 8.0</t>
  </si>
  <si>
    <t>11.969638012538864 16.83697639286681 330.3892260166773 6.0</t>
  </si>
  <si>
    <t>Achana</t>
  </si>
  <si>
    <t>11.998744946166575 16.84775642998717 322.4233896377479 4.0</t>
  </si>
  <si>
    <t>Sourya</t>
  </si>
  <si>
    <t>11.999951451695766 16.867739670644426 338.94153542214735 6.0</t>
  </si>
  <si>
    <t>12.10319883522213 16.819851003277957 313.6246464530151 8.0</t>
  </si>
  <si>
    <t>12.114418394757728 16.82284508936696 328.00907155570144 8.0</t>
  </si>
  <si>
    <t>12.12703595913273 16.816260729493376 319.64761728698187 8.0</t>
  </si>
  <si>
    <t>12.15883541261705 16.92542801345553 325.6780479875207 8.0</t>
  </si>
  <si>
    <t>Andileo</t>
  </si>
  <si>
    <t>12.125090884572645 16.74326837831522 328.4962647523601 8.0</t>
  </si>
  <si>
    <t>12.141199288070297 16.741046651404975 333.50565882338805 8.0</t>
  </si>
  <si>
    <t>12.146556514016174 16.738049095796427 313.8824596853747 8.0</t>
  </si>
  <si>
    <t>12.106358383013362 16.745138649476456 358.4044282996547 6.0</t>
  </si>
  <si>
    <t>12.043254852497599 16.724329833509717 325.6537114024049 8.0</t>
  </si>
  <si>
    <t>12.016291368296148 16.735176780549946 320.5704232721298 8.0</t>
  </si>
  <si>
    <t>12.066556822941177 16.74359224559831 328.62443250216245 6.0</t>
  </si>
  <si>
    <t>12.109729548707266 16.746806857712947 332.48560290595515 8.0</t>
  </si>
  <si>
    <t>12.20795049969873 16.87320197860861 317.19886637459683 8.0</t>
  </si>
  <si>
    <t>12.215099310065824 16.868355394073838 327.6124078794424 6.0</t>
  </si>
  <si>
    <t>12.190040715639526 16.880600389550157 323.4795763302326 8.0</t>
  </si>
  <si>
    <t>12.163340223211522 16.874373215653144 337.8913252236255 8.0</t>
  </si>
  <si>
    <t>12.160639297835907 16.875933598276298 318.5092427363077 8.0</t>
  </si>
  <si>
    <t>12.14186554592754 16.830888948498025 375.5212355246821 8.0</t>
  </si>
  <si>
    <t>12.104162820473965 16.866515904385242 322.1026601070405 8.0</t>
  </si>
  <si>
    <t>12.142764958622198 17.5177501450418 293.00172142282827 8.0</t>
  </si>
  <si>
    <t>12.114756095047383 17.48847417511336 330.76094313250184 6.0</t>
  </si>
  <si>
    <t>12.106474162326975 17.46966629936436 332.76661236079303 8.0</t>
  </si>
  <si>
    <t>12.108235100686683 17.446869181838295 313.2212063142916 8.0</t>
  </si>
  <si>
    <t>12.10168656508258 17.42284550564144 321.06438893061676 6.0</t>
  </si>
  <si>
    <t>12.105149637277876 17.404153875188523 377.07059693436753 6.0</t>
  </si>
  <si>
    <t>12.11108135561446 17.36671424145195 327.7254019921905 8.0</t>
  </si>
  <si>
    <t>12.11804264320576 17.431444892451335 355.33237711522196 8.0</t>
  </si>
  <si>
    <t>12.150716951369708 17.41404162675483 333.0748324709167 6.0</t>
  </si>
  <si>
    <t>12.157140644531315 17.42788466951424 325.1382450323972 6.0</t>
  </si>
  <si>
    <t>13.020869041294393 16.83443783013277 300.3171238082016 4.0</t>
  </si>
  <si>
    <t>Abgodé</t>
  </si>
  <si>
    <t>12.986299728028596 16.70271645175796 303.55294212323906 4.0</t>
  </si>
  <si>
    <t>Daka</t>
  </si>
  <si>
    <t>12.998984085518424 16.759533865514367 301.78086528152187 8.0</t>
  </si>
  <si>
    <t>Doumdoumou</t>
  </si>
  <si>
    <t>13.016724212271496 16.81980262375856 301.84193990065626 4.0</t>
  </si>
  <si>
    <t>13.013375719231876 16.80369667399834 302.46503778345857 4.0</t>
  </si>
  <si>
    <t>Balimri</t>
  </si>
  <si>
    <t>13.070600965736896 16.955831461578953 292.2277136931629 4.0</t>
  </si>
  <si>
    <t>Fallé</t>
  </si>
  <si>
    <t>12.961440252634022 16.81878249797983 305.15495580243214 4.0</t>
  </si>
  <si>
    <t>Irni 3</t>
  </si>
  <si>
    <t>12.969500663904327 16.811232297862652 313.15255266778064 4.0</t>
  </si>
  <si>
    <t>Irni 2</t>
  </si>
  <si>
    <t>12.983280492674961 16.829031983996217 300.7301467149859 4.0</t>
  </si>
  <si>
    <t>Irni 1</t>
  </si>
  <si>
    <t>12.797345221037496 16.742261332035042 310.410120714233 4.0</t>
  </si>
  <si>
    <t>Mangoudi 1</t>
  </si>
  <si>
    <t>12.913084816995902 16.75611439847686 298.6910683622222 8.0</t>
  </si>
  <si>
    <t>Awoni Chari</t>
  </si>
  <si>
    <t>12.948814937378488 16.703938928951768 294.92782634255974 4.0</t>
  </si>
  <si>
    <t>Arada</t>
  </si>
  <si>
    <t>12.803449964865838 16.739570210165216 298.04737258675556 8.0</t>
  </si>
  <si>
    <t>Mangoundi</t>
  </si>
  <si>
    <t>12.838244878421621 16.691108812639886 298.11887938975127 4.0</t>
  </si>
  <si>
    <t>Tarbaro</t>
  </si>
  <si>
    <t>12.829238462823588 16.667733301749564 302.86278261955323 4.0</t>
  </si>
  <si>
    <t>Massa</t>
  </si>
  <si>
    <t>12.936984025252913 16.870817861108115 295.478276455852 4.0</t>
  </si>
  <si>
    <t>Isné Mazaraf</t>
  </si>
  <si>
    <t>12.892919333612817 16.766727026437255 300.3052106169364 4.0</t>
  </si>
  <si>
    <t>Kama</t>
  </si>
  <si>
    <t>12.96383181557941 16.868493582442248 310.36099788919364 4.0</t>
  </si>
  <si>
    <t>Isné Koudou</t>
  </si>
  <si>
    <t>12.922016183175613 16.820343259080023 299.6631024471147 4.0</t>
  </si>
  <si>
    <t>Tersefé</t>
  </si>
  <si>
    <t>12.908527774804558 16.766476142812635 307.5389968306958 12.0</t>
  </si>
  <si>
    <t>Gamsous 2</t>
  </si>
  <si>
    <t>Gamsous2</t>
  </si>
  <si>
    <t>12.935390579285302 16.749658595107963 306.16229314095494 4.0</t>
  </si>
  <si>
    <t>Gamsous 1</t>
  </si>
  <si>
    <t>LAT</t>
  </si>
  <si>
    <t>LONG</t>
  </si>
  <si>
    <t>NAME</t>
  </si>
  <si>
    <t>Source</t>
  </si>
  <si>
    <t>Percentage</t>
  </si>
  <si>
    <t>Total</t>
  </si>
  <si>
    <t>Village pump comitee?</t>
  </si>
  <si>
    <t>No clean source in village</t>
  </si>
  <si>
    <t>bh_in_next_village + non functioning bh</t>
  </si>
  <si>
    <t>open_well_in_or_near_village + non functioning bh</t>
  </si>
  <si>
    <t>open_well_far_from_village + non functioning bh</t>
  </si>
  <si>
    <t>swamp_near_village + non functioning bh</t>
  </si>
  <si>
    <t>swamp_far_from_village + non functioning bh</t>
  </si>
  <si>
    <t>commercial_bh_in_village + non functioning bh</t>
  </si>
  <si>
    <t>commercial_bh_in_next_village + non functioning bh</t>
  </si>
  <si>
    <t>Unsafe source and non functioning borehole</t>
  </si>
  <si>
    <t>Walk a long way or unsafe source and non functioning borehole</t>
  </si>
  <si>
    <t>Row Labels</t>
  </si>
  <si>
    <t>Grand Total</t>
  </si>
  <si>
    <t>(All)</t>
  </si>
  <si>
    <t>Count of NUMBER_WORKING_BHS</t>
  </si>
  <si>
    <t>Count of NUMBER_NON-WORKING_BHS</t>
  </si>
  <si>
    <t>Number of villages</t>
  </si>
  <si>
    <t>12.282728806414779 17.085556485153734 342.7838636999296 8.0</t>
  </si>
  <si>
    <t>12.272320981081476 17.076998671194573 281.1925144953237 8.0</t>
  </si>
  <si>
    <t>12.26805604688338 17.07984945491435 323.09932033551604 6.0</t>
  </si>
  <si>
    <t>12.291765201810488 17.043652953735158 317.33009626175 8.0</t>
  </si>
  <si>
    <t>12.275941801275811 17.036685672810442 330.7105001446313 8.0</t>
  </si>
  <si>
    <t>12.257531281983344 16.999522714715397 324.79682071772146 8.0</t>
  </si>
  <si>
    <t>12.249243877947116 17.00257287155812 320.9626627977775 6.0</t>
  </si>
  <si>
    <t>12.266381776124602 16.988351271975233 315.8243836399971 8.0</t>
  </si>
  <si>
    <t>12.428710227786915 16.905724705766893 343.45421827304244 6.0</t>
  </si>
  <si>
    <t>12.425445424091457 16.927620906075273 306.33408927806124 6.0</t>
  </si>
  <si>
    <t>12.750408764964558 16.57086775751388 297.2069649274457 8.0</t>
  </si>
  <si>
    <t>12.760367075361733 16.600873355662213 310.45623664677294 8.0</t>
  </si>
  <si>
    <t>12.638277442132457 16.51440127768815 303.330795064617 8.0</t>
  </si>
  <si>
    <t>12.63734491607988 16.56485966650553 295.7452038220678 8.0</t>
  </si>
  <si>
    <t>12.480051906361439 16.495416387153494 254.5177577411671 8.0</t>
  </si>
  <si>
    <t>12.488038573266804 16.505208387007198 310.2525464750046 6.0</t>
  </si>
  <si>
    <t>12.583088841439757 16.55586888748159 340.87549913136115 8.0</t>
  </si>
  <si>
    <t>12.584373335715954 16.562811214495476 319.21609113528194 6.0</t>
  </si>
  <si>
    <t>12.584834037093845 16.561319365088895 300.52088213031817 8.0</t>
  </si>
  <si>
    <t>12.58809271250854 16.560835111016473 332.7141181188476 8.0</t>
  </si>
  <si>
    <t>12.59496996877805 16.549989258513985 336.67477128771696 8.0</t>
  </si>
  <si>
    <t>12.484859419241829 16.6038618286068 307.2339639220783 6.0</t>
  </si>
  <si>
    <t>Andjaraba 1</t>
  </si>
  <si>
    <t>Gamssousse</t>
  </si>
  <si>
    <t>Isne Koudou</t>
  </si>
  <si>
    <t>Isne Mazaraf</t>
  </si>
  <si>
    <t>Mangondi 1</t>
  </si>
  <si>
    <t>Mangondi 2</t>
  </si>
  <si>
    <t>Tersefe Centre</t>
  </si>
  <si>
    <t>Dilebe Mouray</t>
  </si>
  <si>
    <t>Ambadjebadje</t>
  </si>
  <si>
    <t>Baikouma</t>
  </si>
  <si>
    <t>Dilbini</t>
  </si>
  <si>
    <t>Guided</t>
  </si>
  <si>
    <t>Redaldout1</t>
  </si>
  <si>
    <t>Redaldout2</t>
  </si>
  <si>
    <t>Alkaroum</t>
  </si>
  <si>
    <t>12.14274622223937 17.294866914010115 344.0730695383884 8.0</t>
  </si>
  <si>
    <t>Abré3</t>
  </si>
  <si>
    <t>Hilé Moustapha</t>
  </si>
  <si>
    <t>Kachabo</t>
  </si>
  <si>
    <t>Kolé</t>
  </si>
  <si>
    <t>Koukaye</t>
  </si>
  <si>
    <t>Matigba</t>
  </si>
  <si>
    <t>Gjamalwagif2</t>
  </si>
  <si>
    <t>12.630700806848118 16.046284764030805 305.4176938979864 8.0</t>
  </si>
  <si>
    <t>Amdjougal</t>
  </si>
  <si>
    <t>12.16962431736171 17.556475773880376 347.3060573328323 8.0</t>
  </si>
  <si>
    <t>Gozbeïda</t>
  </si>
  <si>
    <t>12.219368758312514 17.582557160347733 365.282648852397 8.0</t>
  </si>
  <si>
    <t>12.128641273274647 17.564759219973674 350.9747879756639 8.0</t>
  </si>
  <si>
    <t>12.167009395903815 17.547486349319826 344.0506029644652 8.0</t>
  </si>
  <si>
    <t>Djaya</t>
  </si>
  <si>
    <t>12.07790049501476 17.424332173937998 343.07880447697465 6.0</t>
  </si>
  <si>
    <t>12.16385994796185 17.53184485858162 285.42457135611335 8.0</t>
  </si>
  <si>
    <t>Chireribe</t>
  </si>
  <si>
    <t>12.03813833210317 17.437651533997037 356.95201571958967 6.0</t>
  </si>
  <si>
    <t>12.011421851931528 17.441226895318298 381.568192650544 8.0</t>
  </si>
  <si>
    <t>11.952848332852408 17.477264343861496 357.005812616438 8.0</t>
  </si>
  <si>
    <t>11.959287291388033 17.471820950152182 360.3878806092676 8.0</t>
  </si>
  <si>
    <t>12.131076161735995 17.55869189783781 342.45397091670895 8.0</t>
  </si>
  <si>
    <t>KEEP?</t>
  </si>
  <si>
    <t>Y</t>
  </si>
  <si>
    <t>N</t>
  </si>
  <si>
    <t>12.4194213794587 17.12561705607563 303.03711756706144 8.0</t>
  </si>
  <si>
    <t>12.541110277598692 17.149116408998562 286.27078652577313 6.0</t>
  </si>
  <si>
    <t>12.541144473392398 17.149150017402555 298.3961809998449 6.0</t>
  </si>
  <si>
    <t>12.540187746162358 17.148671626230897 309.95230223826553 8.0</t>
  </si>
  <si>
    <t>12.460543809289257 17.032083701111997 298.0985894969885 8.0</t>
  </si>
  <si>
    <t>12.475033997388978 17.041455470254917 305.83136841976074 6.0</t>
  </si>
  <si>
    <t>12.45121338124298 17.018999606121284 307.9790865644296 8.0</t>
  </si>
  <si>
    <t>12.438016678163569 17.015373545498214 355.3583990533065 6.0</t>
  </si>
  <si>
    <t>12.347710434260446 16.99835339037044 328.20243433877994 6.0</t>
  </si>
  <si>
    <t>12.391181436875575 17.1587499019551 308.3768043118203 6.0</t>
  </si>
  <si>
    <t>12.29889164256808 17.049202901881703 298.3733473423403 8.0</t>
  </si>
  <si>
    <t>12.280355967839425 17.055268715471016 318.443821815471 8.0</t>
  </si>
  <si>
    <t>12.272751884831221 16.795111856620288 277.2090170451123 8.0</t>
  </si>
  <si>
    <t>12.267705760564361 16.82568514155882 378.45745869447114 8.0</t>
  </si>
  <si>
    <t>12.25234101138808 16.83454357246741 325.37839026892414 8.0</t>
  </si>
  <si>
    <t>12.217137324563467 16.785793477275995 292.7779400274075 8.0</t>
  </si>
  <si>
    <t>12.413636495587058 16.67814852741296 313.4800285022315 6.0</t>
  </si>
  <si>
    <t>12.425674819452679 16.697410878977927 302.11346662804533 8.0</t>
  </si>
  <si>
    <t>12.44016587714185 16.690318481994414 313.7641133414918 8.0</t>
  </si>
  <si>
    <t>12.302226231862708 16.736883259423625 331.6614836202168 8.0</t>
  </si>
  <si>
    <t>12.302197766033977 16.73689672854311 307.97271281173016 6.0</t>
  </si>
  <si>
    <t>12.119146233190857 17.113701831200558 313.69740585498766 8.0</t>
  </si>
  <si>
    <t>Gassar 3</t>
  </si>
  <si>
    <t>Gassar Alhabaya3</t>
  </si>
  <si>
    <t>12.231116311303916 16.99694074405393 261.365569645716 8.0</t>
  </si>
  <si>
    <t>12.238084138978902 16.984384630651125 280.0347382933362 8.0</t>
  </si>
  <si>
    <t>12.238714652144765 16.98377674782565 305.16152859076414 8.0</t>
  </si>
  <si>
    <t>12.235475955667734 17.016530497630022 337.4830119009441 8.0</t>
  </si>
  <si>
    <t>12.228248966452863 17.027643031437105 309.164828473247 6.0</t>
  </si>
  <si>
    <t>12.218100770262389 17.031595558859717 329.09363111642284 8.0</t>
  </si>
  <si>
    <t>12.376955207039508 17.059511360334096 324.33013106517694 8.0</t>
  </si>
  <si>
    <t>12.455361383924211 17.151144483508954 276.55126652406506 6.0</t>
  </si>
  <si>
    <t>12.117511999987991 16.40843725925945 359.9861154982304 8.0</t>
  </si>
  <si>
    <t>12.070273521412812 16.42788999044227 317.26538998201164 8.0</t>
  </si>
  <si>
    <t>12.040275693103691 16.81391771842492 325.6927557273164 8.0</t>
  </si>
  <si>
    <t>12.07782876223193 16.455846378728754 330.872506064871 8.0</t>
  </si>
  <si>
    <t>11.939313734951014 16.532531877480245 339.4589437082411 8.0</t>
  </si>
  <si>
    <t>11.921489180230399 16.51699421714053 325.3566721642981 8.0</t>
  </si>
  <si>
    <t>11.941164223114615 16.796939426828526 337.2385092013761 8.0</t>
  </si>
  <si>
    <t>Simessimé</t>
  </si>
  <si>
    <t>11.964761548739821 16.397129872146092 341.2642637463904 6.0</t>
  </si>
  <si>
    <t>12.01566134035052 16.745630951904623 328.3885707210675 8.0</t>
  </si>
  <si>
    <t>12.011226555863209 16.76136676316212 328.4684673448284 8.0</t>
  </si>
  <si>
    <t>12.11760359879175 16.44107837189935 324.5733421554282 8.0</t>
  </si>
  <si>
    <t>12.104294139021718 16.866191283453748 339.8211998665219 6.0</t>
  </si>
  <si>
    <t>12.04202103006983 17.400505854401718 333.8796458123177 8.0</t>
  </si>
  <si>
    <t>12.036207476334951 17.394499766120536 342.9028553870764 8.0</t>
  </si>
  <si>
    <t>12.753447994797359 16.730214456895688 316.13734764560314 8.0</t>
  </si>
  <si>
    <t>12.08329777387933 17.37147883541142 351.59802025845283 6.0</t>
  </si>
  <si>
    <t>12.072896087368795 17.310346649002245 352.2657307055399 6.0</t>
  </si>
  <si>
    <t>12.61650538757974 16.755619823576662 340.0207318067816 8.0</t>
  </si>
  <si>
    <t>11.97235528394431 17.253309016162408 308.4461373299266 8.0</t>
  </si>
  <si>
    <t>12.60541310686687 16.746021031805792 294.00200572877884 8.0</t>
  </si>
  <si>
    <t>Almanara</t>
  </si>
  <si>
    <t>12.595000805380446 16.759001111120288 329.29075012182693 8.0</t>
  </si>
  <si>
    <t>gabilni</t>
  </si>
  <si>
    <t>12.093154934147998 17.246593915531644 343.6281538582329 8.0</t>
  </si>
  <si>
    <t>12.093301792252152 17.24669605517064 313.7776063754102 8.0</t>
  </si>
  <si>
    <t>12.562096399752482 16.748869587492962 292.6007270059603 8.0</t>
  </si>
  <si>
    <t>Atourda</t>
  </si>
  <si>
    <t>12.116838261980716 17.288558792445553 371.68852575021054 8.0</t>
  </si>
  <si>
    <t>12.116805587465572 17.288526591011543 349.3438864470534 8.0</t>
  </si>
  <si>
    <t>11.84612522956833 17.177671841735567 325.2176819769471 8.0</t>
  </si>
  <si>
    <t>11.84718197809579 17.177682608952335 337.01911231795094 6.0</t>
  </si>
  <si>
    <t>11.909609497452054 17.19168472601104 336.21995572436305 8.0</t>
  </si>
  <si>
    <t>11.872532557051258 17.181924228450022 343.82127311400797 8.0</t>
  </si>
  <si>
    <t>11.818906759400313 17.121954630272988 320.2174780880247 8.0</t>
  </si>
  <si>
    <t>12.614782340251505 16.158306816260474 313.19876842097017 8.0</t>
  </si>
  <si>
    <t>12.473700803144991 16.21742080230735 320.78379680333364 8.0</t>
  </si>
  <si>
    <t>12.374266659984539 16.12186584758292 306.4612377985694 8.0</t>
  </si>
  <si>
    <t>12.270048792404983 17.144168830458767 274.05106971685564 8.0</t>
  </si>
  <si>
    <t>12.172002644925175 17.087836344399463 292.1885984671251 8.0</t>
  </si>
  <si>
    <t>12.148502983296531 17.091978674440604 335.9045437908969 8.0</t>
  </si>
  <si>
    <t>12.154234649980964 17.098154892386596 310.8846016998039 8.0</t>
  </si>
  <si>
    <t>12.174859611014341 17.104158247999763 299.6988462954066 8.0</t>
  </si>
  <si>
    <t>12.251766712751776 17.189043462517073 330.92097371590387 8.0</t>
  </si>
  <si>
    <t>12.286131459450202 17.197444113532743 308.4253810321748 8.0</t>
  </si>
  <si>
    <t>12.30128495765989 17.2014356704171 339.40282743862736 8.0</t>
  </si>
  <si>
    <t>12.239269848697246 17.160011773961536 335.66530094027803 8.0</t>
  </si>
  <si>
    <t>12.67129895939124 16.98486867359177 313.9001425119181 8.0</t>
  </si>
  <si>
    <t>12.671006179766938 16.982421781650736 319.5692968129496 8.0</t>
  </si>
  <si>
    <t>12.672533997415933 16.9823936012217 306.74102625898297 8.0</t>
  </si>
  <si>
    <t>12.671651026852187 16.980007355446386 314.9298055340885 6.0</t>
  </si>
  <si>
    <t>12.622085448828722 16.960440634573654 275.16881422785053 8.0</t>
  </si>
  <si>
    <t>12.267962764020899 16.57744830258385 327.25291514384526 8.0</t>
  </si>
  <si>
    <t>12.280226611876262 16.563423812164352 301.16390145788665 8.0</t>
  </si>
  <si>
    <t>12.165641862882389 16.4632040789922 312.55494091650684 6.0</t>
  </si>
  <si>
    <t>12.166708575181865 17.547693921003447 311.4395763443691 6.0</t>
  </si>
  <si>
    <t>12.130757169163916 17.560459019217284 354.145965134791 8.0</t>
  </si>
  <si>
    <t>12.157933054110378 17.574423079477175 337.56657931849696 8.0</t>
  </si>
  <si>
    <t>12.153781965527138 17.568301154427775 330.3201333037599 6.0</t>
  </si>
  <si>
    <t>12.078023494893026 17.45873549362615 351.3710771071112 6.0</t>
  </si>
  <si>
    <t>12.085345620775968 17.44398137577642 367.5010190961129 8.0</t>
  </si>
  <si>
    <t>12.086394030819367 17.431036568459287 341.21181395904546 8.0</t>
  </si>
  <si>
    <t>12.10383688493675 17.50410014384495 273.8628397210193 8.0</t>
  </si>
  <si>
    <t>Dakka</t>
  </si>
  <si>
    <t>Abgode  Centre</t>
  </si>
  <si>
    <t>Abgode Kabir</t>
  </si>
  <si>
    <t>Irni1</t>
  </si>
  <si>
    <t>Abirebi Alhadj Abdel Aziz</t>
  </si>
  <si>
    <t>Abirebi Centre</t>
  </si>
  <si>
    <t>Abirebi Souk</t>
  </si>
  <si>
    <t>Abiribi Chanko</t>
  </si>
  <si>
    <t>Abmangour</t>
  </si>
  <si>
    <t>Al-Bout</t>
  </si>
  <si>
    <t>Aldafara 1</t>
  </si>
  <si>
    <t>Aldafara 2</t>
  </si>
  <si>
    <t>Amdjeto</t>
  </si>
  <si>
    <t>Angieto 1</t>
  </si>
  <si>
    <t>Ardafarat</t>
  </si>
  <si>
    <t>Ardafari 1</t>
  </si>
  <si>
    <t>Chanko</t>
  </si>
  <si>
    <t>Dagach 1</t>
  </si>
  <si>
    <t>Dagach 2</t>
  </si>
  <si>
    <t>Dagach 3</t>
  </si>
  <si>
    <t>Djabou Alamar Adoum</t>
  </si>
  <si>
    <t>Djabou Amdourman</t>
  </si>
  <si>
    <t>Djabou Amoudalssel</t>
  </si>
  <si>
    <t>Djabou Andourman</t>
  </si>
  <si>
    <t>Djabou Angantoura</t>
  </si>
  <si>
    <t>Djabou Centre</t>
  </si>
  <si>
    <t>Djabou Grelka</t>
  </si>
  <si>
    <t>Djabou Kieke</t>
  </si>
  <si>
    <t>Djabou Mouri</t>
  </si>
  <si>
    <t>Djabou Souk</t>
  </si>
  <si>
    <t>Djabou Touri</t>
  </si>
  <si>
    <t>Djabou Walad Nassir</t>
  </si>
  <si>
    <t>Djabou Wal-Brahim</t>
  </si>
  <si>
    <t>Djabou Winesse1</t>
  </si>
  <si>
    <t>Djabou Winesse2</t>
  </si>
  <si>
    <t>Djabou Winesse3</t>
  </si>
  <si>
    <t>Djabou Woulatissa</t>
  </si>
  <si>
    <t>Djokhana Mouri</t>
  </si>
  <si>
    <t>Gadena</t>
  </si>
  <si>
    <t>Galali 1</t>
  </si>
  <si>
    <t>Galali 2</t>
  </si>
  <si>
    <t>Galali 3</t>
  </si>
  <si>
    <t>Hamala</t>
  </si>
  <si>
    <t>Ireka</t>
  </si>
  <si>
    <t>Mabrouka Djararhé</t>
  </si>
  <si>
    <t>Marchouche</t>
  </si>
  <si>
    <t>Rakaya</t>
  </si>
  <si>
    <t>2Nabagay2</t>
  </si>
  <si>
    <t>Abdjidja</t>
  </si>
  <si>
    <t>Abdjorgoma</t>
  </si>
  <si>
    <t>Aldaye</t>
  </si>
  <si>
    <t>Aleo</t>
  </si>
  <si>
    <t>Almawatir</t>
  </si>
  <si>
    <t xml:space="preserve">Alota </t>
  </si>
  <si>
    <t>Amhabile</t>
  </si>
  <si>
    <t>Amiguernat Gadoum</t>
  </si>
  <si>
    <t>Annour Fagga</t>
  </si>
  <si>
    <t>Atoueli 2</t>
  </si>
  <si>
    <t>Boutal Kharoum</t>
  </si>
  <si>
    <t>Charia</t>
  </si>
  <si>
    <t>Chirebib</t>
  </si>
  <si>
    <t>Daraba</t>
  </si>
  <si>
    <t xml:space="preserve">Dongoro </t>
  </si>
  <si>
    <t>Gadoum</t>
  </si>
  <si>
    <t>Gozebeida</t>
  </si>
  <si>
    <t>Hamar</t>
  </si>
  <si>
    <t>Ide Goze</t>
  </si>
  <si>
    <t>Laboba Daralsalam</t>
  </si>
  <si>
    <t>Ilele</t>
  </si>
  <si>
    <t>Laboba Himedé</t>
  </si>
  <si>
    <t>Laboba</t>
  </si>
  <si>
    <t>Ama Hidjlidj</t>
  </si>
  <si>
    <t>Fillie</t>
  </si>
  <si>
    <t>Achoureye</t>
  </si>
  <si>
    <t>Yaskoma</t>
  </si>
  <si>
    <t>Amatacha</t>
  </si>
  <si>
    <t>Koudaiyeski</t>
  </si>
  <si>
    <t>Kousouboura</t>
  </si>
  <si>
    <t>Galdame</t>
  </si>
  <si>
    <t>Al-Tchoutchou</t>
  </si>
  <si>
    <t>Babalah</t>
  </si>
  <si>
    <t>Toumtoubaye</t>
  </si>
  <si>
    <t>Dar-Salam</t>
  </si>
  <si>
    <t>Fatime Yorousso</t>
  </si>
  <si>
    <t>Bite Chab</t>
  </si>
  <si>
    <t>Zougoubi</t>
  </si>
  <si>
    <t xml:space="preserve">Aboulgare </t>
  </si>
  <si>
    <t>Ach-Charak</t>
  </si>
  <si>
    <t>Addiker 1</t>
  </si>
  <si>
    <t>Addiker 2</t>
  </si>
  <si>
    <t>Adere 1</t>
  </si>
  <si>
    <t>Ahmat Danna 2</t>
  </si>
  <si>
    <t>Alhadj Saleh</t>
  </si>
  <si>
    <t>Al-Hilale 1</t>
  </si>
  <si>
    <t>Al-Hilale 2</t>
  </si>
  <si>
    <t>Alwida 2</t>
  </si>
  <si>
    <t>Alwida 3</t>
  </si>
  <si>
    <t>Amguirnate</t>
  </si>
  <si>
    <t>Amhabile 2</t>
  </si>
  <si>
    <t>Amhabile 3</t>
  </si>
  <si>
    <t>Amhabile Ankorio</t>
  </si>
  <si>
    <t>Amkarwal 1 Et 2</t>
  </si>
  <si>
    <t>Amkarwal2</t>
  </si>
  <si>
    <t>Amsakine</t>
  </si>
  <si>
    <t>Amsakine Aboudigela</t>
  </si>
  <si>
    <t>Amtchidede</t>
  </si>
  <si>
    <t>Amtchidede 2</t>
  </si>
  <si>
    <t>Andiedji</t>
  </si>
  <si>
    <t>Andiedji Amsayid</t>
  </si>
  <si>
    <t>Andiedji Hile Saha</t>
  </si>
  <si>
    <t>Andiedji Kourboukoy</t>
  </si>
  <si>
    <t>Andjabou 1</t>
  </si>
  <si>
    <t>Andjabou 2</t>
  </si>
  <si>
    <t>Andjabou 3</t>
  </si>
  <si>
    <t>Anganatir 2</t>
  </si>
  <si>
    <t>Nganatir</t>
  </si>
  <si>
    <t>Anganatir 4</t>
  </si>
  <si>
    <t>Angantoura</t>
  </si>
  <si>
    <t xml:space="preserve">Antangori </t>
  </si>
  <si>
    <t>Ardebe 1</t>
  </si>
  <si>
    <t>Ardebe 3</t>
  </si>
  <si>
    <t>Ardebe Centre</t>
  </si>
  <si>
    <t>Babarama (Bokoro)</t>
  </si>
  <si>
    <t>Barkatagna 1</t>
  </si>
  <si>
    <t>Barkatagna 2</t>
  </si>
  <si>
    <t>Barkatagna 3</t>
  </si>
  <si>
    <t>Barkatagna 4</t>
  </si>
  <si>
    <t>Bokoro( Ahmat Dannah2)</t>
  </si>
  <si>
    <t>Bokoro(Alhilale)</t>
  </si>
  <si>
    <t>Bouloulou Kamkama</t>
  </si>
  <si>
    <t>Darassalam</t>
  </si>
  <si>
    <t>Djimeze</t>
  </si>
  <si>
    <t>Etoil</t>
  </si>
  <si>
    <t>Fadje Himede 1</t>
  </si>
  <si>
    <t>Fadje Himede 2</t>
  </si>
  <si>
    <t>Gamar Kabir</t>
  </si>
  <si>
    <t>Gamara Kabir</t>
  </si>
  <si>
    <t xml:space="preserve">Gardole </t>
  </si>
  <si>
    <t>Golala Gosbeda</t>
  </si>
  <si>
    <t>Goz Adjame</t>
  </si>
  <si>
    <t xml:space="preserve">Haraza  </t>
  </si>
  <si>
    <t>Harouma Aboulfaga</t>
  </si>
  <si>
    <t>Hazara 3</t>
  </si>
  <si>
    <t>Hazara-Amloubia</t>
  </si>
  <si>
    <t>Hidjelidje 1</t>
  </si>
  <si>
    <t>Hidjelidje Mankere</t>
  </si>
  <si>
    <t>Hile Wadai</t>
  </si>
  <si>
    <t>Iredoubo</t>
  </si>
  <si>
    <t>Iredoubo-Saleh</t>
  </si>
  <si>
    <t>Ireika 2</t>
  </si>
  <si>
    <t>Ireika-Ibrahim</t>
  </si>
  <si>
    <t>Izebet</t>
  </si>
  <si>
    <t>Lamadine 1</t>
  </si>
  <si>
    <t>Lamadine 2</t>
  </si>
  <si>
    <t>Madba</t>
  </si>
  <si>
    <t>Manawatchi 1</t>
  </si>
  <si>
    <t>Matogse</t>
  </si>
  <si>
    <t>Modogo</t>
  </si>
  <si>
    <t>Mouraye</t>
  </si>
  <si>
    <t>Nar-Wala</t>
  </si>
  <si>
    <t>Ndiedji Absiakha</t>
  </si>
  <si>
    <t>Ndiedji Rasalfil</t>
  </si>
  <si>
    <t>Noro</t>
  </si>
  <si>
    <t>Nourale Watane</t>
  </si>
  <si>
    <t>Quartier Alwihda 1</t>
  </si>
  <si>
    <t>Quartier Farcha</t>
  </si>
  <si>
    <t>Salmata</t>
  </si>
  <si>
    <t>Sideyk1</t>
  </si>
  <si>
    <t>Sideyk2</t>
  </si>
  <si>
    <t>Sideyk3</t>
  </si>
  <si>
    <t>Tchangam 1</t>
  </si>
  <si>
    <t>Tchangam 2</t>
  </si>
  <si>
    <t>Tchangam Hilele</t>
  </si>
  <si>
    <t>Walat Fayit</t>
  </si>
  <si>
    <t>Zouwa</t>
  </si>
  <si>
    <t>Zouwa 2</t>
  </si>
  <si>
    <t>Retche Dangaye</t>
  </si>
  <si>
    <t>Alhidjerat</t>
  </si>
  <si>
    <t>Aridemat</t>
  </si>
  <si>
    <t>Aridemat Djouri</t>
  </si>
  <si>
    <t>Angar Afono 3</t>
  </si>
  <si>
    <t>Touka Sarafaya</t>
  </si>
  <si>
    <t>Dilebe Gouaba</t>
  </si>
  <si>
    <t>Hadjelti Moussa2</t>
  </si>
  <si>
    <t>Rehemadoud</t>
  </si>
  <si>
    <t>Tchok Chari</t>
  </si>
  <si>
    <t>Metokze (Matchokgue)</t>
  </si>
  <si>
    <t>Dilbini (Tchok)</t>
  </si>
  <si>
    <t>Kibebiche</t>
  </si>
  <si>
    <t>Abroki</t>
  </si>
  <si>
    <t>Adilema Omo</t>
  </si>
  <si>
    <t>Ambasaba</t>
  </si>
  <si>
    <t>Chouraba</t>
  </si>
  <si>
    <t>Dilema Algoz</t>
  </si>
  <si>
    <t>Dilema Arfa/Omo</t>
  </si>
  <si>
    <t>Dilema Dana</t>
  </si>
  <si>
    <t>Dilema Deliye</t>
  </si>
  <si>
    <t>Dilema Kieike</t>
  </si>
  <si>
    <t>Falastine</t>
  </si>
  <si>
    <t>Sidre Charaf</t>
  </si>
  <si>
    <t>Sidre Iyal Amisa</t>
  </si>
  <si>
    <t>Simesim</t>
  </si>
  <si>
    <t xml:space="preserve">Djoudola </t>
  </si>
  <si>
    <t>Sebaya</t>
  </si>
  <si>
    <t>Aba-Soufa</t>
  </si>
  <si>
    <t>Gawaya</t>
  </si>
  <si>
    <t>Haradja</t>
  </si>
  <si>
    <t>Amasayala</t>
  </si>
  <si>
    <t>Natcha</t>
  </si>
  <si>
    <t>Hadjelid</t>
  </si>
  <si>
    <t>Talata</t>
  </si>
  <si>
    <t>Iredja Kabire</t>
  </si>
  <si>
    <t>Iredja Souk</t>
  </si>
  <si>
    <t>Djabat</t>
  </si>
  <si>
    <t>Bagada</t>
  </si>
  <si>
    <t>Madalala</t>
  </si>
  <si>
    <t>Labbata</t>
  </si>
  <si>
    <t>Am-Korim</t>
  </si>
  <si>
    <t>Djarma</t>
  </si>
  <si>
    <t>Amada</t>
  </si>
  <si>
    <t>Dallah</t>
  </si>
  <si>
    <t>Ligiti</t>
  </si>
  <si>
    <t>Assamale</t>
  </si>
  <si>
    <t>Fili Djaba</t>
  </si>
  <si>
    <t>Adeke 1</t>
  </si>
  <si>
    <t>Adeke 2</t>
  </si>
  <si>
    <t>Adeke 3</t>
  </si>
  <si>
    <t>Al Minie</t>
  </si>
  <si>
    <t>Angueto</t>
  </si>
  <si>
    <t>Dabkaraye</t>
  </si>
  <si>
    <t>Djoubdjoumalak</t>
  </si>
  <si>
    <t>Djoubdjoumalak2</t>
  </si>
  <si>
    <t>Idalharye</t>
  </si>
  <si>
    <t>Matebge</t>
  </si>
  <si>
    <t>Abchioliom 1</t>
  </si>
  <si>
    <t>Adece</t>
  </si>
  <si>
    <t>Al Manara</t>
  </si>
  <si>
    <t>Albaskaya</t>
  </si>
  <si>
    <t>Alkouk</t>
  </si>
  <si>
    <t>Amchiyala</t>
  </si>
  <si>
    <t>Amgourdja</t>
  </si>
  <si>
    <t>Amlibis</t>
  </si>
  <si>
    <t>Barabir1</t>
  </si>
  <si>
    <t>Barabir2</t>
  </si>
  <si>
    <t>Bourourie</t>
  </si>
  <si>
    <t>Choukoure Wasale</t>
  </si>
  <si>
    <t>Dorataya 1</t>
  </si>
  <si>
    <t>Dorataya 2</t>
  </si>
  <si>
    <t>Fadjawa 1</t>
  </si>
  <si>
    <t>Fadjawa 2</t>
  </si>
  <si>
    <t>Fadje</t>
  </si>
  <si>
    <t>Farana</t>
  </si>
  <si>
    <t>Gambir Q. Fadje</t>
  </si>
  <si>
    <t>Gambir Q. Khaloussou</t>
  </si>
  <si>
    <t>Gogo1</t>
  </si>
  <si>
    <t>Gogo2</t>
  </si>
  <si>
    <t>Gogo3</t>
  </si>
  <si>
    <t>Gogo4</t>
  </si>
  <si>
    <t>Guetvar Fok</t>
  </si>
  <si>
    <t>Hidjelidje 2</t>
  </si>
  <si>
    <t>Hidjelidje 3</t>
  </si>
  <si>
    <t>Izebit Gama</t>
  </si>
  <si>
    <t>Kalkele</t>
  </si>
  <si>
    <t>Kanama</t>
  </si>
  <si>
    <t>Kasskass2</t>
  </si>
  <si>
    <t>Kawa Kaw1</t>
  </si>
  <si>
    <t>Kawa Kaw2</t>
  </si>
  <si>
    <t>Khaloussou</t>
  </si>
  <si>
    <t>Malgach</t>
  </si>
  <si>
    <t>Mario</t>
  </si>
  <si>
    <t>Mario 2</t>
  </si>
  <si>
    <t>Matibga1</t>
  </si>
  <si>
    <t>N'Djamena</t>
  </si>
  <si>
    <t>Adafane Abdelaziz</t>
  </si>
  <si>
    <t>Adafine Abguider</t>
  </si>
  <si>
    <t>Adafine Gogo</t>
  </si>
  <si>
    <t>Addafin Annabagaya</t>
  </si>
  <si>
    <t>Almala</t>
  </si>
  <si>
    <t>Amborokay 2</t>
  </si>
  <si>
    <t>Amdjirekine</t>
  </si>
  <si>
    <t>Amdourey Hamete</t>
  </si>
  <si>
    <t>Am-Dreib</t>
  </si>
  <si>
    <t>Amdreib Am</t>
  </si>
  <si>
    <t>Amdreïb Daralkher</t>
  </si>
  <si>
    <t>Amdreib-Djouka</t>
  </si>
  <si>
    <t>Amkambalti</t>
  </si>
  <si>
    <t>Amkombola</t>
  </si>
  <si>
    <t>Am-Tchilili</t>
  </si>
  <si>
    <t>Anbreib 1</t>
  </si>
  <si>
    <t>Angargaba</t>
  </si>
  <si>
    <t>Angatchie 2</t>
  </si>
  <si>
    <t>An-Getechi 1</t>
  </si>
  <si>
    <t>Arbout</t>
  </si>
  <si>
    <t>Arbout Algos</t>
  </si>
  <si>
    <t>Arogne 2</t>
  </si>
  <si>
    <t>Baou Garada</t>
  </si>
  <si>
    <t>Dabanga 1</t>
  </si>
  <si>
    <t>Dabanga 2</t>
  </si>
  <si>
    <t>Daffine Nabagaye</t>
  </si>
  <si>
    <t>Dafine Al-Kouka</t>
  </si>
  <si>
    <t>Dafin Asantai</t>
  </si>
  <si>
    <t>Dafine Darassalam</t>
  </si>
  <si>
    <t>Dafine Mahat Zen</t>
  </si>
  <si>
    <t>Dafine Ouda</t>
  </si>
  <si>
    <t>Dafine Younous</t>
  </si>
  <si>
    <t>Daifn Bichara</t>
  </si>
  <si>
    <t>Darbal-Fil 1</t>
  </si>
  <si>
    <t>Dorossia</t>
  </si>
  <si>
    <t>Difine Alkouka</t>
  </si>
  <si>
    <t>Djarawa</t>
  </si>
  <si>
    <t>Djarawa Farhana</t>
  </si>
  <si>
    <t>Djarawa Nabagaye</t>
  </si>
  <si>
    <t>Djokhana Idio</t>
  </si>
  <si>
    <t>Fatala</t>
  </si>
  <si>
    <t>Gidehal Moula</t>
  </si>
  <si>
    <t>Guideh Almouna</t>
  </si>
  <si>
    <t>Hille Mahamat Nour</t>
  </si>
  <si>
    <t>Kose Sahabaye</t>
  </si>
  <si>
    <t>Kosse Sahabaye</t>
  </si>
  <si>
    <t>Mabrouka</t>
  </si>
  <si>
    <t>Mabrouka 1</t>
  </si>
  <si>
    <t>Maigana Centre</t>
  </si>
  <si>
    <t>Maltagne2</t>
  </si>
  <si>
    <t>Rass -Alffil</t>
  </si>
  <si>
    <t>Roigne 1</t>
  </si>
  <si>
    <t>Sourdjie</t>
  </si>
  <si>
    <t>Ambatchay</t>
  </si>
  <si>
    <t>Moyto Centre</t>
  </si>
  <si>
    <t>Moïto(Tchoutchougna)</t>
  </si>
  <si>
    <t>Bach</t>
  </si>
  <si>
    <t>Souwati</t>
  </si>
  <si>
    <t>Mardia</t>
  </si>
  <si>
    <t>Abrayna</t>
  </si>
  <si>
    <t>Amdjaraba</t>
  </si>
  <si>
    <t>Salwakai</t>
  </si>
  <si>
    <t>Sarwa</t>
  </si>
  <si>
    <t>Djibni Boulala</t>
  </si>
  <si>
    <t>Bengedid</t>
  </si>
  <si>
    <t>Abgoutie</t>
  </si>
  <si>
    <t>Sarara</t>
  </si>
  <si>
    <t>Ambirdi</t>
  </si>
  <si>
    <t>Abandoura</t>
  </si>
  <si>
    <t>Bogaliya</t>
  </si>
  <si>
    <t>Haloufa1</t>
  </si>
  <si>
    <t>Haloufa2</t>
  </si>
  <si>
    <t>Bolo</t>
  </si>
  <si>
    <t>Tchutchuna</t>
  </si>
  <si>
    <t>Soubia</t>
  </si>
  <si>
    <t>Bandourou</t>
  </si>
  <si>
    <t>Abadroua</t>
  </si>
  <si>
    <t>Machime</t>
  </si>
  <si>
    <t>Am-Deleyo</t>
  </si>
  <si>
    <t>Labane-Marbo</t>
  </si>
  <si>
    <t>Soudia 1</t>
  </si>
  <si>
    <t>Amladoba 1</t>
  </si>
  <si>
    <t>Alkatalob 1</t>
  </si>
  <si>
    <t>Amsiyefa</t>
  </si>
  <si>
    <t>Dongoro 1</t>
  </si>
  <si>
    <t>Alkatalob 2</t>
  </si>
  <si>
    <t>Amchokha 1</t>
  </si>
  <si>
    <t>Galatchi Moustapha</t>
  </si>
  <si>
    <t>Makachawa</t>
  </si>
  <si>
    <t>Hille Faki</t>
  </si>
  <si>
    <t>Ourel Katir</t>
  </si>
  <si>
    <t>Am-Dibetchou</t>
  </si>
  <si>
    <t>Ourel Hachm</t>
  </si>
  <si>
    <t>Doulie 1</t>
  </si>
  <si>
    <t>Doulie 2</t>
  </si>
  <si>
    <t>Bantoul Moteur</t>
  </si>
  <si>
    <t>Assabaye</t>
  </si>
  <si>
    <t>Bir Hassan</t>
  </si>
  <si>
    <t>Miressil 2</t>
  </si>
  <si>
    <t>Merecile</t>
  </si>
  <si>
    <t>Ourel Brahim</t>
  </si>
  <si>
    <t>Ourel Adai</t>
  </si>
  <si>
    <t>Galedjie Oumar</t>
  </si>
  <si>
    <t>Toual 1</t>
  </si>
  <si>
    <t>Djimeze 2</t>
  </si>
  <si>
    <t>Alhadar</t>
  </si>
  <si>
    <t>Ourel Bilala 1</t>
  </si>
  <si>
    <t>Amladoba 3</t>
  </si>
  <si>
    <t>Amladoba 2</t>
  </si>
  <si>
    <t>Amsiefa Gode</t>
  </si>
  <si>
    <t>Amchoka Kasim</t>
  </si>
  <si>
    <t>Hil Algoni</t>
  </si>
  <si>
    <t>Ouled -Billi</t>
  </si>
  <si>
    <t>Ouled Billi Centre</t>
  </si>
  <si>
    <t>Arimele1</t>
  </si>
  <si>
    <t>Arimele2</t>
  </si>
  <si>
    <t>Dongoro 2</t>
  </si>
  <si>
    <t>Soudia 2</t>
  </si>
  <si>
    <t>Toual 2</t>
  </si>
  <si>
    <t>Aldjiekine Ahmat</t>
  </si>
  <si>
    <t>Algoz Amalak</t>
  </si>
  <si>
    <t>Alhadji Darib</t>
  </si>
  <si>
    <t xml:space="preserve">Alkharoum </t>
  </si>
  <si>
    <t>Alkharoum   Aldjame</t>
  </si>
  <si>
    <t>Alnaama Deye</t>
  </si>
  <si>
    <t xml:space="preserve">Amalak </t>
  </si>
  <si>
    <t>Amchelibe1</t>
  </si>
  <si>
    <t>Amchoka1</t>
  </si>
  <si>
    <t>Amchoka2</t>
  </si>
  <si>
    <t>Amchoka3</t>
  </si>
  <si>
    <t>Amcoka Asaba</t>
  </si>
  <si>
    <t>Anidjied</t>
  </si>
  <si>
    <t>Dougchi</t>
  </si>
  <si>
    <t>Doulouk</t>
  </si>
  <si>
    <t>Doulouk Dinaa</t>
  </si>
  <si>
    <t>Gousmougara</t>
  </si>
  <si>
    <t>Gousonogara</t>
  </si>
  <si>
    <t>Gozonougara1</t>
  </si>
  <si>
    <t>Harene</t>
  </si>
  <si>
    <t>Hila Allah</t>
  </si>
  <si>
    <t>Hile-Adano</t>
  </si>
  <si>
    <t>Hilite Bachari Abla</t>
  </si>
  <si>
    <t>Hilite Djarma</t>
  </si>
  <si>
    <t>Kharoum  Adibikir</t>
  </si>
  <si>
    <t>Kharoum  Tourno</t>
  </si>
  <si>
    <t>Kharoum Imedaye</t>
  </si>
  <si>
    <t>Kharouma 4</t>
  </si>
  <si>
    <t>Kouzi Wai</t>
  </si>
  <si>
    <t>Niguer Ahmat</t>
  </si>
  <si>
    <t>Radal Bagare</t>
  </si>
  <si>
    <t>Sagal</t>
  </si>
  <si>
    <t>Taguile1</t>
  </si>
  <si>
    <t>Taguile2</t>
  </si>
  <si>
    <t>Taguile4</t>
  </si>
  <si>
    <t>Tchawai  Alkoudou1</t>
  </si>
  <si>
    <t>Tchawai  Saba</t>
  </si>
  <si>
    <t>Tchawai Achaina</t>
  </si>
  <si>
    <t>Tchawai Alhimede</t>
  </si>
  <si>
    <t>Tchawai Saba2</t>
  </si>
  <si>
    <t>Maltagne1</t>
  </si>
  <si>
    <t>Guedel Moula</t>
  </si>
  <si>
    <t>Magadjir</t>
  </si>
  <si>
    <t xml:space="preserve">Mankache </t>
  </si>
  <si>
    <t>Suroudje</t>
  </si>
  <si>
    <t>Toukouri</t>
  </si>
  <si>
    <t>Touweyra I</t>
  </si>
  <si>
    <t>Abgodé Wadé</t>
  </si>
  <si>
    <t>Abirebi Centre1</t>
  </si>
  <si>
    <t>Anguioto</t>
  </si>
  <si>
    <t>Ardafara1</t>
  </si>
  <si>
    <t>Ardafara2</t>
  </si>
  <si>
    <t/>
  </si>
  <si>
    <t>Ibirebi Kourka</t>
  </si>
  <si>
    <t>Djabou Almar</t>
  </si>
  <si>
    <t>Djabou Amoud Alsel</t>
  </si>
  <si>
    <t>Djabou Ambasatna</t>
  </si>
  <si>
    <t>Djabou Andourmane</t>
  </si>
  <si>
    <t>Djabou Issa</t>
  </si>
  <si>
    <t>Djabou Abdjanadji</t>
  </si>
  <si>
    <t>Djabou Kieké</t>
  </si>
  <si>
    <t>Djablou Walad Nassir</t>
  </si>
  <si>
    <t>Djabou Waladibrahim</t>
  </si>
  <si>
    <t>Djabou Winéssé 2</t>
  </si>
  <si>
    <t>Djabou Winessé</t>
  </si>
  <si>
    <t>Djabou Winéssé 3</t>
  </si>
  <si>
    <t>Djabou Wald Issa</t>
  </si>
  <si>
    <t>Djokhana Centre</t>
  </si>
  <si>
    <t>Abiribé Hamala</t>
  </si>
  <si>
    <t>Abiribé Ireka</t>
  </si>
  <si>
    <t>Nabagaye2</t>
  </si>
  <si>
    <t>Abdjargoma</t>
  </si>
  <si>
    <t>Mouatir</t>
  </si>
  <si>
    <t>Alota</t>
  </si>
  <si>
    <t>Anour Fagga</t>
  </si>
  <si>
    <t>Abourtchatak</t>
  </si>
  <si>
    <t>Atouel2</t>
  </si>
  <si>
    <t>Bouta Alkharoum</t>
  </si>
  <si>
    <t>Dangoro Migni</t>
  </si>
  <si>
    <t>Ldalgoz Ambakatche</t>
  </si>
  <si>
    <t>Fatime Yourso</t>
  </si>
  <si>
    <t>Bita Chab</t>
  </si>
  <si>
    <t>Ackarak</t>
  </si>
  <si>
    <t>Alwihda1</t>
  </si>
  <si>
    <t>Alwihda2</t>
  </si>
  <si>
    <t>Alwihda3</t>
  </si>
  <si>
    <t>Amhabile Amkorio</t>
  </si>
  <si>
    <t>Amkarwal1</t>
  </si>
  <si>
    <t>Amar Chene</t>
  </si>
  <si>
    <t>Andiedji Alkhalil</t>
  </si>
  <si>
    <t>Sndiedji Hile Sahab</t>
  </si>
  <si>
    <t>Andiedji Kourboukou</t>
  </si>
  <si>
    <t>Ndjabou1</t>
  </si>
  <si>
    <t>Ndjabou2</t>
  </si>
  <si>
    <t>Ndjabou3</t>
  </si>
  <si>
    <t>Anganatir Alkali</t>
  </si>
  <si>
    <t>Ardebe1</t>
  </si>
  <si>
    <t>Ardebe3</t>
  </si>
  <si>
    <t>Ardebe 2 Centre</t>
  </si>
  <si>
    <t>Babarama</t>
  </si>
  <si>
    <t>Bokoro(Ahmat Danna2)</t>
  </si>
  <si>
    <t>Bokoro(Alhilal)</t>
  </si>
  <si>
    <t>Djimeze Centre</t>
  </si>
  <si>
    <t>Hite Malout</t>
  </si>
  <si>
    <t>Fadje 2</t>
  </si>
  <si>
    <t>Gordolé</t>
  </si>
  <si>
    <t>Golala</t>
  </si>
  <si>
    <t>Algoz Djamia</t>
  </si>
  <si>
    <t>Hazara Amloubia</t>
  </si>
  <si>
    <t>Hazara3</t>
  </si>
  <si>
    <t>Hazara4</t>
  </si>
  <si>
    <t>Iredoubo Saleh</t>
  </si>
  <si>
    <t>Ireïka Kasser</t>
  </si>
  <si>
    <t>Centre Lamadine1</t>
  </si>
  <si>
    <t>Centre Lamadine2</t>
  </si>
  <si>
    <t>Manawatchi Barit</t>
  </si>
  <si>
    <t>Andiedji Rasalfil</t>
  </si>
  <si>
    <t>Kartchie Al Wida1</t>
  </si>
  <si>
    <t>Farcha1</t>
  </si>
  <si>
    <t>Tchangam Hilélé</t>
  </si>
  <si>
    <t>Waladfayd</t>
  </si>
  <si>
    <t>Zoua1</t>
  </si>
  <si>
    <t>Zoua2</t>
  </si>
  <si>
    <t>Alhadj Moussa</t>
  </si>
  <si>
    <t>Aretchi Ambasatna</t>
  </si>
  <si>
    <t>Adilebe Ibedou</t>
  </si>
  <si>
    <t>Adilebe Mouray</t>
  </si>
  <si>
    <t>Adilebe Mouray2</t>
  </si>
  <si>
    <t>Algoz</t>
  </si>
  <si>
    <t>Ridemat Alkoudou</t>
  </si>
  <si>
    <t>Gassar Alhabaya</t>
  </si>
  <si>
    <t>Hadjelti Moussa</t>
  </si>
  <si>
    <t>Artchi Dangay</t>
  </si>
  <si>
    <t>Aretchi Adarota</t>
  </si>
  <si>
    <t>Touka Midesis</t>
  </si>
  <si>
    <t>Hadjelti Amchaloba</t>
  </si>
  <si>
    <t>Touka Sarafay</t>
  </si>
  <si>
    <t>Hadjalti Achari</t>
  </si>
  <si>
    <t>Hile Abhoura</t>
  </si>
  <si>
    <t>Dilbini Gindeb</t>
  </si>
  <si>
    <t>Adelebe Gouaba</t>
  </si>
  <si>
    <t>Hadhelti Chankalah</t>
  </si>
  <si>
    <t>Adeleb Djokana</t>
  </si>
  <si>
    <t>Amchier Aldjiekibé</t>
  </si>
  <si>
    <t>Almikefi Amchier</t>
  </si>
  <si>
    <t>Almafour</t>
  </si>
  <si>
    <t>Kibebiche Aridemat</t>
  </si>
  <si>
    <t>Abroki Kindji</t>
  </si>
  <si>
    <t>Ansaba</t>
  </si>
  <si>
    <t>Omo Abdelrahim</t>
  </si>
  <si>
    <t>Adilema Arfa</t>
  </si>
  <si>
    <t>Dilema</t>
  </si>
  <si>
    <t>Dilema Centre 3</t>
  </si>
  <si>
    <t>Dilema Dehiyé</t>
  </si>
  <si>
    <t>Adilema Kieke</t>
  </si>
  <si>
    <t>Djabou Abdraman</t>
  </si>
  <si>
    <t>Djabou Albilali</t>
  </si>
  <si>
    <t>Palestine</t>
  </si>
  <si>
    <t>Kindji</t>
  </si>
  <si>
    <t>Kindji Centre3</t>
  </si>
  <si>
    <t>Kindji Algoz</t>
  </si>
  <si>
    <t>Ndjamena Alkoudo</t>
  </si>
  <si>
    <t>Ndjamena Kindji</t>
  </si>
  <si>
    <t>N'Djamena2</t>
  </si>
  <si>
    <t>Sidre Centre</t>
  </si>
  <si>
    <t>Sidre Centre2</t>
  </si>
  <si>
    <t>Sidre Charafa</t>
  </si>
  <si>
    <t>Sidre Acharif</t>
  </si>
  <si>
    <t>Sidre Hachime</t>
  </si>
  <si>
    <t>Sidre Amisa</t>
  </si>
  <si>
    <t>Iredja Kabir</t>
  </si>
  <si>
    <t>Iredja  Souk</t>
  </si>
  <si>
    <t>Djarma Haroun</t>
  </si>
  <si>
    <t>Liguiti</t>
  </si>
  <si>
    <t>Hile Djaba</t>
  </si>
  <si>
    <t>Alminie</t>
  </si>
  <si>
    <t>Allaye (Gama)</t>
  </si>
  <si>
    <t>Almim1</t>
  </si>
  <si>
    <t>Amkoloma (Gama)</t>
  </si>
  <si>
    <t>Amkolomo Cherif</t>
  </si>
  <si>
    <t>Benihissen</t>
  </si>
  <si>
    <t>Dabkaray</t>
  </si>
  <si>
    <t>Ene Fok</t>
  </si>
  <si>
    <t>Djamal Wagif2</t>
  </si>
  <si>
    <t>Djamal Wagif1</t>
  </si>
  <si>
    <t>Idalharay</t>
  </si>
  <si>
    <t>Kaskassa</t>
  </si>
  <si>
    <t>Koukayé(Gama)</t>
  </si>
  <si>
    <t>Gama(Moumiye)</t>
  </si>
  <si>
    <t>Abnouchab2</t>
  </si>
  <si>
    <t>Abnouchap1</t>
  </si>
  <si>
    <t>Sayala</t>
  </si>
  <si>
    <t>Andabibe Bikhele</t>
  </si>
  <si>
    <t>Andoma Himede</t>
  </si>
  <si>
    <t>Albaradi</t>
  </si>
  <si>
    <t>Choukour Wasale</t>
  </si>
  <si>
    <t>Darotaya1</t>
  </si>
  <si>
    <t>Darotaya2</t>
  </si>
  <si>
    <t>Farhana</t>
  </si>
  <si>
    <t>Gambir (Fadje)</t>
  </si>
  <si>
    <t>Gambir Centre(Mourkouchie)</t>
  </si>
  <si>
    <t>Gogo Alkhazala</t>
  </si>
  <si>
    <t>Guiredaya</t>
  </si>
  <si>
    <t>Gegar Faug</t>
  </si>
  <si>
    <t>Hidjelidje1</t>
  </si>
  <si>
    <t>Hidjelidje2</t>
  </si>
  <si>
    <t>Hidjelidje3</t>
  </si>
  <si>
    <t>Kalkalé</t>
  </si>
  <si>
    <t>Kaokao1</t>
  </si>
  <si>
    <t>Kaokao</t>
  </si>
  <si>
    <t>Kaokao2</t>
  </si>
  <si>
    <t>Kourdakat</t>
  </si>
  <si>
    <t>Mario2</t>
  </si>
  <si>
    <t>Ndjamena</t>
  </si>
  <si>
    <t>Sihebaya</t>
  </si>
  <si>
    <t>Souati Andabib</t>
  </si>
  <si>
    <t>Abnouchap3</t>
  </si>
  <si>
    <t>Dafin Abdel Aziz</t>
  </si>
  <si>
    <t>Dafin Abguider</t>
  </si>
  <si>
    <t>Dafin Nabagay</t>
  </si>
  <si>
    <t>Al-Alaya</t>
  </si>
  <si>
    <t>Amdreïb Kolamala</t>
  </si>
  <si>
    <t>Amdreïb Amme</t>
  </si>
  <si>
    <t>Amdreïb Djouka</t>
  </si>
  <si>
    <t>Adananah</t>
  </si>
  <si>
    <t>Maltagne</t>
  </si>
  <si>
    <t>Dafin Alkouk</t>
  </si>
  <si>
    <t>Dafine Sinetaï</t>
  </si>
  <si>
    <t>Dafine Daralsalam</t>
  </si>
  <si>
    <t>Dafine Mahamat Zen</t>
  </si>
  <si>
    <t>Dafin Ouda A</t>
  </si>
  <si>
    <t>Dafine Younissi</t>
  </si>
  <si>
    <t>Dafine Bichara</t>
  </si>
  <si>
    <t>Darbal Fil</t>
  </si>
  <si>
    <t>Darosia</t>
  </si>
  <si>
    <t>Dafine  Kouka</t>
  </si>
  <si>
    <t>Djokhana Idyo</t>
  </si>
  <si>
    <t>Kalaw Ambagour</t>
  </si>
  <si>
    <t>Kose Sabaya</t>
  </si>
  <si>
    <t>Souroudjie</t>
  </si>
  <si>
    <t>Abirdi</t>
  </si>
  <si>
    <t>Bogalia</t>
  </si>
  <si>
    <t>Tchoutchouna</t>
  </si>
  <si>
    <t>Galatchi Alhachimé</t>
  </si>
  <si>
    <t>Andilo</t>
  </si>
  <si>
    <t>Laban Marbo</t>
  </si>
  <si>
    <t>Soudia</t>
  </si>
  <si>
    <t>Adangoro Oumar</t>
  </si>
  <si>
    <t>Katalob</t>
  </si>
  <si>
    <t>Galadji Oumar</t>
  </si>
  <si>
    <t>Hilit Faki Moustapha</t>
  </si>
  <si>
    <t>Amdibetcho</t>
  </si>
  <si>
    <t>Ourel Boulala</t>
  </si>
  <si>
    <t>Miressil2 Alcharé</t>
  </si>
  <si>
    <t>Achané</t>
  </si>
  <si>
    <t>Djamadi Adey</t>
  </si>
  <si>
    <t>Galatchi Alchaïb</t>
  </si>
  <si>
    <t>Ouled Bili</t>
  </si>
  <si>
    <t>Amladoba Bilala</t>
  </si>
  <si>
    <t>Amladoba Bandjadid</t>
  </si>
  <si>
    <t>Hile Algoni</t>
  </si>
  <si>
    <t>Oulebili</t>
  </si>
  <si>
    <t>Ouledbili2</t>
  </si>
  <si>
    <t>Algoz Almalak</t>
  </si>
  <si>
    <t>Hilit Dehiyé Anaama</t>
  </si>
  <si>
    <t>Amalakh Abala</t>
  </si>
  <si>
    <t>Amchoka Ahmat Adoudou</t>
  </si>
  <si>
    <t>Amchoko Dangora</t>
  </si>
  <si>
    <t>Amchoka Kabir</t>
  </si>
  <si>
    <t>Amchoka Asaba</t>
  </si>
  <si>
    <t>Doukchi</t>
  </si>
  <si>
    <t>Goz Nougara1</t>
  </si>
  <si>
    <t>Goz Nougara2</t>
  </si>
  <si>
    <t>Goz Nougara3</t>
  </si>
  <si>
    <t>Harne</t>
  </si>
  <si>
    <t>Hilé Adanao</t>
  </si>
  <si>
    <t>Hilé Alhinedaī</t>
  </si>
  <si>
    <t>Hile Djarma</t>
  </si>
  <si>
    <t>Kharoum Dibekir</t>
  </si>
  <si>
    <t>Kharoum Tourno</t>
  </si>
  <si>
    <t>Kharoum Imeday</t>
  </si>
  <si>
    <t>Kharoum 4</t>
  </si>
  <si>
    <t>Kouzi Wahit</t>
  </si>
  <si>
    <t>Taguil4</t>
  </si>
  <si>
    <t>Tchawaye Saba</t>
  </si>
  <si>
    <t>Tchaway Himede</t>
  </si>
  <si>
    <t>Tchaway Saba2</t>
  </si>
  <si>
    <t>Mahadjir</t>
  </si>
  <si>
    <t>Mankache</t>
  </si>
  <si>
    <t>Matcherne</t>
  </si>
  <si>
    <t>Nabagaye1</t>
  </si>
  <si>
    <t>Souroudj</t>
  </si>
  <si>
    <t>Toukour</t>
  </si>
  <si>
    <t>Touweyrai</t>
  </si>
  <si>
    <t>ALT_NAME</t>
  </si>
  <si>
    <t>Nom De Village</t>
  </si>
  <si>
    <t>Nom Alternatif de Village</t>
  </si>
  <si>
    <t>Village name from Watsan survey</t>
  </si>
  <si>
    <t>Alternatif village name from Watsan survey</t>
  </si>
  <si>
    <t>Latitude</t>
  </si>
  <si>
    <t>Longitude</t>
  </si>
  <si>
    <t>Altitude</t>
  </si>
  <si>
    <t>Sous-prefecture</t>
  </si>
  <si>
    <t>Canton</t>
  </si>
  <si>
    <t>Zone de Resposibilite</t>
  </si>
  <si>
    <t>Cell number in 'Par Maison'! column A where village name in column A starts</t>
  </si>
  <si>
    <t>Cell number in 'Par Maison'! column A where village name in column A ends</t>
  </si>
  <si>
    <t>Nombre de Maison en village</t>
  </si>
  <si>
    <t>Population Totale de villages</t>
  </si>
  <si>
    <t>Nombre totale des enfants</t>
  </si>
  <si>
    <t>Percentage de village qui sont enfants</t>
  </si>
  <si>
    <t>Nombre totale des enfants moins de 5 ans</t>
  </si>
  <si>
    <t>Percentage de village moins de 5 ans</t>
  </si>
  <si>
    <t>Population moyen de maison</t>
  </si>
  <si>
    <t>Nombre moyen des enfants en maison</t>
  </si>
  <si>
    <t>Mombre moyen des enfants moins d 5 ans en maison</t>
  </si>
  <si>
    <t>Nombre de maison en village avec une epouse</t>
  </si>
  <si>
    <t>Percentage de maison en village avec une epouse</t>
  </si>
  <si>
    <t>Nombre de maison en village avec deux epouses</t>
  </si>
  <si>
    <t>Percentage de maison en village avec deux epouse</t>
  </si>
  <si>
    <t>Nombre de maison en village avec trois epouses</t>
  </si>
  <si>
    <t>Percentage de maison en village avec trois epouse</t>
  </si>
  <si>
    <t>Nombre de maison en village avec quatre epouses</t>
  </si>
  <si>
    <t>Percentage de maison en village avec quatre epouse</t>
  </si>
  <si>
    <t>Nombre des enfants feminine moins de 5 ans aux village</t>
  </si>
  <si>
    <t>Nombre des enfants masculine moins de 5 ans aux village</t>
  </si>
  <si>
    <t>Percentage des enfants Feminine aux village</t>
  </si>
  <si>
    <t>Percentage des enfants Masculine aux village</t>
  </si>
  <si>
    <t>Somme de percentages de sexe</t>
  </si>
  <si>
    <t>Age moyen en mois d'enfants moins de 5 ans aux village</t>
  </si>
  <si>
    <t>Tasefe</t>
  </si>
  <si>
    <t>Gamsous</t>
  </si>
  <si>
    <t>Mangoundi 2</t>
  </si>
  <si>
    <t>Falle</t>
  </si>
  <si>
    <t>Abgode  Sakiere</t>
  </si>
  <si>
    <t>Djabou Hassane Abdjanadji</t>
  </si>
  <si>
    <t>Amssakine</t>
  </si>
  <si>
    <t>Alkhiyeniss</t>
  </si>
  <si>
    <t xml:space="preserve">Djaro Arbot </t>
  </si>
  <si>
    <t>Abirebi Chanko</t>
  </si>
  <si>
    <t>Arbouchatak</t>
  </si>
  <si>
    <t xml:space="preserve">Djimeze Altota </t>
  </si>
  <si>
    <t>Mordoya</t>
  </si>
  <si>
    <t>Amahidjelidje</t>
  </si>
  <si>
    <t>Alime</t>
  </si>
  <si>
    <t>Mantaga Alread</t>
  </si>
  <si>
    <t>Alagure</t>
  </si>
  <si>
    <t xml:space="preserve">Ama Arabe </t>
  </si>
  <si>
    <t>Annour Ali</t>
  </si>
  <si>
    <t>Gassar 1</t>
  </si>
  <si>
    <t xml:space="preserve">Riheda Dout  </t>
  </si>
  <si>
    <t>Chankhallah</t>
  </si>
  <si>
    <t>Djibini Centre</t>
  </si>
  <si>
    <t>Hamahte Adoum</t>
  </si>
  <si>
    <t>Djimize  Beibouma</t>
  </si>
  <si>
    <t>Ridemat</t>
  </si>
  <si>
    <t>Totogue</t>
  </si>
  <si>
    <t>Aretchi Adagaya</t>
  </si>
  <si>
    <t>Adjelti Moussa</t>
  </si>
  <si>
    <t>Madangar</t>
  </si>
  <si>
    <t>Guindepe</t>
  </si>
  <si>
    <t>Rechedadout</t>
  </si>
  <si>
    <t>Retche Darota</t>
  </si>
  <si>
    <t>Adilebe Goaba</t>
  </si>
  <si>
    <t>Almahfour</t>
  </si>
  <si>
    <t>Dileybe Ibadol</t>
  </si>
  <si>
    <t>Adjelti Frizi</t>
  </si>
  <si>
    <t>Hajelite Adan</t>
  </si>
  <si>
    <t>Hajalti Achar</t>
  </si>
  <si>
    <t>Ajelite Amchir</t>
  </si>
  <si>
    <t>Dilebe Jokana</t>
  </si>
  <si>
    <t>Ambadje I Ii</t>
  </si>
  <si>
    <t>Ajelti Mustaf</t>
  </si>
  <si>
    <t>Tchok Charie</t>
  </si>
  <si>
    <t>Djimez Ii</t>
  </si>
  <si>
    <t>Djimez Baikou</t>
  </si>
  <si>
    <t>Hidjerate</t>
  </si>
  <si>
    <t>Charafa</t>
  </si>
  <si>
    <t>Sidere Acherif</t>
  </si>
  <si>
    <t>Dilema Omo 1</t>
  </si>
  <si>
    <t>Dilema Omo 2</t>
  </si>
  <si>
    <t>Omo</t>
  </si>
  <si>
    <t>Kinedji Al-Goz 1</t>
  </si>
  <si>
    <t>Kinedji Al-Goz 2</t>
  </si>
  <si>
    <t>Dilema Abdramane</t>
  </si>
  <si>
    <t>Dilema Omo 3</t>
  </si>
  <si>
    <t>Dilema Centre 1</t>
  </si>
  <si>
    <t>Sidre Centre 1</t>
  </si>
  <si>
    <t>Sidre Centre 2</t>
  </si>
  <si>
    <t>Sidre Walad Issa</t>
  </si>
  <si>
    <t>Ndjamena 1</t>
  </si>
  <si>
    <t>Ndjamena 2</t>
  </si>
  <si>
    <t>Kindji 2</t>
  </si>
  <si>
    <t>Kindji 1</t>
  </si>
  <si>
    <t>Kindji 3</t>
  </si>
  <si>
    <t>Amsahab</t>
  </si>
  <si>
    <t>Achena</t>
  </si>
  <si>
    <t>Rafalbagara</t>
  </si>
  <si>
    <t>Harazaya</t>
  </si>
  <si>
    <t xml:space="preserve">Amkouloma </t>
  </si>
  <si>
    <t xml:space="preserve">Djabal Batha </t>
  </si>
  <si>
    <t>Am-Kharouma 1</t>
  </si>
  <si>
    <t xml:space="preserve">Fadje </t>
  </si>
  <si>
    <t>Batchu</t>
  </si>
  <si>
    <t>Moumier</t>
  </si>
  <si>
    <t>Chouraba 1</t>
  </si>
  <si>
    <t>Chouraba 2</t>
  </si>
  <si>
    <t>Kaskassa 1</t>
  </si>
  <si>
    <t>Kaskassa 2</t>
  </si>
  <si>
    <t>Kaskassa Kole</t>
  </si>
  <si>
    <t>Abre 1</t>
  </si>
  <si>
    <t>Abre 2</t>
  </si>
  <si>
    <t>Djamal-Waguif 1</t>
  </si>
  <si>
    <t>Kochobo</t>
  </si>
  <si>
    <t>Enakfouf</t>
  </si>
  <si>
    <t>Almime</t>
  </si>
  <si>
    <t>Idal-Haraye</t>
  </si>
  <si>
    <t>Almazaroub</t>
  </si>
  <si>
    <t>Arekap</t>
  </si>
  <si>
    <t>Hile Moustapha</t>
  </si>
  <si>
    <t>Djob-Djoumalak</t>
  </si>
  <si>
    <t>Bani Hisseine</t>
  </si>
  <si>
    <t>Ifene Moubi</t>
  </si>
  <si>
    <t>Toukoussa</t>
  </si>
  <si>
    <t>Nabagaye</t>
  </si>
  <si>
    <t>Enefok 2</t>
  </si>
  <si>
    <t>Allatana 1</t>
  </si>
  <si>
    <t>Allaye</t>
  </si>
  <si>
    <t>Am-Koloma</t>
  </si>
  <si>
    <t>Djambalbatha</t>
  </si>
  <si>
    <t>Gambir</t>
  </si>
  <si>
    <t>Gogo 1</t>
  </si>
  <si>
    <t>Gogo Radalbangar</t>
  </si>
  <si>
    <t>Kao Kao 1</t>
  </si>
  <si>
    <t>Kaw Kaw 3</t>
  </si>
  <si>
    <t xml:space="preserve">Gogo </t>
  </si>
  <si>
    <t>Abicholio 2</t>
  </si>
  <si>
    <t>Abnouchab</t>
  </si>
  <si>
    <t>Quartier Fadje</t>
  </si>
  <si>
    <t>Gabilni</t>
  </si>
  <si>
    <t>Amdoma</t>
  </si>
  <si>
    <t>Baradi</t>
  </si>
  <si>
    <t>Amachacha</t>
  </si>
  <si>
    <t>Al Baradi</t>
  </si>
  <si>
    <t>Amdebib</t>
  </si>
  <si>
    <t>Souati Am Dabib</t>
  </si>
  <si>
    <t>Giredaya</t>
  </si>
  <si>
    <t>Maigana</t>
  </si>
  <si>
    <t>Dafine Abdelaziz</t>
  </si>
  <si>
    <t>Bouolou Hemet</t>
  </si>
  <si>
    <t>Nagaya</t>
  </si>
  <si>
    <t>Ardebe</t>
  </si>
  <si>
    <t>Maltain Amkosse 1</t>
  </si>
  <si>
    <t>Maltain Amkosse 2</t>
  </si>
  <si>
    <t>Ambroraye</t>
  </si>
  <si>
    <t>Assehabaye Kalou</t>
  </si>
  <si>
    <t>Djarawa Annabagaya</t>
  </si>
  <si>
    <t>Rass Alfil</t>
  </si>
  <si>
    <t>Al-Kou Centre</t>
  </si>
  <si>
    <t>Kourdaka</t>
  </si>
  <si>
    <t>Alfraye</t>
  </si>
  <si>
    <t>Haloufa</t>
  </si>
  <si>
    <t>Mariada</t>
  </si>
  <si>
    <t>Kanabiri2</t>
  </si>
  <si>
    <t>Kanembou1</t>
  </si>
  <si>
    <t>Abandouroua</t>
  </si>
  <si>
    <t>Waladbelli</t>
  </si>
  <si>
    <t>Tambola 1</t>
  </si>
  <si>
    <t>Tambola 2</t>
  </si>
  <si>
    <t>Soudie 3</t>
  </si>
  <si>
    <t>Hiloue</t>
  </si>
  <si>
    <t>Djimeze 1</t>
  </si>
  <si>
    <t>Hachime</t>
  </si>
  <si>
    <t>Bir-Hassane</t>
  </si>
  <si>
    <t xml:space="preserve">Chourraba </t>
  </si>
  <si>
    <t>Abgode Sakiere</t>
  </si>
  <si>
    <t>Winesse2</t>
  </si>
  <si>
    <t>Winesse1</t>
  </si>
  <si>
    <t>Winesse3</t>
  </si>
  <si>
    <t>Grelka</t>
  </si>
  <si>
    <t>Andourmane</t>
  </si>
  <si>
    <t>Amdourmane</t>
  </si>
  <si>
    <t>Amoudassel</t>
  </si>
  <si>
    <t>Walad Nassir</t>
  </si>
  <si>
    <t>Souk</t>
  </si>
  <si>
    <t>Kieke</t>
  </si>
  <si>
    <t>Touri</t>
  </si>
  <si>
    <t>Woulatissa</t>
  </si>
  <si>
    <t>Wal-Brahim</t>
  </si>
  <si>
    <t>Hassane Abdjanadji</t>
  </si>
  <si>
    <t>Alamar Adoum</t>
  </si>
  <si>
    <t>Centre</t>
  </si>
  <si>
    <t>Mabrouka Djarare</t>
  </si>
  <si>
    <t>Dankoudj</t>
  </si>
  <si>
    <t>Almahra</t>
  </si>
  <si>
    <t>Mouri</t>
  </si>
  <si>
    <t>Hahala</t>
  </si>
  <si>
    <t>Yacob Mahamat</t>
  </si>
  <si>
    <t>Barkatagna Alguitir</t>
  </si>
  <si>
    <t>Barkatagna Alkitir</t>
  </si>
  <si>
    <t>Trab-Gassar</t>
  </si>
  <si>
    <t>Hille Maloud</t>
  </si>
  <si>
    <t>Ganatir</t>
  </si>
  <si>
    <t>Arada-Atifel</t>
  </si>
  <si>
    <t>Tourdjoumane</t>
  </si>
  <si>
    <t>Gama</t>
  </si>
  <si>
    <t>Harazay</t>
  </si>
  <si>
    <t xml:space="preserve"> Moubarak</t>
  </si>
  <si>
    <t>Michegue Koudou</t>
  </si>
  <si>
    <t>Zoua</t>
  </si>
  <si>
    <t>Ridemat Albire</t>
  </si>
  <si>
    <t>Idem</t>
  </si>
  <si>
    <t>Koudou</t>
  </si>
  <si>
    <t>Arafa</t>
  </si>
  <si>
    <t>Dilema Kieke</t>
  </si>
  <si>
    <t>Hile Daye 2</t>
  </si>
  <si>
    <t>Dilema Centre</t>
  </si>
  <si>
    <t>Ndjamena Alkoudou</t>
  </si>
  <si>
    <t>Kindji Ridina</t>
  </si>
  <si>
    <t>Kindji Centre</t>
  </si>
  <si>
    <t xml:space="preserve">Andilyo Annour </t>
  </si>
  <si>
    <t>Assamaleh</t>
  </si>
  <si>
    <t>Djodoula</t>
  </si>
  <si>
    <t>Djarma Haroune</t>
  </si>
  <si>
    <t>Quartier Dallah</t>
  </si>
  <si>
    <t>Djokana Amada</t>
  </si>
  <si>
    <t>Kole</t>
  </si>
  <si>
    <t>Abre</t>
  </si>
  <si>
    <t>Djamal-Waguif</t>
  </si>
  <si>
    <t>Kole Bangui</t>
  </si>
  <si>
    <t>Moumiye</t>
  </si>
  <si>
    <t>Ahmat-Cherif</t>
  </si>
  <si>
    <t>Quartier Absibit</t>
  </si>
  <si>
    <t>Gogo Labane</t>
  </si>
  <si>
    <t xml:space="preserve"> Kaw Kaw Girebe</t>
  </si>
  <si>
    <t>Gogo Erede</t>
  </si>
  <si>
    <t>Ankoura</t>
  </si>
  <si>
    <t>Mario Ab-Khiress</t>
  </si>
  <si>
    <t xml:space="preserve">Abicholio </t>
  </si>
  <si>
    <t>Abnouchab1</t>
  </si>
  <si>
    <t>Al Himede</t>
  </si>
  <si>
    <t>Sihebya</t>
  </si>
  <si>
    <t>Al Kouk</t>
  </si>
  <si>
    <t>Bekhela</t>
  </si>
  <si>
    <t>Gogo</t>
  </si>
  <si>
    <t>Abguider</t>
  </si>
  <si>
    <t>Annabagaya</t>
  </si>
  <si>
    <t>Assikhele</t>
  </si>
  <si>
    <t>Ambassana</t>
  </si>
  <si>
    <t>Aroogne 2</t>
  </si>
  <si>
    <t>Ariate</t>
  </si>
  <si>
    <t>Soukneye 1</t>
  </si>
  <si>
    <t>Khoulamala</t>
  </si>
  <si>
    <t>Angatche 2</t>
  </si>
  <si>
    <t>Baou Ragada</t>
  </si>
  <si>
    <t>Djanaba</t>
  </si>
  <si>
    <t>Alriada</t>
  </si>
  <si>
    <t>Angaldjabi</t>
  </si>
  <si>
    <t>Khalwat Zet Ibni</t>
  </si>
  <si>
    <t>Kalaou</t>
  </si>
  <si>
    <t>Alhimet Alachara</t>
  </si>
  <si>
    <t>Amdjaraba1</t>
  </si>
  <si>
    <t>Ambatchay1</t>
  </si>
  <si>
    <t>Quartier Bach</t>
  </si>
  <si>
    <t>Quartier Kanembou1</t>
  </si>
  <si>
    <t>Djousso</t>
  </si>
  <si>
    <t>Amladoba Bendjedite</t>
  </si>
  <si>
    <t>Amkaglo Labanne</t>
  </si>
  <si>
    <t>Ouled Billi Amma Kachawi</t>
  </si>
  <si>
    <t>Alhadar-Labane</t>
  </si>
  <si>
    <t>Mahamat Dougchi</t>
  </si>
  <si>
    <t>Tourno</t>
  </si>
  <si>
    <t>Adibikir</t>
  </si>
  <si>
    <t>Aldjame</t>
  </si>
  <si>
    <t xml:space="preserve">Doulouk Hile </t>
  </si>
  <si>
    <t xml:space="preserve">Tchawai </t>
  </si>
  <si>
    <t>Amalakie</t>
  </si>
  <si>
    <t>Adano</t>
  </si>
  <si>
    <t>Imedaye</t>
  </si>
  <si>
    <t>Allah</t>
  </si>
  <si>
    <t>Mangoundi Koudou</t>
  </si>
  <si>
    <t>Kouka</t>
  </si>
  <si>
    <t>Daibaba_1_Maigana_</t>
  </si>
  <si>
    <t>Daibaba_2_Kindji_</t>
  </si>
  <si>
    <t>Amloudouba</t>
  </si>
  <si>
    <t>Assala</t>
  </si>
  <si>
    <t>Nawala</t>
  </si>
  <si>
    <t>Tania_1_Bokoro_</t>
  </si>
  <si>
    <t>Tania_2_Dukshi_</t>
  </si>
  <si>
    <t>Borno</t>
  </si>
  <si>
    <t>Yessie</t>
  </si>
  <si>
    <t>Mayakne</t>
  </si>
  <si>
    <t>Abgode</t>
  </si>
  <si>
    <t>Albirebi</t>
  </si>
  <si>
    <t>Ouled_Bili</t>
  </si>
  <si>
    <t>Tchawai</t>
  </si>
  <si>
    <t>Tersefe</t>
  </si>
  <si>
    <t>matched</t>
  </si>
  <si>
    <t>Dilema Centre 2</t>
  </si>
  <si>
    <t>Abnouchab 2</t>
  </si>
  <si>
    <t>Abnouchab 3</t>
  </si>
  <si>
    <t>Amgar 3</t>
  </si>
  <si>
    <t>Amkouloma</t>
  </si>
  <si>
    <t>Andilyo</t>
  </si>
  <si>
    <t>Riheda Dout</t>
  </si>
  <si>
    <t>Adelebe Mourai 2</t>
  </si>
  <si>
    <t>ZdeR Census</t>
  </si>
  <si>
    <t>Ouled-Bili</t>
  </si>
  <si>
    <t>kouka</t>
  </si>
  <si>
    <t>tersefe</t>
  </si>
  <si>
    <t>Mangoundi koudou</t>
  </si>
  <si>
    <t>Abnouchab 1</t>
  </si>
  <si>
    <t>Kanabiri 2</t>
  </si>
  <si>
    <t>Kanembou 1</t>
  </si>
  <si>
    <t>Quartier Kanembou 1</t>
  </si>
  <si>
    <t>Djaro Arbot</t>
  </si>
  <si>
    <t xml:space="preserve">Ridina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</si>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</sst>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0" fontId="8" fillId="0" borderId="0"/>
  </cellStyleXfs>
  <cellXfs count="27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/>
    <xf numFmtId="1" fontId="0" fillId="0" borderId="0" xfId="0" applyNumberFormat="1" applyAlignme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pivotButton="1"/>
    <xf numFmtId="0" fontId="0" fillId="0" borderId="0" xfId="0" applyNumberFormat="1"/>
    <xf numFmtId="0" fontId="0" fillId="4" borderId="0" xfId="0" applyFill="1" applyBorder="1"/>
    <xf numFmtId="0" fontId="2" fillId="4" borderId="0" xfId="0" applyFont="1" applyFill="1" applyBorder="1"/>
    <xf numFmtId="0" fontId="3" fillId="4" borderId="0" xfId="0" applyFont="1" applyFill="1" applyBorder="1" applyAlignment="1"/>
    <xf numFmtId="0" fontId="2" fillId="4" borderId="0" xfId="0" applyFont="1" applyFill="1" applyBorder="1" applyAlignment="1"/>
    <xf numFmtId="0" fontId="3" fillId="2" borderId="0" xfId="0" applyNumberFormat="1" applyFont="1" applyFill="1" applyBorder="1" applyAlignment="1"/>
    <xf numFmtId="0" fontId="3" fillId="4" borderId="0" xfId="0" applyNumberFormat="1" applyFont="1" applyFill="1" applyBorder="1" applyAlignment="1"/>
    <xf numFmtId="0" fontId="2" fillId="2" borderId="0" xfId="0" applyFont="1" applyFill="1" applyBorder="1" applyAlignment="1"/>
    <xf numFmtId="0" fontId="2" fillId="0" borderId="0" xfId="0" applyFont="1" applyBorder="1" applyAlignment="1"/>
    <xf numFmtId="0" fontId="6" fillId="4" borderId="0" xfId="0" applyNumberFormat="1" applyFont="1" applyFill="1" applyBorder="1" applyAlignment="1">
      <alignment horizontal="left"/>
    </xf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4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7" fillId="4" borderId="0" xfId="0" applyNumberFormat="1" applyFont="1" applyFill="1" applyBorder="1" applyAlignment="1">
      <alignment horizontal="left"/>
    </xf>
    <xf numFmtId="0" fontId="3" fillId="4" borderId="0" xfId="0" applyFont="1" applyFill="1" applyAlignment="1"/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2" borderId="0" xfId="0" applyFill="1"/>
    <xf numFmtId="0" fontId="0" fillId="4" borderId="0" xfId="0" applyFill="1"/>
    <xf numFmtId="0" fontId="7" fillId="6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7" borderId="1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8" borderId="1" xfId="0" applyFont="1" applyFill="1" applyBorder="1" applyAlignment="1">
      <alignment horizontal="center" wrapText="1"/>
    </xf>
    <xf numFmtId="0" fontId="7" fillId="7" borderId="1" xfId="0" applyNumberFormat="1" applyFont="1" applyFill="1" applyBorder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10" fillId="7" borderId="1" xfId="0" applyFont="1" applyFill="1" applyBorder="1" applyAlignment="1">
      <alignment horizontal="center" wrapText="1"/>
    </xf>
    <xf numFmtId="0" fontId="11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2" fillId="9" borderId="0" xfId="0" applyFont="1" applyFill="1" applyBorder="1" applyAlignment="1"/>
    <xf numFmtId="0" fontId="2" fillId="9" borderId="0" xfId="0" applyFont="1" applyFill="1" applyBorder="1" applyAlignment="1">
      <alignment horizontal="left"/>
    </xf>
    <xf numFmtId="164" fontId="0" fillId="0" borderId="0" xfId="0" applyNumberFormat="1"/>
    <xf numFmtId="1" fontId="0" fillId="0" borderId="0" xfId="0" applyNumberFormat="1"/>
    <xf numFmtId="0" fontId="0" fillId="0" borderId="0" xfId="0"/>
    <xf numFmtId="0" fontId="7" fillId="7" borderId="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11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0" fillId="0" borderId="0" xfId="0"/>
    <xf numFmtId="0" fontId="7" fillId="0" borderId="0" xfId="0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</cellXfs>
  <cellStyles count="3">
    <cellStyle name="Currency 2" xfId="1"/>
    <cellStyle name="Normal" xfId="0" builtinId="0"/>
    <cellStyle name="Style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te Watsan" refreshedDate="42414.852798842592" createdVersion="4" refreshedVersion="4" minRefreshableVersion="3" recordCount="550">
  <cacheSource type="worksheet">
    <worksheetSource ref="C1:Q560" sheet="Questions_de_Village_V1-2-1"/>
  </cacheSource>
  <cacheFields count="19">
    <cacheField name="SURVEY_START_TIME" numFmtId="0">
      <sharedItems/>
    </cacheField>
    <cacheField name="SURVEY_END_TIME" numFmtId="0">
      <sharedItems/>
    </cacheField>
    <cacheField name="DEVICE_ID" numFmtId="0">
      <sharedItems/>
    </cacheField>
    <cacheField name="LOCATION" numFmtId="0">
      <sharedItems containsBlank="1"/>
    </cacheField>
    <cacheField name="LAT" numFmtId="0">
      <sharedItems containsString="0" containsBlank="1" containsNumber="1" minValue="11.7774729977" maxValue="13.070600965700001"/>
    </cacheField>
    <cacheField name="LONG" numFmtId="0">
      <sharedItems containsString="0" containsBlank="1" containsNumber="1" minValue="15.997191622800001" maxValue="17.517750145000001"/>
    </cacheField>
    <cacheField name="_LOCATION_altitude" numFmtId="0">
      <sharedItems containsString="0" containsBlank="1" containsNumber="1" minValue="0" maxValue="390.74515959500002"/>
    </cacheField>
    <cacheField name="_LOCATION_precision" numFmtId="0">
      <sharedItems containsString="0" containsBlank="1" containsNumber="1" minValue="4" maxValue="37.5"/>
    </cacheField>
    <cacheField name="NAME" numFmtId="0">
      <sharedItems/>
    </cacheField>
    <cacheField name="ALT_VILLAGE_NAME" numFmtId="0">
      <sharedItems containsBlank="1"/>
    </cacheField>
    <cacheField name="CANTON_Sous-prefecture" numFmtId="0">
      <sharedItems/>
    </cacheField>
    <cacheField name="CANTON" numFmtId="0">
      <sharedItems containsBlank="1"/>
    </cacheField>
    <cacheField name="ZONE_DE_RESPONSABILITE" numFmtId="0">
      <sharedItems count="15">
        <s v="albirebi"/>
        <s v="bisney"/>
        <s v="bokoro"/>
        <s v="dilbini"/>
        <s v="dilema"/>
        <s v="djokhana"/>
        <s v="gama"/>
        <s v="gambir"/>
        <s v="maigana"/>
        <s v="moito"/>
        <s v="ouled_bili"/>
        <s v="tchawai"/>
        <s v="tersefe"/>
        <s v="abgode"/>
        <s v="arbouchatak"/>
      </sharedItems>
    </cacheField>
    <cacheField name="VILLAGE_CHIEF_NAME" numFmtId="0">
      <sharedItems containsBlank="1"/>
    </cacheField>
    <cacheField name="VILLAGE_CHIEF_PHONE_NUMBER" numFmtId="0">
      <sharedItems containsString="0" containsBlank="1" containsNumber="1" containsInteger="1" minValue="0" maxValue="99999666"/>
    </cacheField>
    <cacheField name="WHERE_COLLECT_WATER" numFmtId="0">
      <sharedItems count="8">
        <s v="bh_in_next_village"/>
        <s v="bh_in_village"/>
        <s v="commercial_bh_in_next_village"/>
        <s v="commercial_bh_in_village"/>
        <s v="open_well_far_from_village"/>
        <s v="open_well_in_or_near_village"/>
        <s v="swamp_far_away"/>
        <s v="swamp_near_by"/>
      </sharedItems>
    </cacheField>
    <cacheField name="NUMBER_WORKING_BHS" numFmtId="0">
      <sharedItems containsString="0" containsBlank="1" containsNumber="1" containsInteger="1" minValue="0" maxValue="8"/>
    </cacheField>
    <cacheField name="NUMBER_NON-WORKING_BHS" numFmtId="0">
      <sharedItems containsString="0" containsBlank="1" containsNumber="1" containsInteger="1" minValue="0" maxValue="4"/>
    </cacheField>
    <cacheField name="VILLAGE_PUMP_COMMITTE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0">
  <r>
    <s v="2015-12-23T10:45:15.939+01"/>
    <s v="2015-12-23T10:48:02.560+01"/>
    <s v="352325069311236"/>
    <s v="12.425999823435667 16.73972086365957 318.0785416910944 8.0"/>
    <n v="12.4259998234"/>
    <n v="16.739720863700001"/>
    <n v="318.078541691"/>
    <n v="8"/>
    <s v="Amangour"/>
    <s v="Amangour"/>
    <s v="bokoro"/>
    <s v="daibaba_1_maigana_"/>
    <x v="0"/>
    <s v="Mahamat Abakar"/>
    <n v="90222303"/>
    <x v="0"/>
    <n v="0"/>
    <n v="0"/>
    <s v="no"/>
  </r>
  <r>
    <s v="2015-12-22T10:11:29.947+01"/>
    <s v="2015-12-22T10:15:08.225+01"/>
    <s v="352325069311236"/>
    <s v="12.227529127347466 16.8682854221378 320.0602898038809 8.0"/>
    <n v="12.2275291273"/>
    <n v="16.868285422100001"/>
    <n v="320.06028980399998"/>
    <n v="8"/>
    <s v="Djabou amoud alsel"/>
    <s v="Djabou amoud alsel"/>
    <s v="bokoro"/>
    <s v="daibaba_1_maigana_"/>
    <x v="0"/>
    <s v="Mahamat zenene djimé"/>
    <n v="90368529"/>
    <x v="0"/>
    <n v="0"/>
    <n v="0"/>
    <s v="no"/>
  </r>
  <r>
    <s v="2015-12-21T09:27:12.682+01"/>
    <s v="2015-12-21T09:31:52.213+01"/>
    <s v="352325069304819"/>
    <s v="12.287678260539868 16.75492258330594 308.3751788371663 6.0"/>
    <n v="12.2876782605"/>
    <n v="16.754922583300001"/>
    <n v="308.37517883700002"/>
    <n v="6"/>
    <s v="Dagache3"/>
    <s v="Ibirebi kourka"/>
    <s v="bokoro"/>
    <s v="daibaba_1_maigana_"/>
    <x v="0"/>
    <s v="Ramat mahamat"/>
    <n v="99502072"/>
    <x v="0"/>
    <n v="0"/>
    <n v="0"/>
    <s v="no"/>
  </r>
  <r>
    <s v="2016-01-12T10:59:59.610+01"/>
    <s v="2016-01-12T11:02:32.102+01"/>
    <s v="352325069311236"/>
    <s v="12.62983886080774 16.18334826782917 295.062300125908 8.0"/>
    <n v="12.6298388608"/>
    <n v="16.1833482678"/>
    <n v="295.06230012600003"/>
    <n v="8"/>
    <s v="Tomtoubay"/>
    <s v="Toumtoubay"/>
    <s v="moito"/>
    <s v="kouka"/>
    <x v="1"/>
    <s v="Ali gorama"/>
    <n v="95457453"/>
    <x v="0"/>
    <n v="0"/>
    <n v="0"/>
    <s v="no"/>
  </r>
  <r>
    <s v="2016-01-04T10:01:46.515+01"/>
    <s v="2016-01-04T10:07:11.281+01"/>
    <s v="352325069311236"/>
    <s v="12.63922169668262 16.108413635167064 299.4273277090554 16.0"/>
    <n v="12.6392216967"/>
    <n v="16.108413635200002"/>
    <n v="299.427327709"/>
    <n v="16"/>
    <s v="Amakarda"/>
    <s v="Amakarda"/>
    <s v="moito"/>
    <s v="kouka"/>
    <x v="1"/>
    <s v="Moussa hassane"/>
    <n v="99712542"/>
    <x v="0"/>
    <n v="0"/>
    <n v="0"/>
    <s v="no"/>
  </r>
  <r>
    <s v="2016-01-04T14:26:56.578+01"/>
    <s v="2016-01-04T14:31:25.952+01"/>
    <s v="352325069311236"/>
    <s v="12.606185046382084 16.040320377851046 296.0948231039146 6.0"/>
    <n v="12.6061850464"/>
    <n v="16.040320377899999"/>
    <n v="296.094823104"/>
    <n v="6"/>
    <s v="Laboba 1"/>
    <s v="Laboba1"/>
    <s v="moito"/>
    <s v="moito"/>
    <x v="1"/>
    <s v="Outman djibrin"/>
    <n v="99816647"/>
    <x v="0"/>
    <n v="0"/>
    <n v="1"/>
    <s v="no"/>
  </r>
  <r>
    <s v="2016-01-16T09:56:28.270+01"/>
    <s v="2016-01-16T10:02:00.870+01"/>
    <s v="352325069304819"/>
    <s v="12.295074270229863 16.984145554594786 321.13672503340655 8.0"/>
    <n v="12.295074270200001"/>
    <n v="16.984145554600001"/>
    <n v="321.136725033"/>
    <n v="8"/>
    <s v="Tchangam hilélé"/>
    <s v="Tchangam hilélé"/>
    <s v="bokoro"/>
    <s v="tania_1_bokoro_"/>
    <x v="2"/>
    <s v="Ramadan Abakar"/>
    <n v="99353894"/>
    <x v="0"/>
    <n v="0"/>
    <n v="0"/>
    <s v="no"/>
  </r>
  <r>
    <s v="2016-01-13T10:54:15.158+01"/>
    <s v="2016-01-13T10:56:31.246+01"/>
    <s v="352325069311236"/>
    <s v="12.455478451977665 17.15091221994547 311.6735500521637 8.0"/>
    <n v="12.455478451999999"/>
    <n v="17.1509122199"/>
    <n v="311.673550052"/>
    <n v="8"/>
    <s v="Adjaba"/>
    <s v="Adjaba"/>
    <s v="bokoro"/>
    <s v="tania_1_bokoro_"/>
    <x v="2"/>
    <s v="Abchena adef"/>
    <n v="99383767"/>
    <x v="0"/>
    <n v="0"/>
    <n v="0"/>
    <s v="no"/>
  </r>
  <r>
    <s v="2016-01-28T08:32:26.066+01"/>
    <s v="2016-01-28T08:36:10.615+01"/>
    <s v="352325069304819"/>
    <s v="12.35322739969544 16.99562383791838 330.9159870214231 8.0"/>
    <n v="12.3532273997"/>
    <n v="16.995623837899998"/>
    <n v="330.91598702099998"/>
    <n v="8"/>
    <s v="Barkatagna4"/>
    <s v="Barkatagna4"/>
    <s v="bokoro"/>
    <s v="tania_1_bokoro_"/>
    <x v="2"/>
    <s v="Issakh moussa"/>
    <n v="99519543"/>
    <x v="0"/>
    <n v="0"/>
    <n v="0"/>
    <s v="no"/>
  </r>
  <r>
    <s v="2016-01-20T09:02:43.647+01"/>
    <s v="2016-01-20T09:08:36.795+01"/>
    <s v="352325069311236"/>
    <s v="12.127735788755302 17.144987655493868 336.53129208107 8.0"/>
    <n v="12.127735788800001"/>
    <n v="17.1449876555"/>
    <n v="336.531292081"/>
    <n v="8"/>
    <s v="Hadjelti Moussa"/>
    <s v="Hadjelti moussa"/>
    <s v="bokoro"/>
    <s v="tania_2_dukshi_"/>
    <x v="3"/>
    <s v="Hassan Moussa"/>
    <n v="91531739"/>
    <x v="0"/>
    <n v="0"/>
    <n v="1"/>
    <s v="yes"/>
  </r>
  <r>
    <s v="2016-01-19T13:17:54.955+01"/>
    <s v="2016-01-19T13:22:14.126+01"/>
    <s v="352325069311236"/>
    <s v="12.07209947289656 17.121780246722874 343.9696400225166 6.0"/>
    <n v="12.0720994729"/>
    <n v="17.121780246699998"/>
    <n v="343.96964002300001"/>
    <n v="6"/>
    <s v="rodemat alkoudou"/>
    <s v="ridemat alkoudou"/>
    <s v="bokoro"/>
    <s v="amloudouba"/>
    <x v="3"/>
    <s v="Yahya Seïd"/>
    <n v="95066883"/>
    <x v="0"/>
    <n v="0"/>
    <n v="0"/>
    <s v="no"/>
  </r>
  <r>
    <s v="2016-01-19T12:38:00.540+01"/>
    <s v="2016-01-19T12:42:20.222+01"/>
    <s v="352325069311236"/>
    <s v="12.08129035575045 17.141696577457374 329.76749325458314 6.0"/>
    <n v="12.0812903558"/>
    <n v="17.141696577499999"/>
    <n v="329.76749325499998"/>
    <n v="6"/>
    <s v="alhidjerat"/>
    <s v="alhidjerat"/>
    <s v="bokoro"/>
    <s v="amloudouba"/>
    <x v="4"/>
    <s v="Bachar Anour"/>
    <n v="95971835"/>
    <x v="0"/>
    <n v="0"/>
    <n v="0"/>
    <s v="no"/>
  </r>
  <r>
    <s v="2016-02-09T10:36:18.908+01"/>
    <s v="2016-02-09T10:42:41.485+01"/>
    <s v="352325069311236"/>
    <s v="11.999951451695766 16.867739670644426 338.94153542214735 6.0"/>
    <n v="11.999951451699999"/>
    <n v="16.867739670599999"/>
    <n v="338.94153542200002"/>
    <n v="6"/>
    <s v="Kindji Daralsalam"/>
    <s v="Kindji Daralsalam"/>
    <s v="bokoro"/>
    <s v="daibaba_2_kindji_"/>
    <x v="4"/>
    <s v="Anour Djibrin"/>
    <n v="99346982"/>
    <x v="0"/>
    <n v="0"/>
    <n v="1"/>
    <s v="yes"/>
  </r>
  <r>
    <s v="2016-02-09T09:16:32.004+01"/>
    <s v="2016-02-09T09:22:45.143+01"/>
    <s v="352325069311236"/>
    <s v="12.015605063845351 16.74772937792649 331.2249847392306 8.0"/>
    <n v="12.015605063800001"/>
    <n v="16.747729377900001"/>
    <n v="331.22498473899998"/>
    <n v="8"/>
    <s v="Ndjamenna kindji"/>
    <s v="ndjamena kindji"/>
    <s v="bokoro"/>
    <s v="daibaba_2_kindji_"/>
    <x v="4"/>
    <s v="Hassabalah kharif"/>
    <n v="99829176"/>
    <x v="0"/>
    <n v="0"/>
    <n v="0"/>
    <s v="no"/>
  </r>
  <r>
    <s v="2016-02-08T09:42:58.913+01"/>
    <s v="2016-02-08T09:46:30.225+01"/>
    <s v="352325069311236"/>
    <s v="11.998950179003415 16.776578804733127 335.47060012161757 8.0"/>
    <n v="11.998950178999999"/>
    <n v="16.776578804700002"/>
    <n v="335.47060012200001"/>
    <n v="8"/>
    <s v="palestine"/>
    <s v="palestine"/>
    <s v="bokoro"/>
    <s v="daibaba_2_kindji_"/>
    <x v="4"/>
    <s v="Haranoune"/>
    <m/>
    <x v="0"/>
    <n v="0"/>
    <n v="0"/>
    <s v="no"/>
  </r>
  <r>
    <s v="2016-02-09T12:30:41.237+01"/>
    <s v="2016-02-09T12:33:38.150+01"/>
    <s v="352325069311236"/>
    <s v="12.10319883522213 16.819851003277957 313.6246464530151 8.0"/>
    <n v="12.103198835200001"/>
    <n v="16.819851003299998"/>
    <n v="313.62464645300003"/>
    <n v="8"/>
    <s v="Dilema Dana"/>
    <s v="dilema Dana"/>
    <s v="bokoro"/>
    <s v="daibaba_2_kindji_"/>
    <x v="4"/>
    <s v="Danna Idriss"/>
    <m/>
    <x v="0"/>
    <n v="0"/>
    <n v="0"/>
    <s v="no"/>
  </r>
  <r>
    <s v="2015-12-19T09:33:41.645+01"/>
    <s v="2015-12-19T11:04:17.927+01"/>
    <s v="352325069304819"/>
    <s v="12.622349577103392 16.961047539983166 303.6616787735198 8.0"/>
    <n v="12.6223495771"/>
    <n v="16.961047539999999"/>
    <n v="303.66167877399999"/>
    <n v="8"/>
    <s v="Djaba1"/>
    <s v="Djaba1"/>
    <s v="moito"/>
    <s v="moito"/>
    <x v="5"/>
    <s v="Abakar idriss"/>
    <n v="90749061"/>
    <x v="0"/>
    <n v="1"/>
    <n v="0"/>
    <s v="yes"/>
  </r>
  <r>
    <s v="2015-12-18T10:06:23.595+01"/>
    <s v="2015-12-18T10:14:00.918+01"/>
    <s v="352325069311236"/>
    <s v="12.75666673299058 16.99195040017433 311.37780341915334 8.0"/>
    <n v="12.756666732999999"/>
    <n v="16.9919504002"/>
    <n v="311.37780341899997"/>
    <n v="8"/>
    <s v="Albandjedid"/>
    <s v="Albandjedid"/>
    <s v="moito"/>
    <s v="moito"/>
    <x v="5"/>
    <s v="Mahamat kabas"/>
    <n v="98116340"/>
    <x v="0"/>
    <n v="0"/>
    <n v="1"/>
    <s v="no"/>
  </r>
  <r>
    <s v="2015-12-18T15:06:57.292+01"/>
    <s v="2015-12-18T15:09:24.726+01"/>
    <s v="352325069311236"/>
    <s v="12.758867345211822 17.058202817274214 304.953128423175 8.0"/>
    <n v="12.758867345200001"/>
    <n v="17.0582028173"/>
    <n v="304.95312842300001"/>
    <n v="8"/>
    <s v="TAlata2"/>
    <s v="Talata2"/>
    <s v="moito"/>
    <s v="moito"/>
    <x v="5"/>
    <s v="Atoungoul Abakar"/>
    <m/>
    <x v="0"/>
    <n v="0"/>
    <n v="1"/>
    <s v="no"/>
  </r>
  <r>
    <s v="2016-01-30T11:14:01.155+01"/>
    <s v="2016-01-30T11:19:03.316+01"/>
    <s v="352325069304819"/>
    <s v="11.852440463913256 17.318531840121512 324.5944625722394 8.0"/>
    <n v="11.852440463900001"/>
    <n v="17.3185318401"/>
    <n v="324.594462572"/>
    <n v="8"/>
    <s v="Mirehike"/>
    <s v="Mirehike"/>
    <s v="gama"/>
    <s v="yessie"/>
    <x v="6"/>
    <s v="Anagui sileymane"/>
    <n v="0"/>
    <x v="0"/>
    <n v="0"/>
    <n v="0"/>
    <s v="no"/>
  </r>
  <r>
    <s v="2016-01-27T10:02:49.567+01"/>
    <s v="2016-01-27T10:06:04.897+01"/>
    <s v="352325069304819"/>
    <s v="11.861237403978468 17.10810187646779 329.85123054335327 8.0"/>
    <n v="11.861237404000001"/>
    <n v="17.108101876500001"/>
    <n v="329.85123054299999"/>
    <n v="8"/>
    <s v="Arikab2"/>
    <s v="Arikab2"/>
    <s v="gama"/>
    <s v="yessie"/>
    <x v="6"/>
    <s v="Youssouf mahamat"/>
    <n v="60748041"/>
    <x v="0"/>
    <n v="0"/>
    <n v="0"/>
    <s v="no"/>
  </r>
  <r>
    <s v="2016-01-27T10:16:36.450+01"/>
    <s v="2016-01-27T10:18:52.101+01"/>
    <s v="352325069304819"/>
    <s v="11.870207866008073 17.11433674592647 340.5452283168295 6.0"/>
    <n v="11.870207865999999"/>
    <n v="17.114336745900001"/>
    <n v="340.54522831700001"/>
    <n v="6"/>
    <s v="Arikab3"/>
    <s v="Arikab3"/>
    <s v="gama"/>
    <s v="yessie"/>
    <x v="6"/>
    <s v="Youssouf mahamat"/>
    <n v="60748042"/>
    <x v="0"/>
    <n v="0"/>
    <n v="0"/>
    <s v="no"/>
  </r>
  <r>
    <s v="2016-01-27T10:33:02.620+01"/>
    <s v="2016-01-27T10:35:15.728+01"/>
    <s v="352325069304819"/>
    <s v="11.864682138343387 17.129447950768533 349.6688427567671 8.0"/>
    <n v="11.864682138299999"/>
    <n v="17.129447950799999"/>
    <n v="349.66884275699999"/>
    <n v="8"/>
    <s v="Arikap4"/>
    <s v="Arikap4"/>
    <s v="gama"/>
    <s v="yessie"/>
    <x v="6"/>
    <s v="Youssouf mahamat"/>
    <n v="60748042"/>
    <x v="0"/>
    <n v="0"/>
    <n v="0"/>
    <s v="no"/>
  </r>
  <r>
    <s v="2016-01-30T10:58:33.993+01"/>
    <s v="2016-01-30T11:07:41.667+01"/>
    <s v="352325069304819"/>
    <s v="11.845929483347415 17.322190825549047 350.06690438442007 6.0"/>
    <n v="11.845929483300001"/>
    <n v="17.322190825500002"/>
    <n v="350.066904384"/>
    <n v="6"/>
    <s v="Tilehaya"/>
    <s v="Tilehaya"/>
    <s v="gama"/>
    <s v="yessie"/>
    <x v="6"/>
    <s v="Ali anour"/>
    <n v="68503718"/>
    <x v="0"/>
    <n v="0"/>
    <n v="0"/>
    <s v="no"/>
  </r>
  <r>
    <s v="2016-01-29T13:11:13.973+01"/>
    <s v="2016-01-29T13:14:00.321+01"/>
    <s v="352325069311236"/>
    <s v="11.866207373079817 17.224826270985318 328.2455304360398 4.0"/>
    <n v="11.8662073731"/>
    <n v="17.224826271000001"/>
    <n v="328.24553043600002"/>
    <n v="4"/>
    <s v="djoubdjoumalak"/>
    <s v="djoubdjoumalak"/>
    <s v="gama"/>
    <s v="borno"/>
    <x v="6"/>
    <s v="Faïssal issaka"/>
    <n v="91358005"/>
    <x v="0"/>
    <n v="0"/>
    <n v="0"/>
    <s v="no"/>
  </r>
  <r>
    <s v="2016-01-30T14:53:07.700+01"/>
    <s v="2016-01-30T14:57:39.208+01"/>
    <s v="352325069304819"/>
    <s v="11.926194275151428 17.090347942890006 328.507900712774 8.0"/>
    <n v="11.9261942752"/>
    <n v="17.090347942899999"/>
    <n v="328.50790071300003"/>
    <n v="8"/>
    <s v="Dihere"/>
    <s v="Dihere"/>
    <s v="gama"/>
    <s v="yessie"/>
    <x v="6"/>
    <s v="Brahim saleh"/>
    <n v="95389993"/>
    <x v="0"/>
    <n v="0"/>
    <n v="0"/>
    <s v="no"/>
  </r>
  <r>
    <s v="2016-02-03T08:43:30.679+01"/>
    <s v="2016-02-03T11:58:31.141+01"/>
    <s v="352325069311236"/>
    <s v="12.552312184014276 16.74708253799675 273.4731666769724 8.0"/>
    <n v="12.552312184"/>
    <n v="16.747082538000001"/>
    <n v="273.47316667699999"/>
    <n v="8"/>
    <s v="Marioud tom"/>
    <s v="Marioud Tom"/>
    <s v="moito"/>
    <s v="mayakne"/>
    <x v="7"/>
    <s v="Kaftara Toum"/>
    <m/>
    <x v="0"/>
    <n v="0"/>
    <n v="1"/>
    <s v="no"/>
  </r>
  <r>
    <s v="2016-02-04T09:49:32.732+01"/>
    <s v="2016-02-04T09:55:14.055+01"/>
    <s v="352325069311236"/>
    <s v="12.496086384042773 16.725703340167367 298.89545927711475 8.0"/>
    <n v="12.496086384"/>
    <n v="16.725703340199999"/>
    <n v="298.89545927699999"/>
    <n v="8"/>
    <s v="Mario1"/>
    <s v="Mario1"/>
    <s v="moito"/>
    <s v="mayakne"/>
    <x v="7"/>
    <m/>
    <m/>
    <x v="0"/>
    <n v="0"/>
    <n v="0"/>
    <s v="no"/>
  </r>
  <r>
    <s v="2016-02-04T12:28:34.256+01"/>
    <s v="2016-02-04T12:31:44.392+01"/>
    <s v="352325069311236"/>
    <s v="12.548427582250198 16.74965855371408 306.0417822933406 6.0"/>
    <n v="12.5484275823"/>
    <n v="16.749658553700002"/>
    <n v="306.04178229299998"/>
    <n v="6"/>
    <s v="Fadjé"/>
    <s v="Fadjé"/>
    <s v="moito"/>
    <s v="mayakne"/>
    <x v="7"/>
    <s v="Anour Adim"/>
    <m/>
    <x v="0"/>
    <n v="0"/>
    <n v="1"/>
    <s v="no"/>
  </r>
  <r>
    <s v="2016-02-05T08:33:31.270+01"/>
    <s v="2016-02-05T08:36:52.804+01"/>
    <s v="352325069311236"/>
    <s v="12.636960246035967 16.74219280853735 290.0566516397409 16.0"/>
    <n v="12.636960245999999"/>
    <n v="16.7421928085"/>
    <n v="290.05665163999998"/>
    <n v="16"/>
    <s v="Antcholio1"/>
    <s v="Amtcholio1"/>
    <s v="moito"/>
    <s v="mayakne"/>
    <x v="7"/>
    <s v="Brahim Abdoulay"/>
    <m/>
    <x v="0"/>
    <n v="0"/>
    <n v="0"/>
    <s v="no"/>
  </r>
  <r>
    <s v="2016-01-11T12:53:29.224+01"/>
    <s v="2016-01-11T12:56:45.599+01"/>
    <s v="352325069304819"/>
    <s v="12.15220431569709 16.34179567046284 308.19544032553455 8.0"/>
    <n v="12.152204315700001"/>
    <n v="16.341795670500002"/>
    <n v="308.19544032599998"/>
    <n v="8"/>
    <s v="Bao 2"/>
    <s v="Bao2"/>
    <s v="moito"/>
    <s v="assala"/>
    <x v="8"/>
    <s v="Hannoh yaya"/>
    <n v="98191386"/>
    <x v="0"/>
    <n v="0"/>
    <n v="0"/>
    <s v="no"/>
  </r>
  <r>
    <s v="2015-12-15T10:24:46.082+01"/>
    <s v="2015-12-15T10:37:47.143+01"/>
    <s v="352325069311236"/>
    <s v="12.591132163032043 16.555453871242705 309.0329024272868 8.0"/>
    <n v="12.591132162999999"/>
    <n v="16.555453871200001"/>
    <n v="309.03290242700001"/>
    <n v="8"/>
    <s v="Zirega"/>
    <s v="Zirega"/>
    <s v="moito"/>
    <s v="moito"/>
    <x v="9"/>
    <s v="Moudouma tahir"/>
    <n v="99247546"/>
    <x v="0"/>
    <n v="0"/>
    <n v="1"/>
    <s v="yes"/>
  </r>
  <r>
    <s v="2015-12-15T12:51:48.591+01"/>
    <s v="2015-12-15T15:20:18.691+01"/>
    <s v="352325069304819"/>
    <s v="12.484859419241829 16.6038618286068 307.2339639220783 6.0"/>
    <n v="12.484859419199999"/>
    <n v="16.603861828599999"/>
    <n v="307.23396392199999"/>
    <n v="6"/>
    <s v="Andjaraba 1"/>
    <s v="Andjaraba 1"/>
    <s v="moito"/>
    <s v="moito"/>
    <x v="9"/>
    <s v="Asilali goudja"/>
    <n v="99400978"/>
    <x v="0"/>
    <n v="0"/>
    <n v="0"/>
    <s v="no"/>
  </r>
  <r>
    <s v="2016-01-22T09:06:07.937+01"/>
    <s v="2016-01-22T09:09:38.621+01"/>
    <s v="352325069311236"/>
    <s v="12.128609046245106 17.27357620850997 357.6032032506423 8.0"/>
    <n v="12.128609046199999"/>
    <n v="17.2735762085"/>
    <n v="357.60320325100002"/>
    <n v="8"/>
    <s v="Hachimé"/>
    <s v="galatchi alhachimé"/>
    <s v="bokoro"/>
    <s v="amloudouba"/>
    <x v="10"/>
    <s v="khalid oumar"/>
    <n v="99723567"/>
    <x v="0"/>
    <n v="0"/>
    <n v="1"/>
    <s v="no"/>
  </r>
  <r>
    <s v="2016-01-23T08:29:44.932+01"/>
    <s v="2016-01-23T08:35:12.564+01"/>
    <s v="352325069311236"/>
    <s v="12.069788170794896 17.23024466092724 342.70451409695676 6.0"/>
    <n v="12.069788170800001"/>
    <n v="17.230244660899999"/>
    <n v="342.70451409700001"/>
    <n v="6"/>
    <s v="hilit faki moustapha"/>
    <s v="hilit faki moustapha"/>
    <s v="bokoro"/>
    <s v="amloudouba"/>
    <x v="10"/>
    <s v="Hassabalah Yahya"/>
    <m/>
    <x v="0"/>
    <n v="0"/>
    <n v="0"/>
    <s v="no"/>
  </r>
  <r>
    <s v="2016-01-23T09:31:51.364+01"/>
    <s v="2016-01-23T09:34:18.679+01"/>
    <s v="352325069311236"/>
    <s v="12.05421527616139 17.226507146137056 325.04216613398347 8.0"/>
    <n v="12.054215276200001"/>
    <n v="17.226507146100001"/>
    <n v="325.04216613400001"/>
    <n v="8"/>
    <s v="Amdibetcho"/>
    <s v="amdibetcho"/>
    <s v="bokoro"/>
    <s v="amloudouba"/>
    <x v="10"/>
    <s v="Abdelkerim Abdoulay"/>
    <m/>
    <x v="0"/>
    <n v="0"/>
    <n v="0"/>
    <s v="no"/>
  </r>
  <r>
    <s v="2016-02-02T08:27:37.408+01"/>
    <s v="2016-02-02T08:32:17.156+01"/>
    <s v="352325069311236"/>
    <s v="12.270816958669323 17.154772190478262 310.032928290543 8.0"/>
    <n v="12.270816958699999"/>
    <n v="17.154772190500001"/>
    <n v="310.03292829100002"/>
    <n v="8"/>
    <s v="Tchawaï"/>
    <s v="Tchawaï Alkoudou 1"/>
    <s v="bokoro"/>
    <s v="tania_2_dukshi_"/>
    <x v="11"/>
    <s v="Doungouss Abakar"/>
    <n v="99225238"/>
    <x v="0"/>
    <n v="0"/>
    <n v="2"/>
    <s v="no"/>
  </r>
  <r>
    <s v="2016-02-01T08:27:19.686+01"/>
    <s v="2016-02-01T08:33:07.343+01"/>
    <s v="352325069311236"/>
    <s v="12.251935653420274 17.139067172877976 321.9106128999763 8.0"/>
    <n v="12.2519356534"/>
    <n v="17.139067172899999"/>
    <n v="321.91061289999999"/>
    <n v="8"/>
    <s v="kouzi wahit"/>
    <s v="kouzi wahit"/>
    <s v="bokoro"/>
    <s v="tania_2_dukshi_"/>
    <x v="11"/>
    <s v="Mahamat Alkali"/>
    <m/>
    <x v="0"/>
    <n v="0"/>
    <n v="0"/>
    <s v="no"/>
  </r>
  <r>
    <s v="2016-02-02T13:01:12.307+01"/>
    <s v="2016-02-02T13:12:06.280+01"/>
    <s v="352325069311236"/>
    <s v="12.297096529330567 17.120495761906273 314.40806156140405 8.0"/>
    <n v="12.297096529299999"/>
    <n v="17.120495761899999"/>
    <n v="314.40806156100001"/>
    <n v="8"/>
    <s v="hilé Adanao"/>
    <s v="hilé Adanao"/>
    <s v="bokoro"/>
    <s v="tania_2_dukshi_"/>
    <x v="11"/>
    <s v="Ahmat Adanao"/>
    <m/>
    <x v="0"/>
    <n v="0"/>
    <n v="0"/>
    <s v="yes"/>
  </r>
  <r>
    <s v="2015-12-05T11:42:47.415+01"/>
    <s v="2015-12-05T11:46:33.107+01"/>
    <s v="352325069311244"/>
    <s v="12.96383181557941 16.868493582442248 310.36099788919364 4.0"/>
    <n v="12.963831815600001"/>
    <n v="16.868493582399999"/>
    <n v="310.36099788899998"/>
    <n v="4"/>
    <s v="Isné Koudou"/>
    <s v="Isné Koudou"/>
    <s v="moito"/>
    <s v="kouka"/>
    <x v="12"/>
    <m/>
    <m/>
    <x v="0"/>
    <n v="1"/>
    <n v="2"/>
    <m/>
  </r>
  <r>
    <s v="2015-11-30T10:38:00.884+01"/>
    <s v="2015-11-30T13:04:23.086+01"/>
    <s v="352325069311236"/>
    <s v="13.020869041294393 16.83443783013277 300.3171238082016 4.0"/>
    <n v="13.020869041299999"/>
    <n v="16.834437830100001"/>
    <n v="300.31712380800002"/>
    <n v="4"/>
    <s v="Abgodé"/>
    <s v="Abgodé"/>
    <s v="moito"/>
    <s v="moito"/>
    <x v="13"/>
    <m/>
    <m/>
    <x v="1"/>
    <n v="4"/>
    <n v="4"/>
    <m/>
  </r>
  <r>
    <s v="2015-11-30T10:14:05.743+01"/>
    <s v="2015-11-30T10:26:31.825+01"/>
    <s v="352325069311244"/>
    <s v="12.986299728028596 16.70271645175796 303.55294212323906 4.0"/>
    <n v="12.986299728000001"/>
    <n v="16.702716451800001"/>
    <n v="303.55294212299998"/>
    <n v="4"/>
    <s v="Daka"/>
    <s v="Daka"/>
    <s v="moito"/>
    <s v="moito"/>
    <x v="13"/>
    <m/>
    <m/>
    <x v="1"/>
    <n v="3"/>
    <n v="2"/>
    <m/>
  </r>
  <r>
    <s v="2015-11-30T11:33:49.861+01"/>
    <s v="2015-11-30T11:41:08.177+01"/>
    <s v="352325069311244"/>
    <s v="12.998984085518424 16.759533865514367 301.78086528152187 8.0"/>
    <n v="12.9989840855"/>
    <n v="16.7595338655"/>
    <n v="301.78086528199998"/>
    <n v="8"/>
    <s v="Doumdoumou"/>
    <s v="Doumdoumou"/>
    <s v="moito"/>
    <s v="moito"/>
    <x v="13"/>
    <m/>
    <m/>
    <x v="1"/>
    <n v="3"/>
    <n v="0"/>
    <m/>
  </r>
  <r>
    <s v="2015-11-30T12:28:14.656+01"/>
    <s v="2015-11-30T13:03:48.810+01"/>
    <s v="352325069311236"/>
    <s v="13.016724212271496 16.81980262375856 301.84193990065626 4.0"/>
    <n v="13.0167242123"/>
    <n v="16.819802623800001"/>
    <n v="301.84193990099999"/>
    <n v="4"/>
    <s v="Abgodé wadé"/>
    <s v="Abgodé wadé"/>
    <s v="moito"/>
    <s v="moito"/>
    <x v="13"/>
    <m/>
    <m/>
    <x v="1"/>
    <n v="4"/>
    <n v="0"/>
    <m/>
  </r>
  <r>
    <s v="2015-11-30T13:00:40.726+01"/>
    <s v="2015-11-30T13:07:34.149+01"/>
    <s v="352325069311244"/>
    <s v="13.013375719231876 16.80369667399834 302.46503778345857 4.0"/>
    <n v="13.013375719200001"/>
    <n v="16.803696674000001"/>
    <n v="302.46503778300001"/>
    <n v="4"/>
    <s v="Balimri"/>
    <s v="Balimri"/>
    <s v="moito"/>
    <s v="kouka"/>
    <x v="13"/>
    <m/>
    <m/>
    <x v="1"/>
    <n v="0"/>
    <n v="2"/>
    <m/>
  </r>
  <r>
    <s v="2015-12-21T10:06:26.305+01"/>
    <s v="2015-12-21T10:10:45.860+01"/>
    <s v="352325069304819"/>
    <s v="12.290333522326883 16.746655060223688 329.51214949302215 8.0"/>
    <n v="12.290333522299999"/>
    <n v="16.746655060199998"/>
    <n v="329.51214949299998"/>
    <n v="8"/>
    <s v="Dagache2"/>
    <s v="Abirebi"/>
    <s v="bokoro"/>
    <s v="daibaba_1_maigana_"/>
    <x v="0"/>
    <s v="Saleh hassan"/>
    <n v="0"/>
    <x v="1"/>
    <n v="1"/>
    <n v="0"/>
    <s v="yes"/>
  </r>
  <r>
    <s v="2015-12-21T10:38:18.689+01"/>
    <s v="2015-12-21T10:40:51.297+01"/>
    <s v="352325069304819"/>
    <s v="12.296140285427319 16.744129859509584 322.96516844956824 8.0"/>
    <n v="12.2961402854"/>
    <n v="16.744129859499999"/>
    <n v="322.96516845000002"/>
    <n v="8"/>
    <s v="Galali"/>
    <s v="Galali"/>
    <s v="bokoro"/>
    <s v="daibaba_2_kindji_"/>
    <x v="0"/>
    <s v="Issa adef"/>
    <n v="0"/>
    <x v="1"/>
    <n v="1"/>
    <n v="0"/>
    <s v="yes"/>
  </r>
  <r>
    <s v="2015-12-21T13:20:55.184+01"/>
    <s v="2015-12-21T13:24:03.269+01"/>
    <s v="352325069304819"/>
    <s v="12.272836501229346 16.780303883948868 306.41789149720154 6.0"/>
    <n v="12.2728365012"/>
    <n v="16.7803038839"/>
    <n v="306.41789149700003"/>
    <n v="6"/>
    <s v="Djabou anbastna"/>
    <s v="Djabou ambasatna"/>
    <s v="bokoro"/>
    <s v="daibaba_1_maigana_"/>
    <x v="0"/>
    <s v="Saleh mahmout"/>
    <n v="0"/>
    <x v="1"/>
    <n v="1"/>
    <n v="0"/>
    <s v="yes"/>
  </r>
  <r>
    <s v="2015-12-21T13:57:39.604+01"/>
    <s v="2015-12-21T14:03:34.521+01"/>
    <s v="352325069304819"/>
    <s v="12.27201278007418 16.79433103819518 309.540720628782 6.0"/>
    <n v="12.272012780100001"/>
    <n v="16.794331038199999"/>
    <n v="309.54072062900002"/>
    <n v="6"/>
    <s v="Djabou touri"/>
    <s v="Djabou touri"/>
    <s v="bokoro"/>
    <s v="daibaba_2_kindji_"/>
    <x v="0"/>
    <s v="Adalaye adjidey"/>
    <n v="0"/>
    <x v="1"/>
    <n v="1"/>
    <n v="0"/>
    <s v="yes"/>
  </r>
  <r>
    <s v="2015-12-22T09:28:48.345+01"/>
    <s v="2015-12-22T09:32:51.638+01"/>
    <s v="352325069311236"/>
    <s v="12.235626939753562 16.857362588004616 322.86044088350354 6.0"/>
    <n v="12.235626939799999"/>
    <n v="16.857362588000001"/>
    <n v="322.86044088400001"/>
    <n v="6"/>
    <s v="Djabou winessé  2"/>
    <s v="Djabou winéssé 2"/>
    <s v="bokoro"/>
    <s v="daibaba_1_maigana_"/>
    <x v="0"/>
    <s v="Adeï Mahamat"/>
    <n v="90715490"/>
    <x v="1"/>
    <n v="1"/>
    <n v="0"/>
    <s v="yes"/>
  </r>
  <r>
    <s v="2015-12-22T09:19:35.982+01"/>
    <s v="2015-12-22T09:23:57.059+01"/>
    <s v="352325069311236"/>
    <m/>
    <m/>
    <m/>
    <m/>
    <m/>
    <s v="Djabou winessé1"/>
    <s v="Djabou winessé"/>
    <s v="bokoro"/>
    <s v="daibaba_2_kindji_"/>
    <x v="0"/>
    <s v="Mahamat  Abdrahmat"/>
    <n v="92242277"/>
    <x v="1"/>
    <n v="1"/>
    <n v="0"/>
    <s v="yes"/>
  </r>
  <r>
    <s v="2015-12-22T13:30:51.410+01"/>
    <s v="2015-12-22T13:33:09.122+01"/>
    <s v="352325069311236"/>
    <s v="12.203056860469498 16.825180630836325 307.6344712925816 6.0"/>
    <n v="12.2030568605"/>
    <n v="16.825180630799998"/>
    <n v="307.63447129299999"/>
    <n v="6"/>
    <s v="Djabou grelka"/>
    <s v="Djabou grelka"/>
    <s v="bokoro"/>
    <s v="daibaba_1_maigana_"/>
    <x v="0"/>
    <s v="Mahamat Moussa"/>
    <n v="92412124"/>
    <x v="1"/>
    <n v="0"/>
    <n v="1"/>
    <s v="no"/>
  </r>
  <r>
    <s v="2015-12-22T10:26:31.969+01"/>
    <s v="2015-12-22T10:34:46.075+01"/>
    <s v="352325069304819"/>
    <s v="12.3748145740852 16.739601733943832 295.52988108695354 8.0"/>
    <n v="12.3748145741"/>
    <n v="16.739601733899999"/>
    <n v="295.52988108699998"/>
    <n v="8"/>
    <s v="Marchouch"/>
    <s v="Marchouch"/>
    <s v="bokoro"/>
    <s v="daibaba_1_maigana_"/>
    <x v="0"/>
    <s v="Habib anai"/>
    <n v="95917372"/>
    <x v="1"/>
    <n v="1"/>
    <n v="1"/>
    <s v="no"/>
  </r>
  <r>
    <s v="2015-12-21T13:29:59.794+01"/>
    <s v="2015-12-21T13:32:46.163+01"/>
    <s v="FC:19:10:6B:FC:D1"/>
    <s v="12.248561986202155 16.834847527524076 228.47120616610474 8.0"/>
    <n v="12.2485619862"/>
    <n v="16.834847527499999"/>
    <n v="228.471206166"/>
    <n v="8"/>
    <s v="Djabou centre"/>
    <s v="Djabou centre"/>
    <s v="bokoro"/>
    <s v="daibaba_1_maigana_"/>
    <x v="0"/>
    <s v="Albachar saïd Adim"/>
    <n v="99105286"/>
    <x v="1"/>
    <n v="1"/>
    <n v="0"/>
    <s v="yes"/>
  </r>
  <r>
    <s v="2015-12-23T09:15:16.643+01"/>
    <s v="2015-12-23T10:01:20.793+01"/>
    <s v="352325069304819"/>
    <s v="12.298741529166021 16.762418699611892 304.29028851948465 8.0"/>
    <n v="12.298741529200001"/>
    <n v="16.762418699600001"/>
    <n v="304.290288519"/>
    <n v="8"/>
    <s v="Abirebi alhadj abdel aziz"/>
    <s v="Abirebi alhadj abdel Aziz"/>
    <s v="bokoro"/>
    <s v="daibaba_1_maigana_"/>
    <x v="0"/>
    <s v="Alhadj djibrin mahamat zene"/>
    <n v="99187710"/>
    <x v="1"/>
    <n v="2"/>
    <n v="2"/>
    <s v="no"/>
  </r>
  <r>
    <s v="2015-12-22T11:06:39.783+01"/>
    <s v="2015-12-22T11:10:56.133+01"/>
    <s v="352325069311236"/>
    <s v="12.215389726565862 16.86825495323978 319.3182691091772 6.0"/>
    <n v="12.2153897266"/>
    <n v="16.868254953200001"/>
    <n v="319.31826910900003"/>
    <n v="6"/>
    <s v="Djabou kieké"/>
    <s v="Djabou kieké"/>
    <s v="bokoro"/>
    <s v="daibaba_1_maigana_"/>
    <x v="0"/>
    <s v="Abdrahmane alkhali"/>
    <n v="99379226"/>
    <x v="1"/>
    <n v="1"/>
    <n v="0"/>
    <s v="yes"/>
  </r>
  <r>
    <s v="2015-12-22T13:16:06.566+01"/>
    <s v="2015-12-22T13:20:01.197+01"/>
    <s v="352325069311236"/>
    <s v="12.184257260905197 16.84736049322673 242.96088795064207 8.0"/>
    <n v="12.184257260900001"/>
    <n v="16.8473604932"/>
    <n v="242.96088795099999"/>
    <n v="8"/>
    <s v="Djabou waladibrahim"/>
    <s v="Djabou waladibrahim"/>
    <s v="bokoro"/>
    <s v="daibaba_1_maigana_"/>
    <x v="0"/>
    <s v="Yousouf Assafo"/>
    <n v="99692251"/>
    <x v="1"/>
    <n v="1"/>
    <n v="0"/>
    <s v="yes"/>
  </r>
  <r>
    <s v="2015-12-21T13:45:40.691+01"/>
    <s v="2015-12-21T13:49:24.689+01"/>
    <s v="FC:19:10:6B:FC:D1"/>
    <s v="12.253388815085849 16.832699464793222 309.25819853213216 8.0"/>
    <n v="12.253388815099999"/>
    <n v="16.832699464800001"/>
    <n v="309.25819853199999"/>
    <n v="8"/>
    <s v="Djabou walad nassir"/>
    <s v="Djablou walad nassir"/>
    <s v="bokoro"/>
    <s v="daibaba_1_maigana_"/>
    <x v="0"/>
    <s v="Idriss Albachar"/>
    <n v="99732431"/>
    <x v="1"/>
    <n v="1"/>
    <n v="0"/>
    <s v="yes"/>
  </r>
  <r>
    <s v="2015-12-22T13:38:06.251+01"/>
    <s v="2015-12-22T13:42:25.126+01"/>
    <s v="352325069311236"/>
    <s v="12.19160445407006 16.825927742193507 289.89303647524366 6.0"/>
    <n v="12.1916044541"/>
    <n v="16.825927742200001"/>
    <n v="289.89303647499997"/>
    <n v="6"/>
    <s v="Djabou Angantoura"/>
    <s v="Djabou ANGANTOURA"/>
    <s v="bokoro"/>
    <s v="daibaba_1_maigana_"/>
    <x v="0"/>
    <s v="Tahir Haroune"/>
    <n v="99821028"/>
    <x v="1"/>
    <n v="1"/>
    <n v="0"/>
    <s v="yes"/>
  </r>
  <r>
    <s v="2015-12-21T09:46:38.465+01"/>
    <s v="2015-12-21T09:53:50.535+01"/>
    <s v="FC:19:10:6B:FC:D1"/>
    <s v="12.315913319128903 16.733442925229166 331.213324122609 8.0"/>
    <n v="12.3159133191"/>
    <n v="16.733442925199999"/>
    <n v="331.21332412300001"/>
    <n v="8"/>
    <s v="Abiribé ireka"/>
    <s v="Abiribé ireka"/>
    <s v="bokoro"/>
    <s v="daibaba_1_maigana_"/>
    <x v="0"/>
    <s v="Rakhiss Bichara"/>
    <m/>
    <x v="1"/>
    <n v="1"/>
    <n v="0"/>
    <s v="no"/>
  </r>
  <r>
    <s v="2015-12-22T09:42:35.187+01"/>
    <s v="2015-12-22T09:53:35.677+01"/>
    <s v="352325069311236"/>
    <s v="12.232358792762819 16.862069744995644 320.13341545367797 8.0"/>
    <n v="12.232358792799999"/>
    <n v="16.862069744999999"/>
    <n v="320.13341545399999"/>
    <n v="8"/>
    <s v="Djabou winéssé3"/>
    <s v="Djabou winéssé 3"/>
    <s v="bokoro"/>
    <s v="daibaba_1_maigana_"/>
    <x v="0"/>
    <s v="Bichara Adim"/>
    <m/>
    <x v="1"/>
    <n v="1"/>
    <n v="0"/>
    <s v="yes"/>
  </r>
  <r>
    <s v="2015-12-22T12:37:47.714+01"/>
    <s v="2015-12-22T12:40:37.761+01"/>
    <s v="352325069311236"/>
    <s v="12.245679592826823 16.843674602124466 353.32491952255043 8.0"/>
    <n v="12.2456795928"/>
    <n v="16.843674602099998"/>
    <n v="353.32491952300001"/>
    <n v="8"/>
    <s v="Djabou souk"/>
    <s v="Djabou souk"/>
    <s v="bokoro"/>
    <s v="daibaba_1_maigana_"/>
    <x v="0"/>
    <s v="Youssouf acheck"/>
    <m/>
    <x v="1"/>
    <n v="1"/>
    <n v="0"/>
    <s v="yes"/>
  </r>
  <r>
    <s v="2016-01-04T10:23:13.041+01"/>
    <s v="2016-01-04T10:36:04.072+01"/>
    <s v="352325069304819"/>
    <s v="12.81238058693893 16.353324823311137 297.3608815865507 8.0"/>
    <n v="12.8123805869"/>
    <n v="16.353324823299999"/>
    <n v="297.36088158699999"/>
    <n v="8"/>
    <s v="Darasalam2"/>
    <s v="Darasalam2"/>
    <s v="moito"/>
    <s v="moito"/>
    <x v="1"/>
    <s v="Bilama djankay"/>
    <n v="0"/>
    <x v="1"/>
    <n v="1"/>
    <n v="0"/>
    <s v="no"/>
  </r>
  <r>
    <s v="2016-01-04T11:36:40.324+01"/>
    <s v="2016-01-04T11:38:49.069+01"/>
    <s v="352325069304819"/>
    <s v="12.755020284396714 16.268692254919113 324.9046400417645 8.0"/>
    <n v="12.7550202844"/>
    <n v="16.268692254899999"/>
    <n v="324.90464004199998"/>
    <n v="8"/>
    <s v="Darasala1"/>
    <s v="Darasalam1"/>
    <s v="moito"/>
    <s v="moito"/>
    <x v="1"/>
    <s v="Issakha mahamat nour"/>
    <n v="0"/>
    <x v="1"/>
    <n v="1"/>
    <n v="0"/>
    <s v="yes"/>
  </r>
  <r>
    <s v="2016-01-04T14:26:20.492+01"/>
    <s v="2016-01-04T14:38:55.377+01"/>
    <s v="352325069304819"/>
    <s v="12.678816153028444 16.169982760474557 298.19277552204744 8.0"/>
    <n v="12.678816153"/>
    <n v="16.169982760500002"/>
    <n v="298.19277552199998"/>
    <n v="8"/>
    <s v="Bisney"/>
    <s v="Bisney"/>
    <s v="moito"/>
    <s v="moito"/>
    <x v="1"/>
    <s v="Adoum ibrahim"/>
    <n v="0"/>
    <x v="1"/>
    <n v="2"/>
    <n v="0"/>
    <s v="no"/>
  </r>
  <r>
    <s v="2016-01-12T14:45:24.136+01"/>
    <s v="2016-01-12T14:48:08.389+01"/>
    <s v="352325069304819"/>
    <s v="12.761141340422716 16.09365941213809 312.0996881915181 6.0"/>
    <n v="12.7611413404"/>
    <n v="16.093659412099999"/>
    <n v="312.09968819199997"/>
    <n v="6"/>
    <s v="Bita chab"/>
    <s v="Bita chab"/>
    <s v="moito"/>
    <s v="assala"/>
    <x v="1"/>
    <s v="Dari yaya"/>
    <n v="0"/>
    <x v="1"/>
    <n v="0"/>
    <n v="1"/>
    <s v="no"/>
  </r>
  <r>
    <s v="2016-01-12T13:18:16.578+01"/>
    <s v="2016-01-12T13:22:12.710+01"/>
    <s v="352325069311236"/>
    <s v="12.70562993413809 16.10989383560777 291.79146197446414 8.0"/>
    <n v="12.705629934099999"/>
    <n v="16.109893835600001"/>
    <n v="291.79146197400001"/>
    <n v="8"/>
    <s v="Ouddi 1"/>
    <s v="Ouddi1"/>
    <s v="moito"/>
    <s v="moito"/>
    <x v="1"/>
    <s v="Koukini abdrahman"/>
    <n v="91105040"/>
    <x v="1"/>
    <n v="1"/>
    <n v="0"/>
    <s v="yes"/>
  </r>
  <r>
    <s v="2016-01-04T14:40:17.060+01"/>
    <s v="2016-01-04T14:44:04.162+01"/>
    <s v="352325069311236"/>
    <s v="12.628829230837423 16.08400768537553 308.7755553565172 8.0"/>
    <n v="12.628829230799999"/>
    <n v="16.0840076854"/>
    <n v="308.77555535699997"/>
    <n v="8"/>
    <s v="Almadina"/>
    <s v="Almadina"/>
    <s v="moito"/>
    <s v="kouka"/>
    <x v="1"/>
    <s v="Saleh moussa"/>
    <n v="95614455"/>
    <x v="1"/>
    <n v="1"/>
    <n v="0"/>
    <s v="yes"/>
  </r>
  <r>
    <s v="2016-01-04T11:11:02.660+01"/>
    <s v="2016-01-04T11:23:14.908+01"/>
    <s v="352325069304819"/>
    <s v="12.691741150207335 16.188250654589126 305.0637657381127 8.0"/>
    <n v="12.6917411502"/>
    <n v="16.188250654600001"/>
    <n v="305.06376573799997"/>
    <n v="8"/>
    <s v="Hilele"/>
    <s v="Bisney 2"/>
    <s v="moito"/>
    <s v="moito"/>
    <x v="1"/>
    <s v="Mahamat saleh"/>
    <n v="95684729"/>
    <x v="1"/>
    <n v="0"/>
    <n v="1"/>
    <s v="no"/>
  </r>
  <r>
    <s v="2016-01-04T11:02:02.267+01"/>
    <s v="2016-01-04T11:04:57.599+01"/>
    <s v="352325069311236"/>
    <s v="12.630700806848118 16.046284764030805 305.4176938979864 8.0"/>
    <n v="12.6307008068"/>
    <n v="16.046284763999999"/>
    <n v="305.41769389799998"/>
    <n v="8"/>
    <s v="Adjougal"/>
    <s v="Amdjougal"/>
    <s v="moito"/>
    <s v="moito"/>
    <x v="1"/>
    <s v="Bichara mahadi"/>
    <n v="99137277"/>
    <x v="1"/>
    <n v="1"/>
    <n v="0"/>
    <s v="yes"/>
  </r>
  <r>
    <s v="2016-01-12T12:17:11.279+01"/>
    <s v="2016-01-12T12:20:39.532+01"/>
    <s v="352325069311236"/>
    <s v="12.644342598065867 16.209170529964872 326.3695672993418 8.0"/>
    <n v="12.6443425981"/>
    <n v="16.209170530000002"/>
    <n v="326.36956729899998"/>
    <n v="8"/>
    <s v="Daralsalam"/>
    <s v="Daralsalam"/>
    <s v="moito"/>
    <s v="nawala"/>
    <x v="1"/>
    <s v="Moussa ali"/>
    <n v="99153494"/>
    <x v="1"/>
    <n v="1"/>
    <n v="1"/>
    <s v="yes"/>
  </r>
  <r>
    <s v="2016-01-12T11:23:58.323+01"/>
    <s v="2016-01-12T11:29:00.543+01"/>
    <s v="352325069304819"/>
    <s v="12.86285581585503 16.1776531932222 310.29120038150234 6.0"/>
    <n v="12.8628558159"/>
    <n v="16.177653193200001"/>
    <n v="310.291200382"/>
    <n v="6"/>
    <s v="Amchalaga"/>
    <s v="Amchalaga"/>
    <s v="moito"/>
    <s v="assala"/>
    <x v="1"/>
    <s v="Mahamat youssouf"/>
    <n v="99233721"/>
    <x v="1"/>
    <n v="1"/>
    <n v="0"/>
    <s v="no"/>
  </r>
  <r>
    <s v="2016-01-05T10:46:40.339+01"/>
    <s v="2016-01-05T10:50:44.842+01"/>
    <s v="352325069311236"/>
    <s v="12.764896061488212 16.145352916382624 305.86504890830906 8.0"/>
    <n v="12.7648960615"/>
    <n v="16.1453529164"/>
    <n v="305.86504890800001"/>
    <n v="8"/>
    <s v="Fri"/>
    <s v="Fri"/>
    <s v="moito"/>
    <s v="moito"/>
    <x v="1"/>
    <s v="Djiddi Rozi"/>
    <n v="99902119"/>
    <x v="1"/>
    <n v="1"/>
    <n v="1"/>
    <s v="yes"/>
  </r>
  <r>
    <s v="2016-01-05T11:17:59.637+01"/>
    <s v="2016-01-05T11:21:51.476+01"/>
    <s v="352325069311236"/>
    <s v="12.802028747855736 16.180263382664037 298.69509602159866 8.0"/>
    <n v="12.8020287479"/>
    <n v="16.180263382700002"/>
    <n v="298.69509602199997"/>
    <n v="8"/>
    <s v="Yeskoma 1"/>
    <s v="Yeskoma1"/>
    <s v="moito"/>
    <s v="moito"/>
    <x v="1"/>
    <s v="Abakar Tahir"/>
    <n v="99918815"/>
    <x v="1"/>
    <n v="1"/>
    <n v="0"/>
    <s v="yes"/>
  </r>
  <r>
    <s v="2016-01-13T08:31:02.269+01"/>
    <s v="2016-01-13T08:34:55.963+01"/>
    <s v="352325069304819"/>
    <s v="12.432436760981405 17.07370524266267 322.4162842347588 6.0"/>
    <n v="12.432436761"/>
    <n v="17.073705242700001"/>
    <n v="322.41628423499998"/>
    <n v="6"/>
    <s v="Ndiedji rasalfil"/>
    <s v="Andiedji rasalfil"/>
    <s v="bokoro"/>
    <s v="tania_1_bokoro_"/>
    <x v="2"/>
    <s v="Bilama djime"/>
    <n v="0"/>
    <x v="1"/>
    <n v="1"/>
    <n v="0"/>
    <s v="yes"/>
  </r>
  <r>
    <s v="2016-01-13T11:59:42.224+01"/>
    <s v="2016-01-13T12:01:30.616+01"/>
    <s v="352325069304819"/>
    <s v="12.460364276304212 17.032148433567695 304.56662091822835 8.0"/>
    <n v="12.4603642763"/>
    <n v="17.0321484336"/>
    <n v="304.56662091800001"/>
    <n v="8"/>
    <s v="Mankere"/>
    <s v="Mankere"/>
    <s v="bokoro"/>
    <s v="tania_1_bokoro_"/>
    <x v="2"/>
    <s v="Haroun moussa"/>
    <n v="0"/>
    <x v="1"/>
    <n v="1"/>
    <n v="0"/>
    <s v="no"/>
  </r>
  <r>
    <s v="2016-01-13T12:29:22.343+01"/>
    <s v="2016-01-13T12:31:35.089+01"/>
    <s v="352325069304819"/>
    <s v="12.43773705184464 17.047307153314005 356.90506346204916 8.0"/>
    <n v="12.437737051799999"/>
    <n v="17.0473071533"/>
    <n v="356.90506346199999"/>
    <n v="8"/>
    <s v="Madago"/>
    <s v="Madago"/>
    <s v="bokoro"/>
    <s v="tania_1_bokoro_"/>
    <x v="2"/>
    <s v="Ramadan abramane"/>
    <n v="0"/>
    <x v="1"/>
    <n v="1"/>
    <n v="0"/>
    <s v="yes"/>
  </r>
  <r>
    <s v="2016-01-13T08:01:47.101+01"/>
    <s v="2016-01-13T08:06:43.263+01"/>
    <s v="352325069304819"/>
    <s v="12.452831245669904 17.122749080809175 303.06930701280425 4.0"/>
    <n v="12.452831245700001"/>
    <n v="17.122749080799998"/>
    <n v="303.06930701300001"/>
    <n v="4"/>
    <s v="Mouraya"/>
    <s v="Mouraya"/>
    <s v="bokoro"/>
    <s v="tania_1_bokoro_"/>
    <x v="2"/>
    <s v="Iberess"/>
    <n v="0"/>
    <x v="1"/>
    <n v="1"/>
    <n v="0"/>
    <s v="no"/>
  </r>
  <r>
    <s v="2016-01-13T16:11:44.004+01"/>
    <s v="2016-01-13T16:13:24.618+01"/>
    <s v="352325069304819"/>
    <s v="12.477953544728061 17.095524015078563 299.51489865211937 8.0"/>
    <n v="12.4779535447"/>
    <n v="17.095524015100001"/>
    <n v="299.514898652"/>
    <n v="8"/>
    <s v="Izebit gama"/>
    <s v="Izebit gama"/>
    <s v="bokoro"/>
    <s v="tania_1_bokoro_"/>
    <x v="2"/>
    <s v="Ali nagui"/>
    <n v="0"/>
    <x v="1"/>
    <n v="1"/>
    <n v="0"/>
    <s v="yes"/>
  </r>
  <r>
    <s v="2016-01-14T08:57:53.288+01"/>
    <s v="2016-01-14T09:00:06.240+01"/>
    <s v="352325069304819"/>
    <s v="12.375667729515017 17.15577377655376 323.49426381902794 6.0"/>
    <n v="12.3756677295"/>
    <n v="17.1557737766"/>
    <n v="323.49426381900003"/>
    <n v="6"/>
    <s v="Amiguernat"/>
    <s v="Amiguernat"/>
    <s v="bokoro"/>
    <s v="tania_2_dukshi_"/>
    <x v="2"/>
    <s v="Hissen hissieni"/>
    <n v="0"/>
    <x v="1"/>
    <n v="1"/>
    <n v="0"/>
    <s v="no"/>
  </r>
  <r>
    <s v="2016-01-16T09:39:50.569+01"/>
    <s v="2016-01-16T09:43:31.290+01"/>
    <s v="352325069304819"/>
    <s v="12.296692031048964 16.991507137922955 317.9106706893979 6.0"/>
    <n v="12.296692030999999"/>
    <n v="16.991507137900001"/>
    <n v="317.91067068900003"/>
    <n v="6"/>
    <s v="Tchangam 2"/>
    <s v="Tchangam2"/>
    <s v="bokoro"/>
    <s v="tania_2_dukshi_"/>
    <x v="2"/>
    <s v="Ramat Oumar"/>
    <n v="90139966"/>
    <x v="1"/>
    <n v="1"/>
    <n v="0"/>
    <s v="yes"/>
  </r>
  <r>
    <s v="2016-01-16T08:28:02.485+01"/>
    <s v="2016-01-16T08:36:10.198+01"/>
    <s v="352325069304819"/>
    <s v="12.308926316653569 16.988292625536392 334.4869841849158 6.0"/>
    <n v="12.308926316699999"/>
    <n v="16.988292625500002"/>
    <n v="334.48698418499998"/>
    <n v="6"/>
    <s v="Bouloulou"/>
    <s v="Bouloulou"/>
    <s v="bokoro"/>
    <s v="tania_1_bokoro_"/>
    <x v="2"/>
    <s v="Djibrine youssouf"/>
    <n v="90486891"/>
    <x v="1"/>
    <n v="1"/>
    <n v="1"/>
    <s v="yes"/>
  </r>
  <r>
    <s v="2016-01-13T08:42:44.946+01"/>
    <s v="2016-01-13T08:47:03.601+01"/>
    <s v="352325069304819"/>
    <s v="12.418833835652949 17.07636899188629 310.72616998950105 8.0"/>
    <n v="12.418833835699999"/>
    <n v="17.076368991900001"/>
    <n v="310.72616999000002"/>
    <n v="8"/>
    <s v="Ndiedji absiakha"/>
    <s v="Ndiedji absiakha"/>
    <s v="bokoro"/>
    <s v="tania_1_bokoro_"/>
    <x v="2"/>
    <s v="Adey siakha"/>
    <n v="90697690"/>
    <x v="1"/>
    <n v="1"/>
    <n v="0"/>
    <s v="yes"/>
  </r>
  <r>
    <s v="2016-01-16T10:32:32.825+01"/>
    <s v="2016-01-16T10:36:54.462+01"/>
    <s v="352325069304819"/>
    <s v="12.29292862423708 16.98898476216542 315.92541437092115 8.0"/>
    <n v="12.2929286242"/>
    <n v="16.988984762200001"/>
    <n v="315.92541437099999"/>
    <n v="8"/>
    <s v="Tchangam 3"/>
    <s v="Tchangam3"/>
    <s v="bokoro"/>
    <s v="tania_1_bokoro_"/>
    <x v="2"/>
    <s v="Dehiyé Adim"/>
    <n v="90748439"/>
    <x v="1"/>
    <n v="1"/>
    <n v="0"/>
    <s v="yes"/>
  </r>
  <r>
    <s v="2016-01-15T10:06:50.713+01"/>
    <s v="2016-01-15T10:16:38.715+01"/>
    <s v="352325069311236"/>
    <s v="12.582260611808364 17.119158785400273 305.0459668540725 8.0"/>
    <n v="12.582260611800001"/>
    <n v="17.1191587854"/>
    <n v="305.04596685400003"/>
    <n v="8"/>
    <s v="Alhadj saleh"/>
    <s v="Alhadj saleh"/>
    <s v="bokoro"/>
    <s v="tania_1_bokoro_"/>
    <x v="2"/>
    <s v="Abakar Adim"/>
    <n v="90868397"/>
    <x v="1"/>
    <n v="1"/>
    <n v="1"/>
    <s v="yes"/>
  </r>
  <r>
    <s v="2016-01-14T16:00:40.900+01"/>
    <s v="2016-01-14T16:03:28.733+01"/>
    <s v="352325069311236"/>
    <s v="12.31887408279659 17.06795610734819 311.9822130697736 8.0"/>
    <n v="12.318874082800001"/>
    <n v="17.067956107299999"/>
    <n v="311.98221307"/>
    <n v="8"/>
    <s v="Ouaddaï"/>
    <s v="Ouaddaï"/>
    <s v="bokoro"/>
    <s v="tania_1_bokoro_"/>
    <x v="2"/>
    <s v="Ali ouchar"/>
    <n v="90915305"/>
    <x v="1"/>
    <n v="1"/>
    <n v="0"/>
    <s v="yes"/>
  </r>
  <r>
    <s v="2016-01-28T07:45:46.859+01"/>
    <s v="2016-01-28T07:49:10.505+01"/>
    <s v="352325069304819"/>
    <s v="12.363452231263471 17.00074198382507 299.8354906538041 6.0"/>
    <n v="12.3634522313"/>
    <n v="17.000741983800001"/>
    <n v="299.83549065400001"/>
    <n v="6"/>
    <s v="Barkatagna1"/>
    <s v="Barkatagna1"/>
    <s v="bokoro"/>
    <s v="tania_1_bokoro_"/>
    <x v="2"/>
    <s v="Abdel aziz zakaria"/>
    <n v="91162330"/>
    <x v="1"/>
    <n v="1"/>
    <n v="1"/>
    <s v="no"/>
  </r>
  <r>
    <s v="2016-01-15T09:25:43.594+01"/>
    <s v="2016-01-15T09:31:34.554+01"/>
    <s v="352325069311236"/>
    <s v="12.522295617321793 17.18378183690768 294.63097125464753 8.0"/>
    <n v="12.522295617299999"/>
    <n v="17.1837818369"/>
    <n v="294.63097125500002"/>
    <n v="8"/>
    <s v="Noro"/>
    <s v="Danrébé"/>
    <s v="bokoro"/>
    <s v="tania_2_dukshi_"/>
    <x v="2"/>
    <s v="Tadjadin djime"/>
    <n v="91300357"/>
    <x v="1"/>
    <n v="2"/>
    <n v="0"/>
    <s v="yes"/>
  </r>
  <r>
    <s v="2016-01-13T13:11:54.372+01"/>
    <s v="2016-01-13T13:15:12.014+01"/>
    <s v="352325069304819"/>
    <s v="12.48789300803748 17.096397236399866 316.9357664670488 6.0"/>
    <n v="12.487893008"/>
    <n v="17.096397236400001"/>
    <n v="316.93576646700001"/>
    <n v="6"/>
    <s v="Gamara kabir"/>
    <s v="Gamara kabir"/>
    <s v="bokoro"/>
    <s v="tania_1_bokoro_"/>
    <x v="2"/>
    <s v="Adoum abdoulaye"/>
    <n v="91531580"/>
    <x v="1"/>
    <n v="0"/>
    <n v="1"/>
    <s v="no"/>
  </r>
  <r>
    <s v="2016-01-14T08:31:46.383+01"/>
    <s v="2016-01-14T08:37:45.291+01"/>
    <s v="352325069304819"/>
    <s v="12.397264553737742 17.1624758455108 327.1465100955373 8.0"/>
    <n v="12.397264553699999"/>
    <n v="17.162475845500001"/>
    <n v="327.14651009599999"/>
    <n v="8"/>
    <s v="Algoz adjamia"/>
    <s v="Algoz djamia"/>
    <s v="bokoro"/>
    <s v="tania_2_dukshi_"/>
    <x v="2"/>
    <s v="Abdoulaye mahamat"/>
    <n v="91642898"/>
    <x v="1"/>
    <n v="1"/>
    <n v="0"/>
    <s v="no"/>
  </r>
  <r>
    <s v="2016-01-28T16:06:50.768+01"/>
    <s v="2016-01-28T16:08:45.366+01"/>
    <s v="352325069304819"/>
    <s v="12.357176367557678 17.000483919265232 304.4222615650327 6.0"/>
    <n v="12.357176367599999"/>
    <n v="17.000483919299999"/>
    <n v="304.42226156499999"/>
    <n v="6"/>
    <s v="Barkatagna2"/>
    <s v="Barkatagna2"/>
    <s v="bokoro"/>
    <s v="tania_1_bokoro_"/>
    <x v="2"/>
    <s v="Brahim mahamat"/>
    <n v="91738865"/>
    <x v="1"/>
    <n v="1"/>
    <n v="0"/>
    <s v="yes"/>
  </r>
  <r>
    <s v="2016-01-13T08:54:28.112+01"/>
    <s v="2016-01-13T08:58:24.774+01"/>
    <s v="352325069304819"/>
    <s v="12.426144378937705 17.085263383436274 315.3541028543759 8.0"/>
    <n v="12.4261443789"/>
    <n v="17.085263383400001"/>
    <n v="315.35410285400002"/>
    <n v="8"/>
    <s v="Andiedji kourboukoy"/>
    <s v="Andiedji kourboukou"/>
    <s v="bokoro"/>
    <s v="tania_1_bokoro_"/>
    <x v="2"/>
    <s v="Daout djibrine"/>
    <n v="92278813"/>
    <x v="1"/>
    <n v="1"/>
    <n v="1"/>
    <s v="yes"/>
  </r>
  <r>
    <s v="2016-01-14T13:15:34.636+01"/>
    <s v="2016-01-14T13:17:35.358+01"/>
    <s v="352325069304819"/>
    <s v="12.353587718838053 17.119430749337443 310.2336494444377 6.0"/>
    <n v="12.3535877188"/>
    <n v="17.119430749300001"/>
    <n v="310.23364944399998"/>
    <n v="6"/>
    <s v="Bobo"/>
    <s v="Bobo"/>
    <s v="bokoro"/>
    <s v="tania_2_dukshi_"/>
    <x v="2"/>
    <s v="Sosal alkhali"/>
    <n v="92512640"/>
    <x v="1"/>
    <n v="1"/>
    <n v="0"/>
    <s v="yes"/>
  </r>
  <r>
    <s v="2016-01-13T13:38:53.013+01"/>
    <s v="2016-01-13T13:41:59.149+01"/>
    <s v="352325069304819"/>
    <s v="12.556204070475136 17.137327895656885 314.2055814596401 8.0"/>
    <n v="12.5562040705"/>
    <n v="17.1373278957"/>
    <n v="314.20558146000002"/>
    <n v="8"/>
    <s v="Abalgare"/>
    <s v="Abalgare"/>
    <s v="bokoro"/>
    <s v="tania_1_bokoro_"/>
    <x v="2"/>
    <s v="Abdelkarim ali"/>
    <n v="95064055"/>
    <x v="1"/>
    <n v="2"/>
    <n v="1"/>
    <s v="no"/>
  </r>
  <r>
    <s v="2016-01-16T08:49:09.939+01"/>
    <s v="2016-01-16T08:58:21.608+01"/>
    <s v="352325069304819"/>
    <s v="12.298342181901669 16.977823721974396 310.68630023797766 8.0"/>
    <n v="12.298342181900001"/>
    <n v="16.977823722"/>
    <n v="310.686300238"/>
    <n v="8"/>
    <s v="Bouloulou kamkama"/>
    <s v="Bouloulou"/>
    <s v="bokoro"/>
    <s v="tania_2_dukshi_"/>
    <x v="2"/>
    <s v="Abakar ibet"/>
    <n v="95073597"/>
    <x v="1"/>
    <n v="1"/>
    <n v="0"/>
    <s v="yes"/>
  </r>
  <r>
    <s v="2016-01-16T12:38:45.914+01"/>
    <s v="2016-01-16T12:44:26.215+01"/>
    <s v="352325069304819"/>
    <s v="12.268895543017633 17.000432036701216 288.87839214444165 8.0"/>
    <n v="12.268895542999999"/>
    <n v="17.000432036700001"/>
    <n v="288.87839214399997"/>
    <n v="8"/>
    <s v="Hazara2"/>
    <s v="Hazara 2"/>
    <s v="bokoro"/>
    <s v="tania_2_dukshi_"/>
    <x v="2"/>
    <s v="Baram Alhadj"/>
    <n v="95250991"/>
    <x v="1"/>
    <n v="1"/>
    <n v="0"/>
    <s v="yes"/>
  </r>
  <r>
    <s v="2016-01-14T15:51:25.135+01"/>
    <s v="2016-01-14T15:54:15.290+01"/>
    <s v="352325069311236"/>
    <s v="12.323729333150071 17.072760665055274 327.5278863340635 8.0"/>
    <n v="12.323729333199999"/>
    <n v="17.072760665099999"/>
    <n v="327.52788633400002"/>
    <n v="8"/>
    <s v="Amsakine aboudigela"/>
    <s v="Aboudigela"/>
    <s v="bokoro"/>
    <s v="tania_2_dukshi_"/>
    <x v="2"/>
    <s v="Ali zakaria"/>
    <n v="95471959"/>
    <x v="1"/>
    <n v="1"/>
    <n v="0"/>
    <s v="yes"/>
  </r>
  <r>
    <s v="2016-01-16T07:57:11.362+01"/>
    <s v="2016-01-16T08:00:00.996+01"/>
    <s v="352325069304819"/>
    <s v="12.322369066748713 16.99520442990634 305.63582595159573 8.0"/>
    <n v="12.3223690667"/>
    <n v="16.995204429899999"/>
    <n v="305.635825952"/>
    <n v="8"/>
    <s v="Angantour1"/>
    <s v="Angantoura1"/>
    <s v="bokoro"/>
    <s v="tania_1_bokoro_"/>
    <x v="2"/>
    <s v="Hadjoro adim"/>
    <n v="95519209"/>
    <x v="1"/>
    <n v="1"/>
    <n v="1"/>
    <s v="yes"/>
  </r>
  <r>
    <s v="2016-01-13T08:20:25.205+01"/>
    <s v="2016-01-13T08:23:55.010+01"/>
    <s v="352325069304819"/>
    <s v="12.441091457996324 17.087551277930377 303.10137985058907 8.0"/>
    <n v="12.441091458000001"/>
    <n v="17.087551277900001"/>
    <n v="303.10137985099999"/>
    <n v="8"/>
    <s v="Andiedji al khalil"/>
    <s v="Andiedji alkhalil"/>
    <s v="bokoro"/>
    <s v="tania_1_bokoro_"/>
    <x v="2"/>
    <s v="Yakhoub mahamat"/>
    <n v="95769875"/>
    <x v="1"/>
    <n v="1"/>
    <n v="0"/>
    <s v="yes"/>
  </r>
  <r>
    <s v="2016-01-28T08:16:17.678+01"/>
    <s v="2016-01-28T08:18:52.181+01"/>
    <s v="352325069304819"/>
    <s v="12.351233679907562 16.998617429971617 326.12402872984455 8.0"/>
    <n v="12.3512336799"/>
    <n v="16.998617429999999"/>
    <n v="326.12402873000002"/>
    <n v="8"/>
    <s v="Barkatagna3"/>
    <s v="Barkatagna3"/>
    <s v="bokoro"/>
    <s v="tania_1_bokoro_"/>
    <x v="2"/>
    <s v="Youssouf djimet"/>
    <n v="95781014"/>
    <x v="1"/>
    <n v="1"/>
    <n v="0"/>
    <s v="no"/>
  </r>
  <r>
    <s v="2016-01-18T15:31:26.118+01"/>
    <s v="2016-01-18T15:37:18.967+01"/>
    <s v="352325069311236"/>
    <s v="12.34710244510136 17.096021826735686 303.13431035234953 8.0"/>
    <n v="12.347102445100001"/>
    <n v="17.096021826699999"/>
    <n v="303.134310352"/>
    <n v="8"/>
    <s v="Amssakiné"/>
    <s v="Amssakiné"/>
    <s v="bokoro"/>
    <m/>
    <x v="2"/>
    <s v="Hadjoro Haroun biney"/>
    <n v="95781026"/>
    <x v="1"/>
    <n v="1"/>
    <n v="0"/>
    <s v="yes"/>
  </r>
  <r>
    <s v="2016-01-16T08:12:52.884+01"/>
    <s v="2016-01-16T08:16:01.358+01"/>
    <s v="352325069304819"/>
    <s v="12.328064247480409 16.989480749641572 327.06595949011034 8.0"/>
    <n v="12.3280642475"/>
    <n v="16.989480749599998"/>
    <n v="327.06595949000001"/>
    <n v="8"/>
    <s v="Angantoura 2"/>
    <s v="Mantchorlo"/>
    <s v="bokoro"/>
    <s v="tania_1_bokoro_"/>
    <x v="2"/>
    <s v="Mahamat ibrahim zeni"/>
    <n v="98100658"/>
    <x v="1"/>
    <n v="1"/>
    <n v="0"/>
    <s v="yes"/>
  </r>
  <r>
    <s v="2016-01-18T12:09:13.591+01"/>
    <s v="2016-01-18T12:18:05.081+01"/>
    <s v="352325069311236"/>
    <s v="12.370678912125868 17.064646630267244 315.7951793775881 8.0"/>
    <n v="12.370678912100001"/>
    <n v="17.0646466303"/>
    <n v="315.795179378"/>
    <n v="8"/>
    <s v="alwihda1 (bokoro)"/>
    <s v="alwihda1"/>
    <s v="bokoro"/>
    <s v="tania_1_bokoro_"/>
    <x v="2"/>
    <s v="Moussa Angaré"/>
    <n v="99234851"/>
    <x v="1"/>
    <n v="2"/>
    <n v="0"/>
    <s v="yes"/>
  </r>
  <r>
    <s v="2016-01-16T10:02:46.043+01"/>
    <s v="2016-01-16T10:06:22.881+01"/>
    <s v="352325069311236"/>
    <s v="12.371832283473282 17.05060178073869 308.7055959076824 8.0"/>
    <n v="12.3718322835"/>
    <n v="17.050601780699999"/>
    <n v="308.70559590800002"/>
    <n v="8"/>
    <s v="Bokoro (ahmat dannah2)"/>
    <s v="Bokoro (ahmat danna2)"/>
    <s v="bokoro"/>
    <s v="tania_1_bokoro_"/>
    <x v="2"/>
    <s v="Mahamat ismail mht"/>
    <n v="99236137"/>
    <x v="1"/>
    <n v="1"/>
    <n v="0"/>
    <s v="no"/>
  </r>
  <r>
    <s v="2016-01-16T11:55:00.574+01"/>
    <s v="2016-01-16T11:57:28.975+01"/>
    <s v="352325069311236"/>
    <s v="12.375679785720372 17.051473084384103 326.39151978958404 6.0"/>
    <n v="12.375679785699999"/>
    <n v="17.051473084400001"/>
    <n v="326.39151979000002"/>
    <n v="6"/>
    <s v="Bokoro( ahmat dannah2)"/>
    <s v="Bokoro(ahmat danna2)"/>
    <s v="bokoro"/>
    <s v="tania_1_bokoro_"/>
    <x v="2"/>
    <s v="Abakar mahadjiri"/>
    <n v="99244960"/>
    <x v="1"/>
    <n v="0"/>
    <n v="1"/>
    <s v="no"/>
  </r>
  <r>
    <s v="2016-01-16T09:27:18.754+01"/>
    <s v="2016-01-16T09:30:46.078+01"/>
    <s v="352325069304819"/>
    <s v="12.296491855633482 16.997792613986203 313.918806146976 4.0"/>
    <n v="12.296491855599999"/>
    <n v="16.997792614000002"/>
    <n v="313.918806147"/>
    <n v="4"/>
    <s v="Tchangam1"/>
    <s v="Tchangam1"/>
    <s v="bokoro"/>
    <s v="tania_1_bokoro_"/>
    <x v="2"/>
    <s v="Animer Haroun"/>
    <n v="99366158"/>
    <x v="1"/>
    <n v="1"/>
    <n v="0"/>
    <s v="yes"/>
  </r>
  <r>
    <s v="2016-01-28T13:48:04.306+01"/>
    <s v="2016-01-28T14:13:49.802+01"/>
    <s v="352325069304819"/>
    <s v="12.339215590900077 16.979480177329147 311.8544389387666 6.0"/>
    <n v="12.3392155909"/>
    <n v="16.979480177300001"/>
    <n v="311.85443893899998"/>
    <n v="6"/>
    <s v="Mitogze"/>
    <s v="Mitogze"/>
    <s v="bokoro"/>
    <s v="tania_1_bokoro_"/>
    <x v="2"/>
    <s v="Issibay danna"/>
    <n v="99394422"/>
    <x v="1"/>
    <n v="2"/>
    <n v="0"/>
    <s v="yes"/>
  </r>
  <r>
    <s v="2016-01-15T07:51:50.049+01"/>
    <s v="2016-01-15T07:55:05.692+01"/>
    <s v="352325069311236"/>
    <s v="12.35960794941368 17.103771373787794 304.00013167471354 6.0"/>
    <n v="12.359607949400001"/>
    <n v="17.103771373800001"/>
    <n v="304.00013167499998"/>
    <n v="6"/>
    <s v="Amsakine 2"/>
    <s v="Amsakine2"/>
    <s v="bokoro"/>
    <s v="tania_2_dukshi_"/>
    <x v="2"/>
    <s v="Hamid oumar"/>
    <n v="99438071"/>
    <x v="1"/>
    <n v="1"/>
    <n v="0"/>
    <s v="yes"/>
  </r>
  <r>
    <s v="2016-01-18T11:59:26.620+01"/>
    <s v="2016-01-18T15:30:22.766+01"/>
    <s v="352325069304819"/>
    <s v="12.369681565882221 17.05542362505621 292.01572987289813 8.0"/>
    <n v="12.369681565900001"/>
    <n v="17.055423625100001"/>
    <n v="292.015729873"/>
    <n v="8"/>
    <s v="Bokoro(alhilale)"/>
    <s v="Bokoro(alhilal)"/>
    <s v="bokoro"/>
    <s v="tania_1_bokoro_"/>
    <x v="2"/>
    <s v="Hassan anama"/>
    <n v="99562477"/>
    <x v="1"/>
    <n v="3"/>
    <n v="1"/>
    <s v="yes"/>
  </r>
  <r>
    <s v="2016-01-13T11:51:09.776+01"/>
    <s v="2016-01-13T11:53:36.816+01"/>
    <s v="352325069304819"/>
    <s v="12.466931646886252 17.043405275560144 310.5590266007224 6.0"/>
    <n v="12.466931646900001"/>
    <n v="17.043405275600001"/>
    <n v="310.55902660100003"/>
    <n v="6"/>
    <s v="Djimeze"/>
    <s v="Djimeze centre"/>
    <s v="bokoro"/>
    <s v="tania_1_bokoro_"/>
    <x v="2"/>
    <s v="Mahamat abdraman"/>
    <n v="99582686"/>
    <x v="1"/>
    <n v="1"/>
    <n v="0"/>
    <s v="yes"/>
  </r>
  <r>
    <s v="2016-01-18T11:54:31.064+01"/>
    <s v="2016-01-18T12:08:45.817+01"/>
    <s v="352325069311236"/>
    <s v="12.372426268436163 17.064451918886036 304.1883501502229 8.0"/>
    <n v="12.3724262684"/>
    <n v="17.064451918900001"/>
    <n v="304.18835015000002"/>
    <n v="8"/>
    <s v="alwihda2 (bokoro)"/>
    <s v="alwihda2"/>
    <s v="bokoro"/>
    <s v="tania_2_dukshi_"/>
    <x v="2"/>
    <s v="Ahmat Douass"/>
    <n v="99591638"/>
    <x v="1"/>
    <n v="1"/>
    <n v="0"/>
    <s v="yes"/>
  </r>
  <r>
    <s v="2016-01-14T13:02:17.369+01"/>
    <s v="2016-01-14T13:06:44.249+01"/>
    <s v="352325069304819"/>
    <s v="12.379753016477203 17.116431518678596 275.3361999082103 8.0"/>
    <n v="12.3797530165"/>
    <n v="17.116431518700001"/>
    <n v="275.33619990800003"/>
    <n v="8"/>
    <s v="Ankharouma"/>
    <s v="Ankharouma"/>
    <s v="bokoro"/>
    <s v="tania_2_dukshi_"/>
    <x v="2"/>
    <s v="Bilama mahamat imeliss"/>
    <n v="99604877"/>
    <x v="1"/>
    <n v="1"/>
    <n v="0"/>
    <s v="yes"/>
  </r>
  <r>
    <s v="2016-01-14T13:24:51.762+01"/>
    <s v="2016-01-14T13:28:38.985+01"/>
    <s v="352325069304819"/>
    <s v="12.331825959292978 17.12327428225711 320.2285002158277 6.0"/>
    <n v="12.3318259593"/>
    <n v="17.123274282299999"/>
    <n v="320.22850021599999"/>
    <n v="6"/>
    <s v="Hidjelidje"/>
    <s v="Hidjelidje"/>
    <s v="bokoro"/>
    <s v="tania_2_dukshi_"/>
    <x v="2"/>
    <s v="Adjabir mahamat"/>
    <n v="99636613"/>
    <x v="1"/>
    <n v="1"/>
    <n v="0"/>
    <s v="yes"/>
  </r>
  <r>
    <s v="2016-01-14T16:50:26.507+01"/>
    <s v="2016-01-14T16:56:58.770+01"/>
    <s v="352325069311236"/>
    <s v="12.418466088063573 17.031359035108448 327.8194386919803 8.0"/>
    <n v="12.418466088100001"/>
    <n v="17.031359035099999"/>
    <n v="327.81943869200001"/>
    <n v="8"/>
    <s v="Anganatir abdraman"/>
    <s v="Anganatir"/>
    <s v="bokoro"/>
    <s v="tania_2_dukshi_"/>
    <x v="2"/>
    <s v="Abdrahman Adanao"/>
    <n v="99675059"/>
    <x v="1"/>
    <n v="2"/>
    <n v="0"/>
    <s v="yes"/>
  </r>
  <r>
    <s v="2016-01-15T12:03:29.130+01"/>
    <s v="2016-01-15T12:12:51.196+01"/>
    <s v="352325069311236"/>
    <s v="12.491944832231054 17.04816753204928 276.07683332455656 8.0"/>
    <n v="12.4919448322"/>
    <n v="17.048167532000001"/>
    <n v="276.076833325"/>
    <n v="8"/>
    <s v="Ireïka ibrahim"/>
    <s v="Ireïka"/>
    <s v="bokoro"/>
    <s v="tania_1_bokoro_"/>
    <x v="2"/>
    <s v="Brahim izeroungo"/>
    <n v="99681437"/>
    <x v="1"/>
    <n v="1"/>
    <n v="0"/>
    <s v="yes"/>
  </r>
  <r>
    <s v="2016-01-13T09:15:30.263+01"/>
    <s v="2016-01-13T09:18:25.084+01"/>
    <s v="352325069304819"/>
    <s v="12.427071931368666 17.05054100937876 316.14314375853024 8.0"/>
    <n v="12.4270719314"/>
    <n v="17.0505410094"/>
    <n v="316.143143759"/>
    <n v="8"/>
    <s v="Andiedji amsayid"/>
    <s v="Andiedji amsayid"/>
    <s v="bokoro"/>
    <s v="tania_1_bokoro_"/>
    <x v="2"/>
    <s v="Aya bineye"/>
    <n v="99824460"/>
    <x v="1"/>
    <n v="1"/>
    <n v="0"/>
    <s v="no"/>
  </r>
  <r>
    <s v="2016-01-13T11:04:08.254+01"/>
    <s v="2016-01-13T11:07:34.236+01"/>
    <s v="352325069311236"/>
    <s v="12.481471556843594 17.178887174903142 328.7721383517649 8.0"/>
    <n v="12.481471556800001"/>
    <n v="17.178887174900002"/>
    <n v="328.77213835200001"/>
    <n v="8"/>
    <s v="Kaffata"/>
    <s v="Kaffata"/>
    <s v="bokoro"/>
    <s v="tania_2_dukshi_"/>
    <x v="2"/>
    <s v="Mahmoud djibrin"/>
    <m/>
    <x v="1"/>
    <n v="1"/>
    <n v="0"/>
    <s v="yes"/>
  </r>
  <r>
    <s v="2016-01-14T12:21:23.795+01"/>
    <s v="2016-01-14T12:46:08.661+01"/>
    <s v="FC:19:10:6B:FC:D1"/>
    <s v="12.316872582687775 17.104041350930505 317.00584608403295 8.0"/>
    <n v="12.3168725827"/>
    <n v="17.104041350900001"/>
    <n v="317.00584608399998"/>
    <n v="8"/>
    <s v="Amsakine"/>
    <s v="Michegué"/>
    <s v="bokoro"/>
    <s v="tania_2_dukshi_"/>
    <x v="2"/>
    <s v="Hissen Hassan"/>
    <m/>
    <x v="1"/>
    <n v="2"/>
    <n v="0"/>
    <s v="yes"/>
  </r>
  <r>
    <s v="2016-01-14T16:33:31.459+01"/>
    <s v="2016-01-14T16:37:10.034+01"/>
    <s v="352325069311236"/>
    <s v="12.403135309857115 17.048069134361413 318.2759970173899 8.0"/>
    <n v="12.4031353099"/>
    <n v="17.048069134399999"/>
    <n v="318.27599701700001"/>
    <n v="8"/>
    <s v="Anganatir 1"/>
    <s v="Anganatir 1"/>
    <s v="bokoro"/>
    <s v="tania_2_dukshi_"/>
    <x v="2"/>
    <s v="Ramad Mahamat"/>
    <m/>
    <x v="1"/>
    <n v="1"/>
    <n v="0"/>
    <s v="yes"/>
  </r>
  <r>
    <s v="2016-01-14T16:44:08.279+01"/>
    <s v="2016-01-14T16:46:22.509+01"/>
    <s v="352325069311236"/>
    <s v="12.40963748486926 17.036645570812308 338.741605249866 8.0"/>
    <n v="12.409637484899999"/>
    <n v="17.036645570800001"/>
    <n v="338.74160525000002"/>
    <n v="8"/>
    <s v="Anganatir alkali"/>
    <s v="Anganatir alkali"/>
    <s v="bokoro"/>
    <s v="tania_2_dukshi_"/>
    <x v="2"/>
    <s v="Alkali dahab"/>
    <m/>
    <x v="1"/>
    <n v="2"/>
    <n v="0"/>
    <s v="yes"/>
  </r>
  <r>
    <s v="2016-01-20T09:50:33.517+01"/>
    <s v="2016-01-20T09:53:37.664+01"/>
    <s v="352325069304819"/>
    <s v="12.186867776277508 17.041850021986868 361.7112785150871 6.0"/>
    <n v="12.1868677763"/>
    <n v="17.041850021999998"/>
    <n v="361.711278515"/>
    <n v="6"/>
    <s v="Touka sarafray"/>
    <s v="Touka sarafay"/>
    <s v="bokoro"/>
    <s v="tania_2_dukshi_"/>
    <x v="3"/>
    <s v="Ibrehim adoum"/>
    <n v="0"/>
    <x v="1"/>
    <n v="1"/>
    <n v="0"/>
    <s v="no"/>
  </r>
  <r>
    <s v="2016-01-20T11:50:42.816+01"/>
    <s v="2016-01-20T11:55:11.159+01"/>
    <s v="352325069304819"/>
    <s v="12.183662015383595 17.028169826605126 310.96649961588844 6.0"/>
    <n v="12.183662015399999"/>
    <n v="17.028169826599999"/>
    <n v="310.96649961600002"/>
    <n v="6"/>
    <s v="Hile abhoura"/>
    <s v="Hile abhoura"/>
    <s v="bokoro"/>
    <s v="tania_2_dukshi_"/>
    <x v="3"/>
    <s v="Moussa ramat"/>
    <n v="0"/>
    <x v="1"/>
    <n v="1"/>
    <n v="0"/>
    <s v="yes"/>
  </r>
  <r>
    <s v="2016-01-21T12:53:32.923+01"/>
    <s v="2016-01-21T12:58:45.085+01"/>
    <s v="352325069304819"/>
    <s v="12.082846887539151 17.067714710627914 335.66983862737726 6.0"/>
    <n v="12.082846887500001"/>
    <n v="17.067714710600001"/>
    <n v="335.66983862699999"/>
    <n v="6"/>
    <s v="Dllbini 1"/>
    <s v="Dilbini1"/>
    <s v="bokoro"/>
    <s v="tania_1_bokoro_"/>
    <x v="3"/>
    <s v="Moustapha ramadane"/>
    <n v="0"/>
    <x v="1"/>
    <n v="1"/>
    <n v="0"/>
    <s v="no"/>
  </r>
  <r>
    <s v="2016-01-21T13:08:11.829+01"/>
    <s v="2016-01-21T13:20:28.558+01"/>
    <s v="352325069304819"/>
    <s v="12.080127127684326 17.069681460979467 313.87904309413113 6.0"/>
    <n v="12.080127127700001"/>
    <n v="17.069681460999998"/>
    <n v="313.879043094"/>
    <n v="6"/>
    <s v="Dilbi 4"/>
    <s v="Dilbini4"/>
    <s v="bokoro"/>
    <s v="tania_1_bokoro_"/>
    <x v="3"/>
    <s v="Hassan abdoulaye"/>
    <n v="0"/>
    <x v="1"/>
    <n v="1"/>
    <n v="0"/>
    <s v="no"/>
  </r>
  <r>
    <s v="2016-01-19T10:40:06.295+01"/>
    <s v="2016-01-19T10:45:23.394+01"/>
    <s v="352325069304819"/>
    <s v="12.173645413219555 16.990170579244445 306.9232382107532 8.0"/>
    <n v="12.173645413199999"/>
    <n v="16.990170579200001"/>
    <n v="306.92323821100001"/>
    <n v="8"/>
    <s v="Adilebe mouray"/>
    <s v="Adilebe mouray"/>
    <s v="bokoro"/>
    <s v="tania_2_dukshi_"/>
    <x v="3"/>
    <s v="Ahmat bachir"/>
    <n v="63385851"/>
    <x v="1"/>
    <n v="1"/>
    <n v="0"/>
    <s v="yes"/>
  </r>
  <r>
    <s v="2016-01-21T09:59:46.178+01"/>
    <s v="2016-01-21T10:08:02.737+01"/>
    <s v="352325069311236"/>
    <s v="12.116500422780671 17.176707259696514 319.4658757392003 8.0"/>
    <n v="12.1165004228"/>
    <n v="17.176707259699999"/>
    <n v="319.46587573900001"/>
    <n v="8"/>
    <s v="Hadjelti Moustapha"/>
    <s v="Hadjelti Alkoudou"/>
    <s v="bokoro"/>
    <s v="tania_2_dukshi_"/>
    <x v="3"/>
    <s v="Moustapha Mahamat"/>
    <n v="90477993"/>
    <x v="1"/>
    <n v="1"/>
    <n v="0"/>
    <s v="yes"/>
  </r>
  <r>
    <s v="2016-01-20T09:16:00.490+01"/>
    <s v="2016-01-20T09:20:05.398+01"/>
    <s v="352325069304819"/>
    <s v="12.151987938833207 17.053721855951704 317.13472719218163 8.0"/>
    <n v="12.1519879388"/>
    <n v="17.053721855999999"/>
    <n v="317.13472719200001"/>
    <n v="8"/>
    <s v="Aretchi adarota"/>
    <s v="Aretchi adarota"/>
    <s v="bokoro"/>
    <s v="tania_2_dukshi_"/>
    <x v="3"/>
    <s v="Mahamat adoum"/>
    <n v="90824830"/>
    <x v="1"/>
    <n v="2"/>
    <n v="0"/>
    <s v="yes"/>
  </r>
  <r>
    <s v="2016-01-19T10:27:18.953+01"/>
    <s v="2016-01-19T10:30:15.790+01"/>
    <s v="352325069304819"/>
    <s v="12.157833831905577 16.99384563306639 316.00223513927165 6.0"/>
    <n v="12.1578338319"/>
    <n v="16.993845633100001"/>
    <n v="316.00223513899999"/>
    <n v="6"/>
    <s v="Adilebe ibedou"/>
    <s v="Adilebe ibedou"/>
    <s v="bokoro"/>
    <s v="tania_2_dukshi_"/>
    <x v="3"/>
    <s v="Djimet asaid"/>
    <n v="91345789"/>
    <x v="1"/>
    <n v="1"/>
    <n v="0"/>
    <s v="yes"/>
  </r>
  <r>
    <s v="2016-01-21T11:05:32.961+01"/>
    <s v="2016-01-21T11:10:59.550+01"/>
    <s v="352325069311236"/>
    <s v="12.136004945649574 17.173263501998903 338.22082891767366 8.0"/>
    <n v="12.1360049456"/>
    <n v="17.173263502000001"/>
    <n v="338.220828918"/>
    <n v="8"/>
    <s v="Hadjelti amchier"/>
    <s v="almikefi amchier"/>
    <s v="bokoro"/>
    <s v="tania_2_dukshi_"/>
    <x v="3"/>
    <s v="Ali Djoko"/>
    <n v="91358883"/>
    <x v="1"/>
    <n v="2"/>
    <n v="0"/>
    <s v="yes"/>
  </r>
  <r>
    <s v="2016-01-20T14:33:29.198+01"/>
    <s v="2016-01-20T14:36:50.528+01"/>
    <s v="352325069311236"/>
    <s v="12.133117164971612 17.14396766488699 296.32263602757797 8.0"/>
    <n v="12.133117165"/>
    <n v="17.1439676649"/>
    <n v="296.32263602799998"/>
    <n v="8"/>
    <s v="hadjelti moussa2"/>
    <s v="hadhelti chankalah"/>
    <s v="bokoro"/>
    <s v="tania_2_dukshi_"/>
    <x v="3"/>
    <s v="moussa Hassan"/>
    <n v="91531739"/>
    <x v="1"/>
    <n v="1"/>
    <n v="0"/>
    <s v="yes"/>
  </r>
  <r>
    <s v="2016-01-19T08:57:43.476+01"/>
    <s v="2016-01-19T09:31:12.849+01"/>
    <s v="352325069304819"/>
    <s v="12.10932313128524 17.0219214218774 335.003590520326 8.0"/>
    <n v="12.1093231313"/>
    <n v="17.0219214219"/>
    <n v="335.00359051999999"/>
    <n v="8"/>
    <s v="Baykouma1"/>
    <s v="Baykouma1"/>
    <s v="bokoro"/>
    <s v="tania_1_bokoro_"/>
    <x v="3"/>
    <s v="Bilama issa"/>
    <n v="91666080"/>
    <x v="1"/>
    <n v="1"/>
    <n v="0"/>
    <s v="yes"/>
  </r>
  <r>
    <s v="2016-01-19T10:10:42.996+01"/>
    <s v="2016-01-19T10:16:20.276+01"/>
    <s v="352325069304819"/>
    <s v="12.145154340399046 16.99176588210955 325.2086866244131 8.0"/>
    <n v="12.1451543404"/>
    <n v="16.991765882100001"/>
    <n v="325.20868662399999"/>
    <n v="8"/>
    <s v="Aretchi ambasatna"/>
    <s v="Aretchi ambasatna"/>
    <s v="bokoro"/>
    <s v="tania_1_bokoro_"/>
    <x v="3"/>
    <s v="Ahmat adam"/>
    <n v="92912851"/>
    <x v="1"/>
    <n v="1"/>
    <n v="0"/>
    <s v="yes"/>
  </r>
  <r>
    <s v="2016-01-20T13:14:55.634+01"/>
    <s v="2016-01-20T13:19:21.089+01"/>
    <s v="352325069304819"/>
    <s v="12.201481913857418 16.998543039967647 325.3204104609568 8.0"/>
    <n v="12.2014819139"/>
    <n v="16.998543040000001"/>
    <n v="325.32041046099999"/>
    <n v="8"/>
    <s v="Adeleb gouaba"/>
    <s v="Adelebe gouaba"/>
    <s v="bokoro"/>
    <s v="tania_2_dukshi_"/>
    <x v="3"/>
    <s v="Hannoh moussa"/>
    <n v="92912890"/>
    <x v="1"/>
    <n v="1"/>
    <n v="0"/>
    <s v="yes"/>
  </r>
  <r>
    <s v="2016-01-19T10:54:28.606+01"/>
    <s v="2016-01-19T10:57:23.479+01"/>
    <s v="352325069304819"/>
    <s v="12.170026593649386 16.987897505172594 326.93764449843997 8.0"/>
    <n v="12.170026593599999"/>
    <n v="16.987897505199999"/>
    <n v="326.937644498"/>
    <n v="8"/>
    <s v="Adilebe mouray 1"/>
    <s v="Adilebe mouray2"/>
    <s v="bokoro"/>
    <s v="tania_2_dukshi_"/>
    <x v="3"/>
    <s v="Ramat abdraman"/>
    <n v="93332794"/>
    <x v="1"/>
    <n v="1"/>
    <n v="0"/>
    <s v="yes"/>
  </r>
  <r>
    <s v="2016-01-20T09:39:31.555+01"/>
    <s v="2016-01-20T09:42:48.289+01"/>
    <s v="352325069304819"/>
    <s v="12.1767361379504 17.04567479279798 323.6269953599916 8.0"/>
    <n v="12.176736138000001"/>
    <n v="17.0456747928"/>
    <n v="323.62699536000002"/>
    <n v="8"/>
    <s v="Touka midesis"/>
    <s v="Touka midesis"/>
    <s v="bokoro"/>
    <s v="tania_2_dukshi_"/>
    <x v="3"/>
    <s v="Moussa tom"/>
    <n v="93531639"/>
    <x v="1"/>
    <n v="1"/>
    <n v="0"/>
    <s v="yes"/>
  </r>
  <r>
    <s v="2016-01-19T09:33:52.634+01"/>
    <s v="2016-01-19T09:45:09.009+01"/>
    <s v="352325069304819"/>
    <s v="12.111948719557283 17.017934873438012 317.11669453684283 8.0"/>
    <n v="12.111948719600001"/>
    <n v="17.017934873400002"/>
    <n v="317.116694537"/>
    <n v="8"/>
    <s v="Baykouma3"/>
    <s v="Baykouma3"/>
    <s v="bokoro"/>
    <s v="tania_1_bokoro_"/>
    <x v="3"/>
    <s v="Alhadj hassaballah"/>
    <n v="95179423"/>
    <x v="1"/>
    <n v="0"/>
    <n v="1"/>
    <s v="yes"/>
  </r>
  <r>
    <s v="2016-01-20T14:56:01.394+01"/>
    <s v="2016-01-20T15:01:51.639+01"/>
    <s v="352325069304819"/>
    <s v="12.200402012455335 16.997169383848448 296.5895479219297 8.0"/>
    <n v="12.2004020125"/>
    <n v="16.997169383799999"/>
    <n v="296.58954792200001"/>
    <n v="8"/>
    <s v="Adeleb adjokana"/>
    <s v="Adeleb djokana"/>
    <s v="bokoro"/>
    <s v="tania_2_dukshi_"/>
    <x v="3"/>
    <s v="Alkhali issakha"/>
    <n v="95688531"/>
    <x v="1"/>
    <n v="1"/>
    <n v="0"/>
    <s v="yes"/>
  </r>
  <r>
    <s v="2016-01-19T09:53:09.189+01"/>
    <s v="2016-01-19T14:14:57.042+01"/>
    <s v="352325069304819"/>
    <s v="12.135737728676597 17.001356965207187 312.3793988813365 8.0"/>
    <n v="12.135737728700001"/>
    <n v="17.001356965199999"/>
    <n v="312.37939888099999"/>
    <n v="8"/>
    <s v="Alhadj moussa"/>
    <s v="Alhadj moussa"/>
    <s v="bokoro"/>
    <s v="tania_1_bokoro_"/>
    <x v="3"/>
    <s v="Ahmat anour"/>
    <n v="95729945"/>
    <x v="1"/>
    <n v="2"/>
    <n v="0"/>
    <s v="yes"/>
  </r>
  <r>
    <s v="2016-01-20T09:08:34.261+01"/>
    <s v="2016-01-20T09:11:17.651+01"/>
    <s v="352325069304819"/>
    <s v="12.147690061209648 17.057086080524936 329.1533447622729 8.0"/>
    <n v="12.1476900612"/>
    <n v="17.0570860805"/>
    <n v="329.15334476200002"/>
    <n v="8"/>
    <s v="Aretchi dangay"/>
    <s v="Artchi dangay"/>
    <s v="bokoro"/>
    <s v="tania_2_dukshi_"/>
    <x v="3"/>
    <s v="Mahamat abakar"/>
    <n v="95896168"/>
    <x v="1"/>
    <n v="1"/>
    <n v="0"/>
    <s v="yes"/>
  </r>
  <r>
    <s v="2016-01-20T08:33:42.164+01"/>
    <s v="2016-01-20T08:38:29.119+01"/>
    <s v="352325069311236"/>
    <s v="12.132022634746898 17.103133902838007 342.2301827557763 8.0"/>
    <n v="12.1320226347"/>
    <n v="17.1031339028"/>
    <n v="342.23018275599998"/>
    <n v="8"/>
    <s v="Rehedadoud 2"/>
    <s v="Rehedadoud2"/>
    <s v="bokoro"/>
    <s v="tania_2_dukshi_"/>
    <x v="3"/>
    <s v="saïd Moussa"/>
    <n v="98107724"/>
    <x v="1"/>
    <n v="1"/>
    <n v="0"/>
    <s v="yes"/>
  </r>
  <r>
    <s v="2016-01-20T08:45:39.665+01"/>
    <s v="2016-01-20T08:57:32.990+01"/>
    <s v="352325069304819"/>
    <s v="12.132335773589539 17.06373234644105 317.65591408140153 6.0"/>
    <n v="12.132335773599999"/>
    <n v="17.063732346399998"/>
    <n v="317.65591408099999"/>
    <n v="6"/>
    <s v="Amgarne2"/>
    <s v="Amgarne2"/>
    <s v="bokoro"/>
    <s v="tania_2_dukshi_"/>
    <x v="3"/>
    <s v="Breme djimet"/>
    <n v="98284726"/>
    <x v="1"/>
    <n v="2"/>
    <n v="0"/>
    <s v="yes"/>
  </r>
  <r>
    <s v="2016-01-20T11:31:03.926+01"/>
    <s v="2016-01-20T11:34:04.643+01"/>
    <s v="352325069311236"/>
    <s v="12.081958141715399 17.175054641907277 306.3290896119164 8.0"/>
    <n v="12.081958141699999"/>
    <n v="17.175054641900001"/>
    <n v="306.32908961200002"/>
    <n v="8"/>
    <s v="Hadjelti amkharouma"/>
    <s v="Amkharouma"/>
    <s v="bokoro"/>
    <s v="tania_2_dukshi_"/>
    <x v="3"/>
    <s v="Adam Ali"/>
    <n v="99169567"/>
    <x v="1"/>
    <n v="1"/>
    <n v="0"/>
    <s v="yes"/>
  </r>
  <r>
    <s v="2016-01-20T08:44:52.316+01"/>
    <s v="2016-01-20T08:50:58.347+01"/>
    <s v="352325069311236"/>
    <s v="12.122405162390283 17.11574243354175 306.651549980393 8.0"/>
    <n v="12.1224051624"/>
    <n v="17.115742433499999"/>
    <n v="306.65154998000003"/>
    <n v="8"/>
    <s v="Gassar"/>
    <s v="gassar Alhabaya"/>
    <s v="bokoro"/>
    <s v="tania_1_bokoro_"/>
    <x v="3"/>
    <s v="Oumar Assaïr"/>
    <n v="99230634"/>
    <x v="1"/>
    <n v="1"/>
    <n v="0"/>
    <s v="yes"/>
  </r>
  <r>
    <s v="2016-01-20T10:10:16.420+01"/>
    <s v="2016-01-20T11:57:32.441+01"/>
    <s v="352325069304819"/>
    <s v="12.177037597613701 17.05857182768369 326.0374406459648 6.0"/>
    <n v="12.1770375976"/>
    <n v="17.0585718277"/>
    <n v="326.03744064599999"/>
    <n v="6"/>
    <s v="Hadjalti achari"/>
    <s v="Hadjalti achari"/>
    <s v="bokoro"/>
    <s v="tania_2_dukshi_"/>
    <x v="3"/>
    <s v="Abdoulaye hassan"/>
    <n v="99238165"/>
    <x v="1"/>
    <n v="2"/>
    <n v="0"/>
    <s v="yes"/>
  </r>
  <r>
    <s v="2016-01-19T12:53:48.894+01"/>
    <s v="2016-01-19T12:56:51.257+01"/>
    <s v="352325069311236"/>
    <s v="12.090285620213187 17.11652327012698 328.3015149847207 6.0"/>
    <n v="12.0902856202"/>
    <n v="17.1165232701"/>
    <n v="328.30151498499998"/>
    <n v="6"/>
    <s v="aridemat"/>
    <s v="aridemat"/>
    <s v="bokoro"/>
    <s v="amloudouba"/>
    <x v="3"/>
    <s v="oumar Hassan"/>
    <n v="99339361"/>
    <x v="1"/>
    <n v="1"/>
    <n v="0"/>
    <s v="yes"/>
  </r>
  <r>
    <s v="2016-01-19T09:38:28.260+01"/>
    <s v="2016-01-19T09:44:30.011+01"/>
    <s v="352325069304819"/>
    <s v="12.109795616902206 17.018919449916925 322.2357150374961 8.0"/>
    <n v="12.1097956169"/>
    <n v="17.0189194499"/>
    <n v="322.23571503699998"/>
    <n v="8"/>
    <s v="Baykouma 4"/>
    <s v="Baykouma 4"/>
    <s v="bokoro"/>
    <s v="tania_1_bokoro_"/>
    <x v="3"/>
    <s v="Abdoulaye hassan"/>
    <n v="99359926"/>
    <x v="1"/>
    <n v="1"/>
    <n v="0"/>
    <s v="yes"/>
  </r>
  <r>
    <s v="2016-01-20T08:25:22.574+01"/>
    <s v="2016-01-20T13:30:36.222+01"/>
    <s v="352325069311236"/>
    <s v="12.127887271286223 17.098561275048223 342.5122492349106 8.0"/>
    <n v="12.127887271300001"/>
    <n v="17.098561275000002"/>
    <n v="342.51224923500001"/>
    <n v="8"/>
    <s v="Rehedadoud 1"/>
    <s v="Rehedadoud1"/>
    <s v="bokoro"/>
    <s v="tania_2_dukshi_"/>
    <x v="3"/>
    <s v="Dahab Mahmat"/>
    <n v="99461264"/>
    <x v="1"/>
    <n v="1"/>
    <n v="0"/>
    <s v="yes"/>
  </r>
  <r>
    <s v="2016-01-20T13:02:01.724+01"/>
    <s v="2016-01-20T13:08:38.428+01"/>
    <s v="352325069311236"/>
    <s v="12.107750191536905 17.085187307286713 322.13621950044507 8.0"/>
    <n v="12.107750191499999"/>
    <n v="17.0851873073"/>
    <n v="322.13621949999998"/>
    <n v="8"/>
    <s v="Gindeb"/>
    <s v="dilbini gindeb"/>
    <s v="bokoro"/>
    <s v="tania_2_dukshi_"/>
    <x v="3"/>
    <s v="Mahamat Hissen"/>
    <n v="99487457"/>
    <x v="1"/>
    <n v="1"/>
    <n v="1"/>
    <s v="yes"/>
  </r>
  <r>
    <s v="2016-01-21T10:22:42.807+01"/>
    <s v="2016-01-21T12:15:49.743+01"/>
    <s v="352325069304819"/>
    <s v="12.04252861380733 17.114090700087655 328.30171074783186 8.0"/>
    <n v="12.0425286138"/>
    <n v="17.1140907001"/>
    <n v="328.301710748"/>
    <n v="8"/>
    <s v="Tchok chari"/>
    <s v="Tchok chari"/>
    <s v="bokoro"/>
    <s v="tania_2_dukshi_"/>
    <x v="3"/>
    <s v="Hissein youssouf"/>
    <n v="99502642"/>
    <x v="1"/>
    <n v="1"/>
    <n v="0"/>
    <s v="yes"/>
  </r>
  <r>
    <s v="2016-01-19T09:21:56.472+01"/>
    <s v="2016-01-19T09:45:44.883+01"/>
    <s v="352325069304819"/>
    <s v="12.112101661521715 17.022666469845294 330.6928867775891 8.0"/>
    <n v="12.112101661500001"/>
    <n v="17.022666469800001"/>
    <n v="330.692886778"/>
    <n v="8"/>
    <s v="Baykouma 2"/>
    <s v="Baykouma2"/>
    <s v="bokoro"/>
    <s v="tania_1_bokoro_"/>
    <x v="3"/>
    <s v="Idriss adoum"/>
    <n v="99561255"/>
    <x v="1"/>
    <n v="1"/>
    <n v="0"/>
    <s v="yes"/>
  </r>
  <r>
    <s v="2016-01-20T09:42:31.758+01"/>
    <s v="2016-01-20T09:47:37.305+01"/>
    <s v="352325069311236"/>
    <s v="12.128958980679265 17.171953005195416 322.05113742191867 6.0"/>
    <n v="12.1289589807"/>
    <n v="17.171953005199999"/>
    <n v="322.05113742200001"/>
    <n v="6"/>
    <s v="Hadjelti Frizi"/>
    <s v="HaDjelti Amchaloba"/>
    <s v="bokoro"/>
    <s v="tania_1_bokoro_"/>
    <x v="3"/>
    <s v="Haroun Adoum"/>
    <n v="99599376"/>
    <x v="1"/>
    <n v="1"/>
    <n v="0"/>
    <s v="yes"/>
  </r>
  <r>
    <s v="2016-01-20T14:50:48.885+01"/>
    <s v="2016-01-20T14:56:39.131+01"/>
    <s v="352325069311236"/>
    <s v="12.148664880915211 17.133515123891968 319.37958573782777 8.0"/>
    <n v="12.1486648809"/>
    <n v="17.133515123900001"/>
    <n v="319.379585738"/>
    <n v="8"/>
    <s v="Rehedadoud3"/>
    <s v="Rehedadoud3"/>
    <s v="bokoro"/>
    <s v="tania_2_dukshi_"/>
    <x v="3"/>
    <s v="Saïd Moussa"/>
    <n v="99692298"/>
    <x v="1"/>
    <n v="1"/>
    <n v="0"/>
    <s v="yes"/>
  </r>
  <r>
    <s v="2016-01-19T13:44:32.954+01"/>
    <s v="2016-01-19T13:49:15.010+01"/>
    <s v="352325069311236"/>
    <s v="12.080249855456147 17.11647505087148 335.46847436975014 6.0"/>
    <n v="12.0802498555"/>
    <n v="17.1164750509"/>
    <n v="335.46847437000002"/>
    <n v="6"/>
    <s v="aridemat djouri"/>
    <s v="aridemat"/>
    <s v="bokoro"/>
    <s v="amloudouba"/>
    <x v="3"/>
    <s v="Mht djibrin"/>
    <n v="99696341"/>
    <x v="1"/>
    <n v="1"/>
    <n v="0"/>
    <s v="yes"/>
  </r>
  <r>
    <s v="2016-01-21T10:44:58.629+01"/>
    <s v="2016-01-21T10:49:16.679+01"/>
    <s v="352325069311236"/>
    <s v="12.1415055830217 17.17380544313921 316.4599477516277 8.0"/>
    <n v="12.141505583000001"/>
    <n v="17.173805443100001"/>
    <n v="316.45994775200001"/>
    <n v="8"/>
    <s v="Hadjelti Amchier"/>
    <s v="Amchier aldjiekibé"/>
    <s v="bokoro"/>
    <s v="tania_1_bokoro_"/>
    <x v="3"/>
    <s v="Mahamat zene moumine"/>
    <n v="99742553"/>
    <x v="1"/>
    <n v="1"/>
    <n v="0"/>
    <s v="yes"/>
  </r>
  <r>
    <s v="2016-01-20T08:23:46.216+01"/>
    <s v="2016-01-20T08:28:14.030+01"/>
    <s v="352325069304819"/>
    <s v="12.118205278677406 17.067467949582245 332.990013547432 8.0"/>
    <n v="12.1182052787"/>
    <n v="17.067467949600001"/>
    <n v="332.99001354699999"/>
    <n v="8"/>
    <s v="Amgarne1"/>
    <s v="Amgarne1"/>
    <s v="bokoro"/>
    <s v="tania_2_dukshi_"/>
    <x v="3"/>
    <s v="Ali idriss"/>
    <n v="99824718"/>
    <x v="1"/>
    <n v="1"/>
    <n v="0"/>
    <s v="yes"/>
  </r>
  <r>
    <s v="2016-02-09T11:19:28.926+01"/>
    <s v="2016-02-09T11:23:56.126+01"/>
    <s v="352325069304819"/>
    <s v="12.190040715639526 16.880600389550157 323.4795763302326 8.0"/>
    <n v="12.1900407156"/>
    <n v="16.880600389600001"/>
    <n v="323.47957632999999"/>
    <n v="8"/>
    <s v="omo abdel rahim"/>
    <s v="omo abdelrahim"/>
    <s v="bokoro"/>
    <s v="daibaba_2_kindji_"/>
    <x v="4"/>
    <s v="abdel rahim mahamat"/>
    <n v="0"/>
    <x v="1"/>
    <n v="1"/>
    <n v="0"/>
    <s v="yes"/>
  </r>
  <r>
    <s v="2016-02-09T10:04:28.893+01"/>
    <s v="2016-02-09T10:48:23.290+01"/>
    <s v="352325069311236"/>
    <s v="11.969638012538864 16.83697639286681 330.3892260166773 6.0"/>
    <n v="11.969638012500001"/>
    <n v="16.836976392899999"/>
    <n v="330.389226017"/>
    <n v="6"/>
    <s v="Achana"/>
    <s v="Achana"/>
    <s v="bokoro"/>
    <s v="daibaba_2_kindji_"/>
    <x v="4"/>
    <s v="Ahmat issa"/>
    <n v="9826862"/>
    <x v="1"/>
    <n v="1"/>
    <n v="0"/>
    <s v="yes"/>
  </r>
  <r>
    <s v="2016-02-08T09:29:27.108+01"/>
    <s v="2016-02-08T09:46:32.315+01"/>
    <s v="352325069304819"/>
    <s v="12.125090884572645 16.74326837831522 328.4962647523601 8.0"/>
    <n v="12.125090884600001"/>
    <n v="16.743268378300002"/>
    <n v="328.496264752"/>
    <n v="8"/>
    <s v="sidrw centre"/>
    <s v="sidre centre"/>
    <s v="bokoro"/>
    <s v="daibaba_2_kindji_"/>
    <x v="4"/>
    <s v="hissein ousmane"/>
    <n v="90176153"/>
    <x v="1"/>
    <n v="2"/>
    <n v="1"/>
    <s v="yes"/>
  </r>
  <r>
    <s v="2016-02-09T12:40:10.150+01"/>
    <s v="2016-02-09T12:49:42.225+01"/>
    <s v="352325069311236"/>
    <s v="12.114418394757728 16.82284508936696 328.00907155570144 8.0"/>
    <n v="12.114418394799999"/>
    <n v="16.822845089400001"/>
    <n v="328.00907155599998"/>
    <n v="8"/>
    <s v="dilema algoz"/>
    <s v="dilema algoz"/>
    <s v="bokoro"/>
    <s v="daibaba_1_maigana_"/>
    <x v="4"/>
    <s v="Saleh Ahmarchen"/>
    <n v="90791738"/>
    <x v="1"/>
    <n v="1"/>
    <n v="0"/>
    <s v="yes"/>
  </r>
  <r>
    <s v="2016-02-08T10:08:46.299+01"/>
    <s v="2016-02-08T10:11:25.021+01"/>
    <s v="352325069304819"/>
    <s v="12.146556514016174 16.738049095796427 313.8824596853747 8.0"/>
    <n v="12.146556514"/>
    <n v="16.738049095800001"/>
    <n v="313.88245968500001"/>
    <n v="8"/>
    <s v="sidre hachime"/>
    <s v="sidre hachime"/>
    <s v="bokoro"/>
    <s v="daibaba_2_kindji_"/>
    <x v="4"/>
    <s v="hissein adoum"/>
    <n v="91232689"/>
    <x v="1"/>
    <n v="1"/>
    <n v="0"/>
    <s v="yes"/>
  </r>
  <r>
    <s v="2016-02-08T11:05:52.362+01"/>
    <s v="2016-02-08T11:10:18.239+01"/>
    <s v="352325069304819"/>
    <s v="12.106358383013362 16.745138649476456 358.4044282996547 6.0"/>
    <n v="12.106358383"/>
    <n v="16.745138649499999"/>
    <n v="358.40442830000001"/>
    <n v="6"/>
    <s v="sidre charafa"/>
    <s v="sidre charafa"/>
    <s v="bokoro"/>
    <s v="daibaba_2_kindji_"/>
    <x v="4"/>
    <s v="haroun datallah"/>
    <n v="92028725"/>
    <x v="1"/>
    <n v="1"/>
    <n v="0"/>
    <s v="yes"/>
  </r>
  <r>
    <s v="2016-02-09T13:19:33.786+01"/>
    <s v="2016-02-09T14:29:12.906+01"/>
    <s v="352325069304819"/>
    <s v="12.104162820473965 16.866515904385242 322.1026601070405 8.0"/>
    <n v="12.104162820499999"/>
    <n v="16.8665159044"/>
    <n v="322.10266010700002"/>
    <n v="8"/>
    <s v="dilema"/>
    <s v="dilema"/>
    <s v="bokoro"/>
    <s v="daibaba_2_kindji_"/>
    <x v="4"/>
    <s v="saleh hassana"/>
    <n v="92326345"/>
    <x v="1"/>
    <n v="4"/>
    <n v="4"/>
    <s v="yes"/>
  </r>
  <r>
    <s v="2016-02-09T09:43:53.594+01"/>
    <s v="2016-02-09T09:46:13.978+01"/>
    <s v="352325069304819"/>
    <s v="12.20795049969873 16.87320197860861 317.19886637459683 8.0"/>
    <n v="12.207950499700001"/>
    <n v="16.873201978600001"/>
    <n v="317.19886637500002"/>
    <n v="8"/>
    <s v="djabou albilali"/>
    <s v="djabou albilali"/>
    <s v="bokoro"/>
    <s v="daibaba_2_kindji_"/>
    <x v="4"/>
    <s v="djibrine ibrahim"/>
    <n v="93788931"/>
    <x v="1"/>
    <n v="1"/>
    <n v="0"/>
    <s v="yes"/>
  </r>
  <r>
    <s v="2016-02-09T11:54:18.528+01"/>
    <s v="2016-02-09T12:11:18.919+01"/>
    <s v="352325069304819"/>
    <s v="12.160639297835907 16.875933598276298 318.5092427363077 8.0"/>
    <n v="12.1606392978"/>
    <n v="16.875933598300001"/>
    <n v="318.50924273599998"/>
    <n v="8"/>
    <s v="adilema arfa"/>
    <s v="adilema arfa"/>
    <s v="bokoro"/>
    <s v="daibaba_2_kindji_"/>
    <x v="4"/>
    <s v="adef oudaa"/>
    <n v="95643908"/>
    <x v="1"/>
    <n v="1"/>
    <n v="0"/>
    <s v="yes"/>
  </r>
  <r>
    <s v="2016-02-09T11:43:09.820+01"/>
    <s v="2016-02-09T11:46:18.889+01"/>
    <s v="352325069304819"/>
    <s v="12.163340223211522 16.874373215653144 337.8913252236255 8.0"/>
    <n v="12.163340223200001"/>
    <n v="16.8743732157"/>
    <n v="337.89132522400001"/>
    <n v="8"/>
    <s v="adilema omo"/>
    <s v="adilema omo"/>
    <s v="bokoro"/>
    <s v="daibaba_2_kindji_"/>
    <x v="4"/>
    <s v="moussa hissein"/>
    <n v="98105560"/>
    <x v="1"/>
    <n v="1"/>
    <n v="0"/>
    <s v="no"/>
  </r>
  <r>
    <s v="2016-02-08T10:15:31.705+01"/>
    <s v="2016-02-08T10:20:09.314+01"/>
    <s v="352325069311236"/>
    <s v="12.039893735817914 16.86166665960557 335.2000149301287 8.0"/>
    <n v="12.0398937358"/>
    <n v="16.861666659600001"/>
    <n v="335.20001493000001"/>
    <n v="8"/>
    <s v="Abroki kindji"/>
    <s v="Abroki kindji"/>
    <s v="bokoro"/>
    <s v="daibaba_1_maigana_"/>
    <x v="4"/>
    <s v="Abakar youniss"/>
    <n v="98116381"/>
    <x v="1"/>
    <n v="1"/>
    <n v="0"/>
    <s v="yes"/>
  </r>
  <r>
    <s v="2016-02-09T13:36:20.257+01"/>
    <s v="2016-02-09T14:45:49.802+01"/>
    <s v="352325069311236"/>
    <s v="12.15883541261705 16.92542801345553 325.6780479875207 8.0"/>
    <n v="12.1588354126"/>
    <n v="16.925428013499999"/>
    <n v="325.678047988"/>
    <n v="8"/>
    <s v="Andileo"/>
    <s v="Andileo"/>
    <s v="bokoro"/>
    <s v="daibaba_1_maigana_"/>
    <x v="4"/>
    <s v="Anour Ramad"/>
    <n v="98297891"/>
    <x v="1"/>
    <n v="1"/>
    <n v="0"/>
    <s v="yes"/>
  </r>
  <r>
    <s v="2016-02-08T12:28:31.128+01"/>
    <s v="2016-02-08T13:10:38.354+01"/>
    <s v="352325069304819"/>
    <s v="12.016291368296148 16.735176780549946 320.5704232721298 8.0"/>
    <n v="12.016291368299999"/>
    <n v="16.735176780500002"/>
    <n v="320.57042327200003"/>
    <n v="8"/>
    <s v="ngjamena alkoudou"/>
    <s v="ndjamena alkoudo"/>
    <s v="bokoro"/>
    <s v="daibaba_2_kindji_"/>
    <x v="4"/>
    <s v="tom moussa"/>
    <n v="98351129"/>
    <x v="1"/>
    <n v="1"/>
    <n v="1"/>
    <s v="yes"/>
  </r>
  <r>
    <s v="2016-02-08T14:29:53.334+01"/>
    <s v="2016-02-08T14:41:59.266+01"/>
    <s v="352325069311236"/>
    <s v="12.00978686457999 16.757487842814424 338.24288228382 8.0"/>
    <n v="12.009786864600001"/>
    <n v="16.7574878428"/>
    <n v="338.24288228400002"/>
    <n v="8"/>
    <s v="kindji"/>
    <s v="kindji"/>
    <s v="bokoro"/>
    <s v="daibaba_2_kindji_"/>
    <x v="4"/>
    <s v="Alhadj Mahamat kindji"/>
    <n v="98676464"/>
    <x v="1"/>
    <n v="0"/>
    <n v="2"/>
    <s v="no"/>
  </r>
  <r>
    <s v="2016-02-08T14:19:42.848+01"/>
    <s v="2016-02-08T14:51:06.508+01"/>
    <s v="352325069304819"/>
    <s v="12.066556822941177 16.74359224559831 328.62443250216245 6.0"/>
    <n v="12.066556822900001"/>
    <n v="16.743592245599999"/>
    <n v="328.62443250199999"/>
    <n v="6"/>
    <s v="sidre iyal amisa"/>
    <s v="sidre amisa"/>
    <s v="bokoro"/>
    <s v="daibaba_2_kindji_"/>
    <x v="4"/>
    <s v="bilama younouss"/>
    <n v="99298718"/>
    <x v="1"/>
    <n v="1"/>
    <n v="0"/>
    <s v="no"/>
  </r>
  <r>
    <s v="2016-02-08T09:49:09.041+01"/>
    <s v="2016-02-08T10:59:31.818+01"/>
    <s v="352325069304819"/>
    <s v="12.141199288070297 16.741046651404975 333.50565882338805 8.0"/>
    <n v="12.141199288099999"/>
    <n v="16.741046651400001"/>
    <n v="333.50565882299998"/>
    <n v="8"/>
    <s v="sidre centre2"/>
    <s v="sidre centre2"/>
    <s v="bokoro"/>
    <s v="daibaba_2_kindji_"/>
    <x v="4"/>
    <s v="abakar izerik"/>
    <n v="99360769"/>
    <x v="1"/>
    <n v="1"/>
    <n v="1"/>
    <s v="yes"/>
  </r>
  <r>
    <s v="2016-02-09T09:56:29.461+01"/>
    <s v="2016-02-09T09:58:39.840+01"/>
    <s v="352325069304819"/>
    <s v="12.215099310065824 16.868355394073838 327.6124078794424 6.0"/>
    <n v="12.215099310099999"/>
    <n v="16.8683553941"/>
    <n v="327.61240787899999"/>
    <n v="6"/>
    <s v="djsbohu abdramane"/>
    <s v="djabou abdraman"/>
    <s v="bokoro"/>
    <s v="daibaba_2_kindji_"/>
    <x v="4"/>
    <s v="abdraman"/>
    <n v="99823445"/>
    <x v="1"/>
    <n v="1"/>
    <n v="0"/>
    <s v="yes"/>
  </r>
  <r>
    <s v="2016-02-08T15:00:51.002+01"/>
    <s v="2016-02-08T15:08:00.429+01"/>
    <s v="352325069304819"/>
    <s v="12.109729548707266 16.746806857712947 332.48560290595515 8.0"/>
    <n v="12.109729548700001"/>
    <n v="16.746806857700001"/>
    <n v="332.485602906"/>
    <n v="8"/>
    <s v="sidre acharif"/>
    <s v="sidre acharif"/>
    <s v="bokoro"/>
    <s v="daibaba_2_kindji_"/>
    <x v="4"/>
    <s v="acharif moussa"/>
    <n v="99953814"/>
    <x v="1"/>
    <n v="1"/>
    <n v="0"/>
    <s v="no"/>
  </r>
  <r>
    <s v="2016-02-08T09:47:39.046+01"/>
    <s v="2016-02-08T09:51:46.566+01"/>
    <s v="352325069311236"/>
    <s v="11.995454263034995 16.792378027358172 312.35144194327535 8.0"/>
    <n v="11.995454262999999"/>
    <n v="16.792378027400002"/>
    <n v="312.351441943"/>
    <n v="8"/>
    <s v="chouraba"/>
    <s v="chouraba"/>
    <s v="bokoro"/>
    <s v="daibaba_2_kindji_"/>
    <x v="4"/>
    <s v="Oumar Hassan"/>
    <m/>
    <x v="1"/>
    <n v="1"/>
    <n v="0"/>
    <s v="yes"/>
  </r>
  <r>
    <s v="2016-02-09T10:21:45.679+01"/>
    <s v="2016-02-09T10:23:49.240+01"/>
    <s v="352325069311236"/>
    <s v="11.998744946166575 16.84775642998717 322.4233896377479 4.0"/>
    <n v="11.9987449462"/>
    <n v="16.84775643"/>
    <n v="322.423389638"/>
    <n v="4"/>
    <s v="sourya"/>
    <s v="Sourya"/>
    <s v="bokoro"/>
    <s v="daibaba_2_kindji_"/>
    <x v="4"/>
    <s v="Adeï Ahmat"/>
    <m/>
    <x v="1"/>
    <n v="1"/>
    <n v="0"/>
    <s v="yes"/>
  </r>
  <r>
    <s v="2015-12-17T10:42:01.177+01"/>
    <s v="2015-12-17T13:59:02.411+01"/>
    <s v="352325069304819"/>
    <s v="12.68622042088963 17.066051060021856 313.401626777567 6.0"/>
    <n v="12.6862204209"/>
    <n v="17.066051059999999"/>
    <n v="313.40162677799998"/>
    <n v="6"/>
    <s v="Mantcherne"/>
    <s v="Mantcherne"/>
    <s v="moito"/>
    <s v="moito"/>
    <x v="5"/>
    <s v="Djibrine haroun"/>
    <n v="0"/>
    <x v="1"/>
    <n v="1"/>
    <n v="1"/>
    <s v="yes"/>
  </r>
  <r>
    <s v="2015-12-17T11:50:57.603+01"/>
    <s v="2015-12-17T13:58:31.365+01"/>
    <s v="352325069304819"/>
    <s v="12.637138152136323 16.939081444020314 302.54350806366875 8.0"/>
    <n v="12.6371381521"/>
    <n v="16.939081443999999"/>
    <n v="302.54350806399998"/>
    <n v="8"/>
    <s v="Abasoufi"/>
    <s v="Abasoufi"/>
    <s v="moito"/>
    <s v="kouka"/>
    <x v="5"/>
    <s v="Adoum kaydala"/>
    <n v="0"/>
    <x v="1"/>
    <n v="1"/>
    <n v="0"/>
    <s v="yes"/>
  </r>
  <r>
    <s v="2015-12-18T10:40:58.328+01"/>
    <s v="2015-12-18T10:55:55.145+01"/>
    <s v="352325069304819"/>
    <s v="12.61604924540931 17.124336889093353 315.3934085199654 8.0"/>
    <n v="12.616049245399999"/>
    <n v="17.1243368891"/>
    <n v="315.39340851999998"/>
    <n v="8"/>
    <s v="Nacha"/>
    <s v="Nacha"/>
    <s v="moito"/>
    <s v="moito"/>
    <x v="5"/>
    <s v="Abakar adoum"/>
    <n v="0"/>
    <x v="1"/>
    <n v="2"/>
    <n v="0"/>
    <s v="yes"/>
  </r>
  <r>
    <s v="2015-12-17T11:32:52.028+01"/>
    <s v="2015-12-17T11:35:35.982+01"/>
    <s v="352325069311236"/>
    <s v="12.638760441618306 17.02182602927413 307.1378184360562 6.0"/>
    <n v="12.638760441600001"/>
    <n v="17.021826029300001"/>
    <n v="307.13781843599998"/>
    <n v="6"/>
    <s v="Sehebaya"/>
    <s v="Sehebaya"/>
    <s v="moito"/>
    <s v="moito"/>
    <x v="5"/>
    <s v="Haroune Mahamat"/>
    <n v="90358445"/>
    <x v="1"/>
    <n v="1"/>
    <n v="0"/>
    <s v="yes"/>
  </r>
  <r>
    <s v="2015-12-17T09:31:04.926+01"/>
    <s v="2015-12-17T14:00:29.229+01"/>
    <s v="352325069304819"/>
    <s v="12.707494920976277 17.107682423679645 288.905881355948 8.0"/>
    <n v="12.707494921"/>
    <n v="17.107682423699998"/>
    <n v="288.90588135600001"/>
    <n v="8"/>
    <s v="Characha 2"/>
    <s v="Characha 2"/>
    <s v="moito"/>
    <s v="moito"/>
    <x v="5"/>
    <s v="Mahmout abba"/>
    <n v="91338792"/>
    <x v="1"/>
    <n v="1"/>
    <n v="0"/>
    <s v="yes"/>
  </r>
  <r>
    <s v="2015-12-18T11:00:35.128+01"/>
    <s v="2015-12-18T11:08:00.539+01"/>
    <s v="352325069311236"/>
    <s v="12.76447494729023 17.041905728783764 301.915419148984 6.0"/>
    <n v="12.7644749473"/>
    <n v="17.0419057288"/>
    <n v="301.915419149"/>
    <n v="6"/>
    <s v="Talata 1"/>
    <s v="Talata 1"/>
    <s v="moito"/>
    <s v="moito"/>
    <x v="5"/>
    <s v="Ali gourbal"/>
    <n v="92624290"/>
    <x v="1"/>
    <n v="1"/>
    <n v="1"/>
    <s v="yes"/>
  </r>
  <r>
    <s v="2016-01-26T09:35:30.292+01"/>
    <s v="2016-01-26T09:49:21.474+01"/>
    <s v="352325069304819"/>
    <s v="11.792454240647276 17.140669006044224 360.6765487919705 8.0"/>
    <n v="11.7924542406"/>
    <n v="17.140669006"/>
    <n v="360.67654879200001"/>
    <n v="8"/>
    <s v="Nabagaya"/>
    <s v="Nabagaya"/>
    <s v="gama"/>
    <s v="yessie"/>
    <x v="6"/>
    <s v="Haroun fachir"/>
    <n v="0"/>
    <x v="1"/>
    <n v="1"/>
    <n v="0"/>
    <s v="yes"/>
  </r>
  <r>
    <s v="2016-01-27T13:07:37.948+01"/>
    <s v="2016-01-27T13:48:29.613+01"/>
    <s v="352325069304819"/>
    <s v="11.912925400194258 17.158925570905385 336.9082204031032 8.0"/>
    <n v="11.912925400200001"/>
    <n v="17.158925570899999"/>
    <n v="336.90822040299997"/>
    <n v="8"/>
    <s v="Habr3"/>
    <s v="Habre3"/>
    <s v="gama"/>
    <s v="yessie"/>
    <x v="6"/>
    <s v="Breme adjabir"/>
    <n v="0"/>
    <x v="1"/>
    <n v="1"/>
    <n v="0"/>
    <s v="yes"/>
  </r>
  <r>
    <s v="2016-01-27T13:35:26.155+01"/>
    <s v="2016-01-27T13:41:22.793+01"/>
    <s v="352325069304819"/>
    <s v="11.93871922329915 17.149156713925496 334.81747114559255 6.0"/>
    <n v="11.9387192233"/>
    <n v="17.149156713899998"/>
    <n v="334.817471146"/>
    <n v="6"/>
    <s v="Habre1"/>
    <s v="Habre1"/>
    <s v="gama"/>
    <s v="yessie"/>
    <x v="6"/>
    <s v="Breme adjabir"/>
    <n v="0"/>
    <x v="1"/>
    <n v="1"/>
    <n v="0"/>
    <s v="no"/>
  </r>
  <r>
    <s v="2016-01-29T10:51:35.465+01"/>
    <s v="2016-01-29T14:55:04.343+01"/>
    <s v="352325069304819"/>
    <s v="11.789568244251635 17.158925268690314 342.2745889534828 6.0"/>
    <n v="11.7895682443"/>
    <n v="17.158925268699999"/>
    <n v="342.27458895299998"/>
    <n v="6"/>
    <s v="Gama(moumiye)"/>
    <s v="Gama(moumiye)"/>
    <s v="gama"/>
    <s v="yessie"/>
    <x v="6"/>
    <s v="Haroun fachir"/>
    <n v="0"/>
    <x v="1"/>
    <n v="2"/>
    <n v="0"/>
    <s v="no"/>
  </r>
  <r>
    <s v="2016-01-29T11:12:56.197+01"/>
    <s v="2016-01-29T11:38:59.899+01"/>
    <s v="352325069311236"/>
    <s v="11.932954366282624 17.232798920649202 320.1500779333898 8.0"/>
    <n v="11.932954366300001"/>
    <n v="17.232798920600001"/>
    <n v="320.15007793299998"/>
    <n v="8"/>
    <s v="Almazroube"/>
    <s v="Almazroub"/>
    <s v="gama"/>
    <s v="yessie"/>
    <x v="6"/>
    <s v="Salleh Ahmat"/>
    <n v="60045238"/>
    <x v="1"/>
    <n v="1"/>
    <n v="0"/>
    <s v="yes"/>
  </r>
  <r>
    <s v="2016-01-27T12:44:00.264+01"/>
    <s v="2016-01-27T12:49:21.787+01"/>
    <s v="352325069304819"/>
    <s v="11.922167955409346 17.175243298079693 331.5235153720465 8.0"/>
    <n v="11.922167955400001"/>
    <n v="17.1752432981"/>
    <n v="331.52351537200002"/>
    <n v="8"/>
    <s v="Habre2"/>
    <s v="Habre2"/>
    <s v="gama"/>
    <s v="yessie"/>
    <x v="6"/>
    <s v="Adoum issay"/>
    <n v="60453619"/>
    <x v="1"/>
    <n v="1"/>
    <n v="0"/>
    <s v="no"/>
  </r>
  <r>
    <s v="2016-01-27T09:50:00.114+01"/>
    <s v="2016-01-27T10:06:31.287+01"/>
    <s v="352325069304819"/>
    <s v="11.865110477533106 17.115382959828583 339.84111466754547 8.0"/>
    <n v="11.8651104775"/>
    <n v="17.115382959800002"/>
    <n v="339.84111466799999"/>
    <n v="8"/>
    <s v="Arikab1"/>
    <s v="Arikab1"/>
    <s v="gama"/>
    <s v="yessie"/>
    <x v="6"/>
    <s v="Youssouf mahamat"/>
    <n v="60748041"/>
    <x v="1"/>
    <n v="1"/>
    <n v="0"/>
    <s v="yes"/>
  </r>
  <r>
    <s v="2016-01-29T09:49:26.812+01"/>
    <s v="2016-01-29T09:59:10.316+01"/>
    <s v="352325069311236"/>
    <s v="11.892928239360463 17.211250139550266 325.0381996981168 6.0"/>
    <n v="11.8929282394"/>
    <n v="17.211250139600001"/>
    <n v="325.03819969800003"/>
    <n v="6"/>
    <s v="Benihissen"/>
    <s v="benihissen"/>
    <s v="gama"/>
    <s v="yessie"/>
    <x v="6"/>
    <s v="Mahamat salman"/>
    <n v="62409007"/>
    <x v="1"/>
    <n v="1"/>
    <n v="0"/>
    <s v="yes"/>
  </r>
  <r>
    <s v="2016-01-27T12:15:04.605+01"/>
    <s v="2016-01-27T12:23:39.340+01"/>
    <s v="352325069311236"/>
    <s v="11.897859852946391 17.23795778485599 317.3811654098833 8.0"/>
    <n v="11.8978598529"/>
    <n v="17.237957784900001"/>
    <n v="317.38116540999999"/>
    <n v="8"/>
    <s v="Matebgé"/>
    <s v="Matébgé"/>
    <s v="gama"/>
    <s v="yessie"/>
    <x v="6"/>
    <s v="Adim Bichara"/>
    <n v="63860176"/>
    <x v="1"/>
    <n v="1"/>
    <n v="0"/>
    <s v="yes"/>
  </r>
  <r>
    <s v="2016-01-30T09:45:43.765+01"/>
    <s v="2016-01-30T10:33:12.091+01"/>
    <s v="352325069304819"/>
    <s v="11.835615481021712 17.293348572913867 345.6651690932944 8.0"/>
    <n v="11.835615481"/>
    <n v="17.293348572900001"/>
    <n v="345.66516909299997"/>
    <n v="8"/>
    <s v="YDjamal wagif1"/>
    <s v="Djamal wagif1"/>
    <s v="gama"/>
    <s v="yessie"/>
    <x v="6"/>
    <s v="Saladine adoum"/>
    <n v="66788508"/>
    <x v="1"/>
    <n v="1"/>
    <n v="0"/>
    <s v="yes"/>
  </r>
  <r>
    <s v="2016-01-30T13:30:24.993+01"/>
    <s v="2016-01-30T14:09:06.149+01"/>
    <s v="352325069304819"/>
    <s v="11.951409965239556 17.08421621997043 333.320037931631 6.0"/>
    <n v="11.9514099652"/>
    <n v="17.084216219999998"/>
    <n v="333.32003793199999"/>
    <n v="6"/>
    <s v="Adiere1"/>
    <s v="Adiere1"/>
    <s v="gama"/>
    <s v="yessie"/>
    <x v="6"/>
    <s v="Madi abakar"/>
    <n v="66883406"/>
    <x v="1"/>
    <n v="2"/>
    <n v="0"/>
    <s v="yes"/>
  </r>
  <r>
    <s v="2016-01-26T10:31:20.824+01"/>
    <s v="2016-01-26T10:34:38.325+01"/>
    <s v="352325069311236"/>
    <s v="11.901031796176314 17.189477704368336 315.0463196796212 6.0"/>
    <n v="11.9010317962"/>
    <n v="17.189477704400002"/>
    <n v="315.04631968000001"/>
    <n v="6"/>
    <s v="kolé"/>
    <s v="kolé"/>
    <s v="gama"/>
    <s v="yessie"/>
    <x v="6"/>
    <s v="Daoud Dehié"/>
    <n v="91083028"/>
    <x v="1"/>
    <n v="1"/>
    <n v="0"/>
    <s v="yes"/>
  </r>
  <r>
    <s v="2016-01-28T09:39:15.916+01"/>
    <s v="2016-01-28T12:08:13.751+01"/>
    <s v="352325069311236"/>
    <s v="11.790576720465177 17.16609871219953 338.4053419713582 6.0"/>
    <n v="11.790576720500001"/>
    <n v="17.1660987122"/>
    <n v="338.40534197099998"/>
    <n v="6"/>
    <s v="Allaye"/>
    <s v="Allaye (gama)"/>
    <s v="gama"/>
    <m/>
    <x v="6"/>
    <s v="Ali Mahamout"/>
    <n v="91232331"/>
    <x v="1"/>
    <n v="3"/>
    <n v="0"/>
    <s v="yes"/>
  </r>
  <r>
    <s v="2016-01-27T11:40:02.666+01"/>
    <s v="2016-01-27T11:47:43.208+01"/>
    <s v="352325069304819"/>
    <s v="11.88691291849782 17.165854411241572 354.66804221686783 8.0"/>
    <n v="11.8869129185"/>
    <n v="17.165854411200002"/>
    <n v="354.66804221699999"/>
    <n v="8"/>
    <s v="Abdalari"/>
    <s v="Abdalari"/>
    <s v="gama"/>
    <s v="borno"/>
    <x v="6"/>
    <s v="Abdallah oumar"/>
    <n v="91333249"/>
    <x v="1"/>
    <n v="1"/>
    <n v="0"/>
    <s v="yes"/>
  </r>
  <r>
    <s v="2016-01-26T11:17:42.846+01"/>
    <s v="2016-01-26T11:27:17.588+01"/>
    <s v="352325069311236"/>
    <s v="11.847614349154089 17.176989375940227 335.7776490495803 8.0"/>
    <n v="11.847614349200001"/>
    <n v="17.1769893759"/>
    <n v="335.77764904999998"/>
    <n v="8"/>
    <s v="kaskassa"/>
    <s v="kaskassa"/>
    <s v="gama"/>
    <s v="yessie"/>
    <x v="6"/>
    <s v="Alla Abdalah"/>
    <n v="93029932"/>
    <x v="1"/>
    <n v="2"/>
    <n v="0"/>
    <s v="yes"/>
  </r>
  <r>
    <s v="2016-01-27T09:50:29.508+01"/>
    <s v="2016-01-27T09:59:13.244+01"/>
    <s v="352325069311236"/>
    <s v="11.77747299769455 17.218400512459553 345.51617654826634 8.0"/>
    <n v="11.7774729977"/>
    <n v="17.218400512500001"/>
    <n v="345.51617654799998"/>
    <n v="8"/>
    <s v="Ifen Moubi"/>
    <s v="ifen moubi"/>
    <s v="gama"/>
    <s v="yessie"/>
    <x v="6"/>
    <s v="Idriss algoni seït"/>
    <n v="93335614"/>
    <x v="1"/>
    <n v="1"/>
    <n v="0"/>
    <s v="yes"/>
  </r>
  <r>
    <s v="2016-01-26T11:46:29.882+01"/>
    <s v="2016-01-26T12:02:46.564+01"/>
    <s v="352325069304819"/>
    <s v="11.837894907363976 17.060980537790222 334.6835327843522 6.0"/>
    <n v="11.837894907400001"/>
    <n v="17.060980537799999"/>
    <n v="334.68353278400002"/>
    <n v="6"/>
    <s v="Ine fok"/>
    <s v="Ene fok"/>
    <s v="gama"/>
    <s v="yessie"/>
    <x v="6"/>
    <s v="Moudou sakine"/>
    <n v="95715686"/>
    <x v="1"/>
    <n v="1"/>
    <n v="0"/>
    <s v="yes"/>
  </r>
  <r>
    <s v="2016-01-28T09:24:49.662+01"/>
    <s v="2016-01-28T11:54:53.858+01"/>
    <s v="352325069311236"/>
    <s v="11.788973386262317 17.16409209876317 341.38900495411326 6.0"/>
    <n v="11.7889733863"/>
    <n v="17.164092098800001"/>
    <n v="341.38900495399997"/>
    <n v="6"/>
    <s v="Idalharay( gama)"/>
    <s v="idalharay"/>
    <s v="gama"/>
    <m/>
    <x v="6"/>
    <s v="mahamat nour"/>
    <n v="99315875"/>
    <x v="1"/>
    <n v="1"/>
    <n v="1"/>
    <s v="yes"/>
  </r>
  <r>
    <s v="2016-01-28T12:34:47.537+01"/>
    <s v="2016-01-28T12:38:31.958+01"/>
    <s v="352325069311236"/>
    <s v="11.79562322721619 17.162216204716593 343.40645484093113 6.0"/>
    <n v="11.7956232272"/>
    <n v="17.162216204700002"/>
    <n v="343.40645484100003"/>
    <n v="6"/>
    <s v="Amkoloma (gama)"/>
    <s v="Amkoloma (gama)"/>
    <s v="gama"/>
    <m/>
    <x v="6"/>
    <s v="Yaya Issa"/>
    <n v="99361310"/>
    <x v="1"/>
    <n v="4"/>
    <n v="0"/>
    <s v="yes"/>
  </r>
  <r>
    <s v="2016-01-29T09:40:08.901+01"/>
    <s v="2016-01-29T14:53:41.492+01"/>
    <s v="352325069304819"/>
    <s v="11.788422683343034 17.15753242197462 342.19962020686467 8.0"/>
    <n v="11.7884226833"/>
    <n v="17.157532421999999"/>
    <n v="342.19962020700001"/>
    <n v="8"/>
    <s v="Gama (djamalbataha)"/>
    <s v="Gama(Djamalbataha)"/>
    <s v="gama"/>
    <s v="borno"/>
    <x v="6"/>
    <s v="Mahamat maykano"/>
    <n v="99579669"/>
    <x v="1"/>
    <n v="8"/>
    <n v="0"/>
    <s v="no"/>
  </r>
  <r>
    <s v="2016-01-26T10:03:14.121+01"/>
    <s v="2016-01-26T10:06:44.372+01"/>
    <s v="352325069304819"/>
    <s v="11.819051610178834 17.12189620237237 362.1059824112512 8.0"/>
    <n v="11.819051610200001"/>
    <n v="17.121896202399999"/>
    <n v="362.10598241100001"/>
    <n v="8"/>
    <s v="Dabaraya"/>
    <s v="Dabaraya"/>
    <s v="gama"/>
    <s v="yessie"/>
    <x v="6"/>
    <s v="Marmakho mahamat zene"/>
    <n v="99746042"/>
    <x v="1"/>
    <n v="1"/>
    <n v="0"/>
    <s v="yes"/>
  </r>
  <r>
    <s v="2016-01-28T13:12:15.457+01"/>
    <s v="2016-01-28T13:56:49.511+01"/>
    <s v="352325069311236"/>
    <s v="11.792374786960451 17.15925606648017 349.14531200592495 8.0"/>
    <n v="11.792374787"/>
    <n v="17.159256066499999"/>
    <n v="349.14531200599998"/>
    <n v="8"/>
    <s v="Rafalbagar"/>
    <s v="rafalbagar"/>
    <s v="gama"/>
    <m/>
    <x v="6"/>
    <s v="Ahmat Djime"/>
    <n v="99932227"/>
    <x v="1"/>
    <n v="8"/>
    <n v="0"/>
    <s v="yes"/>
  </r>
  <r>
    <s v="2016-01-26T10:46:20.630+01"/>
    <s v="2016-01-26T10:54:20.038+01"/>
    <s v="352325069304819"/>
    <s v="11.840868854846477 17.073616147234578 338.5936119039231 8.0"/>
    <n v="11.8408688548"/>
    <n v="17.073616147199999"/>
    <n v="338.593611904"/>
    <n v="8"/>
    <s v="Toukousa"/>
    <s v="Toukousa"/>
    <s v="gama"/>
    <s v="yessie"/>
    <x v="6"/>
    <s v="Issay adanao"/>
    <n v="99960327"/>
    <x v="1"/>
    <n v="1"/>
    <n v="1"/>
    <s v="yes"/>
  </r>
  <r>
    <s v="2016-01-28T12:18:26.659+01"/>
    <s v="2016-01-28T12:21:43.249+01"/>
    <s v="352325069311236"/>
    <s v="11.792088800725388 17.165856701396002 336.0933585517844 8.0"/>
    <n v="11.7920888007"/>
    <n v="17.165856701399999"/>
    <n v="336.09335855199998"/>
    <n v="8"/>
    <s v="harazaï"/>
    <s v="Harazaï"/>
    <s v="gama"/>
    <m/>
    <x v="6"/>
    <s v="Mahamat Moustapha"/>
    <m/>
    <x v="1"/>
    <n v="4"/>
    <n v="0"/>
    <s v="yes"/>
  </r>
  <r>
    <s v="2016-01-29T10:07:06.950+01"/>
    <s v="2016-01-29T10:12:39.105+01"/>
    <s v="352325069311236"/>
    <s v="11.916154852786168 17.218231613434533 318.25126807132585 8.0"/>
    <n v="11.9161548528"/>
    <n v="17.2182316134"/>
    <n v="318.25126807100003"/>
    <n v="8"/>
    <s v="hilé Mousstapha"/>
    <s v="hilé Moustapha"/>
    <s v="gama"/>
    <s v="borno"/>
    <x v="6"/>
    <s v="Anour badjiri"/>
    <m/>
    <x v="1"/>
    <n v="2"/>
    <n v="0"/>
    <s v="yes"/>
  </r>
  <r>
    <s v="2016-01-29T10:26:21.818+01"/>
    <s v="2016-01-29T10:44:54.565+01"/>
    <s v="352325069311236"/>
    <s v="11.943348443827553 17.226939770960485 355.5539594571571 6.0"/>
    <n v="11.9433484438"/>
    <n v="17.226939771000001"/>
    <n v="355.55395945700002"/>
    <n v="6"/>
    <s v="Allatana"/>
    <s v="Allatana"/>
    <s v="gama"/>
    <s v="yessie"/>
    <x v="6"/>
    <s v="Mahamat djarat"/>
    <m/>
    <x v="1"/>
    <n v="1"/>
    <n v="0"/>
    <s v="yes"/>
  </r>
  <r>
    <s v="2016-01-30T14:48:33.551+01"/>
    <s v="2016-01-30T14:52:07.926+01"/>
    <s v="352325069304819"/>
    <s v="11.93478986096631 17.092483872891894 339.50040274766764 6.0"/>
    <n v="11.934789861"/>
    <n v="17.092483872900001"/>
    <n v="339.500402748"/>
    <n v="6"/>
    <s v="Dire"/>
    <s v="Adihere"/>
    <s v="gama"/>
    <s v="yessie"/>
    <x v="6"/>
    <m/>
    <m/>
    <x v="1"/>
    <n v="1"/>
    <n v="0"/>
    <s v="yes"/>
  </r>
  <r>
    <s v="2016-02-03T15:23:49.648+01"/>
    <s v="2016-02-03T15:26:36.958+01"/>
    <s v="352325069304819"/>
    <s v="12.5193643367796 16.72088650950296 295.1831418119618 8.0"/>
    <n v="12.519364336800001"/>
    <n v="16.720886509500001"/>
    <n v="295.18314181199997"/>
    <n v="8"/>
    <s v="am achacha"/>
    <s v="sihebaya"/>
    <s v="moito"/>
    <s v="mayakne"/>
    <x v="7"/>
    <s v="yaya djibrine"/>
    <n v="0"/>
    <x v="1"/>
    <n v="1"/>
    <n v="1"/>
    <s v="yes"/>
  </r>
  <r>
    <s v="2016-02-04T09:58:47.274+01"/>
    <s v="2016-02-04T10:01:02.762+01"/>
    <s v="352325069304819"/>
    <s v="12.507129811954474 16.807512163915174 299.6555154792798 6.0"/>
    <n v="12.507129812000001"/>
    <n v="16.8075121639"/>
    <n v="299.65551547899997"/>
    <n v="6"/>
    <s v="gogo4"/>
    <s v="gogo4"/>
    <s v="moito"/>
    <s v="mayakne"/>
    <x v="7"/>
    <s v="dineni asayar"/>
    <n v="0"/>
    <x v="1"/>
    <n v="1"/>
    <n v="0"/>
    <s v="yes"/>
  </r>
  <r>
    <s v="2016-02-04T10:12:09.434+01"/>
    <s v="2016-02-04T10:14:54.679+01"/>
    <s v="352325069304819"/>
    <s v="12.52636597398724 16.76822059741952 318.9589014038847 8.0"/>
    <n v="12.526365974000001"/>
    <n v="16.768220597399999"/>
    <n v="318.95890140400002"/>
    <n v="8"/>
    <s v="malgach"/>
    <s v="malgach"/>
    <s v="moito"/>
    <s v="mayakne"/>
    <x v="7"/>
    <s v="ahmat abba"/>
    <n v="0"/>
    <x v="1"/>
    <n v="1"/>
    <n v="0"/>
    <s v="yes"/>
  </r>
  <r>
    <s v="2016-02-05T08:46:48.713+01"/>
    <s v="2016-02-05T08:49:11.655+01"/>
    <s v="352325069304819"/>
    <s v="12.475367046893075 16.819788667989492 329.65965491486463 8.0"/>
    <n v="12.475367046900001"/>
    <n v="16.819788668000001"/>
    <n v="329.65965491499998"/>
    <n v="8"/>
    <s v="abnouchab2"/>
    <s v="abnouchab2"/>
    <s v="moito"/>
    <s v="mayakne"/>
    <x v="7"/>
    <s v="ali zakaria"/>
    <n v="0"/>
    <x v="1"/>
    <n v="1"/>
    <n v="0"/>
    <s v="yes"/>
  </r>
  <r>
    <s v="2016-02-05T09:44:57.275+01"/>
    <s v="2016-02-05T09:46:33.665+01"/>
    <s v="352325069304819"/>
    <s v="12.484241964002234 16.78548359255738 316.10064060707913 4.0"/>
    <n v="12.484241964000001"/>
    <n v="16.785483592599999"/>
    <n v="316.100640607"/>
    <n v="4"/>
    <s v="alkouk"/>
    <s v="alkouk"/>
    <s v="moito"/>
    <s v="mayakne"/>
    <x v="7"/>
    <s v="djibrin abdjalo"/>
    <n v="0"/>
    <x v="1"/>
    <n v="1"/>
    <n v="0"/>
    <s v="yes"/>
  </r>
  <r>
    <s v="2016-02-04T08:24:10.590+01"/>
    <s v="2016-02-04T08:28:46.168+01"/>
    <s v="352325069304819"/>
    <s v="12.54826181731588 16.77158905132008 298.63057266898556 8.0"/>
    <n v="12.5482618173"/>
    <n v="16.771589051300001"/>
    <n v="298.630572669"/>
    <n v="8"/>
    <s v="khaloussou"/>
    <s v="khaloussou"/>
    <s v="moito"/>
    <s v="mayakne"/>
    <x v="7"/>
    <s v="atie miguedji"/>
    <n v="60603381"/>
    <x v="1"/>
    <n v="1"/>
    <n v="0"/>
    <s v="yes"/>
  </r>
  <r>
    <s v="2016-02-04T08:53:18.041+01"/>
    <s v="2016-02-04T13:45:31.656+01"/>
    <s v="352325069304819"/>
    <s v="12.539129730886781 16.79621991237457 294.64886747933315 8.0"/>
    <n v="12.539129730899999"/>
    <n v="16.796219912400002"/>
    <n v="294.64886747899999"/>
    <n v="8"/>
    <s v="gogo2"/>
    <s v="gogo2"/>
    <s v="moito"/>
    <s v="mayakne"/>
    <x v="7"/>
    <s v="mahamat ramat"/>
    <n v="63410969"/>
    <x v="1"/>
    <n v="1"/>
    <n v="0"/>
    <s v="no"/>
  </r>
  <r>
    <s v="2016-02-05T10:13:03.468+01"/>
    <s v="2016-02-05T10:16:39.957+01"/>
    <s v="352325069304819"/>
    <s v="12.4613203565031 16.766100767368226 341.7041719686659 8.0"/>
    <n v="12.4613203565"/>
    <n v="16.766100767400001"/>
    <n v="341.70417196900001"/>
    <n v="8"/>
    <s v="albaradi"/>
    <s v="albaradi"/>
    <s v="moito"/>
    <s v="mayakne"/>
    <x v="7"/>
    <s v="adoum adanao"/>
    <n v="90167254"/>
    <x v="1"/>
    <n v="1"/>
    <n v="0"/>
    <s v="yes"/>
  </r>
  <r>
    <s v="2016-02-04T09:30:55.725+01"/>
    <s v="2016-02-04T09:41:03.970+01"/>
    <s v="352325069311236"/>
    <s v="12.505456107921995 16.7382783768686 317.9596801703523 8.0"/>
    <n v="12.505456107900001"/>
    <n v="16.738278376899999"/>
    <n v="317.95968017000001"/>
    <n v="8"/>
    <s v="farhana"/>
    <s v="farhana"/>
    <s v="moito"/>
    <s v="mayakne"/>
    <x v="7"/>
    <s v="Mahamat Abakar"/>
    <n v="90552675"/>
    <x v="1"/>
    <n v="1"/>
    <n v="1"/>
    <s v="yes"/>
  </r>
  <r>
    <s v="2016-02-03T09:03:30.968+01"/>
    <s v="2016-02-03T09:27:52.731+01"/>
    <s v="352325069304819"/>
    <s v="12.539396698849641 16.702973377770203 305.61416152305435 6.0"/>
    <n v="12.539396698799999"/>
    <n v="16.702973377799999"/>
    <n v="305.61416152300001"/>
    <n v="6"/>
    <s v="mario2"/>
    <s v="mario2"/>
    <s v="moito"/>
    <s v="mayakne"/>
    <x v="7"/>
    <s v="moussa bichara"/>
    <n v="92441271"/>
    <x v="1"/>
    <n v="1"/>
    <n v="0"/>
    <s v="no"/>
  </r>
  <r>
    <s v="2016-02-03T10:23:04.001+01"/>
    <s v="2016-02-03T10:34:41.990+01"/>
    <s v="352325069304819"/>
    <s v="12.56345663103527 16.69628102966985 309.6460066678632 4.0"/>
    <n v="12.563456630999999"/>
    <n v="16.6962810297"/>
    <n v="309.64600666799998"/>
    <n v="4"/>
    <s v="hidjelidje2"/>
    <s v="hidjelidje2"/>
    <s v="moito"/>
    <s v="mayakne"/>
    <x v="7"/>
    <s v="idriss ramat"/>
    <n v="92471654"/>
    <x v="1"/>
    <n v="1"/>
    <n v="0"/>
    <s v="yes"/>
  </r>
  <r>
    <s v="2016-02-03T12:37:29.535+01"/>
    <s v="2016-02-03T12:43:38.429+01"/>
    <s v="352325069304819"/>
    <s v="12.529300266847208 16.698334581375022 297.90909270842263 6.0"/>
    <n v="12.5293002668"/>
    <n v="16.698334581400001"/>
    <n v="297.909092708"/>
    <n v="6"/>
    <s v="hidjelidje3"/>
    <s v="hidjelidje3"/>
    <s v="moito"/>
    <s v="mayakne"/>
    <x v="7"/>
    <s v="djibrine miguedji"/>
    <n v="92490800"/>
    <x v="1"/>
    <n v="1"/>
    <n v="0"/>
    <s v="no"/>
  </r>
  <r>
    <s v="2016-02-04T11:31:52.276+01"/>
    <s v="2016-02-04T16:09:55.046+01"/>
    <s v="352325069304819"/>
    <s v="12.533782583320516 16.751922634768643 288.86575547835184 8.0"/>
    <n v="12.533782583300001"/>
    <n v="16.7519226348"/>
    <n v="288.86575547799998"/>
    <n v="8"/>
    <s v="gambir centre (mourkouchie)"/>
    <s v="gambir centre(mourkouchie)"/>
    <s v="moito"/>
    <s v="mayakne"/>
    <x v="7"/>
    <s v="kasir sayid"/>
    <n v="92752073"/>
    <x v="1"/>
    <n v="3"/>
    <n v="3"/>
    <s v="yes"/>
  </r>
  <r>
    <s v="2016-02-04T09:03:56.221+01"/>
    <s v="2016-02-04T09:07:10.066+01"/>
    <s v="352325069304819"/>
    <s v="12.520630421280947 16.794898687931582 317.7358477750529 8.0"/>
    <n v="12.5206304213"/>
    <n v="16.794898687900002"/>
    <n v="317.73584777500002"/>
    <n v="8"/>
    <s v="gogo1"/>
    <s v="gogo1"/>
    <s v="moito"/>
    <s v="mayakne"/>
    <x v="7"/>
    <s v="mahamat goudja"/>
    <n v="93938545"/>
    <x v="1"/>
    <n v="1"/>
    <n v="1"/>
    <s v="no"/>
  </r>
  <r>
    <s v="2016-02-05T08:37:01.432+01"/>
    <s v="2016-02-05T08:39:17.099+01"/>
    <s v="352325069311236"/>
    <s v="12.643957675592333 16.741464678481393 316.9233049892389 8.0"/>
    <n v="12.643957675599999"/>
    <n v="16.741464678500002"/>
    <n v="316.92330498899997"/>
    <n v="8"/>
    <s v="Amtcholio2"/>
    <s v="Amtcholio2"/>
    <s v="moito"/>
    <s v="mayakne"/>
    <x v="7"/>
    <s v="Adim Abdraman"/>
    <n v="95291938"/>
    <x v="1"/>
    <n v="1"/>
    <n v="0"/>
    <s v="yes"/>
  </r>
  <r>
    <s v="2016-02-04T10:52:27.960+01"/>
    <s v="2016-02-04T11:27:29.597+01"/>
    <s v="352325069304819"/>
    <s v="12.535333540509916 16.751251660144483 352.4722249125945 8.0"/>
    <n v="12.5353335405"/>
    <n v="16.751251660099999"/>
    <n v="352.47222491299999"/>
    <n v="8"/>
    <s v="gambir (fadje)"/>
    <s v="gambir (fadje)"/>
    <s v="moito"/>
    <s v="mayakne"/>
    <x v="7"/>
    <s v="anour adoum"/>
    <n v="98849425"/>
    <x v="1"/>
    <n v="1"/>
    <n v="1"/>
    <s v="yes"/>
  </r>
  <r>
    <s v="2016-02-05T09:14:27.618+01"/>
    <s v="2016-02-05T09:19:54.474+01"/>
    <s v="352325069304819"/>
    <s v="12.469335045586773 16.8021095002261 291.94223376330757 6.0"/>
    <n v="12.469335045599999"/>
    <n v="16.8021095002"/>
    <n v="291.94223376299999"/>
    <n v="6"/>
    <s v="abnouchap3"/>
    <s v="abnouchap3"/>
    <s v="moito"/>
    <s v="mayakne"/>
    <x v="7"/>
    <s v="brahim mahamat"/>
    <n v="99083515"/>
    <x v="1"/>
    <n v="1"/>
    <n v="0"/>
    <s v="yes"/>
  </r>
  <r>
    <s v="2016-02-03T08:56:13.422+01"/>
    <s v="2016-02-03T09:03:16.375+01"/>
    <s v="352325069304819"/>
    <s v="12.526957652462658 16.703162744301796 311.590468998642 6.0"/>
    <n v="12.5269576525"/>
    <n v="16.703162744299998"/>
    <n v="311.590468999"/>
    <n v="6"/>
    <s v="hidjelidje1"/>
    <s v="hidjelidje1"/>
    <s v="moito"/>
    <s v="mayakne"/>
    <x v="7"/>
    <s v="adoum hassan"/>
    <n v="99241129"/>
    <x v="1"/>
    <n v="1"/>
    <n v="0"/>
    <s v="yes"/>
  </r>
  <r>
    <s v="2016-02-04T09:41:26.010+01"/>
    <s v="2016-02-04T10:27:30.965+01"/>
    <s v="352325069304819"/>
    <s v="12.49887496573566 16.865490593615558 314.3086384393794 6.0"/>
    <n v="12.498874965700001"/>
    <n v="16.865490593600001"/>
    <n v="314.30863843899999"/>
    <n v="6"/>
    <s v="adece"/>
    <s v="adece"/>
    <s v="moito"/>
    <s v="mayakne"/>
    <x v="7"/>
    <s v="mahamat adoum"/>
    <n v="99379442"/>
    <x v="1"/>
    <n v="1"/>
    <n v="0"/>
    <s v="yes"/>
  </r>
  <r>
    <s v="2016-02-04T08:54:55.875+01"/>
    <s v="2016-02-04T08:59:43.328+01"/>
    <s v="352325069311236"/>
    <s v="12.501575793863072 16.66762659114995 305.7694517146916 8.0"/>
    <n v="12.501575793900001"/>
    <n v="16.667626591099999"/>
    <n v="305.769451715"/>
    <n v="8"/>
    <s v="Kaokao Moudjolo"/>
    <s v="kaokao moudjolo"/>
    <s v="moito"/>
    <s v="mayakne"/>
    <x v="7"/>
    <s v="Djibrin Animer"/>
    <n v="99474235"/>
    <x v="1"/>
    <n v="1"/>
    <n v="0"/>
    <s v="yes"/>
  </r>
  <r>
    <s v="2016-02-03T12:50:41.236+01"/>
    <s v="2016-02-03T12:53:36.693+01"/>
    <s v="352325069311236"/>
    <s v="12.645367578454675 16.78470717214677 314.4536571416128 8.0"/>
    <n v="12.6453675785"/>
    <n v="16.784707172099999"/>
    <n v="314.453657142"/>
    <n v="8"/>
    <s v="Amtalaha"/>
    <s v="Amtalaha"/>
    <s v="moito"/>
    <s v="mayakne"/>
    <x v="7"/>
    <s v="Houlou  Asouar"/>
    <m/>
    <x v="1"/>
    <n v="1"/>
    <n v="0"/>
    <s v="yes"/>
  </r>
  <r>
    <s v="2016-02-03T14:19:53.003+01"/>
    <s v="2016-02-03T14:22:57.047+01"/>
    <s v="352325069311236"/>
    <s v="12.663923372869345 16.74521224691632 301.8875744586272 8.0"/>
    <n v="12.663923372899999"/>
    <n v="16.7452122469"/>
    <n v="301.88757445900001"/>
    <n v="8"/>
    <s v="Fadjawa 2"/>
    <s v="Fadjawa2"/>
    <s v="moito"/>
    <s v="mayakne"/>
    <x v="7"/>
    <s v="Midjakir Ikechir"/>
    <m/>
    <x v="1"/>
    <n v="1"/>
    <n v="0"/>
    <s v="yes"/>
  </r>
  <r>
    <s v="2016-01-06T09:56:15.868+01"/>
    <s v="2016-01-06T10:15:04.788+01"/>
    <s v="352325069304819"/>
    <s v="12.040075275334667 16.474152470633292 314.9640503457484 8.0"/>
    <n v="12.0400752753"/>
    <n v="16.4741524706"/>
    <n v="314.96405034600002"/>
    <n v="8"/>
    <s v="Angargarba"/>
    <s v="Angargarba"/>
    <s v="bokoro"/>
    <s v="daibaba_1_maigana_"/>
    <x v="8"/>
    <s v="Hissein abakar"/>
    <n v="0"/>
    <x v="1"/>
    <n v="1"/>
    <n v="0"/>
    <s v="yes"/>
  </r>
  <r>
    <s v="2016-01-06T10:43:32.957+01"/>
    <s v="2016-01-06T10:46:22.981+01"/>
    <s v="352325069304819"/>
    <s v="11.975962373770221 16.472630245890002 309.7787098694436 8.0"/>
    <n v="11.9759623738"/>
    <n v="16.4726302459"/>
    <n v="309.77870986900001"/>
    <n v="8"/>
    <s v="Dafin ouda a"/>
    <s v="Dafin ouda a"/>
    <s v="bokoro"/>
    <s v="daibaba_1_maigana_"/>
    <x v="8"/>
    <s v="Abdraman absine"/>
    <n v="0"/>
    <x v="1"/>
    <n v="1"/>
    <n v="0"/>
    <s v="no"/>
  </r>
  <r>
    <s v="2016-01-07T11:13:36.457+01"/>
    <s v="2016-01-07T11:20:31.446+01"/>
    <s v="352325069304819"/>
    <s v="12.028810578739659 16.508178594428173 331.549068802852 6.0"/>
    <n v="12.0288105787"/>
    <n v="16.5081785944"/>
    <n v="331.54906880300001"/>
    <n v="6"/>
    <s v="Angatchie1"/>
    <s v="Angatchie1"/>
    <s v="bokoro"/>
    <s v="daibaba_1_maigana_"/>
    <x v="8"/>
    <s v="Hassana azalo"/>
    <n v="0"/>
    <x v="1"/>
    <n v="0"/>
    <n v="1"/>
    <s v="no"/>
  </r>
  <r>
    <s v="2016-01-07T11:23:05.006+01"/>
    <s v="2016-01-07T11:26:04.332+01"/>
    <s v="352325069304819"/>
    <s v="12.034197794789328 16.49878094520977 313.12966388730405 4.0"/>
    <n v="12.034197794800001"/>
    <n v="16.4987809452"/>
    <n v="313.12966388699999"/>
    <n v="4"/>
    <s v="Angatchie 2"/>
    <s v="Angatchie2"/>
    <s v="bokoro"/>
    <s v="daibaba_1_maigana_"/>
    <x v="8"/>
    <s v="Asafi bakar"/>
    <n v="0"/>
    <x v="1"/>
    <n v="1"/>
    <n v="0"/>
    <s v="no"/>
  </r>
  <r>
    <s v="2016-01-08T10:11:31.160+01"/>
    <s v="2016-01-08T10:14:44.639+01"/>
    <s v="352325069304819"/>
    <s v="11.999750648906561 16.441080490270195 319.66018583280146 8.0"/>
    <n v="11.999750648899999"/>
    <n v="16.441080490299999"/>
    <n v="319.66018583300001"/>
    <n v="8"/>
    <s v="Andjirekine"/>
    <s v="Andjirekine"/>
    <s v="bokoro"/>
    <s v="daibaba_1_maigana_"/>
    <x v="8"/>
    <s v="Mahamat allamine"/>
    <n v="0"/>
    <x v="1"/>
    <n v="1"/>
    <n v="0"/>
    <s v="no"/>
  </r>
  <r>
    <s v="2016-01-08T10:24:25.158+01"/>
    <s v="2016-01-08T15:14:35.685+01"/>
    <s v="352325069304819"/>
    <s v="12.015382794321736 16.421887827398734 366.6831813004922 8.0"/>
    <n v="12.015382794300001"/>
    <n v="16.421887827399999"/>
    <n v="366.6831813"/>
    <n v="8"/>
    <s v="Anrongnie 1"/>
    <s v="Anrongnie 2"/>
    <s v="bokoro"/>
    <s v="daibaba_1_maigana_"/>
    <x v="8"/>
    <s v="Hassan goudja"/>
    <n v="0"/>
    <x v="1"/>
    <n v="1"/>
    <n v="0"/>
    <s v="yes"/>
  </r>
  <r>
    <s v="2016-01-08T13:18:27.966+01"/>
    <s v="2016-01-08T15:15:02.420+01"/>
    <s v="352325069304819"/>
    <s v="12.02424690880344 16.415005417178996 316.9696832066689 8.0"/>
    <n v="12.0242469088"/>
    <n v="16.4150054172"/>
    <n v="316.969683207"/>
    <n v="8"/>
    <s v="Anrongne 2"/>
    <s v="Anrongne2"/>
    <s v="bokoro"/>
    <s v="daibaba_1_maigana_"/>
    <x v="8"/>
    <s v="Yaya choroma"/>
    <n v="0"/>
    <x v="1"/>
    <n v="0"/>
    <n v="1"/>
    <s v="no"/>
  </r>
  <r>
    <s v="2016-01-11T14:48:47.308+01"/>
    <s v="2016-01-11T14:51:20.684+01"/>
    <s v="352325069304819"/>
    <s v="12.11056139202964 16.485373145324903 323.7840858334345 8.0"/>
    <n v="12.110561391999999"/>
    <n v="16.485373145299999"/>
    <n v="323.78408583300001"/>
    <n v="8"/>
    <s v="Ambororay"/>
    <s v="Ambororay"/>
    <s v="bokoro"/>
    <s v="daibaba_1_maigana_"/>
    <x v="8"/>
    <s v="Ali mahamat"/>
    <n v="0"/>
    <x v="1"/>
    <n v="0"/>
    <n v="1"/>
    <s v="no"/>
  </r>
  <r>
    <s v="2016-01-08T11:10:48.289+01"/>
    <s v="2016-01-08T11:14:12.853+01"/>
    <s v="352325069304819"/>
    <s v="11.964897680125544 16.396800731603015 320.92998046928454 8.0"/>
    <n v="11.9648976801"/>
    <n v="16.396800731599999"/>
    <n v="320.92998046899999"/>
    <n v="8"/>
    <s v="Kose sabaya"/>
    <s v="Kose sabaya"/>
    <s v="bokoro"/>
    <s v="daibaba_1_maigana_"/>
    <x v="8"/>
    <s v="Bichara mahamat"/>
    <n v="65032479"/>
    <x v="1"/>
    <n v="1"/>
    <n v="0"/>
    <s v="no"/>
  </r>
  <r>
    <s v="2016-01-09T14:43:56.879+01"/>
    <s v="2016-01-09T14:47:52.483+01"/>
    <s v="352325069304819"/>
    <s v="12.162063677329778 16.341952898259358 307.86776854781704 6.0"/>
    <n v="12.162063677300001"/>
    <n v="16.341952898300001"/>
    <n v="307.86776854800002"/>
    <n v="6"/>
    <s v="Bao garada"/>
    <s v="Baogarada"/>
    <s v="bokoro"/>
    <s v="daibaba_1_maigana_"/>
    <x v="8"/>
    <s v="Abdoulaye abitane"/>
    <n v="90002800"/>
    <x v="1"/>
    <n v="1"/>
    <n v="0"/>
    <s v="yes"/>
  </r>
  <r>
    <s v="2016-01-09T11:21:53.871+01"/>
    <s v="2016-01-09T11:26:43.119+01"/>
    <s v="352325069311236"/>
    <s v="12.287603803219248 16.50055652448794 321.89740054752315 8.0"/>
    <n v="12.2876038032"/>
    <n v="16.500556524499999"/>
    <n v="321.89740054800001"/>
    <n v="8"/>
    <s v="Rass -alffil"/>
    <s v="Rass -alffil"/>
    <s v="bokoro"/>
    <s v="daibaba_1_maigana_"/>
    <x v="8"/>
    <s v="Moussa Mahamat"/>
    <n v="91692071"/>
    <x v="1"/>
    <n v="1"/>
    <n v="0"/>
    <s v="yes"/>
  </r>
  <r>
    <s v="2016-01-07T10:43:24.809+01"/>
    <s v="2016-01-07T10:46:41.239+01"/>
    <s v="352325069311236"/>
    <s v="12.190675172347218 16.414573693222344 304.71137838176145 8.0"/>
    <n v="12.190675172300001"/>
    <n v="16.414573693200001"/>
    <n v="304.71137838200002"/>
    <n v="8"/>
    <s v="Amdreïb2"/>
    <s v="Amdreïb2"/>
    <s v="bokoro"/>
    <s v="daibaba_1_maigana_"/>
    <x v="8"/>
    <s v="Abdoulay Issa"/>
    <n v="92747707"/>
    <x v="1"/>
    <n v="1"/>
    <n v="0"/>
    <s v="yes"/>
  </r>
  <r>
    <s v="2016-01-11T10:39:11.564+01"/>
    <s v="2016-01-11T12:57:18.502+01"/>
    <s v="352325069304819"/>
    <s v="12.092438898474443 16.31826901771625 305.4354421475304 6.0"/>
    <n v="12.092438898499999"/>
    <n v="16.3182690177"/>
    <n v="305.43544214799999"/>
    <n v="6"/>
    <s v="Djarwa"/>
    <s v="Djarwa"/>
    <s v="bokoro"/>
    <s v="daibaba_1_maigana_"/>
    <x v="8"/>
    <s v="Abdoulaye atie"/>
    <n v="93002441"/>
    <x v="1"/>
    <n v="1"/>
    <n v="0"/>
    <s v="yes"/>
  </r>
  <r>
    <s v="2016-01-08T09:50:13.974+01"/>
    <s v="2016-01-08T10:00:20.151+01"/>
    <s v="352325069304819"/>
    <s v="12.047577730035885 16.450337807415607 316.16008767372443 8.0"/>
    <n v="12.04757773"/>
    <n v="16.4503378074"/>
    <n v="316.16008767400001"/>
    <n v="8"/>
    <s v="Nangaya"/>
    <s v="Nangaya"/>
    <s v="bokoro"/>
    <s v="daibaba_1_maigana_"/>
    <x v="8"/>
    <s v="Bilama nadjit"/>
    <n v="93117281"/>
    <x v="1"/>
    <n v="0"/>
    <n v="1"/>
    <s v="no"/>
  </r>
  <r>
    <s v="2016-01-09T11:15:14.324+01"/>
    <s v="2016-01-09T11:26:09.933+01"/>
    <s v="352325069304819"/>
    <s v="12.179310892389848 16.179453283131107 331.82877174452153 8.0"/>
    <n v="12.1793108924"/>
    <n v="16.179453283099999"/>
    <n v="331.82877174499998"/>
    <n v="8"/>
    <s v="Amkoumboula"/>
    <s v="Amkoumboula"/>
    <s v="moito"/>
    <s v="assala"/>
    <x v="8"/>
    <s v="Abdelkarim abdel kader"/>
    <n v="95058090"/>
    <x v="1"/>
    <n v="1"/>
    <n v="0"/>
    <s v="no"/>
  </r>
  <r>
    <s v="2016-01-07T09:36:04.289+01"/>
    <s v="2016-01-07T09:40:39.525+01"/>
    <s v="352325069311236"/>
    <s v="12.201747429865447 16.497937895975014 309.021758472031 8.0"/>
    <n v="12.201747429899999"/>
    <n v="16.497937896"/>
    <n v="309.02175847199999"/>
    <n v="8"/>
    <s v="Bocha"/>
    <s v="Bocha"/>
    <s v="bokoro"/>
    <s v="daibaba_1_maigana_"/>
    <x v="8"/>
    <s v="Tom oumar"/>
    <n v="95380492"/>
    <x v="1"/>
    <n v="1"/>
    <n v="1"/>
    <s v="yes"/>
  </r>
  <r>
    <s v="2016-01-06T11:30:06.312+01"/>
    <s v="2016-01-06T11:32:53.751+01"/>
    <s v="352325069304819"/>
    <s v="11.999304381037579 16.51649470869664 302.7753589055084 8.0"/>
    <n v="11.999304381"/>
    <n v="16.516494708700002"/>
    <n v="302.77535890600001"/>
    <n v="8"/>
    <s v="Dafin abdel aziz"/>
    <s v="Dafin abdel aziz"/>
    <s v="bokoro"/>
    <s v="daibaba_1_maigana_"/>
    <x v="8"/>
    <s v="Adeye abdel aziz"/>
    <n v="95424907"/>
    <x v="1"/>
    <n v="2"/>
    <n v="0"/>
    <s v="no"/>
  </r>
  <r>
    <s v="2016-01-07T10:58:50.875+01"/>
    <s v="2016-01-07T11:01:57.338+01"/>
    <s v="352325069311236"/>
    <s v="12.188144656624122 16.4374889532812 312.6282063653416 8.0"/>
    <n v="12.1881446566"/>
    <n v="16.437488953300001"/>
    <n v="312.62820636499998"/>
    <n v="8"/>
    <s v="Amdreïb1"/>
    <s v="Amdreïb1"/>
    <s v="bokoro"/>
    <s v="daibaba_1_maigana_"/>
    <x v="8"/>
    <s v="Mahamat bichara"/>
    <n v="95712461"/>
    <x v="1"/>
    <n v="1"/>
    <n v="0"/>
    <s v="yes"/>
  </r>
  <r>
    <s v="2016-01-07T09:05:18.243+01"/>
    <s v="2016-01-07T09:12:28.956+01"/>
    <s v="352325069311236"/>
    <s v="12.267986731858226 16.577476901685106 311.54063621963354 8.0"/>
    <n v="12.267986731900001"/>
    <n v="16.577476901699999"/>
    <n v="311.54063622000001"/>
    <n v="8"/>
    <s v="Arbout"/>
    <s v="Maltaïgne"/>
    <s v="bokoro"/>
    <s v="daibaba_1_maigana_"/>
    <x v="8"/>
    <s v="Bachir Ibrahim"/>
    <n v="95781922"/>
    <x v="1"/>
    <n v="1"/>
    <n v="0"/>
    <s v="yes"/>
  </r>
  <r>
    <s v="2016-01-06T09:53:48.855+01"/>
    <s v="2016-01-06T09:57:22.704+01"/>
    <s v="352325069311236"/>
    <s v="12.159097417709443 16.446973331240464 297.25714307492717 6.0"/>
    <n v="12.1590974177"/>
    <n v="16.446973331199999"/>
    <n v="297.25714307499999"/>
    <n v="6"/>
    <s v="Mabrouka1"/>
    <s v="Mabrouka1"/>
    <s v="bokoro"/>
    <s v="daibaba_1_maigana_"/>
    <x v="8"/>
    <s v="Djamal Hissen"/>
    <n v="99151050"/>
    <x v="1"/>
    <n v="2"/>
    <n v="0"/>
    <s v="yes"/>
  </r>
  <r>
    <s v="2016-01-09T13:02:15.876+01"/>
    <s v="2016-01-09T13:07:59.667+01"/>
    <s v="352325069304819"/>
    <s v="12.045587476640804 16.35386210895783 326.04475659407444 8.0"/>
    <n v="12.0455874766"/>
    <n v="16.353862109000001"/>
    <n v="326.04475659399998"/>
    <n v="8"/>
    <s v="Ankambalti"/>
    <s v="Ankambalti"/>
    <s v="moito"/>
    <s v="assala"/>
    <x v="8"/>
    <s v="Mai issa"/>
    <n v="99153222"/>
    <x v="1"/>
    <n v="1"/>
    <n v="0"/>
    <s v="yes"/>
  </r>
  <r>
    <s v="2016-01-06T10:09:40.884+01"/>
    <s v="2016-01-06T10:15:50.871+01"/>
    <s v="352325069311236"/>
    <s v="12.150182352492896 16.420376317003644 319.85940309504775 8.0"/>
    <n v="12.1501823525"/>
    <n v="16.420376316999999"/>
    <n v="319.859403095"/>
    <n v="8"/>
    <s v="Bagourwa"/>
    <s v="Bagourwa"/>
    <s v="bokoro"/>
    <s v="daibaba_1_maigana_"/>
    <x v="8"/>
    <s v="Ali Barkaï"/>
    <n v="99690447"/>
    <x v="1"/>
    <n v="1"/>
    <n v="0"/>
    <s v="yes"/>
  </r>
  <r>
    <s v="2016-01-08T13:36:17.809+01"/>
    <s v="2016-01-08T13:40:00.744+01"/>
    <s v="352325069311236"/>
    <s v="11.939585592916167 16.5326639019127 322.50590801471344 6.0"/>
    <n v="11.9395855929"/>
    <n v="16.532663901900001"/>
    <n v="322.50590801499999"/>
    <n v="6"/>
    <s v="Dafine Anabagaï"/>
    <s v="Dafine Anabagaï"/>
    <s v="bokoro"/>
    <s v="daibaba_1_maigana_"/>
    <x v="8"/>
    <s v="Abdrahman mahamat"/>
    <n v="99830577"/>
    <x v="1"/>
    <n v="1"/>
    <n v="0"/>
    <s v="yes"/>
  </r>
  <r>
    <s v="2016-01-07T11:14:17.312+01"/>
    <s v="2016-01-07T11:20:08.824+01"/>
    <s v="352325069311236"/>
    <s v="12.208479848667855 16.430473233093267 301.3734644059718 8.0"/>
    <n v="12.2084798487"/>
    <n v="16.430473233099999"/>
    <n v="301.37346440599998"/>
    <n v="8"/>
    <s v="Amdreïb ahmat kolamala"/>
    <s v="Amdreïb kolamala"/>
    <s v="bokoro"/>
    <s v="daibaba_1_maigana_"/>
    <x v="8"/>
    <s v="Kolamala maloud"/>
    <m/>
    <x v="1"/>
    <n v="1"/>
    <n v="0"/>
    <s v="yes"/>
  </r>
  <r>
    <s v="2016-01-08T11:12:45.568+01"/>
    <s v="2016-01-08T11:15:44.145+01"/>
    <s v="352325069311236"/>
    <s v="11.9640710364471 16.53546518379514 316.59916773921253 8.0"/>
    <n v="11.9640710364"/>
    <n v="16.5354651838"/>
    <n v="316.59916773899999"/>
    <n v="8"/>
    <s v="Dafine daralsalam"/>
    <s v="Dafine daralsalam"/>
    <s v="bokoro"/>
    <s v="daibaba_1_maigana_"/>
    <x v="8"/>
    <s v="Anama hilou"/>
    <m/>
    <x v="1"/>
    <n v="1"/>
    <n v="0"/>
    <s v="yes"/>
  </r>
  <r>
    <s v="2016-01-08T12:07:04.225+01"/>
    <s v="2016-01-08T12:10:20.061+01"/>
    <s v="352325069311236"/>
    <s v="11.970177901196836 16.535199404602455 342.0902458172116 8.0"/>
    <n v="11.9701779012"/>
    <n v="16.5351994046"/>
    <n v="342.09024581699998"/>
    <n v="8"/>
    <s v="Dafine youniss"/>
    <s v="Dafine younissi"/>
    <s v="bokoro"/>
    <s v="daibaba_1_maigana_"/>
    <x v="8"/>
    <s v="Youniss chaltout"/>
    <m/>
    <x v="1"/>
    <n v="1"/>
    <n v="0"/>
    <s v="yes"/>
  </r>
  <r>
    <s v="2016-01-08T13:20:17.023+01"/>
    <s v="2016-01-08T13:23:46.742+01"/>
    <s v="352325069311236"/>
    <s v="11.959677787859384 16.53532608709608 341.31653500014994 6.0"/>
    <n v="11.9596777879"/>
    <n v="16.5353260871"/>
    <n v="341.31653499999999"/>
    <n v="6"/>
    <s v="Dafine sinetaï"/>
    <s v="Dafine sinetaï"/>
    <s v="bokoro"/>
    <s v="daibaba_1_maigana_"/>
    <x v="8"/>
    <s v="Mahamat adim hamit"/>
    <m/>
    <x v="1"/>
    <n v="0"/>
    <n v="0"/>
    <s v="no"/>
  </r>
  <r>
    <s v="2016-01-08T13:25:51.332+01"/>
    <s v="2016-01-08T13:29:43.069+01"/>
    <s v="352325069311236"/>
    <s v="11.952385246497462 16.534955227674903 359.1610572399156 6.0"/>
    <n v="11.9523852465"/>
    <n v="16.534955227699999"/>
    <n v="359.16105723999999"/>
    <n v="6"/>
    <s v="Dafine mahat zen"/>
    <s v="Dafine mahamat zen"/>
    <s v="bokoro"/>
    <s v="daibaba_1_maigana_"/>
    <x v="8"/>
    <s v="Mahamat zen moussa"/>
    <m/>
    <x v="1"/>
    <n v="1"/>
    <n v="0"/>
    <s v="yes"/>
  </r>
  <r>
    <s v="2016-01-09T10:40:51.061+01"/>
    <s v="2016-01-09T10:52:21.675+01"/>
    <s v="352325069304819"/>
    <s v="12.118133544890348 16.259460537683886 315.0958621905178 8.0"/>
    <n v="12.118133544899999"/>
    <n v="16.259460537700001"/>
    <n v="315.09586219099998"/>
    <n v="8"/>
    <s v="Djokhana idyo"/>
    <s v="Djokhana idyo"/>
    <s v="moito"/>
    <s v="assala"/>
    <x v="8"/>
    <s v="Cheikh ramat"/>
    <m/>
    <x v="1"/>
    <n v="2"/>
    <n v="1"/>
    <s v="no"/>
  </r>
  <r>
    <s v="2016-01-11T10:42:54.697+01"/>
    <s v="2016-01-11T10:46:19.049+01"/>
    <s v="352325069311236"/>
    <s v="12.083832916239713 16.566246613624898 327.00821246228696 6.0"/>
    <n v="12.0838329162"/>
    <n v="16.566246613600001"/>
    <n v="327.00821246200002"/>
    <n v="6"/>
    <s v="Dabanga1"/>
    <s v="Dabanga1"/>
    <s v="bokoro"/>
    <s v="daibaba_1_maigana_"/>
    <x v="8"/>
    <s v="Haroun  Hamit"/>
    <m/>
    <x v="1"/>
    <n v="1"/>
    <n v="0"/>
    <s v="yes"/>
  </r>
  <r>
    <s v="2015-12-15T12:58:18.721+01"/>
    <s v="2015-12-15T15:19:31.186+01"/>
    <s v="352325069304819"/>
    <s v="12.49303887420783 16.60527803779153 320.57857687948393 6.0"/>
    <n v="12.4930388742"/>
    <n v="16.605278037800002"/>
    <n v="320.57857687900002"/>
    <n v="6"/>
    <s v="Andjaraba 2"/>
    <s v="Andjaraba2"/>
    <s v="moito"/>
    <s v="moito"/>
    <x v="9"/>
    <s v="Hassan abena"/>
    <n v="0"/>
    <x v="1"/>
    <n v="1"/>
    <n v="0"/>
    <s v="yes"/>
  </r>
  <r>
    <s v="2015-12-15T13:54:52.923+01"/>
    <s v="2015-12-15T13:57:30.261+01"/>
    <s v="352325069304819"/>
    <s v="12.470720854314857 16.547585395753355 299.9263538418483 8.0"/>
    <n v="12.4707208543"/>
    <n v="16.547585395799999"/>
    <n v="299.92635384200003"/>
    <n v="8"/>
    <s v="Salwa 2"/>
    <s v="Salwa2"/>
    <s v="moito"/>
    <s v="moito"/>
    <x v="9"/>
    <s v="Hissein ahmat"/>
    <n v="0"/>
    <x v="1"/>
    <n v="1"/>
    <n v="1"/>
    <s v="yes"/>
  </r>
  <r>
    <s v="2015-12-14T12:22:30.921+01"/>
    <s v="2015-12-14T12:26:59.261+01"/>
    <s v="352325069311236"/>
    <s v="12.649646962229665 16.543332741585644 308.4299582522829 6.0"/>
    <n v="12.6496469622"/>
    <n v="16.5433327416"/>
    <n v="308.42995825200001"/>
    <n v="6"/>
    <s v="Gono"/>
    <s v="Gono"/>
    <s v="moito"/>
    <s v="moito"/>
    <x v="9"/>
    <s v="Hissene  Abouna daoud"/>
    <n v="68805696"/>
    <x v="1"/>
    <n v="2"/>
    <n v="1"/>
    <s v="yes"/>
  </r>
  <r>
    <s v="2015-12-16T14:59:35.048+01"/>
    <s v="2015-12-16T15:04:35.762+01"/>
    <s v="352325069304819"/>
    <s v="12.63799213794772 16.515097658201736 294.8962120517348 6.0"/>
    <n v="12.6379921379"/>
    <n v="16.515097658199998"/>
    <n v="294.89621205200001"/>
    <n v="6"/>
    <s v="Aboudourou"/>
    <s v="Aboudourou"/>
    <s v="moito"/>
    <s v="moito"/>
    <x v="9"/>
    <s v="Issa oumar"/>
    <n v="95446615"/>
    <x v="1"/>
    <n v="0"/>
    <n v="1"/>
    <s v="no"/>
  </r>
  <r>
    <s v="2015-12-16T14:48:51.631+01"/>
    <s v="2015-12-16T14:57:42.044+01"/>
    <s v="FC:19:10:6B:FC:D1"/>
    <s v="12.665746037463098 16.57780534293167 324.0043718994475 6.0"/>
    <n v="12.6657460375"/>
    <n v="16.5778053429"/>
    <n v="324.00437189899998"/>
    <n v="6"/>
    <s v="Abgoutié"/>
    <s v="Abgoutié"/>
    <s v="moito"/>
    <s v="moito"/>
    <x v="9"/>
    <s v="Abbaya Hassane"/>
    <n v="95624743"/>
    <x v="1"/>
    <n v="1"/>
    <n v="0"/>
    <s v="yes"/>
  </r>
  <r>
    <s v="2015-12-14T11:34:48.429+01"/>
    <s v="2015-12-14T11:37:49.774+01"/>
    <s v="352325069311236"/>
    <s v="12.566156471905753 16.596119329918512 304.86575872675706 4.0"/>
    <n v="12.566156471899999"/>
    <n v="16.596119329899999"/>
    <n v="304.86575872700001"/>
    <n v="4"/>
    <s v="Massarma"/>
    <s v="Massarma"/>
    <s v="moito"/>
    <s v="moito"/>
    <x v="9"/>
    <s v="Abdoulay Aba"/>
    <n v="95747529"/>
    <x v="1"/>
    <n v="1"/>
    <n v="1"/>
    <s v="yes"/>
  </r>
  <r>
    <s v="2015-12-15T14:20:49.094+01"/>
    <s v="2015-12-15T15:04:22.883+01"/>
    <s v="352325069304819"/>
    <s v="12.520137130993971 16.59633036589835 281.4406399681587 8.0"/>
    <n v="12.520137131"/>
    <n v="16.596330365899998"/>
    <n v="281.44063996800003"/>
    <n v="8"/>
    <s v="Dembe"/>
    <s v="Dembe"/>
    <s v="moito"/>
    <s v="moito"/>
    <x v="9"/>
    <s v="Mahamat abouna"/>
    <n v="98051514"/>
    <x v="1"/>
    <n v="1"/>
    <n v="0"/>
    <s v="yes"/>
  </r>
  <r>
    <s v="2015-12-15T09:28:55.984+01"/>
    <s v="2015-12-15T13:04:00.351+01"/>
    <s v="352325069304819"/>
    <s v="12.514662850833517 16.56528771518156 311.1856669512666 6.0"/>
    <n v="12.514662850800001"/>
    <n v="16.5652877152"/>
    <n v="311.18566695099997"/>
    <n v="6"/>
    <s v="Mousbana"/>
    <s v="Mousbana"/>
    <s v="moito"/>
    <s v="kouka"/>
    <x v="9"/>
    <s v="Adoum aba mahamat"/>
    <n v="99241503"/>
    <x v="1"/>
    <n v="1"/>
    <n v="0"/>
    <s v="yes"/>
  </r>
  <r>
    <s v="2015-12-14T11:14:57.962+01"/>
    <s v="2015-12-14T15:02:16.806+01"/>
    <s v="352325069304819"/>
    <s v="12.714093887357569 16.51440995865828 308.77057751853204 8.0"/>
    <n v="12.714093887400001"/>
    <n v="16.5144099587"/>
    <n v="308.77057751900003"/>
    <n v="8"/>
    <s v="Abdoumboul"/>
    <s v="Abdoumboul"/>
    <s v="moito"/>
    <s v="moito"/>
    <x v="9"/>
    <s v="Abdoulaye abdramane"/>
    <n v="99667533"/>
    <x v="1"/>
    <n v="1"/>
    <n v="2"/>
    <s v="yes"/>
  </r>
  <r>
    <s v="2015-12-16T09:26:54.044+01"/>
    <s v="2015-12-16T09:29:27.808+01"/>
    <s v="FC:19:10:6B:FC:D1"/>
    <s v="12.520394588048092 16.5960169182097 319.3658511511637 8.0"/>
    <n v="12.520394588"/>
    <n v="16.5960169182"/>
    <n v="319.36585115100002"/>
    <n v="8"/>
    <s v="Dembé"/>
    <s v="Dembé"/>
    <s v="moito"/>
    <s v="moito"/>
    <x v="9"/>
    <s v="Mahamat Abouna Moussa"/>
    <n v="99675173"/>
    <x v="1"/>
    <n v="1"/>
    <n v="1"/>
    <s v="yes"/>
  </r>
  <r>
    <s v="2015-12-15T13:06:59.542+01"/>
    <s v="2015-12-15T13:10:19.805+01"/>
    <s v="352325069304819"/>
    <s v="12.498669378500376 16.60086711460173 286.204659315335 8.0"/>
    <n v="12.498669378500001"/>
    <n v="16.6008671146"/>
    <n v="286.20465931500001"/>
    <n v="8"/>
    <s v="Andjaraba3"/>
    <s v="Andjaraba3"/>
    <s v="moito"/>
    <s v="moito"/>
    <x v="9"/>
    <s v="Alhadj mahamat"/>
    <n v="99730075"/>
    <x v="1"/>
    <n v="1"/>
    <n v="1"/>
    <s v="yes"/>
  </r>
  <r>
    <s v="2015-12-16T10:10:47.260+01"/>
    <s v="2015-12-16T10:15:28.341+01"/>
    <s v="FC:19:10:6B:FC:D1"/>
    <s v="12.409257146621224 16.515304211945246 308.90704679359925 8.0"/>
    <n v="12.4092571466"/>
    <n v="16.515304211899998"/>
    <n v="308.907046794"/>
    <n v="8"/>
    <s v="Ambassatna"/>
    <s v="Ambassatna"/>
    <s v="moito"/>
    <s v="moito"/>
    <x v="9"/>
    <s v="Djibrine Abba"/>
    <n v="99730362"/>
    <x v="1"/>
    <n v="1"/>
    <n v="0"/>
    <s v="yes"/>
  </r>
  <r>
    <s v="2015-12-16T11:21:36.625+01"/>
    <s v="2015-12-16T13:47:17.547+01"/>
    <s v="352325069304819"/>
    <s v="12.76422396602462 16.675419804178762 338.84699332919695 8.0"/>
    <n v="12.764223965999999"/>
    <n v="16.675419804200001"/>
    <n v="338.84699332899999"/>
    <n v="8"/>
    <s v="Bandjadid"/>
    <s v="Bandjadid"/>
    <s v="moito"/>
    <s v="moito"/>
    <x v="9"/>
    <s v="Abdoulaye oumar"/>
    <n v="99730483"/>
    <x v="1"/>
    <n v="1"/>
    <n v="0"/>
    <s v="yes"/>
  </r>
  <r>
    <s v="2015-12-14T09:09:54.408+01"/>
    <s v="2015-12-14T14:45:43.740+01"/>
    <s v="352325069304819"/>
    <s v="12.720751499606253 16.535447043890684 296.4915543946924 6.0"/>
    <n v="12.7207514996"/>
    <n v="16.5354470439"/>
    <n v="296.49155439499998"/>
    <n v="6"/>
    <s v="Ambatchaye 1"/>
    <s v="Ambatchaye 1"/>
    <s v="moito"/>
    <s v="moito"/>
    <x v="9"/>
    <s v="Younouss mahmoute"/>
    <n v="99790041"/>
    <x v="1"/>
    <n v="1"/>
    <n v="1"/>
    <s v="yes"/>
  </r>
  <r>
    <s v="2015-12-14T14:22:09.333+01"/>
    <s v="2015-12-14T14:25:06.393+01"/>
    <s v="352325069311236"/>
    <s v="12.560070961634663 16.643830064705337 308.7006903673375 4.0"/>
    <n v="12.560070961599999"/>
    <n v="16.643830064700001"/>
    <n v="308.70069036699999"/>
    <n v="4"/>
    <s v="Souwati djusso"/>
    <m/>
    <s v="moito"/>
    <s v="moito"/>
    <x v="9"/>
    <s v="Hagar Djousso"/>
    <n v="99950890"/>
    <x v="1"/>
    <n v="1"/>
    <n v="1"/>
    <s v="yes"/>
  </r>
  <r>
    <s v="2016-01-23T10:37:23.794+01"/>
    <s v="2016-01-23T10:45:51.842+01"/>
    <s v="352325069304819"/>
    <s v="11.972250927144405 17.253131274640136 336.3394961518275 6.0"/>
    <n v="11.972250927099999"/>
    <n v="17.253131274600001"/>
    <n v="336.33949615199998"/>
    <n v="6"/>
    <s v="Doulie2"/>
    <s v="Doulie2"/>
    <s v="bokoro"/>
    <s v="amloudouba"/>
    <x v="10"/>
    <s v="Almastour alfaroukh"/>
    <n v="60234416"/>
    <x v="1"/>
    <n v="1"/>
    <m/>
    <s v="yes"/>
  </r>
  <r>
    <s v="2016-01-25T10:15:27.152+01"/>
    <s v="2016-01-25T14:10:25.622+01"/>
    <s v="352325069304819"/>
    <s v="11.942506650436322 17.18348282043189 329.9507601977597 8.0"/>
    <n v="11.9425066504"/>
    <n v="17.183482820399998"/>
    <n v="329.95076019800001"/>
    <n v="8"/>
    <s v="Atoual"/>
    <s v="Atoual"/>
    <s v="bokoro"/>
    <s v="amloudouba"/>
    <x v="10"/>
    <s v="Adoum ahmat"/>
    <n v="66804195"/>
    <x v="1"/>
    <n v="2"/>
    <n v="2"/>
    <s v="yes"/>
  </r>
  <r>
    <s v="2016-01-23T08:55:38.670+01"/>
    <s v="2016-01-23T11:50:35.208+01"/>
    <s v="352325069304819"/>
    <s v="12.043202865410159 17.244723696507137 346.29748055208654 8.0"/>
    <n v="12.0432028654"/>
    <n v="17.244723696499999"/>
    <n v="346.29748055200002"/>
    <n v="8"/>
    <s v="Tamboula1"/>
    <s v="Tamboula1"/>
    <s v="bokoro"/>
    <s v="amloudouba"/>
    <x v="10"/>
    <s v="Chaltoute gasi"/>
    <n v="90841587"/>
    <x v="1"/>
    <n v="1"/>
    <n v="0"/>
    <s v="yes"/>
  </r>
  <r>
    <s v="2016-01-22T12:09:31.961+01"/>
    <s v="2016-01-22T12:12:07.878+01"/>
    <s v="352325069304819"/>
    <s v="12.111928115169182 17.351425062240867 326.602760482132 8.0"/>
    <n v="12.1119281152"/>
    <n v="17.351425062200001"/>
    <n v="326.60276048200001"/>
    <n v="8"/>
    <s v="Adangoro"/>
    <s v="Adangoro"/>
    <s v="bokoro"/>
    <s v="amloudouba"/>
    <x v="10"/>
    <s v="Kadada haroun"/>
    <n v="91348051"/>
    <x v="1"/>
    <n v="1"/>
    <n v="1"/>
    <s v="no"/>
  </r>
  <r>
    <s v="2016-01-25T10:51:12.341+01"/>
    <s v="2016-01-25T10:57:27.774+01"/>
    <s v="352325069304819"/>
    <s v="11.975504637009005 17.1551222114038 324.30952553379325 8.0"/>
    <n v="11.975504637"/>
    <n v="17.155122211399998"/>
    <n v="324.30952553399999"/>
    <n v="8"/>
    <s v="Djimeze2"/>
    <s v="Djimeze2"/>
    <s v="bokoro"/>
    <s v="amloudouba"/>
    <x v="10"/>
    <s v="Adoum abakar"/>
    <n v="91817277"/>
    <x v="1"/>
    <n v="1"/>
    <n v="0"/>
    <s v="yes"/>
  </r>
  <r>
    <s v="2016-01-23T09:55:19.559+01"/>
    <s v="2016-01-23T10:00:24.645+01"/>
    <s v="352325069311236"/>
    <s v="12.00870935263438 17.198173332040923 340.0255531746165 8.0"/>
    <n v="12.0087093526"/>
    <n v="17.198173332"/>
    <n v="340.02555317500003"/>
    <n v="8"/>
    <s v="Djamadi"/>
    <s v="Djamadi"/>
    <s v="bokoro"/>
    <s v="amloudouba"/>
    <x v="10"/>
    <s v="Hassane Kaïdalah"/>
    <n v="92311679"/>
    <x v="1"/>
    <n v="1"/>
    <n v="0"/>
    <s v="yes"/>
  </r>
  <r>
    <s v="2016-01-23T14:51:58.582+01"/>
    <s v="2016-01-23T14:56:59.115+01"/>
    <s v="352325069311236"/>
    <s v="12.068898964832941 17.189171563692188 348.1966052374025 8.0"/>
    <n v="12.068898964800001"/>
    <n v="17.1891715637"/>
    <n v="348.19660523699997"/>
    <n v="8"/>
    <s v="Ourel Moussa"/>
    <s v="Ourel Moussa"/>
    <s v="bokoro"/>
    <s v="amloudouba"/>
    <x v="10"/>
    <s v="Mahamat Zene Moussa"/>
    <n v="93306279"/>
    <x v="1"/>
    <n v="1"/>
    <n v="0"/>
    <s v="yes"/>
  </r>
  <r>
    <s v="2016-01-23T12:51:21.693+01"/>
    <s v="2016-01-23T12:54:29.877+01"/>
    <s v="352325069304819"/>
    <s v="11.933155668661527 17.26075232718256 314.680049557167 6.0"/>
    <n v="11.9331556687"/>
    <n v="17.260752327199999"/>
    <n v="314.68004955700002"/>
    <n v="6"/>
    <s v="Baka"/>
    <s v="Baka"/>
    <s v="bokoro"/>
    <s v="amloudouba"/>
    <x v="10"/>
    <s v="Hassan djibrine"/>
    <n v="99215403"/>
    <x v="1"/>
    <n v="1"/>
    <n v="0"/>
    <s v="yes"/>
  </r>
  <r>
    <s v="2016-01-25T11:05:50.495+01"/>
    <s v="2016-01-25T11:11:02.703+01"/>
    <s v="352325069304819"/>
    <s v="11.983954118058119 17.147556337731082 325.279223521837 6.0"/>
    <n v="11.9839541181"/>
    <n v="17.147556337699999"/>
    <n v="325.279223522"/>
    <n v="6"/>
    <s v="Djimeze1"/>
    <s v="Djimeze1"/>
    <s v="bokoro"/>
    <s v="amloudouba"/>
    <x v="10"/>
    <s v="Mahamat dina"/>
    <n v="99234263"/>
    <x v="1"/>
    <n v="1"/>
    <n v="0"/>
    <s v="yes"/>
  </r>
  <r>
    <s v="2016-01-22T12:50:04.258+01"/>
    <s v="2016-01-22T12:52:55.279+01"/>
    <s v="352325069304819"/>
    <s v="12.09418169588563 17.295237793605995 340.7862048370572 8.0"/>
    <n v="12.0941816959"/>
    <n v="17.295237793599998"/>
    <n v="340.78620483700001"/>
    <n v="8"/>
    <s v="Amchoka"/>
    <s v="Amchoka"/>
    <s v="bokoro"/>
    <s v="amloudouba"/>
    <x v="10"/>
    <s v="Abitane bachir"/>
    <n v="99462312"/>
    <x v="1"/>
    <n v="1"/>
    <n v="0"/>
    <s v="no"/>
  </r>
  <r>
    <s v="2016-01-23T14:31:15.978+01"/>
    <s v="2016-01-23T14:37:48.261+01"/>
    <s v="352325069311236"/>
    <s v="12.055208212054128 17.174380818538538 337.37478163564884 6.0"/>
    <n v="12.0552082121"/>
    <n v="17.174380818500001"/>
    <n v="337.37478163600002"/>
    <n v="6"/>
    <s v="Ourel OUMAR"/>
    <s v="Ourel Oumar"/>
    <s v="bokoro"/>
    <s v="amloudouba"/>
    <x v="10"/>
    <s v="Oumar Hissene"/>
    <n v="99487351"/>
    <x v="1"/>
    <n v="1"/>
    <n v="0"/>
    <s v="yes"/>
  </r>
  <r>
    <s v="2016-01-25T09:23:38.549+01"/>
    <s v="2016-01-25T09:27:49.971+01"/>
    <s v="352325069304819"/>
    <s v="12.01879518329099 17.188155372372368 340.0277882290287 8.0"/>
    <n v="12.0187951833"/>
    <n v="17.188155372400001"/>
    <n v="340.02778822900001"/>
    <n v="8"/>
    <s v="Ouerel adey"/>
    <s v="Djamadi adey"/>
    <s v="bokoro"/>
    <s v="amloudouba"/>
    <x v="10"/>
    <s v="Alhadj adey"/>
    <n v="99550217"/>
    <x v="1"/>
    <n v="1"/>
    <n v="0"/>
    <s v="yes"/>
  </r>
  <r>
    <s v="2016-01-23T08:27:09.878+01"/>
    <s v="2016-01-23T12:14:30.803+01"/>
    <s v="352325069304819"/>
    <s v="12.060318250992228 17.23954270164663 331.3910956239081 8.0"/>
    <n v="12.060318251"/>
    <n v="17.239542701600001"/>
    <n v="331.391095624"/>
    <n v="8"/>
    <s v="Amkachawaye"/>
    <s v="Amkachawaye"/>
    <s v="bokoro"/>
    <s v="amloudouba"/>
    <x v="10"/>
    <s v="Alhadj hassan"/>
    <n v="99779136"/>
    <x v="1"/>
    <n v="1"/>
    <n v="0"/>
    <s v="no"/>
  </r>
  <r>
    <s v="2016-01-23T10:18:19.218+01"/>
    <s v="2016-01-23T10:21:12.123+01"/>
    <s v="352325069304819"/>
    <s v="12.001546356326829 17.246469657664772 332.9658760048486 8.0"/>
    <n v="12.0015463563"/>
    <n v="17.246469657700001"/>
    <n v="332.96587600499998"/>
    <n v="8"/>
    <s v="Doulie1"/>
    <s v="Doulie1"/>
    <s v="bokoro"/>
    <s v="amloudouba"/>
    <x v="10"/>
    <s v="Adoum djibrin"/>
    <n v="99793986"/>
    <x v="1"/>
    <n v="1"/>
    <n v="0"/>
    <s v="yes"/>
  </r>
  <r>
    <s v="2016-01-23T09:37:24.677+01"/>
    <s v="2016-01-23T09:42:38.529+01"/>
    <s v="352325069311236"/>
    <s v="12.039841785073563 17.214715805247216 338.8019661051193 8.0"/>
    <n v="12.0398417851"/>
    <n v="17.214715805200001"/>
    <n v="338.80196610500002"/>
    <n v="8"/>
    <s v="ourel"/>
    <s v="ourel boulala"/>
    <s v="bokoro"/>
    <s v="amloudouba"/>
    <x v="10"/>
    <s v="oumar Gabara"/>
    <m/>
    <x v="1"/>
    <n v="1"/>
    <n v="0"/>
    <s v="yes"/>
  </r>
  <r>
    <s v="2016-01-23T11:50:49.666+01"/>
    <s v="2016-01-23T11:54:14.877+01"/>
    <s v="352325069311236"/>
    <s v="11.978783356065104 17.206028997115908 289.027847192137 8.0"/>
    <n v="11.978783356099999"/>
    <n v="17.206028997099999"/>
    <n v="289.02784719200002"/>
    <n v="8"/>
    <s v="Miressil 1"/>
    <s v="Miressil 1"/>
    <s v="bokoro"/>
    <s v="amloudouba"/>
    <x v="10"/>
    <s v="Izerik Mahamat"/>
    <m/>
    <x v="1"/>
    <n v="1"/>
    <n v="0"/>
    <s v="yes"/>
  </r>
  <r>
    <s v="2016-01-23T12:03:45.539+01"/>
    <s v="2016-01-23T12:06:17.913+01"/>
    <s v="352325069311236"/>
    <s v="11.982498263160345 17.192864914734212 317.3985400007134 8.0"/>
    <n v="11.9824982632"/>
    <n v="17.192864914699999"/>
    <n v="317.39854000100001"/>
    <n v="8"/>
    <s v="Miressil 2"/>
    <s v="Miressil2 alcharé"/>
    <s v="bokoro"/>
    <s v="amloudouba"/>
    <x v="10"/>
    <s v="Abdelkader ikechir"/>
    <m/>
    <x v="1"/>
    <n v="1"/>
    <n v="0"/>
    <s v="yes"/>
  </r>
  <r>
    <s v="2016-01-25T08:58:58.168+01"/>
    <s v="2016-01-25T09:03:45.083+01"/>
    <s v="352325069311236"/>
    <s v="12.116585217809558 17.20336663535815 329.4717980235527 8.0"/>
    <n v="12.116585217800001"/>
    <n v="17.203366635399998"/>
    <n v="329.47179802400001"/>
    <n v="8"/>
    <s v="Achané"/>
    <s v="achané"/>
    <s v="bokoro"/>
    <s v="amloudouba"/>
    <x v="10"/>
    <s v="moussa Aliffa"/>
    <m/>
    <x v="1"/>
    <n v="1"/>
    <n v="0"/>
    <s v="yes"/>
  </r>
  <r>
    <s v="2016-02-02T10:25:48.486+01"/>
    <s v="2016-02-02T10:28:36.821+01"/>
    <s v="352325069304819"/>
    <s v="12.287617070807729 17.154124937597 347.92218970176054 8.0"/>
    <n v="12.2876170708"/>
    <n v="17.154124937599999"/>
    <n v="347.92218970200003"/>
    <n v="8"/>
    <s v="Hile djarma"/>
    <s v="Hile djarma"/>
    <s v="bokoro"/>
    <s v="tania_2_dukshi_"/>
    <x v="11"/>
    <s v="Alhadj abchide"/>
    <n v="90154997"/>
    <x v="1"/>
    <n v="1"/>
    <n v="0"/>
    <s v="no"/>
  </r>
  <r>
    <s v="2016-02-01T14:17:01.355+01"/>
    <s v="2016-02-01T14:34:08.919+01"/>
    <s v="352325069311236"/>
    <s v="12.254119764455947 17.12141904468104 323.137429177844 8.0"/>
    <n v="12.2541197645"/>
    <n v="17.121419044700001"/>
    <n v="323.13742917799999"/>
    <n v="8"/>
    <s v="Hilit Dehiyé"/>
    <s v="hilit dehiyé Anaama"/>
    <s v="bokoro"/>
    <s v="tania_1_bokoro_"/>
    <x v="11"/>
    <s v="Mahamat Mahadjiri"/>
    <n v="90436415"/>
    <x v="1"/>
    <n v="2"/>
    <n v="0"/>
    <s v="yes"/>
  </r>
  <r>
    <s v="2016-02-01T10:08:48.512+01"/>
    <s v="2016-02-01T10:15:31.401+01"/>
    <s v="352325069304819"/>
    <s v="12.158374916437277 17.15678152632785 317.217165495292 6.0"/>
    <n v="12.1583749164"/>
    <n v="17.156781526300001"/>
    <n v="317.21716549500002"/>
    <n v="6"/>
    <s v="Amchoka dangora"/>
    <s v="Amchoko dangora"/>
    <s v="bokoro"/>
    <s v="tania_2_dukshi_"/>
    <x v="11"/>
    <s v="Bichara abdoulaye"/>
    <n v="90996401"/>
    <x v="1"/>
    <n v="1"/>
    <n v="0"/>
    <s v="yes"/>
  </r>
  <r>
    <s v="2016-02-01T09:30:40.472+01"/>
    <s v="2016-02-01T10:16:36.651+01"/>
    <s v="352325069304819"/>
    <s v="12.18639870952739 17.152300594102137 324.8161196829943 8.0"/>
    <n v="12.186398709500001"/>
    <n v="17.152300594100002"/>
    <n v="324.81611968300001"/>
    <n v="8"/>
    <s v="Amchoka kabir"/>
    <s v="Amchoka kabir"/>
    <s v="bokoro"/>
    <s v="tania_2_dukshi_"/>
    <x v="11"/>
    <s v="Asafi azalo"/>
    <n v="91023797"/>
    <x v="1"/>
    <n v="2"/>
    <m/>
    <s v="yes"/>
  </r>
  <r>
    <s v="2016-02-01T08:28:31.005+01"/>
    <s v="2016-02-01T08:32:18.210+01"/>
    <s v="352325069304819"/>
    <s v="12.241478311765658 17.160582949658284 319.0970723511042 6.0"/>
    <n v="12.2414783118"/>
    <n v="17.1605829497"/>
    <n v="319.09707235100001"/>
    <n v="6"/>
    <s v="Achana1"/>
    <s v="Achana1"/>
    <s v="bokoro"/>
    <s v="tania_2_dukshi_"/>
    <x v="11"/>
    <s v="Djoko moussa"/>
    <n v="91081991"/>
    <x v="1"/>
    <n v="1"/>
    <n v="0"/>
    <s v="yes"/>
  </r>
  <r>
    <s v="2016-02-01T12:02:27.802+01"/>
    <s v="2016-02-01T12:05:29.919+01"/>
    <s v="352325069311236"/>
    <s v="12.149081881681209 17.092735763005187 322.04669865965224 8.0"/>
    <n v="12.149081881700001"/>
    <n v="17.092735763"/>
    <n v="322.04669866"/>
    <n v="8"/>
    <s v="Alkharoum 1"/>
    <s v="Alkharoum1"/>
    <s v="bokoro"/>
    <s v="tania_1_bokoro_"/>
    <x v="11"/>
    <s v="Mahamat Adanao"/>
    <n v="91132234"/>
    <x v="1"/>
    <n v="1"/>
    <n v="0"/>
    <s v="yes"/>
  </r>
  <r>
    <s v="2016-02-02T11:26:23.044+01"/>
    <s v="2016-02-02T11:29:48.577+01"/>
    <s v="352325069304819"/>
    <s v="12.28223296869945 17.157908951731955 315.0738057934538 8.0"/>
    <n v="12.282232968700001"/>
    <n v="17.157908951700001"/>
    <n v="315.07380579300002"/>
    <n v="8"/>
    <s v="Alhimede"/>
    <s v="Alhimede"/>
    <s v="bokoro"/>
    <s v="tania_1_bokoro_"/>
    <x v="11"/>
    <s v="Bachir azalo"/>
    <n v="93352385"/>
    <x v="1"/>
    <n v="1"/>
    <n v="0"/>
    <s v="yes"/>
  </r>
  <r>
    <s v="2016-02-01T08:16:35.848+01"/>
    <s v="2016-02-01T08:20:49.997+01"/>
    <s v="352325069304819"/>
    <s v="12.243456899908109 17.164249263942356 303.42304842453814 8.0"/>
    <n v="12.2434568999"/>
    <n v="17.1642492639"/>
    <n v="303.42304842499999"/>
    <n v="8"/>
    <s v="Tchawaye sahaba"/>
    <s v="Tchawaye saba"/>
    <s v="bokoro"/>
    <s v="tania_2_dukshi_"/>
    <x v="11"/>
    <s v="Abdoulaye ramadane"/>
    <n v="95373806"/>
    <x v="1"/>
    <n v="1"/>
    <n v="0"/>
    <s v="yes"/>
  </r>
  <r>
    <s v="2016-02-01T10:52:30.062+01"/>
    <s v="2016-02-01T10:59:51.776+01"/>
    <s v="352325069311236"/>
    <s v="12.153022938382422 17.098060996895704 348.11369824461883 6.0"/>
    <n v="12.153022938399999"/>
    <n v="17.098060996899999"/>
    <n v="348.11369824500002"/>
    <n v="6"/>
    <s v="Alkaroum Aldjamé"/>
    <s v="Alkaroum Aldjamé"/>
    <s v="bokoro"/>
    <s v="tania_1_bokoro_"/>
    <x v="11"/>
    <s v="Moussa Idriss"/>
    <n v="95433165"/>
    <x v="1"/>
    <n v="1"/>
    <n v="0"/>
    <s v="yes"/>
  </r>
  <r>
    <s v="2016-02-02T10:12:02.612+01"/>
    <s v="2016-02-02T10:16:12.423+01"/>
    <s v="352325069304819"/>
    <s v="12.298542649041039 17.14440987362204 320.8408394163606 8.0"/>
    <n v="12.298542649"/>
    <n v="17.144409873600001"/>
    <n v="320.84083941599999"/>
    <n v="8"/>
    <s v="Amaalakh"/>
    <s v="Amalakh abala"/>
    <s v="bokoro"/>
    <s v="tania_2_dukshi_"/>
    <x v="11"/>
    <s v="Bachari abbla"/>
    <n v="95471572"/>
    <x v="1"/>
    <n v="1"/>
    <n v="0"/>
    <s v="yes"/>
  </r>
  <r>
    <s v="2016-02-02T12:46:26.393+01"/>
    <s v="2016-02-02T12:53:36.761+01"/>
    <s v="352325069311236"/>
    <s v="12.288701981579175 17.108950686257767 317.2394677427762 8.0"/>
    <n v="12.288701981599999"/>
    <n v="17.108950686299998"/>
    <n v="317.23946774299998"/>
    <n v="8"/>
    <s v="Doulouk dinaa"/>
    <s v="doulouk dinaa"/>
    <s v="bokoro"/>
    <s v="tania_2_dukshi_"/>
    <x v="11"/>
    <s v="Mahamoud Adim"/>
    <n v="95781165"/>
    <x v="1"/>
    <n v="1"/>
    <n v="0"/>
    <s v="yes"/>
  </r>
  <r>
    <s v="2016-02-01T08:48:05.710+01"/>
    <s v="2016-02-01T08:56:37.680+01"/>
    <s v="352325069304819"/>
    <s v="12.21227554662643 17.159723859369034 322.33727156629243 6.0"/>
    <n v="12.212275546600001"/>
    <n v="17.1597238594"/>
    <n v="322.33727156600003"/>
    <n v="6"/>
    <s v="Amchilibe1"/>
    <s v="Amchielibe1"/>
    <s v="bokoro"/>
    <s v="tania_2_dukshi_"/>
    <x v="11"/>
    <s v="Abakar dahie"/>
    <n v="95787005"/>
    <x v="1"/>
    <n v="1"/>
    <n v="0"/>
    <s v="yes"/>
  </r>
  <r>
    <s v="2016-02-02T12:35:25.294+01"/>
    <s v="2016-02-02T12:38:47.590+01"/>
    <s v="352325069311236"/>
    <s v="12.29852953364279 17.098214149299768 331.11217777889715 8.0"/>
    <n v="12.2985295336"/>
    <n v="17.098214149299999"/>
    <n v="331.11217777899998"/>
    <n v="8"/>
    <s v="Doulouk1"/>
    <s v="Doulouk1"/>
    <s v="bokoro"/>
    <s v="tania_2_dukshi_"/>
    <x v="11"/>
    <s v="Assafi Assaïr"/>
    <n v="98457600"/>
    <x v="1"/>
    <n v="1"/>
    <n v="0"/>
    <s v="yes"/>
  </r>
  <r>
    <s v="2016-02-02T14:31:44.643+01"/>
    <s v="2016-02-02T14:33:51.516+01"/>
    <s v="352325069311236"/>
    <s v="12.307201387095901 17.122432183106604 309.98145375491913 4.0"/>
    <n v="12.307201387099999"/>
    <n v="17.122432183099999"/>
    <n v="309.98145375500002"/>
    <n v="4"/>
    <s v="Aldjiekiné"/>
    <s v="Aldjiekiné"/>
    <s v="bokoro"/>
    <s v="tania_2_dukshi_"/>
    <x v="11"/>
    <s v="Abdrahman Abdoulay"/>
    <n v="99101350"/>
    <x v="1"/>
    <n v="1"/>
    <n v="0"/>
    <s v="yes"/>
  </r>
  <r>
    <s v="2016-02-02T11:08:00.405+01"/>
    <s v="2016-02-02T11:11:59.266+01"/>
    <s v="352325069311236"/>
    <s v="12.237195537467384 17.087298052391525 328.7856553661527 6.0"/>
    <n v="12.2371955375"/>
    <n v="17.087298052400001"/>
    <n v="328.78565536600001"/>
    <n v="6"/>
    <s v="Alhadj Derib"/>
    <s v="Alhadj Derib"/>
    <s v="bokoro"/>
    <s v="tania_1_bokoro_"/>
    <x v="11"/>
    <s v="Hassan Hassabalah"/>
    <n v="99234783"/>
    <x v="1"/>
    <n v="1"/>
    <n v="0"/>
    <s v="yes"/>
  </r>
  <r>
    <s v="2016-02-01T11:58:51.235+01"/>
    <s v="2016-02-01T12:02:35.590+01"/>
    <s v="FC:19:10:6B:F7:CD"/>
    <s v="12.207460089082737 17.16019430457128 330.3159447993841 8.0"/>
    <n v="12.2074600891"/>
    <n v="17.160194304600001"/>
    <n v="330.31594479900002"/>
    <n v="8"/>
    <s v="Amchelibe2"/>
    <s v="Amchelibe2"/>
    <s v="bokoro"/>
    <s v="tania_2_dukshi_"/>
    <x v="11"/>
    <s v="Breme azalo"/>
    <n v="99263758"/>
    <x v="1"/>
    <n v="1"/>
    <n v="0"/>
    <s v="yes"/>
  </r>
  <r>
    <s v="2016-02-02T08:29:58.457+01"/>
    <s v="2016-02-02T08:39:10.179+01"/>
    <s v="352325069304819"/>
    <s v="12.286137814715861 17.19746219596664 300.06521364635455 8.0"/>
    <n v="12.2861378147"/>
    <n v="17.197462196"/>
    <n v="300.06521364600002"/>
    <n v="8"/>
    <s v="Garasa"/>
    <s v="Garasa"/>
    <s v="bokoro"/>
    <s v="tania_2_dukshi_"/>
    <x v="11"/>
    <s v="Abdoulaye djibrine"/>
    <n v="99530792"/>
    <x v="1"/>
    <n v="1"/>
    <n v="1"/>
    <s v="no"/>
  </r>
  <r>
    <s v="2016-02-02T11:39:12.372+01"/>
    <s v="2016-02-02T11:42:06.465+01"/>
    <s v="352325069311236"/>
    <s v="12.207091461826087 17.051324562347087 297.55799453984764 8.0"/>
    <n v="12.207091461799999"/>
    <n v="17.0513245623"/>
    <n v="297.55799453999998"/>
    <n v="8"/>
    <s v="Niguer Amazaï"/>
    <s v="Niguer Amazaï"/>
    <s v="bokoro"/>
    <s v="tania_2_dukshi_"/>
    <x v="11"/>
    <s v="Albachir Djoko"/>
    <n v="99539168"/>
    <x v="1"/>
    <n v="1"/>
    <n v="1"/>
    <s v="yes"/>
  </r>
  <r>
    <s v="2016-02-01T15:47:45.531+01"/>
    <s v="2016-02-01T15:51:39.101+01"/>
    <s v="352325069311236"/>
    <s v="12.24279578346387 17.110811235059092 337.1718073399839 8.0"/>
    <n v="12.2427957835"/>
    <n v="17.110811235100002"/>
    <n v="337.17180733999999"/>
    <n v="8"/>
    <s v="hilé Alla"/>
    <s v="Hilé Alla"/>
    <s v="bokoro"/>
    <s v="tania_1_bokoro_"/>
    <x v="11"/>
    <s v="Alla Mahamat"/>
    <n v="99610671"/>
    <x v="1"/>
    <n v="1"/>
    <n v="0"/>
    <s v="yes"/>
  </r>
  <r>
    <s v="2016-02-01T09:03:04.794+01"/>
    <s v="2016-02-01T09:05:10.199+01"/>
    <s v="352325069304819"/>
    <s v="12.19787461261591 17.16676511937253 322.3010553891525 8.0"/>
    <n v="12.1978746126"/>
    <n v="17.166765119400001"/>
    <n v="322.301055389"/>
    <n v="8"/>
    <s v="Amcoka asaba"/>
    <s v="Amchoka asaba"/>
    <s v="bokoro"/>
    <s v="tania_2_dukshi_"/>
    <x v="11"/>
    <s v="Bachir bichara"/>
    <n v="99667909"/>
    <x v="1"/>
    <n v="1"/>
    <n v="0"/>
    <s v="yes"/>
  </r>
  <r>
    <s v="2016-02-01T15:28:54.914+01"/>
    <s v="2016-02-01T15:34:45.390+01"/>
    <s v="352325069304819"/>
    <s v="12.25190595967695 17.20375305022365 320.2274695277672 6.0"/>
    <n v="12.2519059597"/>
    <n v="17.2037530502"/>
    <n v="320.22746952799997"/>
    <n v="6"/>
    <s v="Goz nougara3"/>
    <s v="Goz nougara3"/>
    <s v="bokoro"/>
    <s v="tania_2_dukshi_"/>
    <x v="11"/>
    <s v="Arada youssouf"/>
    <n v="99790912"/>
    <x v="1"/>
    <n v="2"/>
    <n v="0"/>
    <s v="yes"/>
  </r>
  <r>
    <s v="2016-02-01T08:38:52.299+01"/>
    <s v="2016-02-01T08:41:07.299+01"/>
    <s v="352325069311236"/>
    <s v="12.226764252339928 17.127835498622986 322.3617365321901 8.0"/>
    <n v="12.226764252300001"/>
    <n v="17.1278354986"/>
    <n v="322.36173653200001"/>
    <n v="8"/>
    <s v="sagal"/>
    <s v="sagal"/>
    <s v="bokoro"/>
    <s v="tania_2_dukshi_"/>
    <x v="11"/>
    <s v="Adoum salamat"/>
    <m/>
    <x v="1"/>
    <n v="1"/>
    <n v="0"/>
    <s v="yes"/>
  </r>
  <r>
    <s v="2016-02-01T09:10:44.737+01"/>
    <s v="2016-02-01T09:13:11.930+01"/>
    <s v="352325069311236"/>
    <s v="12.171946893867428 17.08782929047631 335.6397925278657 8.0"/>
    <n v="12.1719468939"/>
    <n v="17.0878292905"/>
    <n v="335.63979252799999"/>
    <n v="8"/>
    <s v="hile Alhimedaï"/>
    <s v="hilé Alhinedaī"/>
    <s v="bokoro"/>
    <s v="tania_1_bokoro_"/>
    <x v="11"/>
    <s v="Ahmat Mahamat"/>
    <m/>
    <x v="1"/>
    <n v="1"/>
    <n v="0"/>
    <s v="yes"/>
  </r>
  <r>
    <s v="2016-02-02T10:48:07.477+01"/>
    <s v="2016-02-02T10:50:39.545+01"/>
    <s v="352325069311236"/>
    <s v="12.200172990105637 17.122486876971163 317.3654677633335 6.0"/>
    <n v="12.2001729901"/>
    <n v="17.122486877"/>
    <n v="317.36546776300003"/>
    <n v="6"/>
    <s v="Rahad Albagar 1"/>
    <s v="Rahad Albagar1"/>
    <s v="bokoro"/>
    <s v="tania_1_bokoro_"/>
    <x v="11"/>
    <s v="Adim Doudou"/>
    <m/>
    <x v="1"/>
    <n v="1"/>
    <n v="0"/>
    <s v="yes"/>
  </r>
  <r>
    <s v="2016-02-02T11:19:21.035+01"/>
    <s v="2016-02-02T11:24:00.842+01"/>
    <s v="352325069311236"/>
    <s v="12.232064955305125 17.06941112764798 350.4073791918515 6.0"/>
    <n v="12.2320649553"/>
    <n v="17.069411127599999"/>
    <n v="350.40737919200001"/>
    <n v="6"/>
    <s v="Niguer Dehiye"/>
    <s v="Niguer dehiye"/>
    <s v="bokoro"/>
    <s v="tania_1_bokoro_"/>
    <x v="11"/>
    <s v="Ahmat Dehiye"/>
    <m/>
    <x v="1"/>
    <n v="1"/>
    <n v="0"/>
    <s v="yes"/>
  </r>
  <r>
    <s v="2016-02-02T11:51:14.315+01"/>
    <s v="2016-02-02T11:57:01.958+01"/>
    <s v="352325069311236"/>
    <s v="12.218094261697367 17.07341856579145 318.8045188852039 4.0"/>
    <n v="12.218094261699999"/>
    <n v="17.073418565800001"/>
    <n v="318.80451888499999"/>
    <n v="4"/>
    <s v="Niguer Alkoudou"/>
    <s v="Niguer Alkoudou"/>
    <s v="bokoro"/>
    <s v="tania_2_dukshi_"/>
    <x v="11"/>
    <s v="AlBachir Djoko"/>
    <m/>
    <x v="1"/>
    <n v="1"/>
    <n v="0"/>
    <s v="yes"/>
  </r>
  <r>
    <s v="2016-02-02T12:27:26.701+01"/>
    <s v="2016-02-02T12:30:05.759+01"/>
    <s v="352325069311236"/>
    <s v="12.298102887368833 17.092557645382236 324.926329922082 8.0"/>
    <n v="12.298102887400001"/>
    <n v="17.092557645399999"/>
    <n v="324.92632992199998"/>
    <n v="8"/>
    <s v="Doulouk 2"/>
    <s v="doulouk"/>
    <s v="bokoro"/>
    <s v="tania_2_dukshi_"/>
    <x v="11"/>
    <s v="Bachir Tom"/>
    <m/>
    <x v="1"/>
    <n v="1"/>
    <n v="0"/>
    <s v="yes"/>
  </r>
  <r>
    <s v="2015-12-02T10:18:36.256+01"/>
    <s v="2015-12-02T13:53:07.144+01"/>
    <s v="352325069311236"/>
    <s v="13.070600965736896 16.955831461578953 292.2277136931629 4.0"/>
    <n v="13.070600965700001"/>
    <n v="16.955831461599999"/>
    <n v="292.227713693"/>
    <n v="4"/>
    <s v="Fallé"/>
    <s v="Fallé"/>
    <s v="moito"/>
    <s v="kouka"/>
    <x v="12"/>
    <m/>
    <m/>
    <x v="1"/>
    <n v="2"/>
    <n v="0"/>
    <m/>
  </r>
  <r>
    <s v="2015-12-05T10:59:56.689+01"/>
    <s v="2015-12-05T11:04:34.717+01"/>
    <s v="352325069311236"/>
    <s v="12.803449964865838 16.739570210165216 298.04737258675556 8.0"/>
    <n v="12.8034499649"/>
    <n v="16.7395702102"/>
    <n v="298.04737258699998"/>
    <n v="8"/>
    <s v="Mangoundi"/>
    <s v="Mangoundi"/>
    <s v="moito"/>
    <s v="kouka"/>
    <x v="12"/>
    <m/>
    <m/>
    <x v="1"/>
    <n v="1"/>
    <n v="0"/>
    <m/>
  </r>
  <r>
    <s v="2015-12-05T11:42:40.323+01"/>
    <s v="2015-12-05T11:46:15.716+01"/>
    <s v="352325069311236"/>
    <s v="12.829238462823588 16.667733301749564 302.86278261955323 4.0"/>
    <n v="12.829238462799999"/>
    <n v="16.6677333017"/>
    <n v="302.86278262000002"/>
    <n v="4"/>
    <s v="Massa"/>
    <s v="Massa"/>
    <s v="moito"/>
    <s v="kouka"/>
    <x v="12"/>
    <m/>
    <m/>
    <x v="1"/>
    <n v="1"/>
    <n v="0"/>
    <m/>
  </r>
  <r>
    <s v="2015-12-05T11:14:54.457+01"/>
    <s v="2015-12-05T11:17:52.470+01"/>
    <s v="352325069311244"/>
    <s v="12.936984025252913 16.870817861108115 295.478276455852 4.0"/>
    <n v="12.936984025299999"/>
    <n v="16.870817861100001"/>
    <n v="295.478276456"/>
    <n v="4"/>
    <s v="Isné Mazaraf"/>
    <s v="Isné Mazaraf"/>
    <s v="moito"/>
    <s v="kouka"/>
    <x v="12"/>
    <m/>
    <m/>
    <x v="1"/>
    <n v="2"/>
    <n v="0"/>
    <m/>
  </r>
  <r>
    <s v="2015-12-05T12:07:35.534+01"/>
    <s v="2015-12-05T12:10:48.237+01"/>
    <s v="352325069311236"/>
    <s v="12.892919333612817 16.766727026437255 300.3052106169364 4.0"/>
    <n v="12.8929193336"/>
    <n v="16.766727026400002"/>
    <n v="300.305210617"/>
    <n v="4"/>
    <s v="Kama"/>
    <s v="Kama"/>
    <s v="moito"/>
    <s v="kouka"/>
    <x v="12"/>
    <m/>
    <m/>
    <x v="1"/>
    <n v="6"/>
    <n v="2"/>
    <m/>
  </r>
  <r>
    <s v="2015-12-21T12:02:46.297+01"/>
    <s v="2015-12-21T12:07:47.677+01"/>
    <s v="352325069304819"/>
    <s v="12.266199276109571 16.825764590773776 335.45104585901873 6.0"/>
    <n v="12.2661992761"/>
    <n v="16.825764590799999"/>
    <n v="335.45104585899998"/>
    <n v="6"/>
    <s v="Djabou arahat"/>
    <s v="Djabou issa"/>
    <s v="bokoro"/>
    <s v="daibaba_2_kindji_"/>
    <x v="0"/>
    <s v="Issa hassana"/>
    <n v="99109841"/>
    <x v="2"/>
    <n v="1"/>
    <n v="0"/>
    <s v="no"/>
  </r>
  <r>
    <s v="2015-12-22T14:12:39.581+01"/>
    <s v="2015-12-22T14:19:36.545+01"/>
    <s v="352325069304819"/>
    <s v="12.312713806136031 16.68579833742773 305.42521531004695 6.0"/>
    <n v="12.3127138061"/>
    <n v="16.685798337400001"/>
    <n v="305.42521531"/>
    <n v="6"/>
    <s v="Albout"/>
    <s v="Albout"/>
    <s v="bokoro"/>
    <s v="daibaba_2_kindji_"/>
    <x v="0"/>
    <s v="Adoum bichara"/>
    <n v="99981781"/>
    <x v="2"/>
    <n v="1"/>
    <n v="0"/>
    <s v="no"/>
  </r>
  <r>
    <s v="2016-01-04T14:56:05.124+01"/>
    <s v="2016-01-04T15:00:49.238+01"/>
    <s v="352325069311236"/>
    <s v="12.670071719407416 16.1376161487914 286.0736990332172 8.0"/>
    <n v="12.670071719399999"/>
    <n v="16.137616148799999"/>
    <n v="286.07369903300003"/>
    <n v="8"/>
    <s v="Ama hidjlidj"/>
    <s v="Ama hidjlidj"/>
    <s v="moito"/>
    <s v="moito"/>
    <x v="1"/>
    <s v="Borrtchaï djibrin"/>
    <n v="90074009"/>
    <x v="2"/>
    <n v="0"/>
    <n v="0"/>
    <s v="no"/>
  </r>
  <r>
    <s v="2016-01-12T13:47:40.653+01"/>
    <s v="2016-01-12T14:03:05.712+01"/>
    <s v="352325069311236"/>
    <s v="12.722524801663576 16.047495008207246 305.2448642617325 8.0"/>
    <n v="12.722524801700001"/>
    <n v="16.047495008199999"/>
    <n v="305.24486426200002"/>
    <n v="8"/>
    <s v="Amboukcharama"/>
    <m/>
    <s v="moito"/>
    <s v="moito"/>
    <x v="1"/>
    <s v="Hassan hamad"/>
    <n v="99484524"/>
    <x v="2"/>
    <n v="0"/>
    <n v="0"/>
    <s v="no"/>
  </r>
  <r>
    <s v="2016-01-18T13:53:56.684+01"/>
    <s v="2016-01-18T13:58:55.167+01"/>
    <s v="352325069311236"/>
    <s v="12.37528633928202 17.057566868345422 314.47679554290625 8.0"/>
    <n v="12.375286339300001"/>
    <n v="17.0575668683"/>
    <n v="314.47679554299998"/>
    <n v="8"/>
    <s v="Nouralwatane1( bokoro)"/>
    <s v="Nouralwane1"/>
    <s v="bokoro"/>
    <m/>
    <x v="2"/>
    <s v="Ibedallah iBrahim"/>
    <n v="66764476"/>
    <x v="2"/>
    <n v="0"/>
    <n v="0"/>
    <s v="no"/>
  </r>
  <r>
    <s v="2016-01-18T14:50:11.866+01"/>
    <s v="2016-01-18T14:53:19.685+01"/>
    <s v="352325069311236"/>
    <s v="12.372534050695469 17.0586550404503 326.93066505977544 8.0"/>
    <n v="12.372534050700001"/>
    <n v="17.0586550405"/>
    <n v="326.93066506000002"/>
    <n v="8"/>
    <s v="centre lamadine1 (bokoro)"/>
    <s v="centre lamadine1"/>
    <s v="bokoro"/>
    <m/>
    <x v="2"/>
    <s v="Hassan Banbia"/>
    <n v="90080832"/>
    <x v="2"/>
    <n v="0"/>
    <n v="0"/>
    <s v="no"/>
  </r>
  <r>
    <s v="2016-01-18T14:26:36.880+01"/>
    <s v="2016-01-18T14:32:45.798+01"/>
    <s v="352325069311236"/>
    <s v="12.375450179724234 17.056430915226112 304.4354496764637 8.0"/>
    <n v="12.3754501797"/>
    <n v="17.0564309152"/>
    <n v="304.43544967600002"/>
    <n v="8"/>
    <s v="Daralalsalam(bokoro)"/>
    <s v="daralsalam"/>
    <s v="bokoro"/>
    <m/>
    <x v="2"/>
    <s v="Mahamat  Nour Djibrin"/>
    <n v="91621904"/>
    <x v="2"/>
    <n v="0"/>
    <n v="0"/>
    <s v="no"/>
  </r>
  <r>
    <s v="2016-01-18T15:58:27.599+01"/>
    <s v="2016-01-18T16:01:30.205+01"/>
    <s v="352325069311236"/>
    <s v="12.377338645945613 17.06289711708102 366.7060580909699 8.0"/>
    <n v="12.3773386459"/>
    <n v="17.0628971171"/>
    <n v="366.70605809099999"/>
    <n v="8"/>
    <s v="Manawatchi (bokoro)"/>
    <s v="manawatchi barit"/>
    <s v="bokoro"/>
    <m/>
    <x v="2"/>
    <s v="Djiddo Dongouss"/>
    <n v="99219802"/>
    <x v="2"/>
    <n v="0"/>
    <n v="0"/>
    <s v="no"/>
  </r>
  <r>
    <s v="2016-01-18T10:04:09.421+01"/>
    <s v="2016-01-18T10:43:11.261+01"/>
    <s v="352325069311236"/>
    <s v="12.381679343582533 17.052113582922022 312.024339465624 8.0"/>
    <n v="12.3816793436"/>
    <n v="17.052113582899999"/>
    <n v="312.02433946600001"/>
    <n v="8"/>
    <s v="Farcha1 (bokoro)"/>
    <s v="farcha1"/>
    <s v="bokoro"/>
    <s v="tania_2_dukshi_"/>
    <x v="2"/>
    <s v="Hassane Saleh"/>
    <n v="99228404"/>
    <x v="2"/>
    <n v="0"/>
    <n v="1"/>
    <s v="yes"/>
  </r>
  <r>
    <s v="2016-01-18T11:32:59.057+01"/>
    <s v="2016-01-18T11:38:58.823+01"/>
    <s v="352325069311236"/>
    <s v="12.375286248299988 17.063824707031362 342.0173210671318 8.0"/>
    <n v="12.3752862483"/>
    <n v="17.063824706999998"/>
    <n v="342.01732106700001"/>
    <n v="8"/>
    <s v="Alwihda3 (bokoro)"/>
    <s v="alwihda3"/>
    <s v="bokoro"/>
    <s v="tania_2_dukshi_"/>
    <x v="2"/>
    <s v="Bachir Haszan"/>
    <n v="99229156"/>
    <x v="2"/>
    <n v="1"/>
    <n v="0"/>
    <s v="yes"/>
  </r>
  <r>
    <s v="2016-01-18T15:04:52.559+01"/>
    <s v="2016-01-18T15:07:08.554+01"/>
    <s v="352325069311236"/>
    <s v="12.372720559035146 17.060774375294955 304.38313197625087 8.0"/>
    <n v="12.372720558999999"/>
    <n v="17.060774375299999"/>
    <n v="304.38313197600002"/>
    <n v="8"/>
    <s v="centre lamadine2 (bokoro)"/>
    <s v="centre lamadine2"/>
    <s v="bokoro"/>
    <m/>
    <x v="2"/>
    <s v="Ali Ahmat"/>
    <n v="99234642"/>
    <x v="2"/>
    <n v="0"/>
    <n v="0"/>
    <s v="no"/>
  </r>
  <r>
    <s v="2016-01-18T16:37:30.260+01"/>
    <s v="2016-01-18T16:49:20.012+01"/>
    <s v="352325069311236"/>
    <s v="12.380261325841603 17.046256248335673 346.78338502785397 8.0"/>
    <n v="12.380261325799999"/>
    <n v="17.046256248300001"/>
    <n v="346.783385028"/>
    <n v="8"/>
    <s v="babarama (bokoro)"/>
    <s v="babarama"/>
    <s v="bokoro"/>
    <m/>
    <x v="2"/>
    <s v="Abdraman Gadji"/>
    <n v="99726008"/>
    <x v="2"/>
    <n v="1"/>
    <n v="0"/>
    <s v="no"/>
  </r>
  <r>
    <s v="2016-01-14T08:46:30.571+01"/>
    <s v="2016-01-14T08:49:43.204+01"/>
    <s v="352325069304819"/>
    <s v="12.383988919195488 17.157821574116443 299.5757121725838 6.0"/>
    <n v="12.3839889192"/>
    <n v="17.157821574100002"/>
    <n v="299.575712173"/>
    <n v="6"/>
    <s v="Hilet malout"/>
    <s v="Hite malout"/>
    <s v="bokoro"/>
    <s v="tania_2_dukshi_"/>
    <x v="2"/>
    <s v="Mahamat malout"/>
    <n v="99814238"/>
    <x v="2"/>
    <n v="1"/>
    <n v="0"/>
    <s v="no"/>
  </r>
  <r>
    <s v="2016-01-16T11:15:14.893+01"/>
    <s v="2016-01-16T11:19:24.543+01"/>
    <s v="352325069304819"/>
    <s v="12.27608132100828 17.006868860288733 324.2170601895266 8.0"/>
    <n v="12.276081320999999"/>
    <n v="17.006868860299999"/>
    <n v="324.21706018999998"/>
    <n v="8"/>
    <s v="Hazara1"/>
    <s v="Hazara amloubia"/>
    <s v="bokoro"/>
    <s v="tania_2_dukshi_"/>
    <x v="2"/>
    <s v="Hassana Ramad"/>
    <n v="99814250"/>
    <x v="2"/>
    <n v="0"/>
    <n v="1"/>
    <s v="no"/>
  </r>
  <r>
    <s v="2016-01-18T16:14:01.247+01"/>
    <s v="2016-01-18T16:42:53.764+01"/>
    <s v="352325069311236"/>
    <s v="12.379381530342016 17.05511865114696 298.79369817246214 8.0"/>
    <n v="12.3793815303"/>
    <n v="17.055118651099999"/>
    <n v="298.79369817200001"/>
    <n v="8"/>
    <s v="Etoile 1 (bokoro)"/>
    <s v="Etoile1"/>
    <s v="bokoro"/>
    <m/>
    <x v="2"/>
    <s v="Dogo Oumar"/>
    <n v="99909861"/>
    <x v="2"/>
    <n v="1"/>
    <n v="0"/>
    <s v="no"/>
  </r>
  <r>
    <s v="2016-01-21T13:20:33.205+01"/>
    <s v="2016-01-21T13:22:07.758+01"/>
    <s v="352325069304819"/>
    <s v="12.085425715382417 17.068797575371814 322.6696936588269 8.0"/>
    <n v="12.0854257154"/>
    <n v="17.068797575400001"/>
    <n v="322.66969365900002"/>
    <n v="8"/>
    <s v="Dilbini 2"/>
    <s v="Dilbini2"/>
    <s v="bokoro"/>
    <s v="tania_2_dukshi_"/>
    <x v="3"/>
    <s v="Adoum mahamat"/>
    <n v="99465654"/>
    <x v="2"/>
    <n v="0"/>
    <n v="0"/>
    <s v="no"/>
  </r>
  <r>
    <s v="2016-01-21T13:00:21.329+01"/>
    <s v="2016-01-21T13:14:44.136+01"/>
    <s v="352325069304819"/>
    <s v="12.082738909904029 17.067637241205713 319.46362876477224 6.0"/>
    <n v="12.0827389099"/>
    <n v="17.0676372412"/>
    <n v="319.46362876500001"/>
    <n v="6"/>
    <s v="Dilbini (tchok)"/>
    <s v="Dilbini (tchok)"/>
    <s v="bokoro"/>
    <s v="tania_2_dukshi_"/>
    <x v="3"/>
    <s v="Achene hassan"/>
    <n v="99719606"/>
    <x v="2"/>
    <n v="1"/>
    <n v="0"/>
    <s v="no"/>
  </r>
  <r>
    <s v="2015-12-17T13:50:06.381+01"/>
    <s v="2015-12-17T14:03:15.390+01"/>
    <s v="352325069311236"/>
    <s v="12.671387023496564 16.98475554213926 307.54991746725744 8.0"/>
    <n v="12.671387023499999"/>
    <n v="16.9847555421"/>
    <n v="307.549917467"/>
    <n v="8"/>
    <s v="Djokana"/>
    <s v="Djokana"/>
    <s v="moito"/>
    <s v="moito"/>
    <x v="5"/>
    <s v="Abakar ngabara"/>
    <n v="92619806"/>
    <x v="2"/>
    <n v="1"/>
    <n v="0"/>
    <s v="yes"/>
  </r>
  <r>
    <s v="2015-12-18T11:22:47.654+01"/>
    <s v="2015-12-18T11:32:50.488+01"/>
    <s v="352325069304819"/>
    <s v="12.646073095182244 17.11919174154511 308.61699697598857 4.0"/>
    <n v="12.6460730952"/>
    <n v="17.1191917415"/>
    <n v="308.616996976"/>
    <n v="4"/>
    <s v="Iredja souk"/>
    <s v="Iredja  souk"/>
    <s v="moito"/>
    <s v="moito"/>
    <x v="5"/>
    <s v="Oumar abba hassan"/>
    <n v="95784329"/>
    <x v="2"/>
    <n v="2"/>
    <n v="1"/>
    <s v="no"/>
  </r>
  <r>
    <s v="2015-12-17T11:54:53.341+01"/>
    <s v="2015-12-17T13:11:44.096+01"/>
    <s v="352325069311236"/>
    <s v="12.61928463916461 17.06009145293584 303.3886061796309 6.0"/>
    <n v="12.6192846392"/>
    <n v="17.0600914529"/>
    <n v="303.38860618000001"/>
    <n v="6"/>
    <s v="Gawaye"/>
    <s v="Gawaye"/>
    <s v="moito"/>
    <s v="moito"/>
    <x v="5"/>
    <s v="Mahamat Abdoulay"/>
    <m/>
    <x v="2"/>
    <n v="0"/>
    <n v="1"/>
    <s v="yes"/>
  </r>
  <r>
    <s v="2015-12-17T12:37:54.497+01"/>
    <s v="2015-12-17T12:40:06.670+01"/>
    <s v="352325069311236"/>
    <s v="12.582013871696075 17.05269071718813 304.14828567012216 6.0"/>
    <n v="12.582013871699999"/>
    <n v="17.052690717200001"/>
    <n v="304.14828567000001"/>
    <n v="6"/>
    <s v="Aradja"/>
    <s v="Aradja"/>
    <s v="moito"/>
    <s v="moito"/>
    <x v="5"/>
    <s v="Haroune Hissene"/>
    <m/>
    <x v="2"/>
    <n v="0"/>
    <n v="1"/>
    <s v="yes"/>
  </r>
  <r>
    <s v="2016-01-26T09:37:03.778+01"/>
    <s v="2016-01-26T09:41:08.583+01"/>
    <s v="352325069311236"/>
    <s v="11.813186289326437 17.16535387240544 326.18015159232823 8.0"/>
    <n v="11.813186289300001"/>
    <n v="17.165353872400001"/>
    <n v="326.18015159200002"/>
    <n v="8"/>
    <s v="Amkoloma cherif"/>
    <s v="amkolomo cherif"/>
    <s v="gama"/>
    <s v="yessie"/>
    <x v="6"/>
    <s v="Ahmat cherif souleyman"/>
    <n v="99505721"/>
    <x v="2"/>
    <n v="0"/>
    <n v="0"/>
    <s v="no"/>
  </r>
  <r>
    <s v="2016-01-28T10:55:31.040+01"/>
    <s v="2016-01-28T11:06:31.486+01"/>
    <s v="352325069311236"/>
    <s v="11.785187646749264 17.16217769848229 362.2042547923041 8.0"/>
    <n v="11.785187646700001"/>
    <n v="17.162177698499999"/>
    <n v="362.20425479199997"/>
    <n v="8"/>
    <s v="Koukayé"/>
    <s v="koukayé(gama)"/>
    <s v="gama"/>
    <s v="yessie"/>
    <x v="6"/>
    <s v="Gougou Mahamat"/>
    <m/>
    <x v="2"/>
    <n v="2"/>
    <n v="1"/>
    <s v="yes"/>
  </r>
  <r>
    <s v="2016-02-05T09:16:42.487+01"/>
    <s v="2016-02-05T09:20:32.431+01"/>
    <s v="352325069311236"/>
    <s v="12.687160125646173 16.73878961993273 318.0547331002708 8.0"/>
    <n v="12.6871601256"/>
    <n v="16.7387896199"/>
    <n v="318.05473310000002"/>
    <n v="8"/>
    <s v="N'djamena"/>
    <s v="ndjamena"/>
    <s v="moito"/>
    <s v="mayakne"/>
    <x v="7"/>
    <s v="Haroune Abakar"/>
    <n v="91992710"/>
    <x v="2"/>
    <n v="0"/>
    <n v="0"/>
    <s v="no"/>
  </r>
  <r>
    <s v="2015-12-17T16:39:15.150+01"/>
    <s v="2015-12-17T16:44:58.497+01"/>
    <s v="352325069311244"/>
    <s v="12.532368486035919 16.748820669430938 311.45289350776176 6.0"/>
    <n v="12.532368485999999"/>
    <n v="16.748820669400001"/>
    <n v="311.45289350799999"/>
    <n v="6"/>
    <s v="Moito"/>
    <s v="Moyto"/>
    <s v="moito"/>
    <s v="moito"/>
    <x v="9"/>
    <s v="Azolo awadja"/>
    <n v="62486417"/>
    <x v="2"/>
    <n v="5"/>
    <n v="3"/>
    <s v="yes"/>
  </r>
  <r>
    <s v="2015-12-15T12:21:20.800+01"/>
    <s v="2015-12-15T13:04:27.022+01"/>
    <s v="352325069304819"/>
    <s v="12.507882489924746 16.542580680738727 322.247704856869 6.0"/>
    <n v="12.5078824899"/>
    <n v="16.542580680699999"/>
    <n v="322.24770485699997"/>
    <n v="6"/>
    <s v="Abragna"/>
    <s v="Abragna"/>
    <s v="moito"/>
    <s v="kouka"/>
    <x v="9"/>
    <s v="Ahmat abba"/>
    <n v="99297792"/>
    <x v="2"/>
    <n v="1"/>
    <n v="0"/>
    <s v="no"/>
  </r>
  <r>
    <s v="2015-12-15T13:34:24.246+01"/>
    <s v="2015-12-15T13:37:14.624+01"/>
    <s v="352325069304819"/>
    <s v="12.432015657413228 16.538514564131525 305.1221666608414 8.0"/>
    <n v="12.432015657399999"/>
    <n v="16.538514564100002"/>
    <n v="305.12216666099999"/>
    <n v="8"/>
    <s v="Salawa1"/>
    <s v="Salawa1"/>
    <s v="moito"/>
    <s v="moito"/>
    <x v="9"/>
    <s v="Ramat mahamat"/>
    <n v="99390488"/>
    <x v="2"/>
    <n v="1"/>
    <n v="0"/>
    <s v="yes"/>
  </r>
  <r>
    <s v="2015-12-14T11:07:15.273+01"/>
    <s v="2015-12-14T11:17:58.935+01"/>
    <s v="352325069311236"/>
    <s v="12.582052630467551 16.55585498798989 300.09190347059797 8.0"/>
    <n v="12.5820526305"/>
    <n v="16.555854988"/>
    <n v="300.09190347100002"/>
    <n v="8"/>
    <s v="Moïto(Ridina)"/>
    <s v="Ridina"/>
    <s v="moito"/>
    <s v="moito"/>
    <x v="9"/>
    <s v="Abraman djida mahamoud"/>
    <n v="99730251"/>
    <x v="2"/>
    <n v="0"/>
    <n v="0"/>
    <s v="no"/>
  </r>
  <r>
    <s v="2015-12-15T10:57:46.479+01"/>
    <s v="2015-12-15T11:05:36.741+01"/>
    <s v="352325069311236"/>
    <s v="12.592963806877243 16.556530714869606 305.40785255459235 8.0"/>
    <n v="12.5929638069"/>
    <n v="16.556530714899999"/>
    <n v="305.40785255499998"/>
    <n v="8"/>
    <s v="Dikayé"/>
    <s v="Dikayé"/>
    <s v="moito"/>
    <s v="moito"/>
    <x v="9"/>
    <s v="Check Talak"/>
    <n v="99743446"/>
    <x v="2"/>
    <n v="1"/>
    <n v="2"/>
    <s v="yes"/>
  </r>
  <r>
    <s v="2016-01-22T14:11:58.897+01"/>
    <s v="2016-01-22T14:17:41.495+01"/>
    <s v="352325069311236"/>
    <s v="12.157314408085854 17.266164806062196 330.05566830384424 8.0"/>
    <n v="12.1573144081"/>
    <n v="17.266164806100001"/>
    <n v="330.05566830399999"/>
    <n v="8"/>
    <s v="galadji moustapha"/>
    <s v="Galadji Moustapha"/>
    <s v="bokoro"/>
    <s v="amloudouba"/>
    <x v="10"/>
    <s v="Moustapha Assilek"/>
    <n v="90029543"/>
    <x v="2"/>
    <n v="0"/>
    <n v="0"/>
    <s v="no"/>
  </r>
  <r>
    <s v="2016-01-22T10:05:32.032+01"/>
    <s v="2016-01-22T10:11:02.324+01"/>
    <s v="352325069311236"/>
    <s v="12.181212149066045 17.327752323576792 332.5952619900846 8.0"/>
    <n v="12.1812121491"/>
    <n v="17.327752323599999"/>
    <n v="332.59526198999998"/>
    <n v="8"/>
    <s v="laban marbo"/>
    <s v="laban marbo"/>
    <s v="bokoro"/>
    <s v="amloudouba"/>
    <x v="10"/>
    <s v="choroma barka"/>
    <n v="91316742"/>
    <x v="2"/>
    <n v="1"/>
    <n v="0"/>
    <s v="yes"/>
  </r>
  <r>
    <s v="2016-01-22T10:25:10.275+01"/>
    <s v="2016-01-22T10:28:41.110+01"/>
    <s v="352325069311236"/>
    <s v="12.157483534638807 17.364791246599285 346.75294780637626 8.0"/>
    <n v="12.157483534600001"/>
    <n v="17.364791246599999"/>
    <n v="346.75294780600001"/>
    <n v="8"/>
    <s v="Soudia"/>
    <s v="soudia"/>
    <s v="bokoro"/>
    <s v="amloudouba"/>
    <x v="10"/>
    <s v="Choroma Adim"/>
    <n v="95468527"/>
    <x v="2"/>
    <n v="0"/>
    <n v="0"/>
    <s v="no"/>
  </r>
  <r>
    <s v="2016-01-25T13:56:00.248+01"/>
    <s v="2016-01-25T14:00:06.331+01"/>
    <s v="352325069311236"/>
    <s v="12.09367875906763 17.246798342734902 315.4843286686974 8.0"/>
    <n v="12.093678759099999"/>
    <n v="17.2467983427"/>
    <n v="315.48432866899998"/>
    <n v="8"/>
    <s v="ouled bili"/>
    <s v="ouled bili"/>
    <s v="bokoro"/>
    <s v="amloudouba"/>
    <x v="10"/>
    <s v="Bakhit Bourma"/>
    <n v="99231265"/>
    <x v="2"/>
    <n v="0"/>
    <n v="0"/>
    <s v="no"/>
  </r>
  <r>
    <s v="2016-02-01T08:48:46.536+01"/>
    <s v="2016-02-01T08:52:51.926+01"/>
    <s v="352325069311236"/>
    <s v="12.211214232509592 17.11794490204072 319.8632092551036 6.0"/>
    <n v="12.2112142325"/>
    <n v="17.117944902000001"/>
    <n v="319.86320925500002"/>
    <n v="6"/>
    <s v="Doukchi"/>
    <s v="doukchi"/>
    <s v="bokoro"/>
    <s v="tania_2_dukshi_"/>
    <x v="11"/>
    <s v="Hassibé Bichara"/>
    <n v="95599232"/>
    <x v="2"/>
    <n v="1"/>
    <n v="0"/>
    <s v="yes"/>
  </r>
  <r>
    <s v="2016-02-02T09:54:31.961+01"/>
    <s v="2016-02-02T10:05:39.187+01"/>
    <s v="352325069304819"/>
    <s v="12.321215567219358 17.15188287529822 326.8384727315873 6.0"/>
    <n v="12.321215567199999"/>
    <n v="17.1518828753"/>
    <n v="326.83847273200001"/>
    <n v="6"/>
    <s v="Anidjayit"/>
    <s v="Anidjayite"/>
    <s v="bokoro"/>
    <s v="tania_2_dukshi_"/>
    <x v="11"/>
    <s v="Mahamat afiledje"/>
    <n v="99341975"/>
    <x v="2"/>
    <n v="0"/>
    <n v="1"/>
    <s v="no"/>
  </r>
  <r>
    <s v="2015-12-21T13:46:58.528+01"/>
    <s v="2015-12-21T13:49:44.953+01"/>
    <s v="352325069304819"/>
    <s v="12.26958715053938 16.78529452891212 315.16095160807197 4.0"/>
    <n v="12.2695871505"/>
    <n v="16.7852945289"/>
    <n v="315.160951608"/>
    <n v="4"/>
    <s v="Djabou alamar"/>
    <s v="Djabou almar"/>
    <s v="bokoro"/>
    <s v="daibaba_2_kindji_"/>
    <x v="0"/>
    <s v="Hassana adim"/>
    <n v="0"/>
    <x v="3"/>
    <n v="0"/>
    <n v="1"/>
    <s v="no"/>
  </r>
  <r>
    <s v="2015-12-21T10:55:00.545+01"/>
    <s v="2015-12-21T10:58:11.709+01"/>
    <s v="FC:19:10:6B:FC:D1"/>
    <s v="12.324919847928578 16.732911573072474 313.7520621920689 8.0"/>
    <n v="12.3249198479"/>
    <n v="16.732911573100001"/>
    <n v="313.75206219199998"/>
    <n v="8"/>
    <s v="Abiribé Hamala"/>
    <s v="Abiribé hamala"/>
    <s v="bokoro"/>
    <s v="daibaba_2_kindji_"/>
    <x v="0"/>
    <s v="Bourma Abitane"/>
    <n v="92779194"/>
    <x v="3"/>
    <n v="0"/>
    <n v="0"/>
    <s v="no"/>
  </r>
  <r>
    <s v="2015-12-21T11:59:09.763+01"/>
    <s v="2015-12-21T13:52:32.249+01"/>
    <s v="FC:19:10:6B:FC:D1"/>
    <s v="12.308829682249076 16.753206129812135 316.8647210849071 8.0"/>
    <n v="12.308829682200001"/>
    <n v="16.753206129799999"/>
    <n v="316.86472108499999"/>
    <n v="8"/>
    <s v="Abirebi souk"/>
    <s v="Abirebi souk"/>
    <s v="bokoro"/>
    <s v="daibaba_1_maigana_"/>
    <x v="0"/>
    <s v="Soumaïne hassane"/>
    <n v="95597248"/>
    <x v="3"/>
    <n v="0"/>
    <n v="1"/>
    <s v="yes"/>
  </r>
  <r>
    <s v="2015-12-23T10:04:03.164+01"/>
    <s v="2015-12-23T10:09:49.165+01"/>
    <s v="352325069311236"/>
    <s v="12.372271570285907 16.705876932148332 282.211570760638 8.0"/>
    <n v="12.372271570300001"/>
    <n v="16.705876932100001"/>
    <n v="282.21157076100002"/>
    <n v="8"/>
    <s v="Rakhaya"/>
    <s v="Rakhaya"/>
    <s v="bokoro"/>
    <s v="daibaba_1_maigana_"/>
    <x v="0"/>
    <s v="Animer  chene"/>
    <n v="99444464"/>
    <x v="3"/>
    <n v="0"/>
    <n v="0"/>
    <s v="no"/>
  </r>
  <r>
    <s v="2015-12-21T11:27:45.689+01"/>
    <s v="2015-12-21T13:55:23.298+01"/>
    <s v="FC:19:10:6B:FC:D1"/>
    <s v="12.308033963053651 16.73227997744561 325.5684134116504 6.0"/>
    <n v="12.3080339631"/>
    <n v="16.732279977400001"/>
    <n v="325.56841341199998"/>
    <n v="6"/>
    <s v="Abirebi centre 1"/>
    <s v="Abirebi centre1"/>
    <s v="bokoro"/>
    <s v="daibaba_1_maigana_"/>
    <x v="0"/>
    <s v="Izeroungou sakine"/>
    <n v="99667612"/>
    <x v="3"/>
    <n v="0"/>
    <n v="1"/>
    <s v="yes"/>
  </r>
  <r>
    <s v="2016-02-11T09:14:28.999+01"/>
    <s v="2016-02-11T09:17:16.338+01"/>
    <s v="352325069304819"/>
    <s v="12.142764958622198 17.5177501450418 293.00172142282827 8.0"/>
    <n v="12.142764958600001"/>
    <n v="17.517750145000001"/>
    <n v="293.00172142299999"/>
    <n v="8"/>
    <s v="mouatir"/>
    <s v="mouatir"/>
    <s v="bokoro"/>
    <s v="amloudouba"/>
    <x v="14"/>
    <s v="adoum alkhali"/>
    <n v="95266442"/>
    <x v="3"/>
    <n v="0"/>
    <n v="0"/>
    <s v="no"/>
  </r>
  <r>
    <s v="2016-02-11T11:08:12.223+01"/>
    <s v="2016-02-11T11:44:39.552+01"/>
    <s v="352325069304819"/>
    <s v="12.11108135561446 17.36671424145195 327.7254019921905 8.0"/>
    <n v="12.1110813556"/>
    <n v="17.366714241499999"/>
    <n v="327.725401992"/>
    <n v="8"/>
    <s v="dangoro migni"/>
    <s v="dangoro migni"/>
    <s v="bokoro"/>
    <s v="amloudouba"/>
    <x v="14"/>
    <s v="abdel nabi hassaballah"/>
    <n v="99188711"/>
    <x v="3"/>
    <n v="0"/>
    <n v="0"/>
    <s v="no"/>
  </r>
  <r>
    <s v="2016-01-05T13:18:34.472+01"/>
    <s v="2016-01-05T13:21:35.086+01"/>
    <s v="352325069311236"/>
    <s v="12.813346859654771 16.133044819241302 316.30587583761104 8.0"/>
    <n v="12.813346859699999"/>
    <n v="16.133044819199998"/>
    <n v="316.30587583800002"/>
    <n v="8"/>
    <s v="Kouzouboura"/>
    <s v="Kouzouboura"/>
    <s v="moito"/>
    <s v="moito"/>
    <x v="1"/>
    <s v="Bechir Hamit Sanoussi"/>
    <n v="99560257"/>
    <x v="3"/>
    <n v="0"/>
    <n v="2"/>
    <s v="no"/>
  </r>
  <r>
    <s v="2016-01-05T12:09:06.639+01"/>
    <s v="2016-01-05T12:11:38.479+01"/>
    <s v="352325069311236"/>
    <s v="12.797662843872262 16.144344346217785 300.14448025545084 6.0"/>
    <n v="12.7976628439"/>
    <n v="16.1443443462"/>
    <n v="300.14448025500002"/>
    <n v="6"/>
    <s v="Koudaïyeski"/>
    <s v="Koudaïyeski"/>
    <s v="moito"/>
    <s v="moito"/>
    <x v="1"/>
    <s v="Abakar Nahar"/>
    <n v="99884461"/>
    <x v="3"/>
    <n v="0"/>
    <n v="0"/>
    <s v="no"/>
  </r>
  <r>
    <s v="2016-01-18T08:46:26.812+01"/>
    <s v="2016-01-18T08:52:32.282+01"/>
    <s v="352325069311236"/>
    <s v="12.377951000060518 17.062647628003948 301.5179036186382 6.0"/>
    <n v="12.377951000099999"/>
    <n v="17.062647628000001"/>
    <n v="301.51790361899998"/>
    <n v="6"/>
    <s v="gordolé (bokoro)"/>
    <s v="gordolé"/>
    <s v="bokoro"/>
    <s v="tania_2_dukshi_"/>
    <x v="2"/>
    <s v="djime Abbat"/>
    <n v="91732403"/>
    <x v="3"/>
    <n v="6"/>
    <n v="0"/>
    <s v="yes"/>
  </r>
  <r>
    <s v="2016-01-13T15:40:20.516+01"/>
    <s v="2016-01-13T16:06:17.684+01"/>
    <s v="352325069311236"/>
    <s v="12.522228726640908 17.212198324844078 333.52336293149415 8.0"/>
    <n v="12.5222287266"/>
    <n v="17.212198324799999"/>
    <n v="333.52336293100001"/>
    <n v="8"/>
    <s v="Abourda"/>
    <s v="Abourda"/>
    <s v="bokoro"/>
    <s v="tania_1_bokoro_"/>
    <x v="2"/>
    <s v="Mahamat ramad"/>
    <n v="98556745"/>
    <x v="3"/>
    <n v="0"/>
    <n v="0"/>
    <s v="no"/>
  </r>
  <r>
    <s v="2016-01-21T13:23:18.079+01"/>
    <s v="2016-01-21T13:38:08.641+01"/>
    <s v="352325069304819"/>
    <s v="12.084644136413669 17.06778988254833 360.64081218771014 6.0"/>
    <n v="12.0846441364"/>
    <n v="17.067789882500001"/>
    <n v="360.64081218799998"/>
    <n v="6"/>
    <s v="Dilbini3"/>
    <s v="Dilbini3"/>
    <s v="bokoro"/>
    <s v="tania_2_dukshi_"/>
    <x v="3"/>
    <s v="Abdelrasoul abakar"/>
    <n v="91163009"/>
    <x v="3"/>
    <n v="0"/>
    <n v="0"/>
    <s v="no"/>
  </r>
  <r>
    <s v="2015-12-19T08:59:57.375+01"/>
    <s v="2015-12-19T09:06:03.904+01"/>
    <s v="352325069311236"/>
    <s v="12.648036225332776 17.052773471353667 290.47882644306515 8.0"/>
    <n v="12.6480362253"/>
    <n v="17.052773471399998"/>
    <n v="290.478826443"/>
    <n v="8"/>
    <s v="Dinegiss"/>
    <s v="Dinegiss"/>
    <s v="moito"/>
    <s v="moito"/>
    <x v="5"/>
    <s v="Abakar issa Abba"/>
    <n v="90123168"/>
    <x v="3"/>
    <n v="0"/>
    <n v="2"/>
    <s v="yes"/>
  </r>
  <r>
    <s v="2015-12-18T14:23:12.710+01"/>
    <s v="2015-12-18T14:25:58.685+01"/>
    <s v="352325069311236"/>
    <s v="12.769359625961387 17.047364508551528 302.0672475230689 4.0"/>
    <n v="12.769359626"/>
    <n v="17.047364508600001"/>
    <n v="302.06724752299999"/>
    <n v="4"/>
    <s v="Talata 3"/>
    <s v="Talata 3"/>
    <s v="moito"/>
    <s v="moito"/>
    <x v="5"/>
    <s v="Adim Hillou"/>
    <n v="90353878"/>
    <x v="3"/>
    <n v="2"/>
    <n v="0"/>
    <s v="yes"/>
  </r>
  <r>
    <s v="2015-12-17T10:29:18.736+01"/>
    <s v="2015-12-17T10:36:24.782+01"/>
    <s v="352325069311236"/>
    <s v="12.682931368611424 17.02651961347986 305.11504534478956 8.0"/>
    <n v="12.6829313686"/>
    <n v="17.0265196135"/>
    <n v="305.115045345"/>
    <n v="8"/>
    <s v="Djoudoula"/>
    <s v="Djoudoula"/>
    <s v="moito"/>
    <s v="kouka"/>
    <x v="5"/>
    <s v="Ibrahim goni"/>
    <n v="91230214"/>
    <x v="3"/>
    <n v="0"/>
    <n v="1"/>
    <s v="no"/>
  </r>
  <r>
    <s v="2015-12-19T12:34:22.043+01"/>
    <s v="2015-12-19T12:41:08.665+01"/>
    <s v="FC:19:10:6B:FC:D1"/>
    <s v="12.62333931853854 17.028258843961652 300.18170398146924 8.0"/>
    <n v="12.623339318499999"/>
    <n v="17.028258844"/>
    <n v="300.181703981"/>
    <n v="8"/>
    <s v="Amkawarim"/>
    <s v="Amkawarim"/>
    <s v="moito"/>
    <s v="moito"/>
    <x v="5"/>
    <s v="Danna galadima"/>
    <n v="91250490"/>
    <x v="3"/>
    <n v="0"/>
    <n v="1"/>
    <s v="no"/>
  </r>
  <r>
    <s v="2015-12-19T12:19:47.120+01"/>
    <s v="2015-12-19T12:21:29.989+01"/>
    <s v="FC:19:10:6B:FC:D1"/>
    <s v="12.601891247471777 17.045311137855045 303.5760828819393 8.0"/>
    <n v="12.601891247499999"/>
    <n v="17.045311137900001"/>
    <n v="303.57608288199998"/>
    <n v="8"/>
    <s v="Labata"/>
    <s v="Labata"/>
    <s v="moito"/>
    <s v="moito"/>
    <x v="5"/>
    <s v="Abakar Adim hassane"/>
    <n v="95609361"/>
    <x v="3"/>
    <n v="0"/>
    <n v="0"/>
    <s v="no"/>
  </r>
  <r>
    <s v="2015-12-17T12:20:03.751+01"/>
    <s v="2015-12-17T12:22:56.654+01"/>
    <s v="352325069311236"/>
    <s v="12.58821155868709 17.06819656580117 304.18379351159814 8.0"/>
    <n v="12.588211558699999"/>
    <n v="17.068196565800001"/>
    <n v="304.18379351200002"/>
    <n v="8"/>
    <s v="Dogolo"/>
    <s v="Dogolo"/>
    <s v="moito"/>
    <s v="moito"/>
    <x v="5"/>
    <s v="Adoum Abdoulay"/>
    <n v="98708437"/>
    <x v="3"/>
    <n v="0"/>
    <n v="1"/>
    <s v="yes"/>
  </r>
  <r>
    <s v="2016-01-27T09:37:55.732+01"/>
    <s v="2016-01-27T09:40:33.169+01"/>
    <s v="352325069311236"/>
    <s v="11.78498095583257 17.18433206641127 354.2393938889155 8.0"/>
    <n v="11.7849809558"/>
    <n v="17.1843320664"/>
    <n v="354.23939388899998"/>
    <n v="8"/>
    <s v="Idal haray"/>
    <s v="idalharay"/>
    <s v="gama"/>
    <s v="yessie"/>
    <x v="6"/>
    <s v="Ahmat souk"/>
    <n v="95055241"/>
    <x v="3"/>
    <n v="0"/>
    <n v="0"/>
    <s v="no"/>
  </r>
  <r>
    <s v="2016-01-07T12:19:47.208+01"/>
    <s v="2016-01-07T12:33:28.375+01"/>
    <s v="352325069311236"/>
    <s v="12.160154343825544 16.51509577811613 329.96698764666604 8.0"/>
    <n v="12.1601543438"/>
    <n v="16.515095778100001"/>
    <n v="329.966987647"/>
    <n v="8"/>
    <s v="Amkidémil"/>
    <s v="Amkidémil"/>
    <s v="bokoro"/>
    <s v="daibaba_1_maigana_"/>
    <x v="8"/>
    <s v="Zakaria Ahmar chene"/>
    <n v="92309048"/>
    <x v="3"/>
    <n v="0"/>
    <n v="1"/>
    <s v="yes"/>
  </r>
  <r>
    <s v="2016-01-11T09:30:57.898+01"/>
    <s v="2016-01-11T09:36:31.955+01"/>
    <s v="352325069311236"/>
    <s v="12.16402395814291 16.462330527242994 310.09996949078396 6.0"/>
    <n v="12.1640239581"/>
    <n v="16.462330527199999"/>
    <n v="310.09996949100002"/>
    <n v="6"/>
    <s v="Maïgana centre"/>
    <s v="Maïgana"/>
    <s v="bokoro"/>
    <s v="daibaba_1_maigana_"/>
    <x v="8"/>
    <s v="Adoum Abakar"/>
    <n v="99231367"/>
    <x v="3"/>
    <n v="2"/>
    <n v="4"/>
    <s v="yes"/>
  </r>
  <r>
    <s v="2016-01-11T12:35:28.324+01"/>
    <s v="2016-01-11T12:39:14.212+01"/>
    <s v="352325069311236"/>
    <s v="12.169931823432735 16.578059279107148 330.8707349805724 8.0"/>
    <n v="12.169931823400001"/>
    <n v="16.5780592791"/>
    <n v="330.870734981"/>
    <n v="8"/>
    <s v="Kalaw"/>
    <s v="Kalaw ambagour"/>
    <s v="bokoro"/>
    <s v="daibaba_1_maigana_"/>
    <x v="8"/>
    <s v="Hassan yakoub"/>
    <n v="99918544"/>
    <x v="3"/>
    <n v="0"/>
    <n v="0"/>
    <s v="no"/>
  </r>
  <r>
    <s v="2016-01-11T11:01:00.445+01"/>
    <s v="2016-01-11T11:10:31.763+01"/>
    <s v="352325069311236"/>
    <s v="12.097187579450432 16.536852139026827 328.7406432211698 8.0"/>
    <n v="12.0971875795"/>
    <n v="16.536852139000001"/>
    <n v="328.74064322100003"/>
    <n v="8"/>
    <s v="Dabanga2"/>
    <s v="Dabanga2"/>
    <s v="bokoro"/>
    <s v="daibaba_1_maigana_"/>
    <x v="8"/>
    <s v="Rakhiss brahim"/>
    <m/>
    <x v="3"/>
    <n v="0"/>
    <n v="0"/>
    <s v="no"/>
  </r>
  <r>
    <s v="2015-12-14T10:53:40.389+01"/>
    <s v="2015-12-14T10:59:30.965+01"/>
    <s v="352325069311236"/>
    <s v="12.580967712721323 16.55838860303709 303.68001737462146 8.0"/>
    <n v="12.5809677127"/>
    <n v="16.558388603000001"/>
    <n v="303.68001737499998"/>
    <n v="8"/>
    <s v="Moïto (bache)"/>
    <s v="Bache"/>
    <s v="moito"/>
    <s v="moito"/>
    <x v="9"/>
    <s v="Mahamat Moussa"/>
    <n v="95219886"/>
    <x v="3"/>
    <n v="0"/>
    <n v="0"/>
    <s v="no"/>
  </r>
  <r>
    <s v="2016-01-22T09:21:27.678+01"/>
    <s v="2016-01-22T09:31:20.192+01"/>
    <s v="352325069311236"/>
    <s v="12.14274622223937 17.294866914010115 344.0730695383884 8.0"/>
    <n v="12.1427462222"/>
    <n v="17.294866914"/>
    <n v="344.07306953800003"/>
    <n v="8"/>
    <s v="andilo"/>
    <s v="andilo"/>
    <s v="bokoro"/>
    <s v="amloudouba"/>
    <x v="10"/>
    <s v="issa souk"/>
    <n v="92394820"/>
    <x v="3"/>
    <n v="0"/>
    <n v="1"/>
    <s v="yes"/>
  </r>
  <r>
    <s v="2016-01-23T10:55:23.421+01"/>
    <s v="2016-01-23T11:00:41.268+01"/>
    <s v="352325069311236"/>
    <s v="11.995803724980457 17.23501142956568 317.8191499152584 6.0"/>
    <n v="11.995803725"/>
    <n v="17.2350114296"/>
    <n v="317.81914991500003"/>
    <n v="6"/>
    <s v="bantoul Moteur"/>
    <s v="bantoul moteur"/>
    <s v="bokoro"/>
    <s v="amloudouba"/>
    <x v="10"/>
    <s v="Mahamat Hissen ramadan"/>
    <n v="99370744"/>
    <x v="3"/>
    <n v="0"/>
    <n v="0"/>
    <s v="no"/>
  </r>
  <r>
    <s v="2016-01-25T09:48:01.067+01"/>
    <s v="2016-01-25T09:54:08.098+01"/>
    <s v="352325069311236"/>
    <s v="12.17127076602894 17.275692636698544 317.635872240274 8.0"/>
    <n v="12.171270765999999"/>
    <n v="17.275692636700001"/>
    <n v="317.63587224000003"/>
    <n v="8"/>
    <s v="galatchi alchaïb"/>
    <s v="galatchi alchaïb"/>
    <s v="bokoro"/>
    <s v="amloudouba"/>
    <x v="10"/>
    <s v="Moustapha Assilek"/>
    <m/>
    <x v="3"/>
    <n v="0"/>
    <n v="0"/>
    <s v="no"/>
  </r>
  <r>
    <s v="2015-12-02T12:16:20.594+01"/>
    <s v="2015-12-02T13:52:39.815+01"/>
    <s v="352325069311236"/>
    <s v="12.961440252634022 16.81878249797983 305.15495580243214 4.0"/>
    <n v="12.961440252599999"/>
    <n v="16.818782498000001"/>
    <n v="305.15495580200002"/>
    <n v="4"/>
    <s v="Irni 3"/>
    <s v="Irni 3"/>
    <s v="moito"/>
    <s v="kouka"/>
    <x v="13"/>
    <m/>
    <m/>
    <x v="4"/>
    <n v="0"/>
    <n v="0"/>
    <m/>
  </r>
  <r>
    <s v="2015-12-02T12:44:09.577+01"/>
    <s v="2015-12-02T13:52:19.995+01"/>
    <s v="352325069311236"/>
    <s v="12.969500663904327 16.811232297862652 313.15255266778064 4.0"/>
    <n v="12.9695006639"/>
    <n v="16.811232297899998"/>
    <n v="313.152552668"/>
    <n v="4"/>
    <s v="Irni 2"/>
    <s v="Irni 2"/>
    <s v="moito"/>
    <s v="kouka"/>
    <x v="13"/>
    <m/>
    <m/>
    <x v="4"/>
    <n v="0"/>
    <n v="0"/>
    <m/>
  </r>
  <r>
    <s v="2015-12-02T13:18:01.342+01"/>
    <s v="2015-12-02T13:51:58.863+01"/>
    <s v="352325069311236"/>
    <s v="12.983280492674961 16.829031983996217 300.7301467149859 4.0"/>
    <n v="12.983280492700001"/>
    <n v="16.829031984"/>
    <n v="300.73014671499999"/>
    <n v="4"/>
    <s v="Irni 1"/>
    <s v="Irni 1"/>
    <s v="moito"/>
    <s v="kouka"/>
    <x v="13"/>
    <m/>
    <m/>
    <x v="4"/>
    <n v="0"/>
    <n v="0"/>
    <m/>
  </r>
  <r>
    <s v="2015-12-21T11:42:11.666+01"/>
    <s v="2015-12-21T11:45:34.587+01"/>
    <s v="352325069304819"/>
    <s v="12.269665095789609 16.808556485682505 324.7729841006379 8.0"/>
    <n v="12.269665095800001"/>
    <n v="16.808556485699999"/>
    <n v="324.77298410100002"/>
    <n v="8"/>
    <s v="Djabou andourmane"/>
    <s v="Djabou andourmane"/>
    <s v="bokoro"/>
    <s v="daibaba_1_maigana_"/>
    <x v="0"/>
    <s v="Amartchou adim"/>
    <n v="0"/>
    <x v="4"/>
    <n v="0"/>
    <n v="1"/>
    <s v="no"/>
  </r>
  <r>
    <s v="2015-12-24T15:16:54.755+01"/>
    <s v="2015-12-24T15:27:35.603+01"/>
    <s v="FC:19:10:6B:FC:D1"/>
    <s v="12.3811371 17.0520543 0.0 37.5"/>
    <n v="12.3811371"/>
    <n v="17.052054300000002"/>
    <n v="0"/>
    <n v="37.5"/>
    <s v="Am-mangour"/>
    <s v="Ammangour"/>
    <s v="bokoro"/>
    <s v="daibaba_1_maigana_"/>
    <x v="0"/>
    <s v="Bechir Annour"/>
    <n v="66186653"/>
    <x v="4"/>
    <n v="0"/>
    <n v="1"/>
    <s v="no"/>
  </r>
  <r>
    <s v="2015-12-23T11:14:19.870+01"/>
    <s v="2015-12-23T11:17:12.537+01"/>
    <s v="352325069311236"/>
    <s v="12.414844178349936 16.673698734867802 301.0133902874888 8.0"/>
    <n v="12.414844178299999"/>
    <n v="16.6736987349"/>
    <n v="301.01339028699999"/>
    <n v="8"/>
    <s v="Angieto2"/>
    <s v="Angieto 2"/>
    <s v="bokoro"/>
    <s v="daibaba_2_kindji_"/>
    <x v="0"/>
    <s v="Tom Issa"/>
    <n v="92226075"/>
    <x v="4"/>
    <n v="0"/>
    <n v="0"/>
    <s v="no"/>
  </r>
  <r>
    <s v="2015-12-23T11:04:40.242+01"/>
    <s v="2015-12-23T11:09:06.018+01"/>
    <s v="352325069311236"/>
    <s v="12.413693270172859 16.67893276445787 300.36914718494575 8.0"/>
    <n v="12.4136932702"/>
    <n v="16.678932764500001"/>
    <n v="300.36914718499997"/>
    <n v="8"/>
    <s v="Angieto"/>
    <s v="Angieto"/>
    <s v="bokoro"/>
    <s v="daibaba_1_maigana_"/>
    <x v="0"/>
    <s v="Gassi Adim"/>
    <n v="95779680"/>
    <x v="4"/>
    <n v="0"/>
    <n v="0"/>
    <s v="no"/>
  </r>
  <r>
    <s v="2015-12-23T11:21:58.108+01"/>
    <s v="2015-12-23T11:25:40.200+01"/>
    <s v="352325069311236"/>
    <s v="12.40907815899555 16.670336057708187 315.2901679106537 6.0"/>
    <n v="12.409078159"/>
    <n v="16.670336057699998"/>
    <n v="315.29016791100003"/>
    <n v="6"/>
    <s v="Mabrouka djararhé"/>
    <s v="Mabrouka djararhé"/>
    <s v="bokoro"/>
    <s v="daibaba_1_maigana_"/>
    <x v="0"/>
    <s v="Idriss Alhadj"/>
    <n v="99348202"/>
    <x v="4"/>
    <n v="0"/>
    <n v="0"/>
    <s v="no"/>
  </r>
  <r>
    <s v="2016-01-05T10:27:02.322+01"/>
    <s v="2016-01-05T10:36:45.556+01"/>
    <s v="352325069311236"/>
    <s v="12.737901263011173 16.151752670631858 306.05451273751453 8.0"/>
    <n v="12.737901262999999"/>
    <n v="16.151752670600001"/>
    <n v="306.05451273800003"/>
    <n v="8"/>
    <s v="Furou"/>
    <s v="Furou"/>
    <s v="moito"/>
    <s v="moito"/>
    <x v="1"/>
    <s v="Mahamat issaka"/>
    <n v="90285558"/>
    <x v="4"/>
    <n v="0"/>
    <n v="0"/>
    <s v="no"/>
  </r>
  <r>
    <s v="2016-01-05T12:46:31.277+01"/>
    <s v="2016-01-05T12:52:01.732+01"/>
    <s v="352325069304819"/>
    <s v="12.431796201310089 16.13823132971406 291.84806543412213 8.0"/>
    <n v="12.431796201299999"/>
    <n v="16.138231329700002"/>
    <n v="291.84806543399998"/>
    <n v="8"/>
    <s v="Albadiye"/>
    <s v="Albadiye"/>
    <s v="moito"/>
    <s v="assala"/>
    <x v="1"/>
    <s v="Moussa dahie"/>
    <n v="90542265"/>
    <x v="4"/>
    <n v="0"/>
    <n v="0"/>
    <s v="no"/>
  </r>
  <r>
    <s v="2016-01-05T14:34:54.027+01"/>
    <s v="2016-01-05T14:37:43.521+01"/>
    <s v="352325069304819"/>
    <s v="12.434873076952595 16.207612789794595 314.9267361534933 8.0"/>
    <n v="12.434873077000001"/>
    <n v="16.207612789799999"/>
    <n v="314.92673615299998"/>
    <n v="8"/>
    <s v="Tchoutchou"/>
    <s v="Tchoutchou"/>
    <s v="moito"/>
    <s v="assala"/>
    <x v="1"/>
    <s v="Abakar abdelraman"/>
    <n v="91450415"/>
    <x v="4"/>
    <n v="0"/>
    <n v="1"/>
    <s v="no"/>
  </r>
  <r>
    <s v="2016-01-12T11:24:55.767+01"/>
    <s v="2016-01-12T11:46:27.774+01"/>
    <s v="352325069311236"/>
    <s v="12.569896495181327 16.152081000127005 311.0152943819332 8.0"/>
    <n v="12.5698964952"/>
    <n v="16.152081000100001"/>
    <n v="311.01529438199998"/>
    <n v="8"/>
    <s v="Walmorto"/>
    <s v="Wamorto"/>
    <s v="moito"/>
    <s v="assala"/>
    <x v="1"/>
    <s v="Ousman Hassan"/>
    <n v="92777118"/>
    <x v="4"/>
    <n v="0"/>
    <n v="0"/>
    <s v="no"/>
  </r>
  <r>
    <s v="2016-01-04T14:21:41.370+01"/>
    <s v="2016-01-04T14:25:05.404+01"/>
    <s v="352325069311236"/>
    <s v="12.601714962448606 16.036402326835237 298.2726674820234 6.0"/>
    <n v="12.601714962400001"/>
    <n v="16.036402326800001"/>
    <n v="298.27266748199997"/>
    <n v="6"/>
    <s v="Laboba 3"/>
    <s v="Laboba3"/>
    <s v="moito"/>
    <s v="moito"/>
    <x v="1"/>
    <s v="Brahim ali"/>
    <n v="93915346"/>
    <x v="4"/>
    <n v="0"/>
    <n v="0"/>
    <s v="no"/>
  </r>
  <r>
    <s v="2016-01-05T11:39:31.527+01"/>
    <s v="2016-01-05T11:46:16.608+01"/>
    <s v="352325069311236"/>
    <s v="12.793341589490517 16.188749306901503 292.890965512288 6.0"/>
    <n v="12.793341589500001"/>
    <n v="16.1887493069"/>
    <n v="292.89096551199998"/>
    <n v="6"/>
    <s v="Yeskoma2"/>
    <s v="Yeskoma2"/>
    <s v="moito"/>
    <s v="kouka"/>
    <x v="1"/>
    <s v="Abakar oumar"/>
    <n v="95000082"/>
    <x v="4"/>
    <n v="0"/>
    <n v="1"/>
    <s v="yes"/>
  </r>
  <r>
    <s v="2016-01-04T11:31:13.315+01"/>
    <s v="2016-01-04T11:38:35.052+01"/>
    <s v="352325069311236"/>
    <s v="12.668270805337464 15.997191622847858 306.4241211171581 8.0"/>
    <n v="12.668270805300001"/>
    <n v="15.997191622800001"/>
    <n v="306.42412111700003"/>
    <n v="8"/>
    <s v="Albol"/>
    <s v="Albol"/>
    <s v="moito"/>
    <s v="moito"/>
    <x v="1"/>
    <s v="Hissen Idriss"/>
    <n v="95206992"/>
    <x v="4"/>
    <n v="0"/>
    <n v="2"/>
    <s v="no"/>
  </r>
  <r>
    <s v="2016-01-05T11:16:44.316+01"/>
    <s v="2016-01-05T11:22:21.805+01"/>
    <s v="352325069304819"/>
    <s v="12.359024083763568 16.102204698164638 304.5386619355868 8.0"/>
    <n v="12.3590240838"/>
    <n v="16.102204698200001"/>
    <n v="304.53866193599998"/>
    <n v="8"/>
    <s v="Achoreye"/>
    <s v="Achoreye"/>
    <s v="moito"/>
    <s v="assala"/>
    <x v="1"/>
    <s v="Abakar abdoulaye"/>
    <n v="95211263"/>
    <x v="4"/>
    <n v="0"/>
    <n v="0"/>
    <s v="no"/>
  </r>
  <r>
    <s v="2016-01-04T10:26:34.208+01"/>
    <s v="2016-01-04T10:31:41.247+01"/>
    <s v="352325069311236"/>
    <s v="12.615991763366143 16.05645115481252 291.2130186247283 8.0"/>
    <n v="12.6159917634"/>
    <n v="16.056451154800001"/>
    <n v="291.21301862500002"/>
    <n v="8"/>
    <s v="Aldjadda"/>
    <s v="Aldjadda"/>
    <s v="moito"/>
    <s v="moito"/>
    <x v="1"/>
    <s v="Hadjaro tibek"/>
    <n v="95661995"/>
    <x v="4"/>
    <n v="1"/>
    <n v="0"/>
    <s v="yes"/>
  </r>
  <r>
    <s v="2016-01-12T10:13:39.750+01"/>
    <s v="2016-01-12T10:24:00.384+01"/>
    <s v="352325069304819"/>
    <s v="12.735714153918199 16.172823639512682 318.8230260135247 8.0"/>
    <n v="12.7357141539"/>
    <n v="16.172823639499999"/>
    <n v="318.82302601399999"/>
    <n v="8"/>
    <s v="Babala"/>
    <s v="Babala"/>
    <s v="moito"/>
    <s v="assala"/>
    <x v="1"/>
    <s v="Rozi youssouf"/>
    <n v="99130805"/>
    <x v="4"/>
    <n v="0"/>
    <n v="1"/>
    <s v="no"/>
  </r>
  <r>
    <s v="2016-01-12T12:21:17.856+01"/>
    <s v="2016-01-12T12:25:07.346+01"/>
    <s v="352325069304819"/>
    <s v="12.807890433141337 16.109386724603404 301.0672295040426 6.0"/>
    <n v="12.807890433100001"/>
    <n v="16.1093867246"/>
    <n v="301.06722950400001"/>
    <n v="6"/>
    <s v="Fatime yourso"/>
    <s v="Fatime yourso"/>
    <s v="moito"/>
    <s v="assala"/>
    <x v="1"/>
    <s v="Alhadj tahir"/>
    <n v="99236631"/>
    <x v="4"/>
    <n v="0"/>
    <n v="0"/>
    <s v="no"/>
  </r>
  <r>
    <s v="2016-01-04T13:16:19.477+01"/>
    <s v="2016-01-04T13:25:09.156+01"/>
    <s v="352325069311236"/>
    <s v="12.593473755784702 16.029280302450545 328.5745132730352 8.0"/>
    <n v="12.5934737558"/>
    <n v="16.029280302499998"/>
    <n v="328.57451327299998"/>
    <n v="8"/>
    <s v="Laboba himedé"/>
    <s v="Himedé"/>
    <s v="moito"/>
    <s v="moito"/>
    <x v="1"/>
    <s v="Abdraman zakaria"/>
    <n v="99498542"/>
    <x v="4"/>
    <n v="0"/>
    <n v="0"/>
    <s v="no"/>
  </r>
  <r>
    <s v="2016-01-04T10:44:35.741+01"/>
    <s v="2016-01-04T10:49:24.491+01"/>
    <s v="352325069311236"/>
    <s v="12.610889693686358 16.050200219890296 298.0711760797359 8.0"/>
    <n v="12.610889693700001"/>
    <n v="16.050200219899999"/>
    <n v="298.07117607999999"/>
    <n v="8"/>
    <s v="Laboba daralsalam"/>
    <s v="Laboba daralsalam"/>
    <s v="moito"/>
    <s v="kouka"/>
    <x v="1"/>
    <s v="Hassane adim"/>
    <n v="99511281"/>
    <x v="4"/>
    <n v="1"/>
    <n v="0"/>
    <s v="no"/>
  </r>
  <r>
    <s v="2016-01-15T11:21:54.887+01"/>
    <s v="2016-01-15T11:29:32.011+01"/>
    <s v="352325069311236"/>
    <s v="12.49193295561211 17.06145954329181 323.46347109134825 8.0"/>
    <n v="12.491932955599999"/>
    <n v="17.0614595433"/>
    <n v="323.46347109099997"/>
    <n v="8"/>
    <s v="Ireïka kasser"/>
    <s v="Ireïka kasser"/>
    <s v="bokoro"/>
    <s v="tania_1_bokoro_"/>
    <x v="2"/>
    <s v="Kasser Marine"/>
    <n v="98126594"/>
    <x v="4"/>
    <n v="0"/>
    <n v="1"/>
    <s v="yes"/>
  </r>
  <r>
    <s v="2016-01-13T07:50:39.559+01"/>
    <s v="2016-01-13T07:53:54.306+01"/>
    <s v="352325069304819"/>
    <s v="12.447804771644995 17.157525605357687 309.5074850372575 8.0"/>
    <n v="12.4478047716"/>
    <n v="17.1575256054"/>
    <n v="309.50748503699998"/>
    <n v="8"/>
    <s v="Narwala"/>
    <s v="Narwala"/>
    <s v="bokoro"/>
    <s v="tania_1_bokoro_"/>
    <x v="2"/>
    <s v="Khoursa souk"/>
    <n v="99696366"/>
    <x v="4"/>
    <n v="0"/>
    <n v="0"/>
    <s v="no"/>
  </r>
  <r>
    <s v="2016-01-21T11:00:00.292+01"/>
    <s v="2016-01-21T11:02:12.033+01"/>
    <s v="352325069304819"/>
    <s v="11.994996970761052 17.124941265602367 326.4017860742122 8.0"/>
    <n v="11.994996970800001"/>
    <n v="17.1249412656"/>
    <n v="326.40178607399997"/>
    <n v="8"/>
    <s v="Tchangam"/>
    <s v="Tchangam"/>
    <s v="bokoro"/>
    <s v="tania_2_dukshi_"/>
    <x v="3"/>
    <s v="Oumar bichara"/>
    <n v="90888537"/>
    <x v="4"/>
    <n v="0"/>
    <n v="0"/>
    <s v="no"/>
  </r>
  <r>
    <s v="2016-01-21T14:20:42.589+01"/>
    <s v="2016-01-21T14:24:29.985+01"/>
    <s v="352325069311236"/>
    <s v="12.055710348661346 17.129917360094918 312.78941792847075 6.0"/>
    <n v="12.0557103487"/>
    <n v="17.129917360099999"/>
    <n v="312.78941792799998"/>
    <n v="6"/>
    <s v="almafour"/>
    <s v="almafour"/>
    <s v="bokoro"/>
    <s v="amloudouba"/>
    <x v="3"/>
    <s v="Arabi Ibet"/>
    <n v="90928256"/>
    <x v="4"/>
    <n v="0"/>
    <n v="0"/>
    <s v="no"/>
  </r>
  <r>
    <s v="2016-01-21T14:39:21.404+01"/>
    <s v="2016-01-21T14:42:56.844+01"/>
    <s v="352325069311236"/>
    <s v="12.070420256878204 17.107830635031124 259.2245515079765 6.0"/>
    <n v="12.0704202569"/>
    <n v="17.107830634999999"/>
    <n v="259.22455150799999"/>
    <n v="6"/>
    <s v="kibebiche aridemat"/>
    <s v="kibebiche aridemat"/>
    <s v="bokoro"/>
    <s v="amloudouba"/>
    <x v="3"/>
    <s v="Abderehim Saleh"/>
    <n v="91358990"/>
    <x v="4"/>
    <n v="0"/>
    <n v="0"/>
    <s v="no"/>
  </r>
  <r>
    <s v="2016-01-21T10:14:56.593+01"/>
    <s v="2016-01-21T10:23:56.759+01"/>
    <s v="352325069311236"/>
    <s v="12.120481280936895 17.176916086460505 334.5915357151375 8.0"/>
    <n v="12.1204812809"/>
    <n v="17.1769160865"/>
    <n v="334.59153571500002"/>
    <n v="8"/>
    <s v="Hadjelti Adanao"/>
    <s v="Hadjelti Hidjelidjé"/>
    <s v="bokoro"/>
    <s v="tania_1_bokoro_"/>
    <x v="3"/>
    <s v="Adanao Bichara"/>
    <n v="99116571"/>
    <x v="4"/>
    <n v="0"/>
    <n v="0"/>
    <s v="no"/>
  </r>
  <r>
    <s v="2016-02-09T12:30:06.492+01"/>
    <s v="2016-02-09T12:33:03.280+01"/>
    <s v="352325069304819"/>
    <s v="12.14186554592754 16.830888948498025 375.5212355246821 8.0"/>
    <n v="12.1418655459"/>
    <n v="16.8308889485"/>
    <n v="375.52123552500001"/>
    <n v="8"/>
    <s v="dilema kieke"/>
    <s v="adilema kieke"/>
    <s v="bokoro"/>
    <s v="daibaba_2_kindji_"/>
    <x v="4"/>
    <s v="alhadj abdramane"/>
    <n v="0"/>
    <x v="4"/>
    <n v="0"/>
    <n v="1"/>
    <s v="yes"/>
  </r>
  <r>
    <s v="2016-02-08T11:51:26.073+01"/>
    <s v="2016-02-08T11:54:27.341+01"/>
    <s v="352325069304819"/>
    <s v="12.043254852497599 16.724329833509717 325.6537114024049 8.0"/>
    <n v="12.0432548525"/>
    <n v="16.724329833500001"/>
    <n v="325.653711402"/>
    <n v="8"/>
    <s v="ansaba"/>
    <s v="ansaba"/>
    <s v="bokoro"/>
    <s v="daibaba_2_kindji_"/>
    <x v="4"/>
    <s v="khasim issa"/>
    <n v="92657215"/>
    <x v="4"/>
    <n v="0"/>
    <n v="0"/>
    <s v="no"/>
  </r>
  <r>
    <s v="2015-12-18T11:58:28.175+01"/>
    <s v="2015-12-18T12:05:07.179+01"/>
    <s v="352325069304819"/>
    <s v="12.665084730870921 17.102175777530384 283.7878910053222 8.0"/>
    <n v="12.6650847309"/>
    <n v="17.102175777500001"/>
    <n v="283.78789100500001"/>
    <n v="8"/>
    <s v="Falgue"/>
    <s v="Falgue"/>
    <s v="moito"/>
    <s v="moito"/>
    <x v="5"/>
    <s v="Idriss atagam"/>
    <n v="0"/>
    <x v="4"/>
    <n v="0"/>
    <n v="0"/>
    <s v="no"/>
  </r>
  <r>
    <s v="2015-12-19T10:21:10.158+01"/>
    <s v="2015-12-19T10:23:34.649+01"/>
    <s v="352325069304819"/>
    <s v="12.636655784018398 16.953030665134104 298.0947865390391 8.0"/>
    <n v="12.636655784"/>
    <n v="16.953030665099998"/>
    <n v="298.09478653899998"/>
    <n v="8"/>
    <s v="Madalal"/>
    <s v="Madalal"/>
    <s v="moito"/>
    <s v="moito"/>
    <x v="5"/>
    <s v="Adoum kaydala"/>
    <n v="0"/>
    <x v="4"/>
    <n v="0"/>
    <n v="1"/>
    <s v="no"/>
  </r>
  <r>
    <s v="2015-12-18T10:41:41.923+01"/>
    <s v="2015-12-18T10:45:57.649+01"/>
    <s v="352325069311236"/>
    <s v="12.74816836947997 17.042090291214357 290.69178764669743 6.0"/>
    <n v="12.7481683695"/>
    <n v="17.042090291200001"/>
    <n v="290.69178764700001"/>
    <n v="6"/>
    <s v="Hadjelidje"/>
    <s v="Hadjelidje"/>
    <s v="moito"/>
    <s v="moito"/>
    <x v="5"/>
    <s v="Abdoulay Abba Dogo"/>
    <n v="90679388"/>
    <x v="4"/>
    <n v="0"/>
    <n v="0"/>
    <s v="no"/>
  </r>
  <r>
    <s v="2015-12-19T09:19:08.583+01"/>
    <s v="2015-12-19T09:23:38.569+01"/>
    <s v="352325069304819"/>
    <s v="12.574992100362769 16.951909071392066 303.14186351685487 4.0"/>
    <n v="12.574992100399999"/>
    <n v="16.951909071399999"/>
    <n v="303.14186351699999"/>
    <n v="4"/>
    <s v="Djaba2"/>
    <s v="Djaba2"/>
    <s v="moito"/>
    <s v="moito"/>
    <x v="5"/>
    <s v="Abakar adoum"/>
    <n v="98166973"/>
    <x v="4"/>
    <n v="0"/>
    <n v="0"/>
    <s v="no"/>
  </r>
  <r>
    <s v="2015-12-19T13:58:45.680+01"/>
    <s v="2015-12-19T14:02:56.521+01"/>
    <s v="352325069304819"/>
    <s v="12.697691656417557 17.016759183147066 307.89203208642374 8.0"/>
    <n v="12.6976916564"/>
    <n v="17.0167591831"/>
    <n v="307.89203208599997"/>
    <n v="8"/>
    <s v="Djarma haroune"/>
    <s v="Djarma haroun"/>
    <s v="moito"/>
    <s v="moito"/>
    <x v="5"/>
    <s v="Abdramane abdoullah"/>
    <n v="98999875"/>
    <x v="4"/>
    <n v="0"/>
    <n v="0"/>
    <s v="no"/>
  </r>
  <r>
    <s v="2015-12-19T09:11:37.074+01"/>
    <s v="2015-12-19T09:14:17.961+01"/>
    <s v="352325069304819"/>
    <s v="12.570275933310986 16.949070440742474 334.2665631373244 6.0"/>
    <n v="12.5702759333"/>
    <n v="16.949070440700002"/>
    <n v="334.26656313699999"/>
    <n v="6"/>
    <s v="Djibat 3"/>
    <s v="Djaba3"/>
    <s v="moito"/>
    <s v="moito"/>
    <x v="5"/>
    <s v="Sayir mahmout"/>
    <n v="99444578"/>
    <x v="4"/>
    <n v="0"/>
    <n v="0"/>
    <s v="no"/>
  </r>
  <r>
    <s v="2015-12-17T09:50:56.167+01"/>
    <s v="2015-12-17T13:59:50.184+01"/>
    <s v="352325069304819"/>
    <s v="12.702604308453415 17.074957606706946 310.9541883910322 6.0"/>
    <n v="12.7026043085"/>
    <n v="17.0749576067"/>
    <n v="310.954188391"/>
    <n v="6"/>
    <s v="Characha1"/>
    <s v="Characha1"/>
    <s v="moito"/>
    <s v="moito"/>
    <x v="5"/>
    <s v="Saleh ambadi"/>
    <n v="99466618"/>
    <x v="4"/>
    <n v="0"/>
    <n v="0"/>
    <s v="no"/>
  </r>
  <r>
    <s v="2016-01-26T10:28:58.980+01"/>
    <s v="2016-01-26T10:33:39.973+01"/>
    <s v="352325069304819"/>
    <s v="11.832509764411968 17.075507978144994 351.4309529355191 8.0"/>
    <n v="11.832509764399999"/>
    <n v="17.075507978099999"/>
    <n v="351.43095293599998"/>
    <n v="8"/>
    <s v="Toukousa"/>
    <s v="Ene fok"/>
    <s v="gama"/>
    <s v="yessie"/>
    <x v="6"/>
    <s v="Issay adanao"/>
    <n v="0"/>
    <x v="4"/>
    <n v="0"/>
    <n v="0"/>
    <s v="no"/>
  </r>
  <r>
    <s v="2016-01-30T11:35:30.518+01"/>
    <s v="2016-01-30T11:38:17.365+01"/>
    <s v="352325069304819"/>
    <s v="11.860164056952339 17.296005933308997 348.37278275664494 8.0"/>
    <n v="11.860164057"/>
    <n v="17.296005933299998"/>
    <n v="348.37278275699998"/>
    <n v="8"/>
    <s v="Matba"/>
    <s v="Matba"/>
    <s v="gama"/>
    <s v="yessie"/>
    <x v="6"/>
    <s v="Adoum ali"/>
    <n v="0"/>
    <x v="4"/>
    <n v="0"/>
    <n v="0"/>
    <s v="no"/>
  </r>
  <r>
    <s v="2016-02-05T09:30:53.605+01"/>
    <s v="2016-02-05T09:33:44.028+01"/>
    <s v="352325069304819"/>
    <s v="12.480498646016288 16.791690744412005 308.79267606889056 8.0"/>
    <n v="12.480498645999999"/>
    <n v="16.7916907444"/>
    <n v="308.79267606899998"/>
    <n v="8"/>
    <s v="choukoure wasale"/>
    <s v="choukour wasale"/>
    <s v="moito"/>
    <s v="mayakne"/>
    <x v="7"/>
    <s v="adoum abdel rahim"/>
    <n v="90460556"/>
    <x v="4"/>
    <n v="0"/>
    <n v="0"/>
    <s v="no"/>
  </r>
  <r>
    <s v="2016-02-03T12:59:34.340+01"/>
    <s v="2016-02-03T13:03:11.528+01"/>
    <s v="352325069311236"/>
    <s v="12.65201862364938 16.765218937439503 298.80491210920377 8.0"/>
    <n v="12.6520186236"/>
    <n v="16.7652189374"/>
    <n v="298.80491210899999"/>
    <n v="8"/>
    <s v="Kanama"/>
    <s v="kanama"/>
    <s v="moito"/>
    <s v="mayakne"/>
    <x v="7"/>
    <s v="Ahmat Abdarassoul"/>
    <n v="90568396"/>
    <x v="4"/>
    <n v="0"/>
    <n v="1"/>
    <s v="no"/>
  </r>
  <r>
    <s v="2016-02-03T13:21:38.512+01"/>
    <s v="2016-02-03T13:45:30.244+01"/>
    <s v="352325069304819"/>
    <s v="12.541236944669068 16.725443265619578 297.5238404963038 8.0"/>
    <n v="12.5412369447"/>
    <n v="16.725443265599999"/>
    <n v="297.52384049599999"/>
    <n v="8"/>
    <s v="gueredaya"/>
    <s v="guiredaya"/>
    <s v="moito"/>
    <s v="mayakne"/>
    <x v="7"/>
    <s v="albilali djarate"/>
    <n v="91365291"/>
    <x v="4"/>
    <n v="0"/>
    <n v="0"/>
    <s v="no"/>
  </r>
  <r>
    <s v="2016-02-04T09:18:20.217+01"/>
    <s v="2016-02-04T09:33:49.441+01"/>
    <s v="352325069304819"/>
    <s v="12.520879365377075 16.818745329491176 307.47624415553184 6.0"/>
    <n v="12.520879365400001"/>
    <n v="16.8187453295"/>
    <n v="307.47624415600001"/>
    <n v="6"/>
    <s v="gogo3"/>
    <s v="gogo alkhazala"/>
    <s v="moito"/>
    <s v="mayakne"/>
    <x v="7"/>
    <s v="hileo doungoussou"/>
    <n v="92055639"/>
    <x v="4"/>
    <n v="0"/>
    <n v="0"/>
    <s v="no"/>
  </r>
  <r>
    <s v="2016-02-03T09:44:30.589+01"/>
    <s v="2016-02-03T09:48:37.690+01"/>
    <s v="352325069311236"/>
    <s v="12.62579870228723 16.742996960787302 284.6086692632712 8.0"/>
    <n v="12.625798702299999"/>
    <n v="16.742996960799999"/>
    <n v="284.60866926300002"/>
    <n v="8"/>
    <s v="Bourouriyé"/>
    <s v="Bourourieyé"/>
    <s v="moito"/>
    <s v="mayakne"/>
    <x v="7"/>
    <s v="Adim Moussa"/>
    <n v="93234704"/>
    <x v="4"/>
    <n v="0"/>
    <n v="1"/>
    <s v="no"/>
  </r>
  <r>
    <s v="2016-02-03T09:28:35.413+01"/>
    <s v="2016-02-03T09:32:16.083+01"/>
    <s v="352325069304819"/>
    <s v="12.547171405173316 16.703515751120218 296.8913058901436 8.0"/>
    <n v="12.5471714052"/>
    <n v="16.703515751099999"/>
    <n v="296.89130589000001"/>
    <n v="8"/>
    <s v="albaskaya"/>
    <s v="albaskaya"/>
    <s v="moito"/>
    <s v="mayakne"/>
    <x v="7"/>
    <s v="ahmat tom"/>
    <n v="93433525"/>
    <x v="4"/>
    <m/>
    <n v="0"/>
    <s v="no"/>
  </r>
  <r>
    <s v="2016-02-03T14:02:58.140+01"/>
    <s v="2016-02-03T14:09:15.344+01"/>
    <s v="352325069304819"/>
    <s v="12.556926491962818 16.667548916259275 312.6362320535589 8.0"/>
    <n v="12.556926492000001"/>
    <n v="16.667548916299999"/>
    <n v="312.636232054"/>
    <n v="8"/>
    <s v="souati andabib"/>
    <s v="souati andabib"/>
    <s v="moito"/>
    <s v="mayakne"/>
    <x v="7"/>
    <s v="abdoulaye doungousou"/>
    <n v="93717603"/>
    <x v="4"/>
    <n v="0"/>
    <n v="0"/>
    <s v="no"/>
  </r>
  <r>
    <s v="2016-02-04T09:04:42.382+01"/>
    <s v="2016-02-04T09:12:10.640+01"/>
    <s v="352325069311236"/>
    <s v="12.51075598336375 16.668118744442097 305.50420764909387 8.0"/>
    <n v="12.510755983399999"/>
    <n v="16.668118744400001"/>
    <n v="305.50420764900002"/>
    <n v="8"/>
    <s v="kaokao3"/>
    <s v="kaokao2"/>
    <s v="moito"/>
    <s v="mayakne"/>
    <x v="7"/>
    <s v="Arada Asseïd"/>
    <n v="98680340"/>
    <x v="4"/>
    <n v="0"/>
    <n v="1"/>
    <s v="no"/>
  </r>
  <r>
    <s v="2016-02-03T11:29:15.855+01"/>
    <s v="2016-02-03T11:36:49.438+01"/>
    <s v="352325069304819"/>
    <s v="12.574324324420687 16.73431162019146 295.5273367040418 8.0"/>
    <n v="12.574324324399999"/>
    <n v="16.7343116202"/>
    <n v="295.52733670399999"/>
    <n v="8"/>
    <s v="kourdakat"/>
    <s v="kourdakat"/>
    <s v="moito"/>
    <s v="mayakne"/>
    <x v="7"/>
    <s v="abdoulaye djalaladine"/>
    <n v="99616080"/>
    <x v="4"/>
    <n v="0"/>
    <n v="1"/>
    <s v="yes"/>
  </r>
  <r>
    <s v="2016-02-03T12:36:47.864+01"/>
    <s v="2016-02-03T12:40:43.469+01"/>
    <s v="352325069311236"/>
    <s v="12.643461531036847 16.757916697847715 292.8435909028809 8.0"/>
    <n v="12.643461531"/>
    <n v="16.757916697799999"/>
    <n v="292.84359090300001"/>
    <n v="8"/>
    <s v="Amgourdja"/>
    <s v="amgourdja"/>
    <s v="moito"/>
    <s v="mayakne"/>
    <x v="7"/>
    <s v="Abdelkerim Abkiress"/>
    <m/>
    <x v="4"/>
    <n v="0"/>
    <n v="1"/>
    <s v="no"/>
  </r>
  <r>
    <s v="2016-01-09T10:48:06.977+01"/>
    <s v="2016-01-09T10:58:43.679+01"/>
    <s v="352325069311236"/>
    <s v="12.367711617707986 16.56816277575778 312.5911214164612 8.0"/>
    <n v="12.367711617699999"/>
    <n v="16.568162775800001"/>
    <n v="312.59112141600002"/>
    <n v="8"/>
    <s v="Adanana"/>
    <s v="Amtchilili"/>
    <s v="bokoro"/>
    <s v="daibaba_1_maigana_"/>
    <x v="8"/>
    <s v="Moussa assafi"/>
    <n v="92426292"/>
    <x v="4"/>
    <n v="0"/>
    <n v="1"/>
    <s v="no"/>
  </r>
  <r>
    <s v="2016-01-06T10:58:05.719+01"/>
    <s v="2016-01-06T11:03:21.202+01"/>
    <s v="352325069311236"/>
    <s v="12.175007914145612 16.39140803244862 310.244817238363 8.0"/>
    <n v="12.1750079141"/>
    <n v="16.391408032400001"/>
    <n v="310.244817238"/>
    <n v="8"/>
    <s v="Amdreïb daralkher"/>
    <s v="Amdreïb daralkher"/>
    <s v="bokoro"/>
    <s v="daibaba_1_maigana_"/>
    <x v="8"/>
    <s v="Abdoulay Haroun"/>
    <n v="95684762"/>
    <x v="4"/>
    <n v="0"/>
    <n v="0"/>
    <s v="no"/>
  </r>
  <r>
    <s v="2016-01-09T15:08:47.072+01"/>
    <s v="2016-01-09T15:10:49.065+01"/>
    <s v="352325069304819"/>
    <s v="12.138747575416161 16.35400090673416 323.6560802301775 8.0"/>
    <n v="12.1387475754"/>
    <n v="16.354000906700001"/>
    <n v="323.65608022999999"/>
    <n v="8"/>
    <s v="Djarwa"/>
    <s v="Djarwa"/>
    <s v="bokoro"/>
    <s v="daibaba_1_maigana_"/>
    <x v="8"/>
    <s v="Idriss moussa"/>
    <n v="98881888"/>
    <x v="4"/>
    <n v="0"/>
    <n v="0"/>
    <s v="no"/>
  </r>
  <r>
    <s v="2016-01-09T10:29:25.124+01"/>
    <s v="2016-01-09T10:38:58.111+01"/>
    <s v="352325069311236"/>
    <s v="12.32935915094294 16.53715617967609 307.4314684966634 4.0"/>
    <n v="12.3293591509"/>
    <n v="16.537156179699998"/>
    <n v="307.43146849700003"/>
    <n v="4"/>
    <s v="AL-ALAYA"/>
    <s v="Al-alaya"/>
    <s v="bokoro"/>
    <s v="daibaba_1_maigana_"/>
    <x v="8"/>
    <s v="Ramad djarad"/>
    <n v="99760255"/>
    <x v="4"/>
    <n v="0"/>
    <n v="0"/>
    <s v="no"/>
  </r>
  <r>
    <s v="2016-01-07T11:30:24.413+01"/>
    <s v="2016-01-07T11:36:50.225+01"/>
    <s v="352325069311236"/>
    <s v="12.214010984859716 16.439180764999392 317.2295805352537 8.0"/>
    <n v="12.2140109849"/>
    <n v="16.439180765"/>
    <n v="317.22958053500003"/>
    <n v="8"/>
    <s v="Amdreïb amme"/>
    <s v="Amdreïb amme"/>
    <s v="bokoro"/>
    <s v="daibaba_1_maigana_"/>
    <x v="8"/>
    <s v="Ramad Angaré"/>
    <n v="99916279"/>
    <x v="4"/>
    <n v="0"/>
    <n v="1"/>
    <s v="yes"/>
  </r>
  <r>
    <s v="2016-01-08T14:09:55.598+01"/>
    <s v="2016-01-08T14:13:45.748+01"/>
    <s v="352325069311236"/>
    <s v="11.946744300137082 16.463476982491766 330.98430318511964 8.0"/>
    <n v="11.946744300100001"/>
    <n v="16.463476982500001"/>
    <n v="330.98430318499999"/>
    <n v="8"/>
    <s v="Dafine bichara"/>
    <s v="Dafine bichara"/>
    <s v="bokoro"/>
    <s v="daibaba_1_maigana_"/>
    <x v="8"/>
    <s v="Bichara mahamat"/>
    <m/>
    <x v="4"/>
    <n v="0"/>
    <n v="0"/>
    <s v="no"/>
  </r>
  <r>
    <s v="2015-12-16T12:32:56.231+01"/>
    <s v="2015-12-16T12:37:24.183+01"/>
    <s v="FC:19:10:6B:FC:D1"/>
    <s v="12.600732542903085 16.63318195137209 339.776512984877 6.0"/>
    <n v="12.600732542899999"/>
    <n v="16.633181951400001"/>
    <n v="339.77651298500001"/>
    <n v="6"/>
    <s v="Abgar"/>
    <s v="Abgar"/>
    <s v="moito"/>
    <s v="moito"/>
    <x v="9"/>
    <s v="Abdoulay Makayla"/>
    <n v="92217229"/>
    <x v="4"/>
    <n v="0"/>
    <n v="0"/>
    <s v="no"/>
  </r>
  <r>
    <s v="2015-12-16T15:13:27.097+01"/>
    <s v="2015-12-16T15:29:42.526+01"/>
    <s v="352325069304819"/>
    <s v="12.616379999142648 16.481425581544944 301.05852070614424 4.0"/>
    <n v="12.616379999099999"/>
    <n v="16.481425581500002"/>
    <n v="301.05852070600002"/>
    <n v="4"/>
    <s v="Alfakhara"/>
    <s v="Alfakhara"/>
    <s v="moito"/>
    <s v="moito"/>
    <x v="9"/>
    <s v="Cheikh talague"/>
    <n v="99411615"/>
    <x v="4"/>
    <n v="0"/>
    <n v="1"/>
    <s v="no"/>
  </r>
  <r>
    <s v="2015-12-16T08:56:57.331+01"/>
    <s v="2015-12-16T16:48:13.327+01"/>
    <s v="352325069304819"/>
    <s v="12.588672039123747 16.454476670626793 309.8917695996378 8.0"/>
    <n v="12.5886720391"/>
    <n v="16.454476670599998"/>
    <n v="309.89176959999998"/>
    <n v="8"/>
    <s v="Balabo"/>
    <s v="Balabo"/>
    <s v="moito"/>
    <s v="moito"/>
    <x v="9"/>
    <s v="Ahmat abkaka"/>
    <n v="99480597"/>
    <x v="4"/>
    <n v="0"/>
    <n v="0"/>
    <s v="no"/>
  </r>
  <r>
    <s v="2015-12-16T09:45:49.734+01"/>
    <s v="2015-12-16T13:45:47.451+01"/>
    <s v="352325069304819"/>
    <s v="12.69304092040055 16.439523659704186 313.77519342519247 4.0"/>
    <n v="12.6930409204"/>
    <n v="16.439523659700001"/>
    <n v="313.775193425"/>
    <n v="4"/>
    <s v="Djibne"/>
    <s v="Djibne"/>
    <s v="moito"/>
    <s v="moito"/>
    <x v="9"/>
    <s v="Alhadj tchendi"/>
    <n v="99604502"/>
    <x v="4"/>
    <n v="0"/>
    <n v="0"/>
    <s v="no"/>
  </r>
  <r>
    <s v="2016-01-23T12:07:59.853+01"/>
    <s v="2016-01-23T12:12:03.150+01"/>
    <s v="352325069304819"/>
    <s v="11.894459783883544 17.32973269940901 348.96502548529395 6.0"/>
    <n v="11.8944597839"/>
    <n v="17.329732699400001"/>
    <n v="348.96502548500001"/>
    <n v="6"/>
    <s v="Mirere"/>
    <s v="Mirere"/>
    <s v="bokoro"/>
    <s v="amloudouba"/>
    <x v="10"/>
    <s v="Hissein hassan"/>
    <n v="68755558"/>
    <x v="4"/>
    <n v="0"/>
    <n v="0"/>
    <s v="no"/>
  </r>
  <r>
    <s v="2016-01-23T08:43:27.227+01"/>
    <s v="2016-01-23T08:46:51.346+01"/>
    <s v="352325069311236"/>
    <s v="12.072150035363604 17.220448807761045 341.76946049700916 8.0"/>
    <n v="12.0721500354"/>
    <n v="17.2204488078"/>
    <n v="341.76946049700001"/>
    <n v="8"/>
    <s v="ourel katir"/>
    <s v="ourel katir"/>
    <s v="bokoro"/>
    <s v="amloudouba"/>
    <x v="10"/>
    <s v="Abdoulay kazali"/>
    <n v="92667405"/>
    <x v="4"/>
    <n v="0"/>
    <n v="0"/>
    <s v="no"/>
  </r>
  <r>
    <s v="2016-02-01T11:19:27.852+01"/>
    <s v="2016-02-01T11:36:07.791+01"/>
    <s v="352325069304819"/>
    <s v="12.154683842414146 17.181638711652234 327.5145414913365 8.0"/>
    <n v="12.154683842400001"/>
    <n v="17.1816387117"/>
    <n v="327.51454149099999"/>
    <n v="8"/>
    <s v="Amchoka ahmat adoudou"/>
    <s v="Amchoka ahmat adoudou"/>
    <s v="bokoro"/>
    <s v="tania_2_dukshi_"/>
    <x v="11"/>
    <s v="Ahmat adoudou"/>
    <n v="0"/>
    <x v="4"/>
    <n v="0"/>
    <n v="0"/>
    <s v="no"/>
  </r>
  <r>
    <s v="2016-02-01T12:14:07.343+01"/>
    <s v="2016-02-01T12:26:56.524+01"/>
    <s v="FC:19:10:6B:F7:CD"/>
    <s v="12.232925628632863 17.160808363465023 319.5530402459632 8.0"/>
    <n v="12.2329256286"/>
    <n v="17.160808363499999"/>
    <n v="319.55304024600002"/>
    <n v="8"/>
    <s v="Achana2"/>
    <s v="Achana2"/>
    <s v="bokoro"/>
    <s v="tania_2_dukshi_"/>
    <x v="11"/>
    <s v="Bichara adef"/>
    <n v="95960918"/>
    <x v="4"/>
    <n v="0"/>
    <n v="1"/>
    <s v="yes"/>
  </r>
  <r>
    <s v="2016-02-02T09:23:29.037+01"/>
    <s v="2016-02-02T09:45:50.386+01"/>
    <s v="352325069304819"/>
    <s v="12.314208545804636 17.185869851583025 338.85688303692336 8.0"/>
    <n v="12.3142085458"/>
    <n v="17.1858698516"/>
    <n v="338.85688303699999"/>
    <n v="8"/>
    <s v="Dabkara"/>
    <s v="Dabkara"/>
    <s v="bokoro"/>
    <s v="tania_2_dukshi_"/>
    <x v="11"/>
    <s v="Abakar adam"/>
    <n v="99249426"/>
    <x v="4"/>
    <n v="0"/>
    <n v="1"/>
    <s v="no"/>
  </r>
  <r>
    <s v="2015-12-05T10:26:39.491+01"/>
    <s v="2015-12-05T10:31:09.635+01"/>
    <s v="352325069311244"/>
    <s v="12.913084816995902 16.75611439847686 298.6910683622222 8.0"/>
    <n v="12.913084817"/>
    <n v="16.756114398499999"/>
    <n v="298.69106836200001"/>
    <n v="8"/>
    <s v="Awoni Chari"/>
    <s v="Awoni Chari"/>
    <s v="moito"/>
    <s v="moito"/>
    <x v="12"/>
    <m/>
    <m/>
    <x v="4"/>
    <n v="0"/>
    <n v="0"/>
    <m/>
  </r>
  <r>
    <s v="2015-12-05T10:42:59.718+01"/>
    <s v="2015-12-05T10:44:30.535+01"/>
    <s v="352325069311244"/>
    <s v="12.948814937378488 16.703938928951768 294.92782634255974 4.0"/>
    <n v="12.9488149374"/>
    <n v="16.703938929"/>
    <n v="294.92782634299999"/>
    <n v="4"/>
    <s v="Arada"/>
    <s v="Arada"/>
    <s v="moito"/>
    <s v="moito"/>
    <x v="12"/>
    <m/>
    <m/>
    <x v="4"/>
    <n v="0"/>
    <n v="2"/>
    <m/>
  </r>
  <r>
    <s v="2015-12-05T11:21:55.370+01"/>
    <s v="2015-12-05T11:26:27.648+01"/>
    <s v="352325069311236"/>
    <s v="12.838244878421621 16.691108812639886 298.11887938975127 4.0"/>
    <n v="12.838244878399999"/>
    <n v="16.6911088126"/>
    <n v="298.11887939000002"/>
    <n v="4"/>
    <s v="Tarbaro"/>
    <s v="Tarbaro"/>
    <s v="moito"/>
    <s v="moito"/>
    <x v="12"/>
    <m/>
    <m/>
    <x v="4"/>
    <n v="0"/>
    <n v="0"/>
    <m/>
  </r>
  <r>
    <s v="2015-12-05T13:12:37.113+01"/>
    <s v="2015-12-05T13:18:58.789+01"/>
    <s v="352325069311236"/>
    <s v="12.908527774804558 16.766476142812635 307.5389968306958 12.0"/>
    <n v="12.9085277748"/>
    <n v="16.766476142799998"/>
    <n v="307.53899683100002"/>
    <n v="12"/>
    <s v="Gamsous 2"/>
    <s v="Gamsous2"/>
    <s v="moito"/>
    <s v="moito"/>
    <x v="12"/>
    <m/>
    <m/>
    <x v="4"/>
    <n v="1"/>
    <n v="0"/>
    <m/>
  </r>
  <r>
    <s v="2015-12-21T11:00:25.475+01"/>
    <s v="2015-12-21T11:04:11.518+01"/>
    <s v="352325069304819"/>
    <s v="12.302251364692653 16.737040079428013 309.3797736111773 6.0"/>
    <n v="12.3022513647"/>
    <n v="16.7370400794"/>
    <n v="309.37977361100002"/>
    <n v="6"/>
    <s v="Galali3"/>
    <s v="Galali3"/>
    <s v="bokoro"/>
    <s v="daibaba_2_kindji_"/>
    <x v="0"/>
    <s v="Yaya moussa"/>
    <n v="0"/>
    <x v="5"/>
    <n v="0"/>
    <n v="1"/>
    <s v="no"/>
  </r>
  <r>
    <s v="2015-12-22T12:18:46.701+01"/>
    <s v="2015-12-22T12:27:40.071+01"/>
    <s v="352325069304819"/>
    <s v="12.166466717426895 16.683822447124626 316.5437366178614 6.0"/>
    <n v="12.166466717400001"/>
    <n v="16.683822447099999"/>
    <n v="316.54373661800003"/>
    <n v="6"/>
    <s v="Gozbeda"/>
    <s v="Gozbeda"/>
    <s v="bokoro"/>
    <s v="daibaba_1_maigana_"/>
    <x v="0"/>
    <s v="Brahim mahamat"/>
    <n v="0"/>
    <x v="5"/>
    <n v="0"/>
    <n v="2"/>
    <s v="no"/>
  </r>
  <r>
    <s v="2015-12-22T13:09:45.648+01"/>
    <s v="2015-12-22T13:11:59.540+01"/>
    <s v="352325069304819"/>
    <s v="12.216229922422853 16.66133778440864 329.2408769278153 8.0"/>
    <n v="12.2162299224"/>
    <n v="16.661337784400001"/>
    <n v="329.24087692799998"/>
    <n v="8"/>
    <s v="Djokhana centre"/>
    <s v="Djokhana centre"/>
    <s v="bokoro"/>
    <s v="daibaba_2_kindji_"/>
    <x v="0"/>
    <s v="Kaftara abdelkader"/>
    <n v="92989210"/>
    <x v="5"/>
    <n v="0"/>
    <n v="1"/>
    <s v="no"/>
  </r>
  <r>
    <s v="2015-12-21T10:51:48.973+01"/>
    <s v="2015-12-21T10:55:08.403+01"/>
    <s v="352325069304819"/>
    <s v="12.298095447050832 16.738401127704048 314.25216247520615 6.0"/>
    <n v="12.2980954471"/>
    <n v="16.738401127700001"/>
    <n v="314.25216247499998"/>
    <n v="6"/>
    <s v="Galali 2"/>
    <s v="Galali2"/>
    <s v="bokoro"/>
    <s v="daibaba_2_kindji_"/>
    <x v="0"/>
    <s v="Issa idriss"/>
    <n v="95518944"/>
    <x v="5"/>
    <n v="0"/>
    <n v="1"/>
    <s v="no"/>
  </r>
  <r>
    <s v="2015-12-23T10:22:56.468+01"/>
    <s v="2015-12-23T10:27:05.872+01"/>
    <s v="352325069311236"/>
    <s v="12.425913139789383 16.697499163981227 288.2453399263235 6.0"/>
    <n v="12.4259131398"/>
    <n v="16.697499164"/>
    <n v="288.24533992599999"/>
    <n v="6"/>
    <s v="Ardafarat1"/>
    <s v="Ardafarat1"/>
    <s v="bokoro"/>
    <s v="daibaba_1_maigana_"/>
    <x v="0"/>
    <s v="Mahamat cheni"/>
    <n v="95713537"/>
    <x v="5"/>
    <n v="0"/>
    <n v="1"/>
    <s v="no"/>
  </r>
  <r>
    <s v="2015-12-23T13:35:42.363+01"/>
    <s v="2015-12-23T13:42:27.422+01"/>
    <s v="352325069311236"/>
    <s v="12.438956542605489 16.689850385692218 299.92005455592334 6.0"/>
    <n v="12.4389565426"/>
    <n v="16.689850385700002"/>
    <n v="299.92005455600003"/>
    <n v="6"/>
    <s v="Ardafarat 2"/>
    <s v="Ardafarat 2"/>
    <s v="bokoro"/>
    <s v="daibaba_1_maigana_"/>
    <x v="0"/>
    <s v="Mahamat saleh"/>
    <n v="98193057"/>
    <x v="5"/>
    <n v="0"/>
    <n v="1"/>
    <s v="no"/>
  </r>
  <r>
    <s v="2015-12-22T12:46:29.681+01"/>
    <s v="2015-12-22T12:53:35.383+01"/>
    <s v="352325069304819"/>
    <s v="12.208919138054325 16.66852482265046 309.38775841653296 8.0"/>
    <n v="12.208919138100001"/>
    <n v="16.6685248227"/>
    <n v="309.38775841699999"/>
    <n v="8"/>
    <s v="Djokhana"/>
    <s v="Djokhana"/>
    <s v="bokoro"/>
    <s v="daibaba_1_maigana_"/>
    <x v="0"/>
    <s v="Mahamadou goudja"/>
    <n v="99390248"/>
    <x v="5"/>
    <n v="0"/>
    <n v="2"/>
    <s v="no"/>
  </r>
  <r>
    <s v="2016-01-05T12:07:52.517+01"/>
    <s v="2016-01-05T12:11:07.798+01"/>
    <s v="352325069304819"/>
    <s v="12.374401157496866 16.12199058915797 314.5781622730028 6.0"/>
    <n v="12.374401157499999"/>
    <n v="16.121990589199999"/>
    <n v="314.57816227299998"/>
    <n v="6"/>
    <s v="Almantaga"/>
    <s v="Almantaga"/>
    <s v="moito"/>
    <s v="assala"/>
    <x v="1"/>
    <s v="Hassaballah"/>
    <n v="95432485"/>
    <x v="5"/>
    <n v="0"/>
    <n v="0"/>
    <s v="no"/>
  </r>
  <r>
    <s v="2016-01-05T14:16:40.625+01"/>
    <s v="2016-01-05T14:22:13.562+01"/>
    <s v="352325069304819"/>
    <s v="12.417119275202175 16.170944222827263 304.44758422195764 8.0"/>
    <n v="12.417119275199999"/>
    <n v="16.170944222799999"/>
    <n v="304.44758422199999"/>
    <n v="8"/>
    <s v="Galdam"/>
    <s v="Galdam"/>
    <s v="moito"/>
    <s v="assala"/>
    <x v="1"/>
    <s v="Arakhayiss idjal"/>
    <n v="99960913"/>
    <x v="5"/>
    <n v="0"/>
    <n v="0"/>
    <s v="no"/>
  </r>
  <r>
    <s v="2016-01-28T12:09:50.634+01"/>
    <s v="2016-01-28T12:13:16.849+01"/>
    <s v="352325069304819"/>
    <s v="12.3476853007502 16.9982783383038 318.2793691180654 8.0"/>
    <n v="12.3476853008"/>
    <n v="16.9982783383"/>
    <n v="318.27936911799998"/>
    <n v="8"/>
    <s v="Iredoubou"/>
    <s v="Iredoubou"/>
    <s v="bokoro"/>
    <s v="tania_1_bokoro_"/>
    <x v="2"/>
    <s v="Yaya adam"/>
    <n v="95234489"/>
    <x v="5"/>
    <n v="0"/>
    <n v="1"/>
    <s v="no"/>
  </r>
  <r>
    <s v="2016-01-14T09:40:06.245+01"/>
    <s v="2016-01-14T09:44:38.298+01"/>
    <s v="352325069304819"/>
    <s v="12.403623278038788 17.201699828823326 291.2885936719056 8.0"/>
    <n v="12.403623278"/>
    <n v="17.201699828799999"/>
    <n v="291.28859367199999"/>
    <n v="8"/>
    <s v="Atangori"/>
    <s v="Atangori"/>
    <s v="bokoro"/>
    <s v="tania_2_dukshi_"/>
    <x v="2"/>
    <s v="Djibrine atangori"/>
    <n v="99234342"/>
    <x v="5"/>
    <n v="0"/>
    <n v="0"/>
    <s v="no"/>
  </r>
  <r>
    <s v="2016-01-13T10:05:57.591+01"/>
    <s v="2016-01-13T10:16:25.830+01"/>
    <s v="352325069304819"/>
    <s v="12.46188610773234 17.072143854469438 350.5376889242624 8.0"/>
    <n v="12.4618861077"/>
    <n v="17.072143854499998"/>
    <n v="350.53768892400001"/>
    <n v="8"/>
    <s v="Andiedji hile saha"/>
    <s v="Sndiedji hile sahab"/>
    <s v="bokoro"/>
    <s v="tania_1_bokoro_"/>
    <x v="2"/>
    <s v="Kaftara tomi"/>
    <n v="99366254"/>
    <x v="5"/>
    <n v="0"/>
    <n v="0"/>
    <s v="no"/>
  </r>
  <r>
    <s v="2016-01-14T13:41:13.109+01"/>
    <s v="2016-01-14T13:45:54.596+01"/>
    <s v="352325069304819"/>
    <s v="12.338131699093417 17.098855518679244 308.5369694853591 8.0"/>
    <n v="12.3381316991"/>
    <n v="17.098855518699999"/>
    <n v="308.53696948499999"/>
    <n v="8"/>
    <s v="Amsakine3"/>
    <s v="Amsakine3"/>
    <s v="bokoro"/>
    <s v="tania_2_dukshi_"/>
    <x v="2"/>
    <s v="Ahmat oumar"/>
    <n v="99590706"/>
    <x v="5"/>
    <n v="0"/>
    <n v="0"/>
    <s v="no"/>
  </r>
  <r>
    <s v="2016-01-14T09:17:34.272+01"/>
    <s v="2016-01-14T09:20:28.860+01"/>
    <s v="352325069304819"/>
    <s v="12.397764263428545 17.206017955662478 293.2022108101652 8.0"/>
    <n v="12.397764263399999"/>
    <n v="17.206017955699998"/>
    <n v="293.20221081"/>
    <n v="8"/>
    <s v="Michegue"/>
    <s v="Michegue"/>
    <s v="bokoro"/>
    <s v="tania_2_dukshi_"/>
    <x v="2"/>
    <s v="Alhadj mahamat"/>
    <n v="99887497"/>
    <x v="5"/>
    <n v="0"/>
    <n v="0"/>
    <s v="no"/>
  </r>
  <r>
    <s v="2015-12-14T07:15:44.618+01"/>
    <s v="2015-12-14T07:21:18.883+01"/>
    <s v="352325069311244"/>
    <m/>
    <m/>
    <m/>
    <m/>
    <m/>
    <s v="Bokoro"/>
    <s v="Bokoro"/>
    <s v="bokoro"/>
    <s v="tania_1_bokoro_"/>
    <x v="2"/>
    <s v="Bachir"/>
    <n v="99999666"/>
    <x v="5"/>
    <n v="2"/>
    <n v="2"/>
    <s v="yes"/>
  </r>
  <r>
    <s v="2016-01-21T09:32:13.954+01"/>
    <s v="2016-01-21T09:47:48.965+01"/>
    <s v="352325069304819"/>
    <s v="12.0434102667968 17.07165930924327 343.42100604742274 8.0"/>
    <n v="12.0434102668"/>
    <n v="17.071659309200001"/>
    <n v="343.42100604699999"/>
    <n v="8"/>
    <s v="Ambatchbatch2"/>
    <s v="Ambatchbatch2"/>
    <s v="bokoro"/>
    <s v="tania_2_dukshi_"/>
    <x v="3"/>
    <s v="Ramat moussa"/>
    <n v="0"/>
    <x v="5"/>
    <n v="0"/>
    <n v="0"/>
    <s v="no"/>
  </r>
  <r>
    <s v="2016-01-21T08:58:56.279+01"/>
    <s v="2016-01-21T09:48:15.357+01"/>
    <s v="352325069304819"/>
    <s v="12.04650643462973 17.063222468018928 357.6760237440401 8.0"/>
    <n v="12.046506434599999"/>
    <n v="17.063222467999999"/>
    <n v="357.67602374400002"/>
    <n v="8"/>
    <s v="Ambatchbatch1"/>
    <s v="Ambatchbatch1"/>
    <s v="bokoro"/>
    <s v="tania_2_dukshi_"/>
    <x v="3"/>
    <s v="Djibrine adoudou"/>
    <n v="91299672"/>
    <x v="5"/>
    <n v="0"/>
    <n v="0"/>
    <s v="no"/>
  </r>
  <r>
    <s v="2016-01-19T12:26:01.271+01"/>
    <s v="2016-01-19T12:35:21.049+01"/>
    <s v="352325069311236"/>
    <s v="12.082766838817252 17.16133337777609 313.17621015751104 8.0"/>
    <n v="12.0827668388"/>
    <n v="17.161333377799998"/>
    <n v="313.176210158"/>
    <n v="8"/>
    <s v="algoz"/>
    <s v="algoz"/>
    <s v="bokoro"/>
    <m/>
    <x v="3"/>
    <s v="adim  Abdraman"/>
    <n v="91966823"/>
    <x v="5"/>
    <n v="0"/>
    <n v="1"/>
    <s v="yes"/>
  </r>
  <r>
    <s v="2016-01-21T10:45:08.922+01"/>
    <s v="2016-01-21T10:48:01.069+01"/>
    <s v="352325069304819"/>
    <s v="12.015306272647393 17.134856551564052 329.3792578403655 6.0"/>
    <n v="12.0153062726"/>
    <n v="17.134856551599999"/>
    <n v="329.37925783999998"/>
    <n v="6"/>
    <s v="Moutogze"/>
    <s v="Moutogze"/>
    <s v="bokoro"/>
    <s v="tania_2_dukshi_"/>
    <x v="3"/>
    <s v="Hilou idriss"/>
    <n v="92038014"/>
    <x v="5"/>
    <n v="0"/>
    <n v="0"/>
    <s v="no"/>
  </r>
  <r>
    <s v="2016-02-09T12:54:27.162+01"/>
    <s v="2016-02-09T12:59:00.955+01"/>
    <s v="352325069311236"/>
    <s v="12.12703595913273 16.816260729493376 319.64761728698187 8.0"/>
    <n v="12.127035959100001"/>
    <n v="16.816260729500002"/>
    <n v="319.647617287"/>
    <n v="8"/>
    <s v="dilema Dehiyé"/>
    <s v="dilema dehiyé"/>
    <s v="bokoro"/>
    <s v="daibaba_1_maigana_"/>
    <x v="4"/>
    <s v="Mahamat dehiyé"/>
    <n v="91244379"/>
    <x v="5"/>
    <n v="0"/>
    <n v="1"/>
    <s v="no"/>
  </r>
  <r>
    <s v="2015-12-17T14:39:09.085+01"/>
    <s v="2015-12-17T14:43:10.718+01"/>
    <s v="352325069304819"/>
    <s v="12.679435060744284 17.022849061405932 301.3857221194301 8.0"/>
    <n v="12.679435060699999"/>
    <n v="17.022849061399999"/>
    <n v="301.38572211899998"/>
    <n v="8"/>
    <s v="Amsiala"/>
    <s v="Amsiala"/>
    <s v="moito"/>
    <s v="moito"/>
    <x v="5"/>
    <s v="Hassan adoum"/>
    <n v="0"/>
    <x v="5"/>
    <n v="0"/>
    <n v="1"/>
    <s v="yes"/>
  </r>
  <r>
    <s v="2015-12-18T11:06:45.899+01"/>
    <s v="2015-12-18T11:09:52.234+01"/>
    <s v="352325069304819"/>
    <s v="12.638026010540484 17.112440940602532 321.3680174759579 8.0"/>
    <n v="12.638026010500001"/>
    <n v="17.112440940599999"/>
    <n v="321.36801747599998"/>
    <n v="8"/>
    <s v="Iredja kabir"/>
    <s v="Iredja kabir"/>
    <s v="moito"/>
    <s v="moito"/>
    <x v="5"/>
    <s v="Moussa mahamat"/>
    <n v="0"/>
    <x v="5"/>
    <n v="0"/>
    <n v="0"/>
    <s v="no"/>
  </r>
  <r>
    <s v="2015-12-19T09:56:49.866+01"/>
    <s v="2015-12-19T09:59:46.727+01"/>
    <s v="352325069304819"/>
    <s v="12.687393221943415 16.936518948504375 308.99258561899205 8.0"/>
    <n v="12.687393221900001"/>
    <n v="16.936518948500002"/>
    <n v="308.99258561900001"/>
    <n v="8"/>
    <s v="Bagad"/>
    <s v="Bagad"/>
    <s v="moito"/>
    <s v="moito"/>
    <x v="5"/>
    <s v="Hassan moussa"/>
    <n v="95806122"/>
    <x v="5"/>
    <n v="0"/>
    <n v="0"/>
    <s v="no"/>
  </r>
  <r>
    <s v="2016-01-30T14:27:05.289+01"/>
    <s v="2016-01-30T14:33:07.369+01"/>
    <s v="352325069304819"/>
    <s v="11.954524301581246 17.07929194920737 330.35494876498484 8.0"/>
    <n v="11.954524301599999"/>
    <n v="17.079291949200002"/>
    <n v="330.35494876500002"/>
    <n v="8"/>
    <s v="Adihere2"/>
    <s v="Adihere2"/>
    <s v="gama"/>
    <s v="yessie"/>
    <x v="6"/>
    <s v="Abdramane hissein"/>
    <n v="62339875"/>
    <x v="5"/>
    <n v="0"/>
    <n v="0"/>
    <s v="no"/>
  </r>
  <r>
    <s v="2016-01-30T10:27:27.744+01"/>
    <s v="2016-01-30T10:32:43.107+01"/>
    <s v="352325069304819"/>
    <s v="11.835253156642139 17.307062746068414 348.6714358824251 8.0"/>
    <n v="11.8352531566"/>
    <n v="17.307062746100002"/>
    <n v="348.67143588200003"/>
    <n v="8"/>
    <s v="Djamal wagif2"/>
    <s v="Djamal wagif2"/>
    <s v="gama"/>
    <s v="yessie"/>
    <x v="6"/>
    <s v="Ali anour"/>
    <n v="66428015"/>
    <x v="5"/>
    <n v="0"/>
    <n v="0"/>
    <s v="no"/>
  </r>
  <r>
    <s v="2016-01-27T11:37:43.974+01"/>
    <s v="2016-01-27T11:42:00.349+01"/>
    <s v="352325069311236"/>
    <s v="11.897511262694039 17.24861761958316 390.745159595285 8.0"/>
    <n v="11.8975112627"/>
    <n v="17.248617619600001"/>
    <n v="390.74515959500002"/>
    <n v="8"/>
    <s v="Amkharouma 2"/>
    <s v="Amkharouma2"/>
    <s v="gama"/>
    <s v="yessie"/>
    <x v="6"/>
    <s v="Ibetanne Abakar"/>
    <n v="66648476"/>
    <x v="5"/>
    <n v="0"/>
    <n v="0"/>
    <s v="no"/>
  </r>
  <r>
    <s v="2016-01-29T12:53:13.764+01"/>
    <s v="2016-01-29T12:58:17.848+01"/>
    <s v="352325069311236"/>
    <s v="11.849059165242632 17.223089797229502 347.7683086196042 8.0"/>
    <n v="11.8490591652"/>
    <n v="17.2230897972"/>
    <n v="347.76830862000003"/>
    <n v="8"/>
    <s v="kachabo"/>
    <s v="kachabo"/>
    <s v="gama"/>
    <s v="borno"/>
    <x v="6"/>
    <s v="Youssouf .mhamat"/>
    <n v="99955439"/>
    <x v="5"/>
    <n v="1"/>
    <n v="0"/>
    <s v="yes"/>
  </r>
  <r>
    <s v="2016-01-27T10:25:31.931+01"/>
    <s v="2016-01-27T10:31:45.341+01"/>
    <s v="352325069311236"/>
    <s v="11.831860623959212 17.250254991434076 337.2942767076984 8.0"/>
    <n v="11.831860624000001"/>
    <n v="17.250254991399999"/>
    <n v="337.29427670799998"/>
    <n v="8"/>
    <s v="chouraba"/>
    <s v="chouraba"/>
    <s v="gama"/>
    <s v="yessie"/>
    <x v="6"/>
    <s v="Mahanat ADAM"/>
    <m/>
    <x v="5"/>
    <n v="0"/>
    <n v="1"/>
    <s v="yes"/>
  </r>
  <r>
    <s v="2016-01-27T10:55:57.781+01"/>
    <s v="2016-01-27T10:59:47.858+01"/>
    <s v="352325069311236"/>
    <s v="11.878098813077987 17.25493515009003 321.92126175692937 8.0"/>
    <n v="11.878098813099999"/>
    <n v="17.2549351501"/>
    <n v="321.92126175700002"/>
    <n v="8"/>
    <s v="Amkarouma 1"/>
    <s v="Amkharouma 1"/>
    <s v="gama"/>
    <s v="yessie"/>
    <x v="6"/>
    <s v="Tahir mahamat"/>
    <m/>
    <x v="5"/>
    <n v="0"/>
    <n v="0"/>
    <s v="no"/>
  </r>
  <r>
    <s v="2016-01-29T13:16:59.332+01"/>
    <s v="2016-01-29T13:20:11.247+01"/>
    <s v="352325069311236"/>
    <s v="11.860637308004458 17.22660711186521 322.64831076588604 8.0"/>
    <n v="11.860637307999999"/>
    <n v="17.226607111900002"/>
    <n v="322.64831076600001"/>
    <n v="8"/>
    <s v="djoubdjoumalak2"/>
    <s v="djoubdjoumalak2"/>
    <s v="gama"/>
    <s v="borno"/>
    <x v="6"/>
    <s v="Adji Ousman"/>
    <m/>
    <x v="5"/>
    <n v="0"/>
    <n v="1"/>
    <s v="yes"/>
  </r>
  <r>
    <s v="2016-02-03T09:16:41.691+01"/>
    <s v="2016-02-03T09:19:52.698+01"/>
    <s v="352325069311236"/>
    <s v="12.607389116601684 16.747421321010865 293.5528389182174 8.0"/>
    <n v="12.6073891166"/>
    <n v="16.747421321000001"/>
    <n v="293.55283891800002"/>
    <n v="8"/>
    <s v="Saha Azaraf"/>
    <s v="Saha Azaraf"/>
    <s v="moito"/>
    <s v="mayakne"/>
    <x v="7"/>
    <s v="Hanono Moustapha"/>
    <n v="91503614"/>
    <x v="5"/>
    <n v="0"/>
    <n v="3"/>
    <s v="no"/>
  </r>
  <r>
    <s v="2016-02-05T09:45:22.209+01"/>
    <s v="2016-02-05T09:53:50.285+01"/>
    <s v="352325069311236"/>
    <s v="12.753747260626072 16.730876359193132 308.5109467986842 8.0"/>
    <n v="12.753747260600001"/>
    <n v="16.7308763592"/>
    <n v="308.51094679900001"/>
    <n v="8"/>
    <s v="Matibga"/>
    <s v="Matibga"/>
    <s v="moito"/>
    <s v="mayakne"/>
    <x v="7"/>
    <s v="Abakar Khourssa"/>
    <n v="91672582"/>
    <x v="5"/>
    <n v="0"/>
    <n v="1"/>
    <s v="no"/>
  </r>
  <r>
    <s v="2016-02-03T11:04:50.301+01"/>
    <s v="2016-02-03T11:19:45.019+01"/>
    <s v="352325069304819"/>
    <s v="12.577019411553906 16.712284154300267 293.47927379667686 6.0"/>
    <n v="12.5770194116"/>
    <n v="16.712284154300001"/>
    <n v="293.47927379700002"/>
    <n v="6"/>
    <s v="darotya2"/>
    <s v="darotaya2"/>
    <s v="moito"/>
    <s v="mayakne"/>
    <x v="7"/>
    <s v="ahmat moussa"/>
    <n v="91831501"/>
    <x v="5"/>
    <n v="0"/>
    <n v="1"/>
    <s v="no"/>
  </r>
  <r>
    <s v="2016-02-03T13:54:02.436+01"/>
    <s v="2016-02-03T14:03:09.415+01"/>
    <s v="352325069311236"/>
    <s v="12.652180167877745 16.753517929594796 339.0576102621659 8.0"/>
    <n v="12.652180167899999"/>
    <n v="16.753517929600001"/>
    <n v="339.05761026200003"/>
    <n v="8"/>
    <s v="Fadjawa1"/>
    <s v="Fadjawa1"/>
    <s v="moito"/>
    <s v="mayakne"/>
    <x v="7"/>
    <s v="Mahamat Oumar"/>
    <n v="92494224"/>
    <x v="5"/>
    <n v="1"/>
    <n v="0"/>
    <s v="yes"/>
  </r>
  <r>
    <s v="2016-02-05T09:28:40.352+01"/>
    <s v="2016-02-05T09:34:13.200+01"/>
    <s v="352325069311236"/>
    <s v="12.718269762242063 16.720977552321514 303.66917909435085 8.0"/>
    <n v="12.7182697622"/>
    <n v="16.720977552299999"/>
    <n v="303.66917909400001"/>
    <n v="8"/>
    <s v="Bita"/>
    <s v="Bita"/>
    <s v="moito"/>
    <s v="mayakne"/>
    <x v="7"/>
    <s v="Hisseïni Hassane"/>
    <n v="92692059"/>
    <x v="5"/>
    <n v="0"/>
    <n v="1"/>
    <s v="yes"/>
  </r>
  <r>
    <s v="2016-02-03T10:42:36.463+01"/>
    <s v="2016-02-03T10:46:20.157+01"/>
    <s v="352325069304819"/>
    <s v="12.580878095611663 16.705541282091954 313.44821967634346 8.0"/>
    <n v="12.580878095599999"/>
    <n v="16.7055412821"/>
    <n v="313.44821967600001"/>
    <n v="8"/>
    <s v="al manara"/>
    <s v="almanara"/>
    <s v="moito"/>
    <s v="mayakne"/>
    <x v="7"/>
    <s v="abdramane adam"/>
    <n v="95027207"/>
    <x v="5"/>
    <n v="0"/>
    <n v="0"/>
    <s v="no"/>
  </r>
  <r>
    <s v="2016-02-03T14:29:10.253+01"/>
    <s v="2016-02-03T14:32:52.542+01"/>
    <s v="352325069311236"/>
    <s v="12.674380808835755 16.741347201448008 304.70976490187826 8.0"/>
    <n v="12.674380808800001"/>
    <n v="16.7413472014"/>
    <n v="304.70976490200002"/>
    <n v="8"/>
    <s v="gegar faug"/>
    <s v="gegar Faug"/>
    <s v="moito"/>
    <s v="mayakne"/>
    <x v="7"/>
    <s v="Moussa Djibrine"/>
    <n v="95193695"/>
    <x v="5"/>
    <n v="0"/>
    <n v="1"/>
    <s v="no"/>
  </r>
  <r>
    <s v="2016-02-03T08:42:37.503+01"/>
    <s v="2016-02-03T08:55:35.422+01"/>
    <s v="352325069304819"/>
    <s v="12.515721581206764 16.696661463867617 306.2091795125709 6.0"/>
    <n v="12.515721581199999"/>
    <n v="16.6966614639"/>
    <n v="306.20917951299998"/>
    <n v="6"/>
    <s v="amdoma himede"/>
    <s v="andoma himede"/>
    <s v="moito"/>
    <s v="mayakne"/>
    <x v="7"/>
    <s v="safi moussa"/>
    <n v="95531461"/>
    <x v="5"/>
    <n v="0"/>
    <n v="2"/>
    <s v="no"/>
  </r>
  <r>
    <s v="2016-02-05T08:31:06.386+01"/>
    <s v="2016-02-05T08:34:34.195+01"/>
    <s v="352325069304819"/>
    <s v="12.482603635773147 16.813423371476024 329.05659781121875 8.0"/>
    <n v="12.4826036358"/>
    <n v="16.813423371500001"/>
    <n v="329.05659781100002"/>
    <n v="8"/>
    <s v="abnouchap1"/>
    <s v="abnouchap1"/>
    <s v="moito"/>
    <s v="mayakne"/>
    <x v="7"/>
    <s v="hassana khourssa"/>
    <n v="98241931"/>
    <x v="5"/>
    <n v="0"/>
    <n v="0"/>
    <s v="no"/>
  </r>
  <r>
    <s v="2016-02-05T08:47:28.024+01"/>
    <s v="2016-02-05T08:51:44.606+01"/>
    <s v="352325069311236"/>
    <s v="12.645893077037082 16.716426033327213 306.40338121272976 4.0"/>
    <n v="12.645893077"/>
    <n v="16.716426033299999"/>
    <n v="306.40338121299999"/>
    <n v="4"/>
    <s v="kalkalé"/>
    <s v="kalkalé"/>
    <s v="moito"/>
    <s v="mayakne"/>
    <x v="7"/>
    <s v="Mahamat dhibrin"/>
    <n v="99164783"/>
    <x v="5"/>
    <n v="0"/>
    <n v="1"/>
    <s v="no"/>
  </r>
  <r>
    <s v="2016-02-03T15:03:21.985+01"/>
    <s v="2016-02-03T15:06:00.331+01"/>
    <s v="352325069304819"/>
    <s v="12.504633784479816 16.711619001603005 335.21365815686516 6.0"/>
    <n v="12.504633784499999"/>
    <n v="16.711619001599999"/>
    <n v="335.213658157"/>
    <n v="6"/>
    <s v="sayala"/>
    <s v="sayala"/>
    <s v="moito"/>
    <s v="mayakne"/>
    <x v="7"/>
    <s v="mahamat safi"/>
    <n v="99212231"/>
    <x v="5"/>
    <n v="0"/>
    <n v="1"/>
    <s v="no"/>
  </r>
  <r>
    <s v="2016-02-04T08:36:06.781+01"/>
    <s v="2016-02-04T08:38:13.083+01"/>
    <s v="352325069311236"/>
    <s v="12.504101994664888 16.68323342778192 317.32164374267165 8.0"/>
    <n v="12.504101994699999"/>
    <n v="16.683233427800001"/>
    <n v="317.32164374299998"/>
    <n v="8"/>
    <s v="kaokao2"/>
    <s v="kaokao"/>
    <s v="moito"/>
    <s v="mayakne"/>
    <x v="7"/>
    <s v="yahya daoud"/>
    <n v="99233822"/>
    <x v="5"/>
    <n v="0"/>
    <n v="0"/>
    <s v="no"/>
  </r>
  <r>
    <s v="2016-02-03T09:47:57.210+01"/>
    <s v="2016-02-03T09:54:17.814+01"/>
    <s v="352325069304819"/>
    <s v="12.555157270572272 16.696048621573464 312.8489153350335 8.0"/>
    <n v="12.555157270600001"/>
    <n v="16.696048621599999"/>
    <n v="312.84891533500002"/>
    <n v="8"/>
    <s v="andabibe"/>
    <s v="andabibe bikhele"/>
    <s v="moito"/>
    <s v="mayakne"/>
    <x v="7"/>
    <s v="azayi abdel rahim"/>
    <n v="99367989"/>
    <x v="5"/>
    <n v="0"/>
    <n v="2"/>
    <s v="no"/>
  </r>
  <r>
    <s v="2016-02-04T08:42:30.650+01"/>
    <s v="2016-02-04T08:48:42.520+01"/>
    <s v="352325069311236"/>
    <s v="12.49723743418895 16.67756542899778 322.4639765465472 8.0"/>
    <n v="12.497237434200001"/>
    <n v="16.677565429000001"/>
    <n v="322.46397654700002"/>
    <n v="8"/>
    <s v="kaokao1"/>
    <s v="kaokao1"/>
    <s v="moito"/>
    <s v="mayakne"/>
    <x v="7"/>
    <s v="Anadif Goni"/>
    <n v="99480943"/>
    <x v="5"/>
    <n v="0"/>
    <n v="1"/>
    <s v="yes"/>
  </r>
  <r>
    <s v="2016-02-03T11:14:02.891+01"/>
    <s v="2016-02-03T11:17:56.984+01"/>
    <s v="352325069304819"/>
    <s v="12.581235396818023 16.71633535545531 290.199704704478 6.0"/>
    <n v="12.5812353968"/>
    <n v="16.7163353555"/>
    <n v="290.199704704"/>
    <n v="6"/>
    <s v="darotaya1"/>
    <s v="darotaya1"/>
    <s v="moito"/>
    <s v="mayakne"/>
    <x v="7"/>
    <s v="bichara djibrine"/>
    <n v="99730669"/>
    <x v="5"/>
    <n v="0"/>
    <n v="1"/>
    <s v="no"/>
  </r>
  <r>
    <s v="2016-02-03T14:43:32.785+01"/>
    <s v="2016-02-03T14:47:39.215+01"/>
    <s v="352325069311236"/>
    <s v="12.669477272248532 16.73868860419789 284.82121860403294 6.0"/>
    <n v="12.6694772722"/>
    <n v="16.7386886042"/>
    <n v="284.82121860400002"/>
    <n v="6"/>
    <s v="Izebit Gama"/>
    <s v="Izebit gama"/>
    <s v="moito"/>
    <s v="mayakne"/>
    <x v="7"/>
    <s v="Abaya Nahamat"/>
    <m/>
    <x v="5"/>
    <n v="0"/>
    <n v="1"/>
    <s v="no"/>
  </r>
  <r>
    <s v="2016-01-06T10:22:45.550+01"/>
    <s v="2016-01-06T10:31:47.343+01"/>
    <s v="352325069304819"/>
    <s v="12.004750432860568 16.47789129440833 315.5850744652818 8.0"/>
    <n v="12.0047504329"/>
    <n v="16.477891294399999"/>
    <n v="315.58507446499999"/>
    <n v="8"/>
    <s v="Dafin abguider"/>
    <s v="Dafin abguider"/>
    <s v="bokoro"/>
    <s v="daibaba_1_maigana_"/>
    <x v="8"/>
    <s v="Hassan djibrin"/>
    <n v="0"/>
    <x v="5"/>
    <n v="0"/>
    <n v="1"/>
    <s v="no"/>
  </r>
  <r>
    <s v="2016-01-06T11:03:22.035+01"/>
    <s v="2016-01-06T11:11:59.182+01"/>
    <s v="352325069304819"/>
    <s v="11.953011219651676 16.459917889308127 319.1396912273611 6.0"/>
    <n v="11.9530112197"/>
    <n v="16.459917889300002"/>
    <n v="319.13969122700001"/>
    <n v="6"/>
    <s v="Dafine gogo"/>
    <s v="Dafine. Gogo"/>
    <s v="bokoro"/>
    <s v="daibaba_1_maigana_"/>
    <x v="8"/>
    <s v="Adim hissine"/>
    <n v="0"/>
    <x v="5"/>
    <n v="0"/>
    <n v="1"/>
    <s v="no"/>
  </r>
  <r>
    <s v="2016-01-08T13:50:45.082+01"/>
    <s v="2016-01-08T13:58:36.075+01"/>
    <s v="352325069311236"/>
    <s v="11.9194839802896 16.51611603832382 335.5639114491859 8.0"/>
    <n v="11.919483980300001"/>
    <n v="16.516116038300002"/>
    <n v="335.56391144899999"/>
    <n v="8"/>
    <s v="Dafine kouka"/>
    <s v="Dafine  kouka"/>
    <s v="bokoro"/>
    <s v="daibaba_1_maigana_"/>
    <x v="8"/>
    <s v="Adoum Moussa"/>
    <n v="62461145"/>
    <x v="5"/>
    <n v="0"/>
    <n v="0"/>
    <s v="no"/>
  </r>
  <r>
    <s v="2016-01-09T13:12:13.232+01"/>
    <s v="2016-01-09T13:26:21.868+01"/>
    <s v="352325069311236"/>
    <s v="12.129795356908108 16.54932807367785 364.3497662785879 8.0"/>
    <n v="12.129795356900001"/>
    <n v="16.5493280737"/>
    <n v="364.34976627899999"/>
    <n v="8"/>
    <s v="Idelmouna"/>
    <s v="Idelmouna"/>
    <s v="bokoro"/>
    <s v="daibaba_1_maigana_"/>
    <x v="8"/>
    <s v="Achen Hissen"/>
    <n v="91511703"/>
    <x v="5"/>
    <n v="0"/>
    <n v="0"/>
    <s v="no"/>
  </r>
  <r>
    <s v="2016-01-06T11:36:40.934+01"/>
    <s v="2016-01-06T11:42:02.903+01"/>
    <s v="352325069311236"/>
    <s v="12.18230211661266 16.37680703824833 318.5521325115846 8.0"/>
    <n v="12.182302116600001"/>
    <n v="16.376807038199999"/>
    <n v="318.55213251200001"/>
    <n v="8"/>
    <s v="Amdreïb djouka"/>
    <s v="Amdreïb djouka"/>
    <s v="bokoro"/>
    <s v="daibaba_1_maigana_"/>
    <x v="8"/>
    <s v="Abakar Abdelkerim"/>
    <n v="93695834"/>
    <x v="5"/>
    <n v="0"/>
    <n v="0"/>
    <s v="no"/>
  </r>
  <r>
    <s v="2016-01-06T10:29:55.510+01"/>
    <s v="2016-01-06T10:38:20.137+01"/>
    <s v="352325069311236"/>
    <s v="12.144100281984336 16.407322040236444 319.58681090664044 8.0"/>
    <n v="12.144100282"/>
    <n v="16.4073220402"/>
    <n v="319.58681090699997"/>
    <n v="8"/>
    <s v="Mabrouka2"/>
    <s v="Mabrouka2"/>
    <s v="bokoro"/>
    <s v="daibaba_1_maigana_"/>
    <x v="8"/>
    <s v="Adoum Abittan"/>
    <n v="95350261"/>
    <x v="5"/>
    <n v="1"/>
    <n v="0"/>
    <s v="yes"/>
  </r>
  <r>
    <s v="2016-01-09T10:17:32.491+01"/>
    <s v="2016-01-09T10:20:51.844+01"/>
    <s v="352325069311236"/>
    <s v="12.304764526385872 16.541408137416653 297.0228856647612 6.0"/>
    <n v="12.3047645264"/>
    <n v="16.541408137400001"/>
    <n v="297.02288566499999"/>
    <n v="6"/>
    <s v="Abachim"/>
    <s v="Abachim"/>
    <s v="bokoro"/>
    <s v="daibaba_1_maigana_"/>
    <x v="8"/>
    <s v="Adim Biney"/>
    <n v="95607648"/>
    <x v="5"/>
    <n v="0"/>
    <n v="1"/>
    <s v="no"/>
  </r>
  <r>
    <s v="2015-12-16T14:01:41.481+01"/>
    <s v="2015-12-16T14:05:15.565+01"/>
    <s v="352325069304819"/>
    <s v="12.75137851861499 16.71802257958535 334.73373301468246 8.0"/>
    <n v="12.751378518599999"/>
    <n v="16.718022579599999"/>
    <n v="334.73373301499998"/>
    <n v="8"/>
    <s v="Hilele"/>
    <s v="Hilele"/>
    <s v="moito"/>
    <s v="moito"/>
    <x v="9"/>
    <s v="Hissein djibrine"/>
    <n v="0"/>
    <x v="5"/>
    <n v="0"/>
    <n v="0"/>
    <s v="no"/>
  </r>
  <r>
    <s v="2015-12-14T09:33:50.887+01"/>
    <s v="2015-12-14T14:55:00.377+01"/>
    <s v="352325069304819"/>
    <s v="12.71846047793731 16.532276086877157 333.42970865368517 8.0"/>
    <n v="12.718460477900001"/>
    <n v="16.532276086900001"/>
    <n v="333.42970865400002"/>
    <n v="8"/>
    <s v="Ambatchaye 2"/>
    <s v="Ambatchaye 2"/>
    <s v="moito"/>
    <s v="moito"/>
    <x v="9"/>
    <s v="Abdoulaye goni"/>
    <n v="91485817"/>
    <x v="5"/>
    <n v="0"/>
    <n v="2"/>
    <s v="no"/>
  </r>
  <r>
    <s v="2015-12-17T08:38:06.490+01"/>
    <s v="2015-12-17T09:49:56.346+01"/>
    <s v="352325069311244"/>
    <s v="12.751883673004944 16.715412044700713 299.3085041475093 8.0"/>
    <n v="12.751883673"/>
    <n v="16.715412044699999"/>
    <n v="299.308504148"/>
    <n v="8"/>
    <s v="Hilele"/>
    <s v="Hilele"/>
    <s v="moito"/>
    <s v="moito"/>
    <x v="9"/>
    <s v="Hissen djibrine"/>
    <n v="93355182"/>
    <x v="5"/>
    <n v="0"/>
    <n v="0"/>
    <m/>
  </r>
  <r>
    <s v="2015-12-15T08:47:43.714+01"/>
    <s v="2015-12-15T08:52:35.705+01"/>
    <s v="352325069311236"/>
    <s v="12.588752528975146 16.555862717213895 295.3520356299683 6.0"/>
    <n v="12.588752529000001"/>
    <n v="16.5558627172"/>
    <n v="295.35203562999999"/>
    <n v="6"/>
    <s v="Mardia 1"/>
    <s v="Mardia1"/>
    <s v="moito"/>
    <s v="moito"/>
    <x v="9"/>
    <s v="Alhadj Abba dja"/>
    <n v="95257568"/>
    <x v="5"/>
    <n v="0"/>
    <n v="3"/>
    <s v="yes"/>
  </r>
  <r>
    <s v="2015-12-14T09:53:40.293+01"/>
    <s v="2015-12-14T10:09:46.985+01"/>
    <s v="352325069311236"/>
    <s v="12.584365370285068 16.563407067345338 302.4224771459179 8.0"/>
    <n v="12.5843653703"/>
    <n v="16.563407067299998"/>
    <n v="302.42247714600001"/>
    <n v="8"/>
    <s v="Moïto centre"/>
    <s v="Moïto"/>
    <s v="moito"/>
    <s v="moito"/>
    <x v="9"/>
    <s v="Maïna oumar matalama"/>
    <n v="99236317"/>
    <x v="5"/>
    <n v="0"/>
    <n v="0"/>
    <s v="no"/>
  </r>
  <r>
    <s v="2015-12-14T10:34:51.269+01"/>
    <s v="2015-12-14T10:39:31.248+01"/>
    <s v="352325069311236"/>
    <s v="12.58699463017862 16.561209985845185 311.7726958409369 6.0"/>
    <n v="12.5869946302"/>
    <n v="16.561209985800001"/>
    <n v="311.77269584099997"/>
    <n v="6"/>
    <s v="Moïto(tchoutchougna)"/>
    <s v="Tchoutchougna"/>
    <s v="moito"/>
    <s v="moito"/>
    <x v="9"/>
    <s v="Abdelkeri Mbarma"/>
    <n v="99667719"/>
    <x v="5"/>
    <n v="0"/>
    <n v="0"/>
    <s v="no"/>
  </r>
  <r>
    <s v="2015-12-16T08:58:59.666+01"/>
    <s v="2015-12-16T09:02:03.963+01"/>
    <s v="FC:19:10:6B:FC:D1"/>
    <s v="12.611919540017936 16.57027651105137 356.339718108409 8.0"/>
    <n v="12.611919540000001"/>
    <n v="16.570276511100001"/>
    <n v="356.339718108"/>
    <n v="8"/>
    <s v="saraf"/>
    <s v="Saraf"/>
    <s v="moito"/>
    <s v="moito"/>
    <x v="9"/>
    <s v="Hassane Moussa"/>
    <n v="99952061"/>
    <x v="5"/>
    <n v="0"/>
    <n v="0"/>
    <s v="no"/>
  </r>
  <r>
    <s v="2016-01-23T11:27:20.943+01"/>
    <s v="2016-01-23T11:30:09.086+01"/>
    <s v="352325069304819"/>
    <s v="11.902787910907806 17.316425095223494 361.8154723242569 8.0"/>
    <n v="11.902787910900001"/>
    <n v="17.3164250952"/>
    <n v="361.81547232399998"/>
    <n v="8"/>
    <s v="Bir hassan"/>
    <s v="Bir hassan"/>
    <s v="bokoro"/>
    <s v="amloudouba"/>
    <x v="10"/>
    <s v="Hissein hassan"/>
    <n v="0"/>
    <x v="5"/>
    <n v="0"/>
    <n v="0"/>
    <s v="no"/>
  </r>
  <r>
    <s v="2016-01-23T11:04:30.803+01"/>
    <s v="2016-01-23T11:31:20.622+01"/>
    <s v="352325069304819"/>
    <s v="11.94397389091486 17.299580122875525 273.49950147196455 8.0"/>
    <n v="11.943973890900001"/>
    <n v="17.2995801229"/>
    <n v="273.49950147200002"/>
    <n v="8"/>
    <s v="Asabaya"/>
    <s v="Asabaya"/>
    <s v="bokoro"/>
    <s v="amloudouba"/>
    <x v="10"/>
    <s v="Ahadir issa"/>
    <n v="66885278"/>
    <x v="5"/>
    <m/>
    <n v="1"/>
    <s v="no"/>
  </r>
  <r>
    <s v="2016-01-22T10:56:03.007+01"/>
    <s v="2016-01-22T11:12:42.943+01"/>
    <s v="352325069311236"/>
    <s v="12.170907531721248 17.345915817876893 324.19391647615896 8.0"/>
    <n v="12.170907531699999"/>
    <n v="17.3459158179"/>
    <n v="324.19391647600003"/>
    <n v="8"/>
    <s v="Amkaglo"/>
    <s v="Amkaglo"/>
    <s v="bokoro"/>
    <s v="amloudouba"/>
    <x v="10"/>
    <s v="Mousssa Assaffi"/>
    <n v="99234668"/>
    <x v="5"/>
    <n v="0"/>
    <n v="0"/>
    <s v="no"/>
  </r>
  <r>
    <s v="2016-01-23T10:39:44.494+01"/>
    <s v="2016-01-23T10:45:16.002+01"/>
    <s v="352325069311236"/>
    <s v="11.998171929224167 17.21993504908296 351.4915606005002 8.0"/>
    <n v="11.9981719292"/>
    <n v="17.219935049099998"/>
    <n v="351.491560601"/>
    <n v="8"/>
    <s v="Bantoul"/>
    <s v="Bantoul"/>
    <s v="bokoro"/>
    <s v="amloudouba"/>
    <x v="10"/>
    <s v="Ahmat Hassan"/>
    <n v="99376673"/>
    <x v="5"/>
    <n v="0"/>
    <n v="1"/>
    <s v="yes"/>
  </r>
  <r>
    <s v="2016-01-22T11:33:17.385+01"/>
    <s v="2016-01-22T11:48:44.425+01"/>
    <s v="352325069304819"/>
    <s v="12.043654236588345 17.39662212846475 363.1158173779558 8.0"/>
    <n v="12.0436542366"/>
    <n v="17.396622128499999"/>
    <n v="363.11581737799997"/>
    <n v="8"/>
    <s v="Amladoba"/>
    <s v="Amladoba"/>
    <s v="bokoro"/>
    <s v="amloudouba"/>
    <x v="10"/>
    <s v="Anene anour"/>
    <n v="99696392"/>
    <x v="5"/>
    <n v="0"/>
    <n v="0"/>
    <s v="no"/>
  </r>
  <r>
    <s v="2016-01-23T14:11:36.123+01"/>
    <s v="2016-01-23T14:18:18.421+01"/>
    <s v="352325069311236"/>
    <s v="12.04231244031474 17.175305958350933 326.865994006856 6.0"/>
    <n v="12.0423124403"/>
    <n v="17.175305958399999"/>
    <n v="326.86599400699998"/>
    <n v="6"/>
    <s v="ourel Brahim"/>
    <s v="ourel Brahim"/>
    <s v="bokoro"/>
    <s v="amloudouba"/>
    <x v="10"/>
    <s v="Brahim Ramat"/>
    <m/>
    <x v="5"/>
    <n v="0"/>
    <n v="0"/>
    <s v="no"/>
  </r>
  <r>
    <s v="2016-02-01T13:08:37.118+01"/>
    <s v="2016-02-01T13:12:49.927+01"/>
    <s v="352325069304819"/>
    <s v="12.26487837710037 17.189832991264247 284.1356483908059 8.0"/>
    <n v="12.264878377100001"/>
    <n v="17.189832991300001"/>
    <n v="284.13564839100002"/>
    <n v="8"/>
    <s v="Atagil 1"/>
    <s v="Atagile1"/>
    <s v="bokoro"/>
    <s v="tania_2_dukshi_"/>
    <x v="11"/>
    <s v="Brahim hassana"/>
    <n v="0"/>
    <x v="5"/>
    <n v="0"/>
    <n v="1"/>
    <s v="no"/>
  </r>
  <r>
    <s v="2016-02-01T15:57:34.686+01"/>
    <s v="2016-02-01T16:07:33.909+01"/>
    <s v="352325069304819"/>
    <s v="12.258657840742236 17.190239967884516 333.6156116556879 6.0"/>
    <n v="12.2586578407"/>
    <n v="17.190239967899998"/>
    <n v="333.615611656"/>
    <n v="6"/>
    <s v="Tagil 2"/>
    <s v="Tagile2"/>
    <s v="bokoro"/>
    <s v="tania_1_bokoro_"/>
    <x v="11"/>
    <s v="Hadjoro tahir"/>
    <n v="0"/>
    <x v="5"/>
    <n v="0"/>
    <n v="2"/>
    <s v="no"/>
  </r>
  <r>
    <s v="2016-02-02T14:36:06.985+01"/>
    <s v="2016-02-02T14:38:35.276+01"/>
    <s v="352325069304819"/>
    <s v="12.270239558008786 17.152782888490563 344.3911959888162 6.0"/>
    <n v="12.270239558"/>
    <n v="17.152782888499999"/>
    <n v="344.39119598899998"/>
    <n v="6"/>
    <s v="Amalakh4"/>
    <s v="amalakh4"/>
    <s v="bokoro"/>
    <s v="tania_2_dukshi_"/>
    <x v="11"/>
    <s v="tom"/>
    <n v="0"/>
    <x v="5"/>
    <n v="0"/>
    <n v="0"/>
    <s v="no"/>
  </r>
  <r>
    <s v="2016-02-02T09:11:14.922+01"/>
    <s v="2016-02-02T14:36:01.165+01"/>
    <s v="352325069304819"/>
    <s v="12.303777247242536 17.207375049824055 313.3202830683011 8.0"/>
    <n v="12.303777247199999"/>
    <n v="17.2073750498"/>
    <n v="313.32028306799998"/>
    <n v="8"/>
    <s v="Amalakh 3"/>
    <s v="Amalakh 3"/>
    <s v="bokoro"/>
    <s v="tania_2_dukshi_"/>
    <x v="11"/>
    <s v="Tom brahim"/>
    <n v="0"/>
    <x v="5"/>
    <n v="0"/>
    <n v="0"/>
    <s v="no"/>
  </r>
  <r>
    <s v="2016-02-02T08:46:40.644+01"/>
    <s v="2016-02-02T08:54:34.118+01"/>
    <s v="352325069304819"/>
    <s v="12.301772081948364 17.201471060628155 309.1281017989706 4.0"/>
    <n v="12.301772081899999"/>
    <n v="17.201471060599999"/>
    <n v="309.12810179899998"/>
    <n v="4"/>
    <s v="Amalakh1"/>
    <s v="Amalakh1"/>
    <s v="bokoro"/>
    <s v="tania_2_dukshi_"/>
    <x v="11"/>
    <s v="Tom brahim"/>
    <n v="90770373"/>
    <x v="5"/>
    <n v="0"/>
    <n v="0"/>
    <s v="no"/>
  </r>
  <r>
    <s v="2016-02-02T08:59:48.792+01"/>
    <s v="2016-02-02T09:08:53.709+01"/>
    <s v="352325069304819"/>
    <s v="12.307250087891342 17.19753819700489 325.17764427957474 8.0"/>
    <n v="12.3072500879"/>
    <n v="17.197538197"/>
    <n v="325.17764427999998"/>
    <n v="8"/>
    <s v="Amalakh2"/>
    <s v="Amalakh2"/>
    <s v="bokoro"/>
    <s v="tania_2_dukshi_"/>
    <x v="11"/>
    <s v="abchide abdramane"/>
    <n v="99788325"/>
    <x v="5"/>
    <n v="0"/>
    <n v="2"/>
    <s v="no"/>
  </r>
  <r>
    <s v="2016-02-01T16:08:11.782+01"/>
    <s v="2016-02-01T16:11:19.783+01"/>
    <s v="352325069304819"/>
    <s v="12.256104366421706 17.18861051294044 318.4150569821625 8.0"/>
    <n v="12.256104366400001"/>
    <n v="17.188610512899999"/>
    <n v="318.41505698200001"/>
    <n v="8"/>
    <s v="Atagile3"/>
    <s v="Atagile3"/>
    <s v="bokoro"/>
    <s v="tania_2_dukshi_"/>
    <x v="11"/>
    <s v="Idriss adjidey"/>
    <n v="99825564"/>
    <x v="5"/>
    <n v="0"/>
    <n v="1"/>
    <s v="no"/>
  </r>
  <r>
    <s v="2015-12-05T10:43:03.837+01"/>
    <s v="2015-12-05T10:46:09.682+01"/>
    <s v="352325069311236"/>
    <s v="12.797345221037496 16.742261332035042 310.410120714233 4.0"/>
    <n v="12.797345221"/>
    <n v="16.742261332000002"/>
    <n v="310.41012071400002"/>
    <n v="4"/>
    <s v="Mangoundi koudou"/>
    <s v="Mangoudi 1"/>
    <s v="moito"/>
    <s v="kouka"/>
    <x v="12"/>
    <m/>
    <m/>
    <x v="5"/>
    <n v="0"/>
    <n v="0"/>
    <m/>
  </r>
  <r>
    <s v="2015-12-05T12:16:11.442+01"/>
    <s v="2015-12-05T12:18:34.883+01"/>
    <s v="352325069311244"/>
    <s v="12.922016183175613 16.820343259080023 299.6631024471147 4.0"/>
    <n v="12.9220161832"/>
    <n v="16.820343259099999"/>
    <n v="299.66310244700003"/>
    <n v="4"/>
    <s v="Tersefé"/>
    <s v="Tersefé"/>
    <s v="moito"/>
    <s v="kouka"/>
    <x v="12"/>
    <m/>
    <m/>
    <x v="5"/>
    <n v="0"/>
    <n v="1"/>
    <m/>
  </r>
  <r>
    <s v="2015-12-05T13:40:48.243+01"/>
    <s v="2015-12-05T13:52:58.246+01"/>
    <s v="352325069311236"/>
    <s v="12.935390579285302 16.749658595107963 306.16229314095494 4.0"/>
    <n v="12.9353905793"/>
    <n v="16.749658595100001"/>
    <n v="306.16229314100002"/>
    <n v="4"/>
    <s v="Gamsous 1"/>
    <s v="Gamsous 1"/>
    <s v="moito"/>
    <s v="moito"/>
    <x v="12"/>
    <m/>
    <m/>
    <x v="5"/>
    <n v="0"/>
    <n v="1"/>
    <m/>
  </r>
  <r>
    <s v="2016-02-11T12:21:52.137+01"/>
    <s v="2016-02-11T12:24:48.466+01"/>
    <s v="352325069304819"/>
    <s v="12.11804264320576 17.431444892451335 355.33237711522196 8.0"/>
    <n v="12.118042643200001"/>
    <n v="17.4314448925"/>
    <n v="355.33237711499999"/>
    <n v="8"/>
    <s v="gadoum"/>
    <s v="gadoum"/>
    <s v="bokoro"/>
    <s v="amloudouba"/>
    <x v="14"/>
    <s v="mikhete abgoudja"/>
    <n v="90975964"/>
    <x v="6"/>
    <n v="0"/>
    <n v="0"/>
    <s v="no"/>
  </r>
  <r>
    <s v="2016-02-11T09:26:10.840+01"/>
    <s v="2016-02-11T09:28:25.342+01"/>
    <s v="352325069304819"/>
    <s v="12.114756095047383 17.48847417511336 330.76094313250184 6.0"/>
    <n v="12.114756095000001"/>
    <n v="17.488474175099999"/>
    <n v="330.76094313300001"/>
    <n v="6"/>
    <s v="matcherne"/>
    <s v="matcherne"/>
    <s v="bokoro"/>
    <s v="amloudouba"/>
    <x v="14"/>
    <s v="mahamat hassaballha"/>
    <n v="93961408"/>
    <x v="6"/>
    <n v="0"/>
    <n v="0"/>
    <s v="no"/>
  </r>
  <r>
    <s v="2016-02-11T09:45:35.030+01"/>
    <s v="2016-02-11T09:56:11.178+01"/>
    <s v="352325069304819"/>
    <s v="12.108235100686683 17.446869181838295 313.2212063142916 8.0"/>
    <n v="12.1082351007"/>
    <n v="17.4468691818"/>
    <n v="313.22120631400003"/>
    <n v="8"/>
    <s v="souroudj"/>
    <s v="souroudj"/>
    <s v="bokoro"/>
    <s v="amloudouba"/>
    <x v="14"/>
    <s v="haroun ousmane"/>
    <n v="93961408"/>
    <x v="6"/>
    <n v="0"/>
    <n v="0"/>
    <s v="no"/>
  </r>
  <r>
    <s v="2016-02-11T09:33:43.559+01"/>
    <s v="2016-02-11T09:40:05.820+01"/>
    <s v="352325069304819"/>
    <s v="12.106474162326975 17.46966629936436 332.76661236079303 8.0"/>
    <n v="12.1064741623"/>
    <n v="17.4696662994"/>
    <n v="332.766612361"/>
    <n v="8"/>
    <s v="daraba"/>
    <s v="daraba"/>
    <s v="bokoro"/>
    <s v="amloudouba"/>
    <x v="14"/>
    <s v="abdoulaye adam"/>
    <n v="95497164"/>
    <x v="6"/>
    <n v="0"/>
    <n v="0"/>
    <s v="no"/>
  </r>
  <r>
    <s v="2016-02-11T13:01:06.534+01"/>
    <s v="2016-02-11T13:03:58.035+01"/>
    <s v="352325069304819"/>
    <s v="12.150716951369708 17.41404162675483 333.0748324709167 6.0"/>
    <n v="12.1507169514"/>
    <n v="17.4140416268"/>
    <n v="333.07483247099998"/>
    <n v="6"/>
    <s v="amiguernat"/>
    <s v="amiguernat"/>
    <s v="bokoro"/>
    <s v="amloudouba"/>
    <x v="14"/>
    <s v="sosal gassi"/>
    <n v="95581394"/>
    <x v="6"/>
    <n v="0"/>
    <n v="0"/>
    <s v="no"/>
  </r>
  <r>
    <s v="2016-02-11T13:48:35.018+01"/>
    <s v="2016-02-11T13:52:57.778+01"/>
    <s v="352325069304819"/>
    <s v="12.157140644531315 17.42788466951424 325.1382450323972 6.0"/>
    <n v="12.1571406445"/>
    <n v="17.427884669499999"/>
    <n v="325.13824503199999"/>
    <n v="6"/>
    <s v="bouta al kharoum"/>
    <s v="bouta alkharoum"/>
    <s v="bokoro"/>
    <s v="amloudouba"/>
    <x v="14"/>
    <s v="yaya mahamat"/>
    <n v="99251946"/>
    <x v="6"/>
    <n v="0"/>
    <n v="0"/>
    <s v="no"/>
  </r>
  <r>
    <s v="2016-01-22T11:57:39.470+01"/>
    <s v="2016-01-22T11:59:41.101+01"/>
    <s v="352325069304819"/>
    <s v="12.082849115374547 17.372200865064233 333.8187091657562 8.0"/>
    <n v="12.0828491154"/>
    <n v="17.372200865100002"/>
    <n v="333.81870916600002"/>
    <n v="8"/>
    <s v="Amsiefe"/>
    <s v="Amsiefe"/>
    <s v="bokoro"/>
    <s v="amloudouba"/>
    <x v="10"/>
    <s v="Asileck atie"/>
    <n v="0"/>
    <x v="6"/>
    <n v="0"/>
    <n v="0"/>
    <s v="no"/>
  </r>
  <r>
    <s v="2016-01-23T09:17:48.848+01"/>
    <s v="2016-01-23T09:53:51.012+01"/>
    <s v="352325069304819"/>
    <s v="12.041865418915304 17.29203503381187 333.7396801785371 8.0"/>
    <n v="12.041865418900001"/>
    <n v="17.292035033800001"/>
    <n v="333.739680179"/>
    <n v="8"/>
    <s v="Arimta"/>
    <s v="Arimta"/>
    <s v="bokoro"/>
    <s v="amloudouba"/>
    <x v="10"/>
    <s v="Brahim mahamat"/>
    <n v="0"/>
    <x v="6"/>
    <n v="0"/>
    <n v="1"/>
    <s v="no"/>
  </r>
  <r>
    <s v="2016-01-22T11:45:42.677+01"/>
    <s v="2016-01-22T11:51:28.800+01"/>
    <s v="352325069311236"/>
    <s v="12.192259631345403 17.29461775355287 333.94233633877025 6.0"/>
    <n v="12.192259631300001"/>
    <n v="17.294617753600001"/>
    <n v="333.94233633900001"/>
    <n v="6"/>
    <s v="Alkatalok Almim"/>
    <s v="Alkatalok Almim"/>
    <s v="bokoro"/>
    <s v="amloudouba"/>
    <x v="10"/>
    <s v="Badour Abdoulay"/>
    <n v="90355336"/>
    <x v="6"/>
    <n v="0"/>
    <n v="0"/>
    <s v="no"/>
  </r>
  <r>
    <s v="2016-01-25T11:02:30.452+01"/>
    <s v="2016-01-25T11:04:51.685+01"/>
    <s v="352325069311236"/>
    <s v="12.186505092831277 17.308954537445082 322.5842232608756 6.0"/>
    <n v="12.186505092799999"/>
    <n v="17.308954537399998"/>
    <n v="322.58422326099998"/>
    <n v="6"/>
    <s v="alhadar"/>
    <s v="alhadar"/>
    <s v="bokoro"/>
    <s v="amloudouba"/>
    <x v="10"/>
    <s v="Assilel Abakar"/>
    <n v="90585447"/>
    <x v="6"/>
    <n v="0"/>
    <n v="0"/>
    <s v="no"/>
  </r>
  <r>
    <s v="2016-01-23T09:47:10.118+01"/>
    <s v="2016-01-23T09:52:15.454+01"/>
    <s v="352325069304819"/>
    <s v="12.027846267521017 17.265010098886673 359.2657597210504 6.0"/>
    <n v="12.027846267499999"/>
    <n v="17.265010098899999"/>
    <n v="359.26575972099999"/>
    <n v="6"/>
    <s v="Tamboula2"/>
    <s v="Tamboula2"/>
    <s v="bokoro"/>
    <s v="amloudouba"/>
    <x v="10"/>
    <s v="Saleh yakhoub"/>
    <n v="91523609"/>
    <x v="6"/>
    <n v="0"/>
    <n v="0"/>
    <s v="no"/>
  </r>
  <r>
    <s v="2016-01-22T12:32:31.260+01"/>
    <s v="2016-01-22T12:37:19.983+01"/>
    <s v="352325069304819"/>
    <s v="12.109658398924235 17.34478504290964 322.02177863794157 6.0"/>
    <n v="12.109658398900001"/>
    <n v="17.3447850429"/>
    <n v="322.021778638"/>
    <n v="6"/>
    <s v="Adangoro oumar"/>
    <s v="Adangoro oumar"/>
    <s v="bokoro"/>
    <s v="amloudouba"/>
    <x v="10"/>
    <s v="Issa dabara"/>
    <n v="92437826"/>
    <x v="6"/>
    <n v="0"/>
    <n v="0"/>
    <s v="no"/>
  </r>
  <r>
    <s v="2016-01-22T12:47:27.083+01"/>
    <s v="2016-01-22T12:52:58.149+01"/>
    <s v="352325069311236"/>
    <s v="12.193559153191602 17.283670585399598 330.9822123201364 8.0"/>
    <n v="12.193559153200001"/>
    <n v="17.283670585399999"/>
    <n v="330.98221231999997"/>
    <n v="8"/>
    <s v="katalob"/>
    <s v="katalob"/>
    <s v="bokoro"/>
    <s v="amloudouba"/>
    <x v="10"/>
    <s v="Almazal saleh"/>
    <n v="98439158"/>
    <x v="6"/>
    <n v="0"/>
    <n v="0"/>
    <s v="no"/>
  </r>
  <r>
    <s v="2016-01-22T10:21:11.608+01"/>
    <s v="2016-01-22T10:25:59.981+01"/>
    <s v="352325069304819"/>
    <s v="12.064191439098344 17.423725859220255 317.40348441655584 8.0"/>
    <n v="12.0641914391"/>
    <n v="17.423725859200001"/>
    <n v="317.40348441700002"/>
    <n v="8"/>
    <s v="Walgagui"/>
    <s v="Walgagui"/>
    <s v="bokoro"/>
    <s v="amloudouba"/>
    <x v="10"/>
    <s v="Adoum hissein"/>
    <n v="99954837"/>
    <x v="6"/>
    <n v="0"/>
    <n v="0"/>
    <s v="no"/>
  </r>
  <r>
    <s v="2016-01-22T14:24:43.362+01"/>
    <s v="2016-01-22T14:27:16.428+01"/>
    <s v="352325069311236"/>
    <s v="12.167355217924875 17.253954304372964 324.2535465223155 8.0"/>
    <n v="12.167355217900001"/>
    <n v="17.253954304400001"/>
    <n v="324.25354652200002"/>
    <n v="8"/>
    <s v="Galadji Oumar"/>
    <s v="galadji oumar"/>
    <s v="bokoro"/>
    <s v="amloudouba"/>
    <x v="10"/>
    <s v="Oumar Idriss"/>
    <m/>
    <x v="6"/>
    <n v="0"/>
    <n v="0"/>
    <s v="no"/>
  </r>
  <r>
    <s v="2016-02-01T14:35:36.472+01"/>
    <s v="2016-02-01T14:39:41.011+01"/>
    <s v="352325069304819"/>
    <s v="12.225423699620706 17.223262811814017 317.85643457473833 8.0"/>
    <n v="12.2254236996"/>
    <n v="17.223262811800002"/>
    <n v="317.85643457499998"/>
    <n v="8"/>
    <s v="Goz nougara2"/>
    <s v="Goz nougara2"/>
    <s v="bokoro"/>
    <s v="tania_2_dukshi_"/>
    <x v="11"/>
    <s v="Azarague adoudou"/>
    <n v="0"/>
    <x v="6"/>
    <n v="0"/>
    <n v="0"/>
    <s v="no"/>
  </r>
  <r>
    <s v="2016-02-01T13:29:35.143+01"/>
    <s v="2016-02-01T14:08:15.913+01"/>
    <s v="352325069304819"/>
    <s v="12.240870306327094 17.222227870232135 328.3948878195026 6.0"/>
    <n v="12.2408703063"/>
    <n v="17.222227870200001"/>
    <n v="328.39488782000001"/>
    <n v="6"/>
    <s v="Goz nougara1"/>
    <s v="Goz nougara1"/>
    <s v="bokoro"/>
    <s v="tania_2_dukshi_"/>
    <x v="11"/>
    <s v="Adoum abdramane"/>
    <n v="99348068"/>
    <x v="6"/>
    <n v="0"/>
    <n v="0"/>
    <s v="no"/>
  </r>
  <r>
    <s v="2016-02-11T10:53:17.904+01"/>
    <s v="2016-02-11T10:55:29.531+01"/>
    <s v="352325069304819"/>
    <s v="12.105149637277876 17.404153875188523 377.07059693436753 6.0"/>
    <n v="12.1051496373"/>
    <n v="17.404153875199999"/>
    <n v="377.07059693399998"/>
    <n v="6"/>
    <s v="hamar"/>
    <s v="hamar"/>
    <s v="bokoro"/>
    <s v="amloudouba"/>
    <x v="14"/>
    <s v="maka baowa"/>
    <n v="92523340"/>
    <x v="7"/>
    <n v="0"/>
    <n v="0"/>
    <s v="no"/>
  </r>
  <r>
    <s v="2016-02-11T10:07:25.172+01"/>
    <s v="2016-02-11T10:10:15.753+01"/>
    <s v="352325069304819"/>
    <s v="12.10168656508258 17.42284550564144 321.06438893061676 6.0"/>
    <n v="12.1016865651"/>
    <n v="17.422845505600002"/>
    <n v="321.064388931"/>
    <n v="6"/>
    <s v="anpur fagga"/>
    <s v="anour fagga"/>
    <s v="bokoro"/>
    <s v="amloudouba"/>
    <x v="14"/>
    <s v="anour djimet"/>
    <n v="99443860"/>
    <x v="7"/>
    <n v="0"/>
    <n v="0"/>
    <s v="no"/>
  </r>
  <r>
    <s v="2016-01-22T13:24:08.210+01"/>
    <s v="2016-01-22T13:47:49.641+01"/>
    <s v="352325069304819"/>
    <s v="12.091185235860813 17.358921784917182 331.0395484900456 6.0"/>
    <n v="12.091185235899999"/>
    <n v="17.358921784900001"/>
    <n v="331.03954849000002"/>
    <n v="6"/>
    <s v="Himemit"/>
    <s v="Himemit"/>
    <s v="bokoro"/>
    <s v="amloudouba"/>
    <x v="10"/>
    <s v="Issa dabara"/>
    <n v="99238409"/>
    <x v="7"/>
    <n v="0"/>
    <n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D12" firstHeaderRow="0" firstDataRow="1" firstDataCol="1" rowPageCount="1" colPageCount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6">
        <item x="13"/>
        <item x="0"/>
        <item x="14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dataField="1" showAll="0"/>
    <pivotField showAll="0"/>
  </pivotFields>
  <rowFields count="1">
    <field x="1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pageFields count="1">
    <pageField fld="12" hier="-1"/>
  </pageFields>
  <dataFields count="2">
    <dataField name="Count of NUMBER_WORKING_BHS" fld="16" subtotal="count" baseField="15" baseItem="3"/>
    <dataField name="Count of NUMBER_NON-WORKING_BHS" fld="17" subtotal="count" baseField="15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ZS694"/>
  <sheetViews>
    <sheetView tabSelected="1" zoomScale="90" zoomScaleNormal="90" workbookViewId="0">
      <pane xSplit="1" topLeftCell="F1" activePane="topRight" state="frozen"/>
      <selection pane="topRight" activeCell="L15" sqref="L15"/>
    </sheetView>
  </sheetViews>
  <sheetFormatPr defaultRowHeight="15" x14ac:dyDescent="0.25"/>
  <cols>
    <col min="1" max="1" width="24.28515625" style="21" customWidth="1"/>
    <col min="2" max="2" width="24.28515625" style="157" customWidth="1"/>
    <col min="3" max="3" width="47.5703125" style="28" customWidth="1"/>
    <col min="4" max="4" width="35" style="28" customWidth="1"/>
    <col min="5" max="5" width="38" style="28" customWidth="1"/>
    <col min="6" max="6" width="37.85546875" style="28" customWidth="1"/>
    <col min="7" max="7" width="20.5703125" style="28" bestFit="1" customWidth="1"/>
    <col min="8" max="8" width="19.42578125" style="28" customWidth="1"/>
    <col min="9" max="10" width="26.5703125" style="28" customWidth="1"/>
    <col min="11" max="11" width="20.7109375" style="28" customWidth="1"/>
    <col min="12" max="12" width="22.42578125" style="28" customWidth="1"/>
    <col min="13" max="13" width="26.140625" style="28" customWidth="1"/>
    <col min="14" max="14" width="25.28515625" style="28" customWidth="1"/>
    <col min="15" max="15" width="19.140625" style="28" customWidth="1"/>
    <col min="16" max="17" width="8.85546875" style="28" customWidth="1"/>
    <col min="18" max="16176" width="9.140625" style="28"/>
    <col min="16177" max="16199" width="9.140625" style="29"/>
    <col min="16200" max="16210" width="9.140625" style="28"/>
    <col min="16211" max="16243" width="9.140625" style="29"/>
    <col min="16244" max="16384" width="9.140625" style="28"/>
  </cols>
  <sheetData>
    <row r="1" spans="1:17" ht="15.75" customHeight="1" x14ac:dyDescent="0.25">
      <c r="A1" s="21" t="s">
        <v>884</v>
      </c>
      <c r="B1" s="157" t="s">
        <v>2053</v>
      </c>
      <c r="C1" s="28" t="s">
        <v>0</v>
      </c>
      <c r="D1" s="28" t="s">
        <v>882</v>
      </c>
      <c r="E1" s="28" t="s">
        <v>883</v>
      </c>
      <c r="F1" s="28" t="s">
        <v>1</v>
      </c>
      <c r="G1" s="28" t="s">
        <v>2</v>
      </c>
      <c r="H1" s="28" t="s">
        <v>966</v>
      </c>
      <c r="I1" s="28" t="s">
        <v>1750</v>
      </c>
      <c r="J1" s="28" t="s">
        <v>3</v>
      </c>
      <c r="K1" s="28" t="s">
        <v>4</v>
      </c>
      <c r="N1" s="28" t="s">
        <v>5</v>
      </c>
      <c r="O1" s="28" t="s">
        <v>6</v>
      </c>
      <c r="P1" s="28" t="s">
        <v>7</v>
      </c>
      <c r="Q1" s="28" t="s">
        <v>8</v>
      </c>
    </row>
    <row r="2" spans="1:17" s="25" customFormat="1" ht="15" customHeight="1" x14ac:dyDescent="0.25">
      <c r="A2" s="25" t="s">
        <v>1111</v>
      </c>
      <c r="B2" s="158" t="e">
        <f>VLOOKUP(A2,'IGNORE census data'!$A:$AB,1,FALSE)</f>
        <v>#N/A</v>
      </c>
      <c r="C2" s="25" t="s">
        <v>964</v>
      </c>
      <c r="D2" s="25">
        <v>11.959287291400001</v>
      </c>
      <c r="E2" s="25">
        <v>17.471820950200001</v>
      </c>
      <c r="F2" s="25">
        <v>360.38788060899998</v>
      </c>
      <c r="G2" s="25">
        <v>8</v>
      </c>
      <c r="H2" s="31" t="s">
        <v>968</v>
      </c>
      <c r="I2" s="25" t="s">
        <v>1526</v>
      </c>
      <c r="J2" s="25" t="s">
        <v>2040</v>
      </c>
      <c r="K2" s="25" t="s">
        <v>1796</v>
      </c>
      <c r="N2" s="25" t="s">
        <v>509</v>
      </c>
      <c r="O2" s="25">
        <v>0</v>
      </c>
      <c r="P2" s="25">
        <v>0</v>
      </c>
      <c r="Q2" s="25" t="s">
        <v>13</v>
      </c>
    </row>
    <row r="3" spans="1:17" s="25" customFormat="1" ht="15" customHeight="1" x14ac:dyDescent="0.25">
      <c r="A3" s="25" t="s">
        <v>292</v>
      </c>
      <c r="B3" s="158" t="e">
        <f>VLOOKUP(A3,'IGNORE census data'!$A:$AB,1,FALSE)</f>
        <v>#N/A</v>
      </c>
      <c r="C3" s="25" t="s">
        <v>291</v>
      </c>
      <c r="D3" s="25">
        <v>12.3047645264</v>
      </c>
      <c r="E3" s="25">
        <v>16.541408137400001</v>
      </c>
      <c r="F3" s="25">
        <v>297.02288566499999</v>
      </c>
      <c r="G3" s="25">
        <v>6</v>
      </c>
      <c r="H3" s="31" t="s">
        <v>968</v>
      </c>
      <c r="I3" s="25" t="s">
        <v>292</v>
      </c>
      <c r="J3" s="25" t="s">
        <v>2038</v>
      </c>
      <c r="K3" s="25" t="s">
        <v>1903</v>
      </c>
      <c r="N3" s="25" t="s">
        <v>12</v>
      </c>
      <c r="O3" s="25">
        <v>0</v>
      </c>
      <c r="P3" s="25">
        <v>1</v>
      </c>
      <c r="Q3" s="25" t="s">
        <v>13</v>
      </c>
    </row>
    <row r="4" spans="1:17" s="26" customFormat="1" ht="15" customHeight="1" x14ac:dyDescent="0.25">
      <c r="A4" s="23" t="s">
        <v>1413</v>
      </c>
      <c r="B4" s="158" t="str">
        <f>VLOOKUP(A4,'IGNORE census data'!$A:$AB,1,FALSE)</f>
        <v>Abadroua</v>
      </c>
      <c r="C4" s="26" t="s">
        <v>925</v>
      </c>
      <c r="D4" s="26">
        <v>12.594969968799999</v>
      </c>
      <c r="E4" s="26">
        <v>16.549989258499998</v>
      </c>
      <c r="F4" s="26">
        <v>336.67477128799999</v>
      </c>
      <c r="G4" s="26">
        <v>8</v>
      </c>
      <c r="H4" s="24" t="s">
        <v>967</v>
      </c>
      <c r="I4" s="26" t="s">
        <v>1412</v>
      </c>
      <c r="J4" s="26" t="s">
        <v>105</v>
      </c>
      <c r="K4" s="26" t="s">
        <v>105</v>
      </c>
      <c r="N4" s="26" t="s">
        <v>12</v>
      </c>
      <c r="O4" s="26">
        <v>0</v>
      </c>
      <c r="P4" s="26">
        <v>0</v>
      </c>
      <c r="Q4" s="26" t="s">
        <v>13</v>
      </c>
    </row>
    <row r="5" spans="1:17" s="26" customFormat="1" ht="15" customHeight="1" x14ac:dyDescent="0.25">
      <c r="A5" s="26" t="s">
        <v>1921</v>
      </c>
      <c r="B5" s="158" t="str">
        <f>VLOOKUP(A5,'IGNORE census data'!$A:$AB,1,FALSE)</f>
        <v>Abandouroua</v>
      </c>
      <c r="C5" s="26" t="s">
        <v>917</v>
      </c>
      <c r="D5" s="26">
        <v>12.6382774421</v>
      </c>
      <c r="E5" s="26">
        <v>16.514401277699999</v>
      </c>
      <c r="F5" s="26">
        <v>303.33079506500002</v>
      </c>
      <c r="G5" s="26">
        <v>8</v>
      </c>
      <c r="H5" s="24" t="s">
        <v>967</v>
      </c>
      <c r="I5" s="26" t="s">
        <v>1405</v>
      </c>
      <c r="J5" s="26" t="s">
        <v>105</v>
      </c>
      <c r="K5" s="26" t="s">
        <v>105</v>
      </c>
      <c r="N5" s="26" t="s">
        <v>12</v>
      </c>
      <c r="O5" s="26">
        <v>0</v>
      </c>
      <c r="P5" s="26">
        <v>1</v>
      </c>
      <c r="Q5" s="26" t="s">
        <v>13</v>
      </c>
    </row>
    <row r="6" spans="1:17" s="26" customFormat="1" ht="15" customHeight="1" x14ac:dyDescent="0.25">
      <c r="A6" s="26" t="s">
        <v>1268</v>
      </c>
      <c r="B6" s="158" t="str">
        <f>VLOOKUP(A6,'IGNORE census data'!$A:$AB,1,FALSE)</f>
        <v>Aba-Soufa</v>
      </c>
      <c r="C6" s="26" t="s">
        <v>98</v>
      </c>
      <c r="D6" s="26">
        <v>12.6371381521</v>
      </c>
      <c r="E6" s="26">
        <v>16.939081443999999</v>
      </c>
      <c r="F6" s="26">
        <v>302.54350806399998</v>
      </c>
      <c r="G6" s="26">
        <v>8</v>
      </c>
      <c r="H6" s="24" t="s">
        <v>967</v>
      </c>
      <c r="I6" s="26" t="s">
        <v>99</v>
      </c>
      <c r="J6" s="26" t="s">
        <v>2037</v>
      </c>
      <c r="K6" s="26" t="s">
        <v>166</v>
      </c>
      <c r="N6" s="26" t="s">
        <v>24</v>
      </c>
      <c r="O6" s="26">
        <v>1</v>
      </c>
      <c r="P6" s="26">
        <v>0</v>
      </c>
      <c r="Q6" s="26" t="s">
        <v>25</v>
      </c>
    </row>
    <row r="7" spans="1:17" s="26" customFormat="1" ht="15" customHeight="1" x14ac:dyDescent="0.25">
      <c r="A7" s="26" t="s">
        <v>1298</v>
      </c>
      <c r="B7" s="158" t="e">
        <f>VLOOKUP(A7,'IGNORE census data'!$A:$AB,1,FALSE)</f>
        <v>#N/A</v>
      </c>
      <c r="C7" s="26" t="s">
        <v>792</v>
      </c>
      <c r="D7" s="26">
        <v>12.643957675599999</v>
      </c>
      <c r="E7" s="26">
        <v>16.741464678500002</v>
      </c>
      <c r="F7" s="26">
        <v>316.92330498899997</v>
      </c>
      <c r="G7" s="26">
        <v>8</v>
      </c>
      <c r="H7" s="24" t="s">
        <v>967</v>
      </c>
      <c r="I7" s="26" t="s">
        <v>793</v>
      </c>
      <c r="J7" s="26" t="s">
        <v>2047</v>
      </c>
      <c r="K7" s="26" t="s">
        <v>1886</v>
      </c>
      <c r="N7" s="26" t="s">
        <v>24</v>
      </c>
      <c r="O7" s="26">
        <v>1</v>
      </c>
      <c r="P7" s="26">
        <v>0</v>
      </c>
      <c r="Q7" s="26" t="s">
        <v>25</v>
      </c>
    </row>
    <row r="8" spans="1:17" s="26" customFormat="1" ht="15" customHeight="1" x14ac:dyDescent="0.25">
      <c r="A8" s="26" t="s">
        <v>599</v>
      </c>
      <c r="B8" s="158" t="str">
        <f>VLOOKUP(A8,'IGNORE census data'!$A:$AB,1,FALSE)</f>
        <v>Abdalari</v>
      </c>
      <c r="C8" s="26" t="s">
        <v>598</v>
      </c>
      <c r="D8" s="26">
        <v>11.8869129185</v>
      </c>
      <c r="E8" s="26">
        <v>17.165854411200002</v>
      </c>
      <c r="F8" s="26">
        <v>354.66804221699999</v>
      </c>
      <c r="G8" s="26">
        <v>8</v>
      </c>
      <c r="H8" s="24" t="s">
        <v>967</v>
      </c>
      <c r="I8" s="26" t="s">
        <v>599</v>
      </c>
      <c r="J8" s="26" t="s">
        <v>2045</v>
      </c>
      <c r="K8" s="26" t="s">
        <v>1961</v>
      </c>
      <c r="N8" s="26" t="s">
        <v>24</v>
      </c>
      <c r="O8" s="26">
        <v>1</v>
      </c>
      <c r="P8" s="26">
        <v>0</v>
      </c>
      <c r="Q8" s="26" t="s">
        <v>25</v>
      </c>
    </row>
    <row r="9" spans="1:17" s="26" customFormat="1" ht="15" customHeight="1" x14ac:dyDescent="0.25">
      <c r="A9" s="24" t="s">
        <v>1112</v>
      </c>
      <c r="B9" s="158" t="str">
        <f>VLOOKUP(A9,'IGNORE census data'!$A:$AB,1,FALSE)</f>
        <v>Abdjidja</v>
      </c>
      <c r="C9" s="26" t="s">
        <v>956</v>
      </c>
      <c r="D9" s="26">
        <v>12.167009395899999</v>
      </c>
      <c r="E9" s="26">
        <v>17.547486349300002</v>
      </c>
      <c r="F9" s="26">
        <v>344.05060296400001</v>
      </c>
      <c r="G9" s="26">
        <v>8</v>
      </c>
      <c r="H9" s="24" t="s">
        <v>967</v>
      </c>
      <c r="I9" s="26" t="s">
        <v>957</v>
      </c>
      <c r="J9" s="26" t="s">
        <v>2040</v>
      </c>
      <c r="K9" s="26" t="s">
        <v>1796</v>
      </c>
      <c r="N9" s="26" t="s">
        <v>18</v>
      </c>
      <c r="O9" s="26">
        <v>0</v>
      </c>
      <c r="P9" s="26">
        <v>0</v>
      </c>
      <c r="Q9" s="26" t="s">
        <v>13</v>
      </c>
    </row>
    <row r="10" spans="1:17" s="26" customFormat="1" ht="15" customHeight="1" x14ac:dyDescent="0.25">
      <c r="A10" s="24" t="s">
        <v>1113</v>
      </c>
      <c r="B10" s="158" t="str">
        <f>VLOOKUP(A10,'IGNORE census data'!$A:$AB,1,FALSE)</f>
        <v>Abdjorgoma</v>
      </c>
      <c r="C10" s="26" t="s">
        <v>955</v>
      </c>
      <c r="D10" s="26">
        <v>12.1286412733</v>
      </c>
      <c r="E10" s="26">
        <v>17.564759219999999</v>
      </c>
      <c r="F10" s="26">
        <v>350.97478797600002</v>
      </c>
      <c r="G10" s="26">
        <v>8</v>
      </c>
      <c r="H10" s="24" t="s">
        <v>967</v>
      </c>
      <c r="I10" s="26" t="s">
        <v>1527</v>
      </c>
      <c r="J10" s="26" t="s">
        <v>2040</v>
      </c>
      <c r="K10" s="26" t="s">
        <v>1796</v>
      </c>
      <c r="N10" s="26" t="s">
        <v>509</v>
      </c>
      <c r="O10" s="26">
        <v>0</v>
      </c>
      <c r="P10" s="26">
        <v>0</v>
      </c>
      <c r="Q10" s="26" t="s">
        <v>13</v>
      </c>
    </row>
    <row r="11" spans="1:17" s="26" customFormat="1" ht="15" customHeight="1" x14ac:dyDescent="0.25">
      <c r="A11" s="23" t="s">
        <v>34</v>
      </c>
      <c r="B11" s="158" t="str">
        <f>VLOOKUP(A11,'IGNORE census data'!$A:$AB,1,FALSE)</f>
        <v>Abdoumboul</v>
      </c>
      <c r="C11" s="26" t="s">
        <v>33</v>
      </c>
      <c r="D11" s="26">
        <v>12.714093887400001</v>
      </c>
      <c r="E11" s="26">
        <v>16.5144099587</v>
      </c>
      <c r="F11" s="26">
        <v>308.77057751900003</v>
      </c>
      <c r="G11" s="26">
        <v>8</v>
      </c>
      <c r="H11" s="24" t="s">
        <v>967</v>
      </c>
      <c r="I11" s="26" t="s">
        <v>34</v>
      </c>
      <c r="J11" s="26" t="s">
        <v>105</v>
      </c>
      <c r="K11" s="26" t="s">
        <v>105</v>
      </c>
      <c r="N11" s="26" t="s">
        <v>24</v>
      </c>
      <c r="O11" s="26">
        <v>1</v>
      </c>
      <c r="P11" s="26">
        <v>2</v>
      </c>
      <c r="Q11" s="26" t="s">
        <v>25</v>
      </c>
    </row>
    <row r="12" spans="1:17" s="26" customFormat="1" ht="15" customHeight="1" x14ac:dyDescent="0.25">
      <c r="A12" s="23" t="s">
        <v>64</v>
      </c>
      <c r="B12" s="158" t="str">
        <f>VLOOKUP(A12,'IGNORE census data'!$A:$AB,1,FALSE)</f>
        <v>Abgar</v>
      </c>
      <c r="C12" s="26" t="s">
        <v>63</v>
      </c>
      <c r="D12" s="26">
        <v>12.600732542899999</v>
      </c>
      <c r="E12" s="26">
        <v>16.633181951400001</v>
      </c>
      <c r="F12" s="26">
        <v>339.77651298500001</v>
      </c>
      <c r="G12" s="26">
        <v>6</v>
      </c>
      <c r="H12" s="24" t="s">
        <v>967</v>
      </c>
      <c r="I12" s="26" t="s">
        <v>64</v>
      </c>
      <c r="J12" s="26" t="s">
        <v>105</v>
      </c>
      <c r="K12" s="26" t="s">
        <v>105</v>
      </c>
      <c r="N12" s="26" t="s">
        <v>65</v>
      </c>
      <c r="O12" s="26">
        <v>0</v>
      </c>
      <c r="P12" s="26">
        <v>0</v>
      </c>
      <c r="Q12" s="26" t="s">
        <v>13</v>
      </c>
    </row>
    <row r="13" spans="1:17" s="26" customFormat="1" ht="15" customHeight="1" x14ac:dyDescent="0.25">
      <c r="A13" s="22" t="s">
        <v>1065</v>
      </c>
      <c r="B13" s="158" t="str">
        <f>VLOOKUP(A13,'IGNORE census data'!$A:$AB,1,FALSE)</f>
        <v>Abgode  Centre</v>
      </c>
      <c r="C13" s="26" t="s">
        <v>840</v>
      </c>
      <c r="D13" s="26">
        <v>13.020869041299999</v>
      </c>
      <c r="E13" s="26">
        <v>16.834437830100001</v>
      </c>
      <c r="F13" s="26">
        <v>300.31712380800002</v>
      </c>
      <c r="G13" s="26">
        <v>4</v>
      </c>
      <c r="H13" s="24" t="s">
        <v>967</v>
      </c>
      <c r="I13" s="26" t="s">
        <v>841</v>
      </c>
      <c r="J13" s="26" t="s">
        <v>105</v>
      </c>
      <c r="K13" s="26" t="s">
        <v>2048</v>
      </c>
      <c r="N13" s="26" t="s">
        <v>24</v>
      </c>
      <c r="O13" s="26">
        <v>4</v>
      </c>
      <c r="P13" s="26">
        <v>4</v>
      </c>
    </row>
    <row r="14" spans="1:17" s="26" customFormat="1" ht="15" customHeight="1" x14ac:dyDescent="0.25">
      <c r="A14" s="26" t="s">
        <v>1066</v>
      </c>
      <c r="B14" s="158" t="str">
        <f>VLOOKUP(A14,'IGNORE census data'!$A:$AB,1,FALSE)</f>
        <v>Abgode Kabir</v>
      </c>
      <c r="C14" s="26" t="s">
        <v>846</v>
      </c>
      <c r="D14" s="26">
        <v>13.0167242123</v>
      </c>
      <c r="E14" s="26">
        <v>16.819802623800001</v>
      </c>
      <c r="F14" s="26">
        <v>301.84193990099999</v>
      </c>
      <c r="G14" s="26">
        <v>4</v>
      </c>
      <c r="H14" s="24" t="s">
        <v>967</v>
      </c>
      <c r="I14" s="26" t="s">
        <v>1503</v>
      </c>
      <c r="J14" s="26" t="s">
        <v>105</v>
      </c>
      <c r="K14" s="26" t="s">
        <v>2048</v>
      </c>
      <c r="N14" s="26" t="s">
        <v>24</v>
      </c>
      <c r="O14" s="26">
        <v>4</v>
      </c>
      <c r="P14" s="26">
        <v>0</v>
      </c>
    </row>
    <row r="15" spans="1:17" s="26" customFormat="1" ht="15" customHeight="1" x14ac:dyDescent="0.25">
      <c r="A15" s="23" t="s">
        <v>1402</v>
      </c>
      <c r="B15" s="158" t="str">
        <f>VLOOKUP(A15,'IGNORE census data'!$A:$AB,1,FALSE)</f>
        <v>Abgoutie</v>
      </c>
      <c r="C15" s="26" t="s">
        <v>66</v>
      </c>
      <c r="D15" s="26">
        <v>12.6657460375</v>
      </c>
      <c r="E15" s="26">
        <v>16.5778053429</v>
      </c>
      <c r="F15" s="26">
        <v>324.00437189899998</v>
      </c>
      <c r="G15" s="26">
        <v>6</v>
      </c>
      <c r="H15" s="24" t="s">
        <v>967</v>
      </c>
      <c r="I15" s="26" t="s">
        <v>67</v>
      </c>
      <c r="J15" s="26" t="s">
        <v>105</v>
      </c>
      <c r="K15" s="26" t="s">
        <v>105</v>
      </c>
      <c r="N15" s="26" t="s">
        <v>24</v>
      </c>
      <c r="O15" s="26">
        <v>1</v>
      </c>
      <c r="P15" s="26">
        <v>0</v>
      </c>
      <c r="Q15" s="26" t="s">
        <v>25</v>
      </c>
    </row>
    <row r="16" spans="1:17" s="26" customFormat="1" ht="15" customHeight="1" x14ac:dyDescent="0.25">
      <c r="A16" s="26" t="s">
        <v>1892</v>
      </c>
      <c r="B16" s="158" t="str">
        <f>VLOOKUP(A16,'IGNORE census data'!$A:$AB,1,FALSE)</f>
        <v>Abicholio 2</v>
      </c>
      <c r="C16" s="26" t="s">
        <v>790</v>
      </c>
      <c r="D16" s="26">
        <v>12.636960245999999</v>
      </c>
      <c r="E16" s="26">
        <v>16.7421928085</v>
      </c>
      <c r="F16" s="26">
        <v>290.05665163999998</v>
      </c>
      <c r="G16" s="26">
        <v>16</v>
      </c>
      <c r="H16" s="24" t="s">
        <v>967</v>
      </c>
      <c r="I16" s="26" t="s">
        <v>791</v>
      </c>
      <c r="J16" s="26" t="s">
        <v>2047</v>
      </c>
      <c r="K16" s="26" t="s">
        <v>1886</v>
      </c>
      <c r="N16" s="26" t="s">
        <v>39</v>
      </c>
      <c r="O16" s="26">
        <v>0</v>
      </c>
      <c r="P16" s="26">
        <v>0</v>
      </c>
      <c r="Q16" s="26" t="s">
        <v>13</v>
      </c>
    </row>
    <row r="17" spans="1:17" s="25" customFormat="1" ht="15" customHeight="1" x14ac:dyDescent="0.25">
      <c r="A17" s="25" t="s">
        <v>1068</v>
      </c>
      <c r="B17" s="158" t="e">
        <f>VLOOKUP(A17,'IGNORE census data'!$A:$AB,1,FALSE)</f>
        <v>#N/A</v>
      </c>
      <c r="C17" s="25" t="s">
        <v>178</v>
      </c>
      <c r="D17" s="25">
        <v>12.298741529200001</v>
      </c>
      <c r="E17" s="25">
        <v>16.762418699600001</v>
      </c>
      <c r="F17" s="25">
        <v>304.290288519</v>
      </c>
      <c r="G17" s="25">
        <v>8</v>
      </c>
      <c r="H17" s="31" t="s">
        <v>968</v>
      </c>
      <c r="I17" s="25" t="s">
        <v>1068</v>
      </c>
      <c r="J17" s="25" t="s">
        <v>2038</v>
      </c>
      <c r="K17" s="25" t="s">
        <v>2049</v>
      </c>
      <c r="N17" s="25" t="s">
        <v>24</v>
      </c>
      <c r="O17" s="25">
        <v>2</v>
      </c>
      <c r="P17" s="25">
        <v>2</v>
      </c>
      <c r="Q17" s="25" t="s">
        <v>13</v>
      </c>
    </row>
    <row r="18" spans="1:17" s="26" customFormat="1" ht="15" customHeight="1" x14ac:dyDescent="0.25">
      <c r="A18" s="23" t="s">
        <v>1069</v>
      </c>
      <c r="B18" s="158" t="str">
        <f>VLOOKUP(A18,'IGNORE census data'!$A:$AB,1,FALSE)</f>
        <v>Abirebi Centre</v>
      </c>
      <c r="C18" s="26" t="s">
        <v>146</v>
      </c>
      <c r="D18" s="26">
        <v>12.3080339631</v>
      </c>
      <c r="E18" s="26">
        <v>16.732279977400001</v>
      </c>
      <c r="F18" s="26">
        <v>325.56841341199998</v>
      </c>
      <c r="G18" s="26">
        <v>6</v>
      </c>
      <c r="H18" s="24" t="s">
        <v>967</v>
      </c>
      <c r="I18" s="26" t="s">
        <v>1504</v>
      </c>
      <c r="J18" s="26" t="s">
        <v>2038</v>
      </c>
      <c r="K18" s="26" t="s">
        <v>2049</v>
      </c>
      <c r="N18" s="26" t="s">
        <v>18</v>
      </c>
      <c r="O18" s="26">
        <v>0</v>
      </c>
      <c r="P18" s="26">
        <v>1</v>
      </c>
      <c r="Q18" s="26" t="s">
        <v>25</v>
      </c>
    </row>
    <row r="19" spans="1:17" s="25" customFormat="1" ht="15" customHeight="1" x14ac:dyDescent="0.25">
      <c r="A19" s="26" t="s">
        <v>1795</v>
      </c>
      <c r="B19" s="158" t="str">
        <f>VLOOKUP(A19,'IGNORE census data'!$A:$AB,1,FALSE)</f>
        <v>Abirebi Chanko</v>
      </c>
      <c r="C19" s="26" t="s">
        <v>988</v>
      </c>
      <c r="D19" s="26">
        <v>12.302226231900001</v>
      </c>
      <c r="E19" s="26">
        <v>16.736883259399999</v>
      </c>
      <c r="F19" s="26">
        <v>331.66148362000001</v>
      </c>
      <c r="G19" s="26">
        <v>8</v>
      </c>
      <c r="H19" s="24" t="s">
        <v>967</v>
      </c>
      <c r="I19" s="26" t="s">
        <v>1071</v>
      </c>
      <c r="J19" s="26" t="s">
        <v>2038</v>
      </c>
      <c r="K19" s="26" t="s">
        <v>2049</v>
      </c>
      <c r="L19" s="26"/>
      <c r="M19" s="26"/>
      <c r="N19" s="26" t="s">
        <v>12</v>
      </c>
      <c r="O19" s="26">
        <v>0</v>
      </c>
      <c r="P19" s="26">
        <v>1</v>
      </c>
      <c r="Q19" s="26" t="s">
        <v>13</v>
      </c>
    </row>
    <row r="20" spans="1:17" s="26" customFormat="1" ht="15" customHeight="1" x14ac:dyDescent="0.25">
      <c r="A20" s="25" t="s">
        <v>1070</v>
      </c>
      <c r="B20" s="158" t="e">
        <f>VLOOKUP(A20,'IGNORE census data'!$A:$AB,1,FALSE)</f>
        <v>#N/A</v>
      </c>
      <c r="C20" s="25" t="s">
        <v>147</v>
      </c>
      <c r="D20" s="25">
        <v>12.308829682200001</v>
      </c>
      <c r="E20" s="25">
        <v>16.753206129799999</v>
      </c>
      <c r="F20" s="25">
        <v>316.86472108499999</v>
      </c>
      <c r="G20" s="25">
        <v>8</v>
      </c>
      <c r="H20" s="31" t="s">
        <v>968</v>
      </c>
      <c r="I20" s="25" t="s">
        <v>1070</v>
      </c>
      <c r="J20" s="25" t="s">
        <v>2038</v>
      </c>
      <c r="K20" s="25" t="s">
        <v>2049</v>
      </c>
      <c r="L20" s="25"/>
      <c r="M20" s="25"/>
      <c r="N20" s="25" t="s">
        <v>18</v>
      </c>
      <c r="O20" s="25">
        <v>0</v>
      </c>
      <c r="P20" s="25">
        <v>1</v>
      </c>
      <c r="Q20" s="25" t="s">
        <v>25</v>
      </c>
    </row>
    <row r="21" spans="1:17" s="26" customFormat="1" ht="15" customHeight="1" x14ac:dyDescent="0.25">
      <c r="A21" s="23" t="s">
        <v>1072</v>
      </c>
      <c r="B21" s="158" t="str">
        <f>VLOOKUP(A21,'IGNORE census data'!$A:$AB,1,FALSE)</f>
        <v>Abmangour</v>
      </c>
      <c r="C21" s="26" t="s">
        <v>183</v>
      </c>
      <c r="D21" s="26">
        <v>12.4259998234</v>
      </c>
      <c r="E21" s="26">
        <v>16.739720863700001</v>
      </c>
      <c r="F21" s="26">
        <v>318.078541691</v>
      </c>
      <c r="G21" s="26">
        <v>8</v>
      </c>
      <c r="H21" s="24" t="s">
        <v>967</v>
      </c>
      <c r="I21" s="26" t="s">
        <v>184</v>
      </c>
      <c r="J21" s="26" t="s">
        <v>2038</v>
      </c>
      <c r="K21" s="26" t="s">
        <v>2049</v>
      </c>
      <c r="N21" s="26" t="s">
        <v>39</v>
      </c>
      <c r="O21" s="26">
        <v>0</v>
      </c>
      <c r="P21" s="26">
        <v>0</v>
      </c>
      <c r="Q21" s="26" t="s">
        <v>13</v>
      </c>
    </row>
    <row r="22" spans="1:17" s="26" customFormat="1" ht="15" customHeight="1" x14ac:dyDescent="0.25">
      <c r="A22" s="26" t="s">
        <v>1893</v>
      </c>
      <c r="B22" s="158" t="str">
        <f>VLOOKUP(A22,'IGNORE census data'!$A:$AB,1,FALSE)</f>
        <v>Abnouchab</v>
      </c>
      <c r="C22" s="26" t="s">
        <v>785</v>
      </c>
      <c r="D22" s="26">
        <v>12.475367046900001</v>
      </c>
      <c r="E22" s="26">
        <v>16.819788668000001</v>
      </c>
      <c r="F22" s="26">
        <v>329.65965491499998</v>
      </c>
      <c r="G22" s="26">
        <v>8</v>
      </c>
      <c r="H22" s="24" t="s">
        <v>967</v>
      </c>
      <c r="I22" s="26" t="s">
        <v>1645</v>
      </c>
      <c r="J22" s="26" t="s">
        <v>2047</v>
      </c>
      <c r="K22" s="26" t="s">
        <v>1886</v>
      </c>
      <c r="N22" s="26" t="s">
        <v>24</v>
      </c>
      <c r="O22" s="26">
        <v>1</v>
      </c>
      <c r="P22" s="26">
        <v>0</v>
      </c>
      <c r="Q22" s="26" t="s">
        <v>25</v>
      </c>
    </row>
    <row r="23" spans="1:17" s="26" customFormat="1" ht="15" customHeight="1" x14ac:dyDescent="0.25">
      <c r="A23" s="26" t="s">
        <v>2055</v>
      </c>
      <c r="B23" s="158" t="str">
        <f>VLOOKUP(A23,'IGNORE census data'!$A:$AB,1,FALSE)</f>
        <v>Abnouchab 2</v>
      </c>
      <c r="C23" s="26" t="s">
        <v>784</v>
      </c>
      <c r="D23" s="26">
        <v>12.4826036358</v>
      </c>
      <c r="E23" s="26">
        <v>16.813423371500001</v>
      </c>
      <c r="F23" s="26">
        <v>329.05659781100002</v>
      </c>
      <c r="G23" s="26">
        <v>8</v>
      </c>
      <c r="H23" s="24" t="s">
        <v>967</v>
      </c>
      <c r="I23" s="26" t="s">
        <v>1646</v>
      </c>
      <c r="J23" s="26" t="s">
        <v>2047</v>
      </c>
      <c r="K23" s="26" t="s">
        <v>1886</v>
      </c>
      <c r="N23" s="26" t="s">
        <v>12</v>
      </c>
      <c r="O23" s="26">
        <v>0</v>
      </c>
      <c r="P23" s="26">
        <v>0</v>
      </c>
      <c r="Q23" s="26" t="s">
        <v>13</v>
      </c>
    </row>
    <row r="24" spans="1:17" s="25" customFormat="1" ht="15" customHeight="1" x14ac:dyDescent="0.25">
      <c r="A24" s="26" t="s">
        <v>2056</v>
      </c>
      <c r="B24" s="158" t="str">
        <f>VLOOKUP(A24,'IGNORE census data'!$A:$AB,1,FALSE)</f>
        <v>Abnouchab 3</v>
      </c>
      <c r="C24" s="26" t="s">
        <v>786</v>
      </c>
      <c r="D24" s="26">
        <v>12.469335045599999</v>
      </c>
      <c r="E24" s="26">
        <v>16.8021095002</v>
      </c>
      <c r="F24" s="26">
        <v>291.94223376299999</v>
      </c>
      <c r="G24" s="26">
        <v>6</v>
      </c>
      <c r="H24" s="24" t="s">
        <v>967</v>
      </c>
      <c r="I24" s="26" t="s">
        <v>1672</v>
      </c>
      <c r="J24" s="26" t="s">
        <v>2047</v>
      </c>
      <c r="K24" s="26" t="s">
        <v>1886</v>
      </c>
      <c r="L24" s="26"/>
      <c r="M24" s="26"/>
      <c r="N24" s="26" t="s">
        <v>24</v>
      </c>
      <c r="O24" s="26">
        <v>1</v>
      </c>
      <c r="P24" s="26">
        <v>0</v>
      </c>
      <c r="Q24" s="26" t="s">
        <v>25</v>
      </c>
    </row>
    <row r="25" spans="1:17" s="26" customFormat="1" ht="15" customHeight="1" x14ac:dyDescent="0.25">
      <c r="A25" s="25" t="s">
        <v>77</v>
      </c>
      <c r="B25" s="158" t="e">
        <f>VLOOKUP(A25,'IGNORE census data'!$A:$AB,1,FALSE)</f>
        <v>#N/A</v>
      </c>
      <c r="C25" s="25" t="s">
        <v>76</v>
      </c>
      <c r="D25" s="25">
        <v>12.6379921379</v>
      </c>
      <c r="E25" s="25">
        <v>16.515097658199998</v>
      </c>
      <c r="F25" s="25">
        <v>294.89621205200001</v>
      </c>
      <c r="G25" s="25">
        <v>6</v>
      </c>
      <c r="H25" s="31" t="s">
        <v>968</v>
      </c>
      <c r="I25" s="25" t="s">
        <v>77</v>
      </c>
      <c r="J25" s="25" t="s">
        <v>105</v>
      </c>
      <c r="K25" s="25" t="s">
        <v>105</v>
      </c>
      <c r="L25" s="25"/>
      <c r="M25" s="25"/>
      <c r="N25" s="25" t="s">
        <v>24</v>
      </c>
      <c r="O25" s="25">
        <v>0</v>
      </c>
      <c r="P25" s="25">
        <v>1</v>
      </c>
      <c r="Q25" s="25" t="s">
        <v>13</v>
      </c>
    </row>
    <row r="26" spans="1:17" s="26" customFormat="1" ht="15" customHeight="1" x14ac:dyDescent="0.25">
      <c r="A26" s="24" t="s">
        <v>1150</v>
      </c>
      <c r="B26" s="158" t="str">
        <f>VLOOKUP(A26,'IGNORE census data'!$A:$AB,1,FALSE)</f>
        <v xml:space="preserve">Aboulgare </v>
      </c>
      <c r="C26" s="26" t="s">
        <v>328</v>
      </c>
      <c r="D26" s="26">
        <v>12.5562040705</v>
      </c>
      <c r="E26" s="26">
        <v>17.1373278957</v>
      </c>
      <c r="F26" s="26">
        <v>314.20558146000002</v>
      </c>
      <c r="G26" s="26">
        <v>8</v>
      </c>
      <c r="H26" s="24" t="s">
        <v>967</v>
      </c>
      <c r="I26" s="26" t="s">
        <v>329</v>
      </c>
      <c r="J26" s="26" t="s">
        <v>2043</v>
      </c>
      <c r="K26" s="26" t="s">
        <v>102</v>
      </c>
      <c r="N26" s="26" t="s">
        <v>24</v>
      </c>
      <c r="O26" s="26">
        <v>2</v>
      </c>
      <c r="P26" s="26">
        <v>1</v>
      </c>
      <c r="Q26" s="26" t="s">
        <v>13</v>
      </c>
    </row>
    <row r="27" spans="1:17" s="26" customFormat="1" ht="15" customHeight="1" x14ac:dyDescent="0.25">
      <c r="A27" s="23" t="s">
        <v>377</v>
      </c>
      <c r="B27" s="158" t="str">
        <f>VLOOKUP(A27,'IGNORE census data'!$A:$AB,1,FALSE)</f>
        <v>Abourda</v>
      </c>
      <c r="C27" s="26" t="s">
        <v>376</v>
      </c>
      <c r="D27" s="26">
        <v>12.5222287266</v>
      </c>
      <c r="E27" s="26">
        <v>17.212198324799999</v>
      </c>
      <c r="F27" s="26">
        <v>333.52336293100001</v>
      </c>
      <c r="G27" s="26">
        <v>8</v>
      </c>
      <c r="H27" s="24" t="s">
        <v>967</v>
      </c>
      <c r="I27" s="26" t="s">
        <v>377</v>
      </c>
      <c r="J27" s="26" t="s">
        <v>2043</v>
      </c>
      <c r="K27" s="26" t="s">
        <v>102</v>
      </c>
      <c r="N27" s="26" t="s">
        <v>18</v>
      </c>
      <c r="O27" s="26">
        <v>0</v>
      </c>
      <c r="P27" s="26">
        <v>0</v>
      </c>
      <c r="Q27" s="26" t="s">
        <v>13</v>
      </c>
    </row>
    <row r="28" spans="1:17" s="26" customFormat="1" ht="15" customHeight="1" x14ac:dyDescent="0.25">
      <c r="A28" s="23" t="s">
        <v>1396</v>
      </c>
      <c r="B28" s="158" t="str">
        <f>VLOOKUP(A28,'IGNORE census data'!$A:$AB,1,FALSE)</f>
        <v>Abrayna</v>
      </c>
      <c r="C28" s="26" t="s">
        <v>44</v>
      </c>
      <c r="D28" s="26">
        <v>12.5078824899</v>
      </c>
      <c r="E28" s="26">
        <v>16.542580680699999</v>
      </c>
      <c r="F28" s="26">
        <v>322.24770485699997</v>
      </c>
      <c r="G28" s="26">
        <v>6</v>
      </c>
      <c r="H28" s="24" t="s">
        <v>967</v>
      </c>
      <c r="I28" s="26" t="s">
        <v>45</v>
      </c>
      <c r="J28" s="26" t="s">
        <v>2037</v>
      </c>
      <c r="K28" s="26" t="s">
        <v>105</v>
      </c>
      <c r="N28" s="26" t="s">
        <v>21</v>
      </c>
      <c r="O28" s="26">
        <v>1</v>
      </c>
      <c r="P28" s="26">
        <v>0</v>
      </c>
      <c r="Q28" s="26" t="s">
        <v>13</v>
      </c>
    </row>
    <row r="29" spans="1:17" s="26" customFormat="1" ht="15" customHeight="1" x14ac:dyDescent="0.25">
      <c r="A29" s="26" t="s">
        <v>1866</v>
      </c>
      <c r="B29" s="158" t="str">
        <f>VLOOKUP(A29,'IGNORE census data'!$A:$AB,1,FALSE)</f>
        <v>Abre 1</v>
      </c>
      <c r="C29" s="26" t="s">
        <v>602</v>
      </c>
      <c r="D29" s="26">
        <v>11.912925400200001</v>
      </c>
      <c r="E29" s="26">
        <v>17.158925570899999</v>
      </c>
      <c r="F29" s="26">
        <v>336.90822040299997</v>
      </c>
      <c r="G29" s="26">
        <v>8</v>
      </c>
      <c r="H29" s="24" t="s">
        <v>967</v>
      </c>
      <c r="I29" s="26" t="s">
        <v>603</v>
      </c>
      <c r="J29" s="26" t="s">
        <v>2046</v>
      </c>
      <c r="K29" s="26" t="s">
        <v>1961</v>
      </c>
      <c r="N29" s="26" t="s">
        <v>24</v>
      </c>
      <c r="O29" s="26">
        <v>1</v>
      </c>
      <c r="P29" s="26">
        <v>0</v>
      </c>
      <c r="Q29" s="26" t="s">
        <v>25</v>
      </c>
    </row>
    <row r="30" spans="1:17" s="26" customFormat="1" ht="15" customHeight="1" x14ac:dyDescent="0.25">
      <c r="A30" s="26" t="s">
        <v>1867</v>
      </c>
      <c r="B30" s="158" t="str">
        <f>VLOOKUP(A30,'IGNORE census data'!$A:$AB,1,FALSE)</f>
        <v>Abre 2</v>
      </c>
      <c r="C30" s="26" t="s">
        <v>604</v>
      </c>
      <c r="D30" s="26">
        <v>11.9387192233</v>
      </c>
      <c r="E30" s="26">
        <v>17.149156713899998</v>
      </c>
      <c r="F30" s="26">
        <v>334.817471146</v>
      </c>
      <c r="G30" s="26">
        <v>6</v>
      </c>
      <c r="H30" s="24" t="s">
        <v>967</v>
      </c>
      <c r="I30" s="26" t="s">
        <v>605</v>
      </c>
      <c r="J30" s="26" t="s">
        <v>2046</v>
      </c>
      <c r="K30" s="26" t="s">
        <v>1961</v>
      </c>
      <c r="N30" s="26" t="s">
        <v>24</v>
      </c>
      <c r="O30" s="26">
        <v>1</v>
      </c>
      <c r="P30" s="26">
        <v>0</v>
      </c>
      <c r="Q30" s="26" t="s">
        <v>13</v>
      </c>
    </row>
    <row r="31" spans="1:17" s="26" customFormat="1" ht="15" customHeight="1" x14ac:dyDescent="0.25">
      <c r="A31" s="26" t="s">
        <v>943</v>
      </c>
      <c r="B31" s="158" t="e">
        <f>VLOOKUP(A31,'IGNORE census data'!$A:$AB,1,FALSE)</f>
        <v>#N/A</v>
      </c>
      <c r="C31" s="26" t="s">
        <v>600</v>
      </c>
      <c r="D31" s="26">
        <v>11.922167955400001</v>
      </c>
      <c r="E31" s="26">
        <v>17.1752432981</v>
      </c>
      <c r="F31" s="26">
        <v>331.52351537200002</v>
      </c>
      <c r="G31" s="26">
        <v>8</v>
      </c>
      <c r="H31" s="24" t="s">
        <v>967</v>
      </c>
      <c r="I31" s="26" t="s">
        <v>601</v>
      </c>
      <c r="J31" s="26" t="s">
        <v>2046</v>
      </c>
      <c r="K31" s="26" t="s">
        <v>1961</v>
      </c>
      <c r="N31" s="26" t="s">
        <v>24</v>
      </c>
      <c r="O31" s="26">
        <v>1</v>
      </c>
      <c r="P31" s="26">
        <v>0</v>
      </c>
      <c r="Q31" s="26" t="s">
        <v>13</v>
      </c>
    </row>
    <row r="32" spans="1:17" s="26" customFormat="1" ht="15" customHeight="1" x14ac:dyDescent="0.25">
      <c r="A32" s="26" t="s">
        <v>1253</v>
      </c>
      <c r="B32" s="158" t="str">
        <f>VLOOKUP(A32,'IGNORE census data'!$A:$AB,1,FALSE)</f>
        <v>Abroki</v>
      </c>
      <c r="C32" s="26" t="s">
        <v>802</v>
      </c>
      <c r="D32" s="26">
        <v>12.0398937358</v>
      </c>
      <c r="E32" s="26">
        <v>16.861666659600001</v>
      </c>
      <c r="F32" s="26">
        <v>335.20001493000001</v>
      </c>
      <c r="G32" s="26">
        <v>8</v>
      </c>
      <c r="H32" s="24" t="s">
        <v>967</v>
      </c>
      <c r="I32" s="26" t="s">
        <v>1603</v>
      </c>
      <c r="J32" s="26" t="s">
        <v>2038</v>
      </c>
      <c r="K32" s="26" t="s">
        <v>1607</v>
      </c>
      <c r="N32" s="26" t="s">
        <v>24</v>
      </c>
      <c r="O32" s="26">
        <v>1</v>
      </c>
      <c r="P32" s="26">
        <v>0</v>
      </c>
      <c r="Q32" s="26" t="s">
        <v>25</v>
      </c>
    </row>
    <row r="33" spans="1:17" s="26" customFormat="1" ht="15" customHeight="1" x14ac:dyDescent="0.25">
      <c r="A33" s="26" t="s">
        <v>806</v>
      </c>
      <c r="B33" s="158" t="str">
        <f>VLOOKUP(A33,'IGNORE census data'!$A:$AB,1,FALSE)</f>
        <v>Achana</v>
      </c>
      <c r="C33" s="26" t="s">
        <v>805</v>
      </c>
      <c r="D33" s="26">
        <v>11.969638012500001</v>
      </c>
      <c r="E33" s="26">
        <v>16.836976392899999</v>
      </c>
      <c r="F33" s="26">
        <v>330.389226017</v>
      </c>
      <c r="G33" s="26">
        <v>6</v>
      </c>
      <c r="H33" s="24" t="s">
        <v>967</v>
      </c>
      <c r="I33" s="26" t="s">
        <v>806</v>
      </c>
      <c r="J33" s="26" t="s">
        <v>2039</v>
      </c>
      <c r="K33" s="26" t="s">
        <v>1607</v>
      </c>
      <c r="N33" s="26" t="s">
        <v>24</v>
      </c>
      <c r="O33" s="26">
        <v>1</v>
      </c>
      <c r="P33" s="26">
        <v>0</v>
      </c>
      <c r="Q33" s="26" t="s">
        <v>25</v>
      </c>
    </row>
    <row r="34" spans="1:17" s="25" customFormat="1" ht="15" customHeight="1" x14ac:dyDescent="0.25">
      <c r="A34" s="17" t="s">
        <v>806</v>
      </c>
      <c r="B34" s="158" t="str">
        <f>VLOOKUP(A34,'IGNORE census data'!$A:$AB,1,FALSE)</f>
        <v>Achana</v>
      </c>
      <c r="C34" s="26" t="s">
        <v>575</v>
      </c>
      <c r="D34" s="26">
        <v>12.116585217800001</v>
      </c>
      <c r="E34" s="26">
        <v>17.203366635399998</v>
      </c>
      <c r="F34" s="26">
        <v>329.47179802400001</v>
      </c>
      <c r="G34" s="26">
        <v>8</v>
      </c>
      <c r="H34" s="24" t="s">
        <v>967</v>
      </c>
      <c r="I34" s="26" t="s">
        <v>1710</v>
      </c>
      <c r="J34" s="26" t="s">
        <v>2040</v>
      </c>
      <c r="K34" s="26" t="s">
        <v>2050</v>
      </c>
      <c r="L34" s="26"/>
      <c r="M34" s="26"/>
      <c r="N34" s="26" t="s">
        <v>24</v>
      </c>
      <c r="O34" s="26">
        <v>1</v>
      </c>
      <c r="P34" s="26">
        <v>0</v>
      </c>
      <c r="Q34" s="26" t="s">
        <v>25</v>
      </c>
    </row>
    <row r="35" spans="1:17" s="26" customFormat="1" ht="15" customHeight="1" x14ac:dyDescent="0.25">
      <c r="A35" s="25" t="s">
        <v>688</v>
      </c>
      <c r="B35" s="158" t="e">
        <f>VLOOKUP(A35,'IGNORE census data'!$A:$AB,1,FALSE)</f>
        <v>#N/A</v>
      </c>
      <c r="C35" s="25" t="s">
        <v>687</v>
      </c>
      <c r="D35" s="25">
        <v>12.2329256286</v>
      </c>
      <c r="E35" s="25">
        <v>17.160808363499999</v>
      </c>
      <c r="F35" s="25">
        <v>319.55304024600002</v>
      </c>
      <c r="G35" s="25">
        <v>8</v>
      </c>
      <c r="H35" s="31" t="s">
        <v>968</v>
      </c>
      <c r="I35" s="25" t="s">
        <v>688</v>
      </c>
      <c r="J35" s="25" t="s">
        <v>2044</v>
      </c>
      <c r="K35" s="25" t="s">
        <v>2051</v>
      </c>
      <c r="L35" s="25"/>
      <c r="M35" s="25"/>
      <c r="N35" s="25" t="s">
        <v>65</v>
      </c>
      <c r="O35" s="25">
        <v>0</v>
      </c>
      <c r="P35" s="25">
        <v>1</v>
      </c>
      <c r="Q35" s="25" t="s">
        <v>25</v>
      </c>
    </row>
    <row r="36" spans="1:17" s="26" customFormat="1" ht="15" customHeight="1" x14ac:dyDescent="0.25">
      <c r="A36" s="24" t="s">
        <v>1151</v>
      </c>
      <c r="B36" s="158" t="str">
        <f>VLOOKUP(A36,'IGNORE census data'!$A:$AB,1,FALSE)</f>
        <v>Ach-Charak</v>
      </c>
      <c r="C36" s="26" t="s">
        <v>974</v>
      </c>
      <c r="D36" s="26">
        <v>12.475033997400001</v>
      </c>
      <c r="E36" s="26">
        <v>17.041455470300001</v>
      </c>
      <c r="F36" s="26">
        <v>305.83136841999999</v>
      </c>
      <c r="G36" s="26">
        <v>6</v>
      </c>
      <c r="H36" s="26" t="s">
        <v>967</v>
      </c>
      <c r="I36" s="26" t="s">
        <v>1538</v>
      </c>
      <c r="J36" s="26" t="s">
        <v>2043</v>
      </c>
      <c r="K36" s="26" t="s">
        <v>102</v>
      </c>
      <c r="N36" s="26" t="s">
        <v>12</v>
      </c>
      <c r="O36" s="26">
        <v>0</v>
      </c>
      <c r="P36" s="26">
        <v>1</v>
      </c>
      <c r="Q36" s="26" t="s">
        <v>13</v>
      </c>
    </row>
    <row r="37" spans="1:17" s="26" customFormat="1" ht="15" customHeight="1" x14ac:dyDescent="0.25">
      <c r="A37" s="26" t="s">
        <v>1137</v>
      </c>
      <c r="B37" s="158" t="str">
        <f>VLOOKUP(A37,'IGNORE census data'!$A:$AB,1,FALSE)</f>
        <v>Achoureye</v>
      </c>
      <c r="C37" s="26" t="s">
        <v>232</v>
      </c>
      <c r="D37" s="26">
        <v>12.3590240838</v>
      </c>
      <c r="E37" s="26">
        <v>16.102204698200001</v>
      </c>
      <c r="F37" s="26">
        <v>304.53866193599998</v>
      </c>
      <c r="G37" s="26">
        <v>8</v>
      </c>
      <c r="H37" s="24" t="s">
        <v>967</v>
      </c>
      <c r="I37" s="26" t="s">
        <v>233</v>
      </c>
      <c r="J37" s="26" t="s">
        <v>2041</v>
      </c>
      <c r="K37" s="26" t="s">
        <v>219</v>
      </c>
      <c r="N37" s="26" t="s">
        <v>65</v>
      </c>
      <c r="O37" s="26">
        <v>0</v>
      </c>
      <c r="P37" s="26">
        <v>0</v>
      </c>
      <c r="Q37" s="26" t="s">
        <v>13</v>
      </c>
    </row>
    <row r="38" spans="1:17" s="26" customFormat="1" ht="15" customHeight="1" x14ac:dyDescent="0.25">
      <c r="A38" s="23" t="s">
        <v>1337</v>
      </c>
      <c r="B38" s="158" t="str">
        <f>VLOOKUP(A38,'IGNORE census data'!$A:$AB,1,FALSE)</f>
        <v>Adafane Abdelaziz</v>
      </c>
      <c r="C38" s="26" t="s">
        <v>248</v>
      </c>
      <c r="D38" s="26">
        <v>11.999304381</v>
      </c>
      <c r="E38" s="26">
        <v>16.516494708700002</v>
      </c>
      <c r="F38" s="26">
        <v>302.77535890600001</v>
      </c>
      <c r="G38" s="26">
        <v>8</v>
      </c>
      <c r="H38" s="24" t="s">
        <v>967</v>
      </c>
      <c r="I38" s="26" t="s">
        <v>1673</v>
      </c>
      <c r="J38" s="26" t="s">
        <v>2038</v>
      </c>
      <c r="K38" s="26" t="s">
        <v>1903</v>
      </c>
      <c r="N38" s="26" t="s">
        <v>24</v>
      </c>
      <c r="O38" s="26">
        <v>2</v>
      </c>
      <c r="P38" s="26">
        <v>0</v>
      </c>
      <c r="Q38" s="26" t="s">
        <v>13</v>
      </c>
    </row>
    <row r="39" spans="1:17" s="25" customFormat="1" ht="15" customHeight="1" x14ac:dyDescent="0.25">
      <c r="A39" s="23" t="s">
        <v>1338</v>
      </c>
      <c r="B39" s="158" t="str">
        <f>VLOOKUP(A39,'IGNORE census data'!$A:$AB,1,FALSE)</f>
        <v>Adafine Abguider</v>
      </c>
      <c r="C39" s="26" t="s">
        <v>244</v>
      </c>
      <c r="D39" s="26">
        <v>12.0047504329</v>
      </c>
      <c r="E39" s="26">
        <v>16.477891294399999</v>
      </c>
      <c r="F39" s="26">
        <v>315.58507446499999</v>
      </c>
      <c r="G39" s="26">
        <v>8</v>
      </c>
      <c r="H39" s="24" t="s">
        <v>967</v>
      </c>
      <c r="I39" s="26" t="s">
        <v>1674</v>
      </c>
      <c r="J39" s="26" t="s">
        <v>2038</v>
      </c>
      <c r="K39" s="26" t="s">
        <v>1903</v>
      </c>
      <c r="L39" s="26"/>
      <c r="M39" s="26"/>
      <c r="N39" s="26" t="s">
        <v>12</v>
      </c>
      <c r="O39" s="26">
        <v>0</v>
      </c>
      <c r="P39" s="26">
        <v>1</v>
      </c>
      <c r="Q39" s="26" t="s">
        <v>13</v>
      </c>
    </row>
    <row r="40" spans="1:17" s="25" customFormat="1" ht="15" customHeight="1" x14ac:dyDescent="0.25">
      <c r="A40" s="23" t="s">
        <v>1339</v>
      </c>
      <c r="B40" s="158" t="str">
        <f>VLOOKUP(A40,'IGNORE census data'!$A:$AB,1,FALSE)</f>
        <v>Adafine Gogo</v>
      </c>
      <c r="C40" s="26" t="s">
        <v>246</v>
      </c>
      <c r="D40" s="26">
        <v>11.9530112197</v>
      </c>
      <c r="E40" s="26">
        <v>16.459917889300002</v>
      </c>
      <c r="F40" s="26">
        <v>319.13969122700001</v>
      </c>
      <c r="G40" s="26">
        <v>6</v>
      </c>
      <c r="H40" s="24" t="s">
        <v>967</v>
      </c>
      <c r="I40" s="26" t="s">
        <v>247</v>
      </c>
      <c r="J40" s="26" t="s">
        <v>2038</v>
      </c>
      <c r="K40" s="26" t="s">
        <v>1903</v>
      </c>
      <c r="L40" s="26"/>
      <c r="M40" s="26"/>
      <c r="N40" s="26" t="s">
        <v>12</v>
      </c>
      <c r="O40" s="26">
        <v>0</v>
      </c>
      <c r="P40" s="26">
        <v>1</v>
      </c>
      <c r="Q40" s="26" t="s">
        <v>13</v>
      </c>
    </row>
    <row r="41" spans="1:17" s="25" customFormat="1" ht="15" customHeight="1" x14ac:dyDescent="0.25">
      <c r="A41" s="20" t="s">
        <v>515</v>
      </c>
      <c r="B41" s="158" t="e">
        <f>VLOOKUP(A41,'IGNORE census data'!$A:$AB,1,FALSE)</f>
        <v>#N/A</v>
      </c>
      <c r="C41" s="25" t="s">
        <v>526</v>
      </c>
      <c r="D41" s="25">
        <v>12.109658398900001</v>
      </c>
      <c r="E41" s="25">
        <v>17.3447850429</v>
      </c>
      <c r="F41" s="25">
        <v>322.021778638</v>
      </c>
      <c r="G41" s="25">
        <v>6</v>
      </c>
      <c r="H41" s="31" t="s">
        <v>967</v>
      </c>
      <c r="I41" s="25" t="s">
        <v>1703</v>
      </c>
      <c r="J41" s="25" t="s">
        <v>2040</v>
      </c>
      <c r="K41" s="25" t="s">
        <v>2050</v>
      </c>
      <c r="N41" s="25" t="s">
        <v>509</v>
      </c>
      <c r="O41" s="25">
        <v>0</v>
      </c>
      <c r="P41" s="25">
        <v>0</v>
      </c>
      <c r="Q41" s="25" t="s">
        <v>13</v>
      </c>
    </row>
    <row r="42" spans="1:17" s="26" customFormat="1" ht="15" customHeight="1" x14ac:dyDescent="0.25">
      <c r="A42" s="23" t="s">
        <v>1340</v>
      </c>
      <c r="B42" s="158" t="str">
        <f>VLOOKUP(A42,'IGNORE census data'!$A:$AB,1,FALSE)</f>
        <v>Addafin Annabagaya</v>
      </c>
      <c r="C42" s="26" t="s">
        <v>1005</v>
      </c>
      <c r="D42" s="26">
        <v>11.939313735000001</v>
      </c>
      <c r="E42" s="26">
        <v>16.532531877499999</v>
      </c>
      <c r="F42" s="26">
        <v>339.45894370799999</v>
      </c>
      <c r="G42" s="26">
        <v>8</v>
      </c>
      <c r="H42" s="26" t="s">
        <v>967</v>
      </c>
      <c r="I42" s="26" t="s">
        <v>1675</v>
      </c>
      <c r="J42" s="26" t="s">
        <v>2038</v>
      </c>
      <c r="K42" s="26" t="s">
        <v>1903</v>
      </c>
      <c r="N42" s="26" t="s">
        <v>24</v>
      </c>
      <c r="O42" s="26">
        <v>1</v>
      </c>
      <c r="P42" s="26">
        <v>0</v>
      </c>
      <c r="Q42" s="26" t="s">
        <v>13</v>
      </c>
    </row>
    <row r="43" spans="1:17" s="26" customFormat="1" ht="15" customHeight="1" x14ac:dyDescent="0.25">
      <c r="A43" s="24" t="s">
        <v>1152</v>
      </c>
      <c r="B43" s="158" t="str">
        <f>VLOOKUP(A43,'IGNORE census data'!$A:$AB,1,FALSE)</f>
        <v>Addiker 1</v>
      </c>
      <c r="C43" s="26" t="s">
        <v>970</v>
      </c>
      <c r="D43" s="26">
        <v>12.5411102776</v>
      </c>
      <c r="E43" s="26">
        <v>17.149116409000001</v>
      </c>
      <c r="F43" s="26">
        <v>286.27078652599999</v>
      </c>
      <c r="G43" s="26">
        <v>6</v>
      </c>
      <c r="H43" s="26" t="s">
        <v>967</v>
      </c>
      <c r="I43" s="24" t="s">
        <v>1152</v>
      </c>
      <c r="J43" s="26" t="s">
        <v>2044</v>
      </c>
      <c r="K43" s="26" t="s">
        <v>102</v>
      </c>
      <c r="N43" s="26" t="s">
        <v>65</v>
      </c>
      <c r="O43" s="26">
        <v>0</v>
      </c>
      <c r="P43" s="26">
        <v>1</v>
      </c>
      <c r="Q43" s="26" t="s">
        <v>13</v>
      </c>
    </row>
    <row r="44" spans="1:17" s="25" customFormat="1" ht="15" customHeight="1" x14ac:dyDescent="0.25">
      <c r="A44" s="24" t="s">
        <v>1153</v>
      </c>
      <c r="B44" s="158" t="str">
        <f>VLOOKUP(A44,'IGNORE census data'!$A:$AB,1,FALSE)</f>
        <v>Addiker 2</v>
      </c>
      <c r="C44" s="26" t="s">
        <v>971</v>
      </c>
      <c r="D44" s="26">
        <v>12.541144473399999</v>
      </c>
      <c r="E44" s="26">
        <v>17.1491500174</v>
      </c>
      <c r="F44" s="26">
        <v>298.39618100000001</v>
      </c>
      <c r="G44" s="26">
        <v>6</v>
      </c>
      <c r="H44" s="26" t="s">
        <v>967</v>
      </c>
      <c r="I44" s="24" t="s">
        <v>1153</v>
      </c>
      <c r="J44" s="26" t="s">
        <v>2043</v>
      </c>
      <c r="K44" s="26" t="s">
        <v>102</v>
      </c>
      <c r="L44" s="26"/>
      <c r="M44" s="26"/>
      <c r="N44" s="26" t="s">
        <v>65</v>
      </c>
      <c r="O44" s="26">
        <v>0</v>
      </c>
      <c r="P44" s="26">
        <v>0</v>
      </c>
      <c r="Q44" s="26" t="s">
        <v>13</v>
      </c>
    </row>
    <row r="45" spans="1:17" s="26" customFormat="1" ht="15" customHeight="1" x14ac:dyDescent="0.25">
      <c r="A45" s="25" t="s">
        <v>1299</v>
      </c>
      <c r="B45" s="158" t="e">
        <f>VLOOKUP(A45,'IGNORE census data'!$A:$AB,1,FALSE)</f>
        <v>#N/A</v>
      </c>
      <c r="C45" s="25" t="s">
        <v>769</v>
      </c>
      <c r="D45" s="25">
        <v>12.498874965700001</v>
      </c>
      <c r="E45" s="25">
        <v>16.865490593600001</v>
      </c>
      <c r="F45" s="25">
        <v>314.30863843899999</v>
      </c>
      <c r="G45" s="25">
        <v>6</v>
      </c>
      <c r="H45" s="31" t="s">
        <v>968</v>
      </c>
      <c r="I45" s="25" t="s">
        <v>1299</v>
      </c>
      <c r="J45" s="25" t="s">
        <v>2047</v>
      </c>
      <c r="K45" s="25" t="s">
        <v>1886</v>
      </c>
      <c r="L45" s="25"/>
      <c r="M45" s="25"/>
      <c r="N45" s="25" t="s">
        <v>24</v>
      </c>
      <c r="O45" s="25">
        <v>1</v>
      </c>
      <c r="P45" s="25">
        <v>0</v>
      </c>
      <c r="Q45" s="25" t="s">
        <v>25</v>
      </c>
    </row>
    <row r="46" spans="1:17" s="26" customFormat="1" ht="15" customHeight="1" x14ac:dyDescent="0.25">
      <c r="A46" s="26" t="s">
        <v>1288</v>
      </c>
      <c r="B46" s="158" t="e">
        <f>VLOOKUP(A46,'IGNORE census data'!$A:$AB,1,FALSE)</f>
        <v>#N/A</v>
      </c>
      <c r="C46" s="26" t="s">
        <v>656</v>
      </c>
      <c r="D46" s="26">
        <v>11.9514099652</v>
      </c>
      <c r="E46" s="26">
        <v>17.084216219999998</v>
      </c>
      <c r="F46" s="26">
        <v>333.32003793199999</v>
      </c>
      <c r="G46" s="26">
        <v>6</v>
      </c>
      <c r="H46" s="24" t="s">
        <v>967</v>
      </c>
      <c r="I46" s="26" t="s">
        <v>657</v>
      </c>
      <c r="J46" s="26" t="s">
        <v>2046</v>
      </c>
      <c r="K46" s="26" t="s">
        <v>1961</v>
      </c>
      <c r="N46" s="26" t="s">
        <v>24</v>
      </c>
      <c r="O46" s="26">
        <v>2</v>
      </c>
      <c r="P46" s="26">
        <v>0</v>
      </c>
      <c r="Q46" s="26" t="s">
        <v>25</v>
      </c>
    </row>
    <row r="47" spans="1:17" s="26" customFormat="1" ht="15" customHeight="1" x14ac:dyDescent="0.25">
      <c r="A47" s="26" t="s">
        <v>1289</v>
      </c>
      <c r="B47" s="158" t="e">
        <f>VLOOKUP(A47,'IGNORE census data'!$A:$AB,1,FALSE)</f>
        <v>#N/A</v>
      </c>
      <c r="C47" s="26" t="s">
        <v>658</v>
      </c>
      <c r="D47" s="26">
        <v>11.954524301599999</v>
      </c>
      <c r="E47" s="26">
        <v>17.079291949200002</v>
      </c>
      <c r="F47" s="26">
        <v>330.35494876500002</v>
      </c>
      <c r="G47" s="26">
        <v>8</v>
      </c>
      <c r="H47" s="24" t="s">
        <v>967</v>
      </c>
      <c r="I47" s="26" t="s">
        <v>659</v>
      </c>
      <c r="J47" s="26" t="s">
        <v>2046</v>
      </c>
      <c r="K47" s="26" t="s">
        <v>1961</v>
      </c>
      <c r="N47" s="26" t="s">
        <v>12</v>
      </c>
      <c r="O47" s="26">
        <v>0</v>
      </c>
      <c r="P47" s="26">
        <v>0</v>
      </c>
      <c r="Q47" s="26" t="s">
        <v>13</v>
      </c>
    </row>
    <row r="48" spans="1:17" s="26" customFormat="1" ht="15" customHeight="1" x14ac:dyDescent="0.25">
      <c r="A48" s="26" t="s">
        <v>1290</v>
      </c>
      <c r="B48" s="158" t="e">
        <f>VLOOKUP(A48,'IGNORE census data'!$A:$AB,1,FALSE)</f>
        <v>#N/A</v>
      </c>
      <c r="C48" s="26" t="s">
        <v>658</v>
      </c>
      <c r="D48" s="26">
        <v>11.954524301599999</v>
      </c>
      <c r="E48" s="26">
        <v>17.079291949200002</v>
      </c>
      <c r="F48" s="26">
        <v>330.35494876500002</v>
      </c>
      <c r="H48" s="24" t="s">
        <v>967</v>
      </c>
      <c r="I48" s="26" t="s">
        <v>1508</v>
      </c>
      <c r="J48" s="26" t="s">
        <v>1508</v>
      </c>
      <c r="K48" s="26" t="s">
        <v>1961</v>
      </c>
      <c r="N48" s="26" t="s">
        <v>12</v>
      </c>
      <c r="O48" s="26">
        <v>0</v>
      </c>
      <c r="P48" s="26">
        <v>0</v>
      </c>
      <c r="Q48" s="26" t="s">
        <v>13</v>
      </c>
    </row>
    <row r="49" spans="1:17" s="25" customFormat="1" ht="15" customHeight="1" x14ac:dyDescent="0.25">
      <c r="A49" s="24" t="s">
        <v>1154</v>
      </c>
      <c r="B49" s="158" t="str">
        <f>VLOOKUP(A49,'IGNORE census data'!$A:$AB,1,FALSE)</f>
        <v>Adere 1</v>
      </c>
      <c r="C49" s="26" t="s">
        <v>972</v>
      </c>
      <c r="D49" s="26">
        <v>12.540187746200001</v>
      </c>
      <c r="E49" s="26">
        <v>17.148671626199999</v>
      </c>
      <c r="F49" s="26">
        <v>309.95230223800002</v>
      </c>
      <c r="G49" s="26">
        <v>8</v>
      </c>
      <c r="H49" s="26" t="s">
        <v>967</v>
      </c>
      <c r="I49" s="24" t="s">
        <v>1154</v>
      </c>
      <c r="J49" s="26" t="s">
        <v>2043</v>
      </c>
      <c r="K49" s="26" t="s">
        <v>102</v>
      </c>
      <c r="L49" s="26"/>
      <c r="M49" s="26"/>
      <c r="N49" s="26" t="s">
        <v>65</v>
      </c>
      <c r="O49" s="26">
        <v>0</v>
      </c>
      <c r="P49" s="26">
        <v>0</v>
      </c>
      <c r="Q49" s="26" t="s">
        <v>13</v>
      </c>
    </row>
    <row r="50" spans="1:17" s="25" customFormat="1" ht="15" customHeight="1" x14ac:dyDescent="0.25">
      <c r="A50" s="25" t="s">
        <v>2061</v>
      </c>
      <c r="B50" s="25" t="str">
        <f>VLOOKUP(A50,'IGNORE census data'!$A:$AB,1,FALSE)</f>
        <v>Adelebe Mourai 2</v>
      </c>
      <c r="C50" s="25" t="s">
        <v>447</v>
      </c>
      <c r="D50" s="25">
        <v>12.170026593599999</v>
      </c>
      <c r="E50" s="25">
        <v>16.987897505199999</v>
      </c>
      <c r="F50" s="25">
        <v>326.937644498</v>
      </c>
      <c r="G50" s="25">
        <v>8</v>
      </c>
      <c r="H50" s="31" t="s">
        <v>967</v>
      </c>
      <c r="I50" s="25" t="s">
        <v>1583</v>
      </c>
      <c r="J50" s="25" t="s">
        <v>2044</v>
      </c>
      <c r="K50" s="25" t="s">
        <v>937</v>
      </c>
      <c r="N50" s="25" t="s">
        <v>24</v>
      </c>
      <c r="O50" s="25">
        <v>1</v>
      </c>
      <c r="P50" s="25">
        <v>0</v>
      </c>
      <c r="Q50" s="25" t="s">
        <v>25</v>
      </c>
    </row>
    <row r="51" spans="1:17" s="25" customFormat="1" ht="15" customHeight="1" x14ac:dyDescent="0.25">
      <c r="A51" s="25" t="s">
        <v>1254</v>
      </c>
      <c r="B51" s="158" t="e">
        <f>VLOOKUP(A51,'IGNORE census data'!$A:$AB,1,FALSE)</f>
        <v>#N/A</v>
      </c>
      <c r="C51" s="25" t="s">
        <v>826</v>
      </c>
      <c r="D51" s="25">
        <v>12.163340223200001</v>
      </c>
      <c r="E51" s="25">
        <v>16.8743732157</v>
      </c>
      <c r="F51" s="25">
        <v>337.89132522400001</v>
      </c>
      <c r="G51" s="25">
        <v>8</v>
      </c>
      <c r="H51" s="31" t="s">
        <v>968</v>
      </c>
      <c r="I51" s="25" t="s">
        <v>1254</v>
      </c>
      <c r="J51" s="25" t="s">
        <v>2039</v>
      </c>
      <c r="K51" s="25" t="s">
        <v>1607</v>
      </c>
      <c r="N51" s="25" t="s">
        <v>24</v>
      </c>
      <c r="O51" s="25">
        <v>1</v>
      </c>
      <c r="P51" s="25">
        <v>0</v>
      </c>
      <c r="Q51" s="25" t="s">
        <v>13</v>
      </c>
    </row>
    <row r="52" spans="1:17" s="26" customFormat="1" ht="15" customHeight="1" x14ac:dyDescent="0.25">
      <c r="A52" s="25" t="s">
        <v>373</v>
      </c>
      <c r="B52" s="158" t="e">
        <f>VLOOKUP(A52,'IGNORE census data'!$A:$AB,1,FALSE)</f>
        <v>#N/A</v>
      </c>
      <c r="C52" s="25" t="s">
        <v>372</v>
      </c>
      <c r="D52" s="25">
        <v>12.455478451999999</v>
      </c>
      <c r="E52" s="25">
        <v>17.1509122199</v>
      </c>
      <c r="F52" s="25">
        <v>311.673550052</v>
      </c>
      <c r="G52" s="25">
        <v>8</v>
      </c>
      <c r="H52" s="31" t="s">
        <v>968</v>
      </c>
      <c r="I52" s="25" t="s">
        <v>373</v>
      </c>
      <c r="J52" s="25" t="s">
        <v>2043</v>
      </c>
      <c r="K52" s="25" t="s">
        <v>102</v>
      </c>
      <c r="L52" s="25"/>
      <c r="M52" s="25"/>
      <c r="N52" s="25" t="s">
        <v>39</v>
      </c>
      <c r="O52" s="25">
        <v>0</v>
      </c>
      <c r="P52" s="25">
        <v>0</v>
      </c>
      <c r="Q52" s="25" t="s">
        <v>13</v>
      </c>
    </row>
    <row r="53" spans="1:17" s="26" customFormat="1" ht="15" customHeight="1" x14ac:dyDescent="0.25">
      <c r="A53" s="26" t="s">
        <v>1822</v>
      </c>
      <c r="B53" s="158" t="str">
        <f>VLOOKUP(A53,'IGNORE census data'!$A:$AB,1,FALSE)</f>
        <v>Adjelti Frizi</v>
      </c>
      <c r="C53" s="26" t="s">
        <v>465</v>
      </c>
      <c r="D53" s="26">
        <v>12.1289589807</v>
      </c>
      <c r="E53" s="26">
        <v>17.171953005199999</v>
      </c>
      <c r="F53" s="26">
        <v>322.05113742200001</v>
      </c>
      <c r="G53" s="26">
        <v>6</v>
      </c>
      <c r="H53" s="24" t="s">
        <v>967</v>
      </c>
      <c r="I53" s="26" t="s">
        <v>1591</v>
      </c>
      <c r="J53" s="26" t="s">
        <v>2043</v>
      </c>
      <c r="K53" s="26" t="s">
        <v>937</v>
      </c>
      <c r="N53" s="26" t="s">
        <v>24</v>
      </c>
      <c r="O53" s="26">
        <v>1</v>
      </c>
      <c r="P53" s="26">
        <v>0</v>
      </c>
      <c r="Q53" s="26" t="s">
        <v>25</v>
      </c>
    </row>
    <row r="54" spans="1:17" s="26" customFormat="1" ht="15" customHeight="1" x14ac:dyDescent="0.25">
      <c r="A54" s="26" t="s">
        <v>1814</v>
      </c>
      <c r="B54" s="158" t="str">
        <f>VLOOKUP(A54,'IGNORE census data'!$A:$AB,1,FALSE)</f>
        <v>Adjelti Moussa</v>
      </c>
      <c r="C54" s="26" t="s">
        <v>463</v>
      </c>
      <c r="D54" s="26">
        <v>12.127735788800001</v>
      </c>
      <c r="E54" s="26">
        <v>17.1449876555</v>
      </c>
      <c r="F54" s="26">
        <v>336.531292081</v>
      </c>
      <c r="G54" s="26">
        <v>8</v>
      </c>
      <c r="H54" s="24" t="s">
        <v>967</v>
      </c>
      <c r="I54" s="26" t="s">
        <v>1587</v>
      </c>
      <c r="J54" s="26" t="s">
        <v>2044</v>
      </c>
      <c r="K54" s="26" t="s">
        <v>937</v>
      </c>
      <c r="N54" s="26" t="s">
        <v>39</v>
      </c>
      <c r="O54" s="26">
        <v>0</v>
      </c>
      <c r="P54" s="26">
        <v>1</v>
      </c>
      <c r="Q54" s="26" t="s">
        <v>25</v>
      </c>
    </row>
    <row r="55" spans="1:17" s="17" customFormat="1" ht="15" customHeight="1" x14ac:dyDescent="0.25">
      <c r="A55" s="24" t="s">
        <v>1155</v>
      </c>
      <c r="B55" s="158" t="str">
        <f>VLOOKUP(A55,'IGNORE census data'!$A:$AB,1,FALSE)</f>
        <v>Ahmat Danna 2</v>
      </c>
      <c r="C55" s="26" t="s">
        <v>416</v>
      </c>
      <c r="D55" s="26">
        <v>12.3718322835</v>
      </c>
      <c r="E55" s="26">
        <v>17.050601780699999</v>
      </c>
      <c r="F55" s="26">
        <v>308.70559590800002</v>
      </c>
      <c r="G55" s="26">
        <v>8</v>
      </c>
      <c r="H55" s="24" t="s">
        <v>967</v>
      </c>
      <c r="I55" s="24" t="s">
        <v>1155</v>
      </c>
      <c r="J55" s="26" t="s">
        <v>2043</v>
      </c>
      <c r="K55" s="26" t="s">
        <v>102</v>
      </c>
      <c r="L55" s="26"/>
      <c r="M55" s="26"/>
      <c r="N55" s="26" t="s">
        <v>24</v>
      </c>
      <c r="O55" s="26">
        <v>1</v>
      </c>
      <c r="P55" s="26">
        <v>0</v>
      </c>
      <c r="Q55" s="26" t="s">
        <v>13</v>
      </c>
    </row>
    <row r="56" spans="1:17" s="26" customFormat="1" ht="15" customHeight="1" x14ac:dyDescent="0.25">
      <c r="A56" s="26" t="s">
        <v>1825</v>
      </c>
      <c r="B56" s="158" t="str">
        <f>VLOOKUP(A56,'IGNORE census data'!$A:$AB,1,FALSE)</f>
        <v>Ajelite Amchir</v>
      </c>
      <c r="C56" s="26" t="s">
        <v>488</v>
      </c>
      <c r="D56" s="26">
        <v>12.1360049456</v>
      </c>
      <c r="E56" s="26">
        <v>17.173263502000001</v>
      </c>
      <c r="F56" s="26">
        <v>338.220828918</v>
      </c>
      <c r="G56" s="26">
        <v>8</v>
      </c>
      <c r="H56" s="24" t="s">
        <v>967</v>
      </c>
      <c r="I56" s="26" t="s">
        <v>1600</v>
      </c>
      <c r="J56" s="26" t="s">
        <v>2044</v>
      </c>
      <c r="K56" s="26" t="s">
        <v>937</v>
      </c>
      <c r="N56" s="26" t="s">
        <v>24</v>
      </c>
      <c r="O56" s="26">
        <v>2</v>
      </c>
      <c r="P56" s="26">
        <v>0</v>
      </c>
      <c r="Q56" s="26" t="s">
        <v>25</v>
      </c>
    </row>
    <row r="57" spans="1:17" s="26" customFormat="1" ht="15" customHeight="1" x14ac:dyDescent="0.25">
      <c r="A57" s="26" t="s">
        <v>1828</v>
      </c>
      <c r="B57" s="158" t="str">
        <f>VLOOKUP(A57,'IGNORE census data'!$A:$AB,1,FALSE)</f>
        <v>Ajelti Mustaf</v>
      </c>
      <c r="C57" s="26" t="s">
        <v>477</v>
      </c>
      <c r="D57" s="26">
        <v>12.1165004228</v>
      </c>
      <c r="E57" s="26">
        <v>17.176707259699999</v>
      </c>
      <c r="F57" s="26">
        <v>319.46587573900001</v>
      </c>
      <c r="G57" s="26">
        <v>8</v>
      </c>
      <c r="H57" s="24" t="s">
        <v>967</v>
      </c>
      <c r="I57" s="26" t="s">
        <v>478</v>
      </c>
      <c r="J57" s="26" t="s">
        <v>2044</v>
      </c>
      <c r="K57" s="26" t="s">
        <v>937</v>
      </c>
      <c r="N57" s="26" t="s">
        <v>24</v>
      </c>
      <c r="O57" s="26">
        <v>1</v>
      </c>
      <c r="P57" s="26">
        <v>0</v>
      </c>
      <c r="Q57" s="26" t="s">
        <v>25</v>
      </c>
    </row>
    <row r="58" spans="1:17" s="26" customFormat="1" ht="15" customHeight="1" x14ac:dyDescent="0.25">
      <c r="A58" s="25" t="s">
        <v>1300</v>
      </c>
      <c r="B58" s="158" t="e">
        <f>VLOOKUP(A58,'IGNORE census data'!$A:$AB,1,FALSE)</f>
        <v>#N/A</v>
      </c>
      <c r="C58" s="25" t="s">
        <v>755</v>
      </c>
      <c r="D58" s="25">
        <v>12.580878095599999</v>
      </c>
      <c r="E58" s="25">
        <v>16.7055412821</v>
      </c>
      <c r="F58" s="25">
        <v>313.44821967600001</v>
      </c>
      <c r="G58" s="25">
        <v>8</v>
      </c>
      <c r="H58" s="31" t="s">
        <v>968</v>
      </c>
      <c r="I58" s="25" t="s">
        <v>1022</v>
      </c>
      <c r="J58" s="25" t="s">
        <v>2047</v>
      </c>
      <c r="K58" s="25" t="s">
        <v>1886</v>
      </c>
      <c r="L58" s="25"/>
      <c r="M58" s="25"/>
      <c r="N58" s="25" t="s">
        <v>12</v>
      </c>
      <c r="O58" s="25">
        <v>0</v>
      </c>
      <c r="P58" s="25">
        <v>0</v>
      </c>
      <c r="Q58" s="25" t="s">
        <v>13</v>
      </c>
    </row>
    <row r="59" spans="1:17" s="25" customFormat="1" ht="15" customHeight="1" x14ac:dyDescent="0.25">
      <c r="A59" s="25" t="s">
        <v>1291</v>
      </c>
      <c r="B59" s="158" t="e">
        <f>VLOOKUP(A59,'IGNORE census data'!$A:$AB,1,FALSE)</f>
        <v>#N/A</v>
      </c>
      <c r="C59" s="25" t="s">
        <v>1032</v>
      </c>
      <c r="D59" s="25">
        <v>11.8471819781</v>
      </c>
      <c r="E59" s="25">
        <v>17.177682609000001</v>
      </c>
      <c r="F59" s="25">
        <v>337.019112318</v>
      </c>
      <c r="G59" s="25">
        <v>6</v>
      </c>
      <c r="H59" s="25" t="s">
        <v>968</v>
      </c>
      <c r="I59" s="25" t="s">
        <v>1631</v>
      </c>
      <c r="J59" s="25" t="s">
        <v>2046</v>
      </c>
      <c r="K59" s="25" t="s">
        <v>1961</v>
      </c>
      <c r="N59" s="25" t="s">
        <v>65</v>
      </c>
      <c r="O59" s="25">
        <v>0</v>
      </c>
      <c r="P59" s="25">
        <v>0</v>
      </c>
      <c r="Q59" s="25" t="s">
        <v>13</v>
      </c>
    </row>
    <row r="60" spans="1:17" s="25" customFormat="1" ht="15" customHeight="1" x14ac:dyDescent="0.25">
      <c r="A60" s="26" t="s">
        <v>1802</v>
      </c>
      <c r="B60" s="158" t="str">
        <f>VLOOKUP(A60,'IGNORE census data'!$A:$AB,1,FALSE)</f>
        <v>Alagure</v>
      </c>
      <c r="C60" s="26" t="s">
        <v>1037</v>
      </c>
      <c r="D60" s="26">
        <v>12.4737008031</v>
      </c>
      <c r="E60" s="26">
        <v>16.217420802300001</v>
      </c>
      <c r="F60" s="26">
        <v>320.78379680299997</v>
      </c>
      <c r="G60" s="26">
        <v>8</v>
      </c>
      <c r="H60" s="26" t="s">
        <v>967</v>
      </c>
      <c r="I60" s="26" t="s">
        <v>105</v>
      </c>
      <c r="J60" s="26" t="s">
        <v>2041</v>
      </c>
      <c r="K60" s="26" t="s">
        <v>219</v>
      </c>
      <c r="L60" s="26"/>
      <c r="M60" s="26"/>
      <c r="N60" s="26" t="s">
        <v>24</v>
      </c>
      <c r="O60" s="26">
        <v>1</v>
      </c>
      <c r="P60" s="26">
        <v>0</v>
      </c>
      <c r="Q60" s="26" t="s">
        <v>25</v>
      </c>
    </row>
    <row r="61" spans="1:17" s="26" customFormat="1" ht="15" customHeight="1" x14ac:dyDescent="0.25">
      <c r="A61" s="26" t="s">
        <v>237</v>
      </c>
      <c r="B61" s="158" t="str">
        <f>VLOOKUP(A61,'IGNORE census data'!$A:$AB,1,FALSE)</f>
        <v>Albadiye</v>
      </c>
      <c r="C61" s="26" t="s">
        <v>236</v>
      </c>
      <c r="D61" s="26">
        <v>12.431796201299999</v>
      </c>
      <c r="E61" s="26">
        <v>16.138231329700002</v>
      </c>
      <c r="F61" s="26">
        <v>291.84806543399998</v>
      </c>
      <c r="G61" s="26">
        <v>8</v>
      </c>
      <c r="H61" s="24" t="s">
        <v>967</v>
      </c>
      <c r="I61" s="26" t="s">
        <v>237</v>
      </c>
      <c r="J61" s="26" t="s">
        <v>2041</v>
      </c>
      <c r="K61" s="26" t="s">
        <v>219</v>
      </c>
      <c r="N61" s="26" t="s">
        <v>65</v>
      </c>
      <c r="O61" s="26">
        <v>0</v>
      </c>
      <c r="P61" s="26">
        <v>0</v>
      </c>
      <c r="Q61" s="26" t="s">
        <v>13</v>
      </c>
    </row>
    <row r="62" spans="1:17" s="25" customFormat="1" ht="15" customHeight="1" x14ac:dyDescent="0.25">
      <c r="A62" s="25" t="s">
        <v>114</v>
      </c>
      <c r="B62" s="158" t="e">
        <f>VLOOKUP(A62,'IGNORE census data'!$A:$AB,1,FALSE)</f>
        <v>#N/A</v>
      </c>
      <c r="C62" s="25" t="s">
        <v>113</v>
      </c>
      <c r="D62" s="25">
        <v>12.756666732999999</v>
      </c>
      <c r="E62" s="25">
        <v>16.9919504002</v>
      </c>
      <c r="F62" s="25">
        <v>311.37780341899997</v>
      </c>
      <c r="G62" s="25">
        <v>8</v>
      </c>
      <c r="H62" s="31" t="s">
        <v>968</v>
      </c>
      <c r="I62" s="25" t="s">
        <v>114</v>
      </c>
      <c r="J62" s="25" t="s">
        <v>105</v>
      </c>
      <c r="K62" s="25" t="s">
        <v>166</v>
      </c>
      <c r="N62" s="25" t="s">
        <v>39</v>
      </c>
      <c r="O62" s="25">
        <v>0</v>
      </c>
      <c r="P62" s="25">
        <v>1</v>
      </c>
      <c r="Q62" s="25" t="s">
        <v>13</v>
      </c>
    </row>
    <row r="63" spans="1:17" s="26" customFormat="1" x14ac:dyDescent="0.25">
      <c r="A63" s="26" t="s">
        <v>1301</v>
      </c>
      <c r="B63" s="158" t="e">
        <f>VLOOKUP(A63,'IGNORE census data'!$A:$AB,1,FALSE)</f>
        <v>#N/A</v>
      </c>
      <c r="C63" s="26" t="s">
        <v>743</v>
      </c>
      <c r="D63" s="26">
        <v>12.5471714052</v>
      </c>
      <c r="E63" s="26">
        <v>16.703515751099999</v>
      </c>
      <c r="F63" s="26">
        <v>296.89130589000001</v>
      </c>
      <c r="G63" s="26">
        <v>8</v>
      </c>
      <c r="H63" s="24" t="s">
        <v>967</v>
      </c>
      <c r="I63" s="26" t="s">
        <v>1301</v>
      </c>
      <c r="J63" s="26" t="s">
        <v>2047</v>
      </c>
      <c r="K63" s="26" t="s">
        <v>1886</v>
      </c>
      <c r="N63" s="26" t="s">
        <v>65</v>
      </c>
      <c r="P63" s="26">
        <v>0</v>
      </c>
      <c r="Q63" s="26" t="s">
        <v>13</v>
      </c>
    </row>
    <row r="64" spans="1:17" s="26" customFormat="1" x14ac:dyDescent="0.25">
      <c r="A64" s="26" t="s">
        <v>200</v>
      </c>
      <c r="B64" s="158" t="str">
        <f>VLOOKUP(A64,'IGNORE census data'!$A:$AB,1,FALSE)</f>
        <v>Albol</v>
      </c>
      <c r="C64" s="26" t="s">
        <v>199</v>
      </c>
      <c r="D64" s="26">
        <v>12.668270805300001</v>
      </c>
      <c r="E64" s="26">
        <v>15.997191622800001</v>
      </c>
      <c r="F64" s="26">
        <v>306.42412111700003</v>
      </c>
      <c r="G64" s="26">
        <v>8</v>
      </c>
      <c r="H64" s="24" t="s">
        <v>967</v>
      </c>
      <c r="I64" s="26" t="s">
        <v>200</v>
      </c>
      <c r="J64" s="26" t="s">
        <v>105</v>
      </c>
      <c r="K64" s="26" t="s">
        <v>219</v>
      </c>
      <c r="N64" s="26" t="s">
        <v>65</v>
      </c>
      <c r="O64" s="26">
        <v>0</v>
      </c>
      <c r="P64" s="26">
        <v>2</v>
      </c>
      <c r="Q64" s="26" t="s">
        <v>13</v>
      </c>
    </row>
    <row r="65" spans="1:17" s="25" customFormat="1" x14ac:dyDescent="0.25">
      <c r="A65" s="23" t="s">
        <v>1073</v>
      </c>
      <c r="B65" s="158" t="str">
        <f>VLOOKUP(A65,'IGNORE census data'!$A:$AB,1,FALSE)</f>
        <v>Al-Bout</v>
      </c>
      <c r="C65" s="26" t="s">
        <v>168</v>
      </c>
      <c r="D65" s="26">
        <v>12.3127138061</v>
      </c>
      <c r="E65" s="26">
        <v>16.685798337400001</v>
      </c>
      <c r="F65" s="26">
        <v>305.42521531</v>
      </c>
      <c r="G65" s="26">
        <v>6</v>
      </c>
      <c r="H65" s="24" t="s">
        <v>967</v>
      </c>
      <c r="I65" s="26" t="s">
        <v>169</v>
      </c>
      <c r="J65" s="26" t="s">
        <v>2039</v>
      </c>
      <c r="K65" s="26" t="s">
        <v>2049</v>
      </c>
      <c r="L65" s="26"/>
      <c r="M65" s="26"/>
      <c r="N65" s="26" t="s">
        <v>21</v>
      </c>
      <c r="O65" s="26">
        <v>1</v>
      </c>
      <c r="P65" s="26">
        <v>0</v>
      </c>
      <c r="Q65" s="26" t="s">
        <v>13</v>
      </c>
    </row>
    <row r="66" spans="1:17" s="26" customFormat="1" x14ac:dyDescent="0.25">
      <c r="A66" s="23" t="s">
        <v>1074</v>
      </c>
      <c r="B66" s="158" t="str">
        <f>VLOOKUP(A66,'IGNORE census data'!$A:$AB,1,FALSE)</f>
        <v>Aldafara 1</v>
      </c>
      <c r="C66" s="26" t="s">
        <v>190</v>
      </c>
      <c r="D66" s="26">
        <v>12.4389565426</v>
      </c>
      <c r="E66" s="26">
        <v>16.689850385700002</v>
      </c>
      <c r="F66" s="26">
        <v>299.92005455600003</v>
      </c>
      <c r="G66" s="26">
        <v>6</v>
      </c>
      <c r="H66" s="24" t="s">
        <v>967</v>
      </c>
      <c r="I66" s="26" t="s">
        <v>191</v>
      </c>
      <c r="J66" s="26" t="s">
        <v>2038</v>
      </c>
      <c r="K66" s="26" t="s">
        <v>2049</v>
      </c>
      <c r="N66" s="26" t="s">
        <v>12</v>
      </c>
      <c r="O66" s="26">
        <v>0</v>
      </c>
      <c r="P66" s="26">
        <v>1</v>
      </c>
      <c r="Q66" s="26" t="s">
        <v>13</v>
      </c>
    </row>
    <row r="67" spans="1:17" s="26" customFormat="1" x14ac:dyDescent="0.25">
      <c r="A67" s="23" t="s">
        <v>1075</v>
      </c>
      <c r="B67" s="158" t="str">
        <f>VLOOKUP(A67,'IGNORE census data'!$A:$AB,1,FALSE)</f>
        <v>Aldafara 2</v>
      </c>
      <c r="C67" s="26" t="s">
        <v>181</v>
      </c>
      <c r="D67" s="26">
        <v>12.4259131398</v>
      </c>
      <c r="E67" s="26">
        <v>16.697499164</v>
      </c>
      <c r="F67" s="26">
        <v>288.24533992599999</v>
      </c>
      <c r="G67" s="26">
        <v>6</v>
      </c>
      <c r="H67" s="24" t="s">
        <v>967</v>
      </c>
      <c r="I67" s="26" t="s">
        <v>182</v>
      </c>
      <c r="J67" s="26" t="s">
        <v>2038</v>
      </c>
      <c r="K67" s="26" t="s">
        <v>2049</v>
      </c>
      <c r="N67" s="26" t="s">
        <v>12</v>
      </c>
      <c r="O67" s="26">
        <v>0</v>
      </c>
      <c r="P67" s="26">
        <v>1</v>
      </c>
      <c r="Q67" s="26" t="s">
        <v>13</v>
      </c>
    </row>
    <row r="68" spans="1:17" s="26" customFormat="1" x14ac:dyDescent="0.25">
      <c r="A68" s="24" t="s">
        <v>1114</v>
      </c>
      <c r="B68" s="158" t="str">
        <f>VLOOKUP(A68,'IGNORE census data'!$A:$AB,1,FALSE)</f>
        <v>Aldaye</v>
      </c>
      <c r="C68" s="26" t="s">
        <v>1062</v>
      </c>
      <c r="D68" s="26">
        <v>12.086394030799999</v>
      </c>
      <c r="E68" s="26">
        <v>17.431036568500001</v>
      </c>
      <c r="F68" s="26">
        <v>341.21181395899998</v>
      </c>
      <c r="G68" s="26">
        <v>8</v>
      </c>
      <c r="H68" s="26" t="s">
        <v>967</v>
      </c>
      <c r="I68" s="24" t="s">
        <v>1114</v>
      </c>
      <c r="J68" s="26" t="s">
        <v>2040</v>
      </c>
      <c r="K68" s="26" t="s">
        <v>1796</v>
      </c>
      <c r="N68" s="26" t="s">
        <v>531</v>
      </c>
      <c r="O68" s="26">
        <v>0</v>
      </c>
      <c r="P68" s="26">
        <v>0</v>
      </c>
      <c r="Q68" s="26" t="s">
        <v>13</v>
      </c>
    </row>
    <row r="69" spans="1:17" s="26" customFormat="1" ht="15" customHeight="1" x14ac:dyDescent="0.25">
      <c r="A69" s="26" t="s">
        <v>197</v>
      </c>
      <c r="B69" s="158" t="str">
        <f>VLOOKUP(A69,'IGNORE census data'!$A:$AB,1,FALSE)</f>
        <v>Aldjadda</v>
      </c>
      <c r="C69" s="26" t="s">
        <v>196</v>
      </c>
      <c r="D69" s="26">
        <v>12.6159917634</v>
      </c>
      <c r="E69" s="26">
        <v>16.056451154800001</v>
      </c>
      <c r="F69" s="26">
        <v>291.21301862500002</v>
      </c>
      <c r="G69" s="26">
        <v>8</v>
      </c>
      <c r="H69" s="24" t="s">
        <v>967</v>
      </c>
      <c r="I69" s="26" t="s">
        <v>197</v>
      </c>
      <c r="J69" s="26" t="s">
        <v>105</v>
      </c>
      <c r="K69" s="26" t="s">
        <v>219</v>
      </c>
      <c r="N69" s="26" t="s">
        <v>65</v>
      </c>
      <c r="O69" s="26">
        <v>1</v>
      </c>
      <c r="P69" s="26">
        <v>0</v>
      </c>
      <c r="Q69" s="26" t="s">
        <v>25</v>
      </c>
    </row>
    <row r="70" spans="1:17" s="26" customFormat="1" x14ac:dyDescent="0.25">
      <c r="A70" s="26" t="s">
        <v>1456</v>
      </c>
      <c r="B70" s="158" t="str">
        <f>VLOOKUP(A70,'IGNORE census data'!$A:$AB,1,FALSE)</f>
        <v>Aldjiekine Ahmat</v>
      </c>
      <c r="C70" s="26" t="s">
        <v>730</v>
      </c>
      <c r="D70" s="26">
        <v>12.307201387099999</v>
      </c>
      <c r="E70" s="26">
        <v>17.122432183099999</v>
      </c>
      <c r="F70" s="26">
        <v>309.98145375500002</v>
      </c>
      <c r="G70" s="26">
        <v>4</v>
      </c>
      <c r="H70" s="24" t="s">
        <v>967</v>
      </c>
      <c r="I70" s="26" t="s">
        <v>731</v>
      </c>
      <c r="J70" s="26" t="s">
        <v>2044</v>
      </c>
      <c r="K70" s="26" t="s">
        <v>2051</v>
      </c>
      <c r="N70" s="26" t="s">
        <v>24</v>
      </c>
      <c r="O70" s="26">
        <v>1</v>
      </c>
      <c r="P70" s="26">
        <v>0</v>
      </c>
      <c r="Q70" s="26" t="s">
        <v>25</v>
      </c>
    </row>
    <row r="71" spans="1:17" s="26" customFormat="1" x14ac:dyDescent="0.25">
      <c r="A71" s="25" t="s">
        <v>1115</v>
      </c>
      <c r="B71" s="158" t="e">
        <f>VLOOKUP(A71,'IGNORE census data'!$A:$AB,1,FALSE)</f>
        <v>#N/A</v>
      </c>
      <c r="C71" s="25" t="s">
        <v>958</v>
      </c>
      <c r="D71" s="25">
        <v>12.077900495</v>
      </c>
      <c r="E71" s="25">
        <v>17.424332173900002</v>
      </c>
      <c r="F71" s="25">
        <v>343.07880447700001</v>
      </c>
      <c r="G71" s="25">
        <v>6</v>
      </c>
      <c r="H71" s="31" t="s">
        <v>968</v>
      </c>
      <c r="I71" s="25" t="s">
        <v>1115</v>
      </c>
      <c r="J71" s="25" t="s">
        <v>2040</v>
      </c>
      <c r="K71" s="25" t="s">
        <v>1796</v>
      </c>
      <c r="L71" s="25"/>
      <c r="M71" s="25"/>
      <c r="N71" s="25" t="s">
        <v>509</v>
      </c>
      <c r="O71" s="25">
        <v>0</v>
      </c>
      <c r="P71" s="25">
        <v>0</v>
      </c>
      <c r="Q71" s="25" t="s">
        <v>13</v>
      </c>
    </row>
    <row r="72" spans="1:17" s="26" customFormat="1" ht="15" customHeight="1" x14ac:dyDescent="0.25">
      <c r="A72" s="23" t="s">
        <v>79</v>
      </c>
      <c r="B72" s="158" t="str">
        <f>VLOOKUP(A72,'IGNORE census data'!$A:$AB,1,FALSE)</f>
        <v>Alfakhara</v>
      </c>
      <c r="C72" s="26" t="s">
        <v>78</v>
      </c>
      <c r="D72" s="26">
        <v>12.616379999099999</v>
      </c>
      <c r="E72" s="26">
        <v>16.481425581500002</v>
      </c>
      <c r="F72" s="26">
        <v>301.05852070600002</v>
      </c>
      <c r="G72" s="26">
        <v>4</v>
      </c>
      <c r="H72" s="24" t="s">
        <v>967</v>
      </c>
      <c r="I72" s="26" t="s">
        <v>79</v>
      </c>
      <c r="J72" s="26" t="s">
        <v>105</v>
      </c>
      <c r="K72" s="26" t="s">
        <v>105</v>
      </c>
      <c r="N72" s="26" t="s">
        <v>65</v>
      </c>
      <c r="O72" s="26">
        <v>0</v>
      </c>
      <c r="P72" s="26">
        <v>1</v>
      </c>
      <c r="Q72" s="26" t="s">
        <v>13</v>
      </c>
    </row>
    <row r="73" spans="1:17" s="25" customFormat="1" ht="15" customHeight="1" x14ac:dyDescent="0.25">
      <c r="A73" s="26" t="s">
        <v>1584</v>
      </c>
      <c r="B73" s="158" t="str">
        <f>VLOOKUP(A73,'IGNORE census data'!$A:$AB,1,FALSE)</f>
        <v>Algoz</v>
      </c>
      <c r="C73" s="26" t="s">
        <v>448</v>
      </c>
      <c r="D73" s="26">
        <v>12.0827668388</v>
      </c>
      <c r="E73" s="26">
        <v>17.161333377799998</v>
      </c>
      <c r="F73" s="26">
        <v>313.176210158</v>
      </c>
      <c r="G73" s="26">
        <v>8</v>
      </c>
      <c r="H73" s="24" t="s">
        <v>967</v>
      </c>
      <c r="I73" s="26" t="s">
        <v>1584</v>
      </c>
      <c r="J73" s="26" t="s">
        <v>1508</v>
      </c>
      <c r="K73" s="26" t="s">
        <v>937</v>
      </c>
      <c r="L73" s="26"/>
      <c r="M73" s="26"/>
      <c r="N73" s="26" t="s">
        <v>12</v>
      </c>
      <c r="O73" s="26">
        <v>0</v>
      </c>
      <c r="P73" s="26">
        <v>1</v>
      </c>
      <c r="Q73" s="26" t="s">
        <v>25</v>
      </c>
    </row>
    <row r="74" spans="1:17" s="26" customFormat="1" ht="15" customHeight="1" x14ac:dyDescent="0.25">
      <c r="A74" s="24" t="s">
        <v>1457</v>
      </c>
      <c r="B74" s="158" t="str">
        <f>VLOOKUP(A74,'IGNORE census data'!$A:$AB,1,FALSE)</f>
        <v>Algoz Amalak</v>
      </c>
      <c r="C74" s="26" t="s">
        <v>1046</v>
      </c>
      <c r="D74" s="26">
        <v>12.3012849577</v>
      </c>
      <c r="E74" s="26">
        <v>17.201435670399999</v>
      </c>
      <c r="F74" s="26">
        <v>339.40282743900002</v>
      </c>
      <c r="G74" s="26">
        <v>8</v>
      </c>
      <c r="H74" s="24" t="s">
        <v>967</v>
      </c>
      <c r="I74" s="26" t="s">
        <v>1719</v>
      </c>
      <c r="J74" s="26" t="s">
        <v>2043</v>
      </c>
      <c r="K74" s="26" t="s">
        <v>2051</v>
      </c>
      <c r="N74" s="26" t="s">
        <v>12</v>
      </c>
      <c r="O74" s="26">
        <v>0</v>
      </c>
      <c r="P74" s="26">
        <v>0</v>
      </c>
      <c r="Q74" s="26" t="s">
        <v>13</v>
      </c>
    </row>
    <row r="75" spans="1:17" s="26" customFormat="1" ht="15" customHeight="1" x14ac:dyDescent="0.25">
      <c r="A75" s="19" t="s">
        <v>1442</v>
      </c>
      <c r="B75" s="158" t="str">
        <f>VLOOKUP(A75,'IGNORE census data'!$A:$AB,1,FALSE)</f>
        <v>Alhadar</v>
      </c>
      <c r="C75" s="26" t="s">
        <v>577</v>
      </c>
      <c r="D75" s="26">
        <v>12.186505092799999</v>
      </c>
      <c r="E75" s="26">
        <v>17.308954537399998</v>
      </c>
      <c r="F75" s="26">
        <v>322.58422326099998</v>
      </c>
      <c r="G75" s="26">
        <v>6</v>
      </c>
      <c r="H75" s="24" t="s">
        <v>967</v>
      </c>
      <c r="I75" s="26" t="s">
        <v>1442</v>
      </c>
      <c r="J75" s="26" t="s">
        <v>2040</v>
      </c>
      <c r="K75" s="26" t="s">
        <v>2050</v>
      </c>
      <c r="N75" s="26" t="s">
        <v>509</v>
      </c>
      <c r="O75" s="26">
        <v>0</v>
      </c>
      <c r="P75" s="26">
        <v>0</v>
      </c>
      <c r="Q75" s="26" t="s">
        <v>13</v>
      </c>
    </row>
    <row r="76" spans="1:17" s="26" customFormat="1" ht="15" customHeight="1" x14ac:dyDescent="0.25">
      <c r="A76" s="26" t="s">
        <v>1579</v>
      </c>
      <c r="B76" s="158" t="str">
        <f>VLOOKUP(A76,'IGNORE census data'!$A:$AB,1,FALSE)</f>
        <v>Alhadj Moussa</v>
      </c>
      <c r="C76" s="26" t="s">
        <v>443</v>
      </c>
      <c r="D76" s="26">
        <v>12.135737728700001</v>
      </c>
      <c r="E76" s="26">
        <v>17.001356965199999</v>
      </c>
      <c r="F76" s="26">
        <v>312.37939888099999</v>
      </c>
      <c r="G76" s="26">
        <v>8</v>
      </c>
      <c r="H76" s="24" t="s">
        <v>967</v>
      </c>
      <c r="I76" s="26" t="s">
        <v>1579</v>
      </c>
      <c r="J76" s="26" t="s">
        <v>2043</v>
      </c>
      <c r="K76" s="26" t="s">
        <v>937</v>
      </c>
      <c r="N76" s="26" t="s">
        <v>24</v>
      </c>
      <c r="O76" s="26">
        <v>2</v>
      </c>
      <c r="P76" s="26">
        <v>0</v>
      </c>
      <c r="Q76" s="26" t="s">
        <v>25</v>
      </c>
    </row>
    <row r="77" spans="1:17" s="26" customFormat="1" ht="15" customHeight="1" x14ac:dyDescent="0.25">
      <c r="A77" s="24" t="s">
        <v>1156</v>
      </c>
      <c r="B77" s="158" t="str">
        <f>VLOOKUP(A77,'IGNORE census data'!$A:$AB,1,FALSE)</f>
        <v>Alhadj Saleh</v>
      </c>
      <c r="C77" s="26" t="s">
        <v>394</v>
      </c>
      <c r="D77" s="26">
        <v>12.582260611800001</v>
      </c>
      <c r="E77" s="26">
        <v>17.1191587854</v>
      </c>
      <c r="F77" s="26">
        <v>305.04596685400003</v>
      </c>
      <c r="G77" s="26">
        <v>8</v>
      </c>
      <c r="H77" s="24" t="s">
        <v>967</v>
      </c>
      <c r="I77" s="26" t="s">
        <v>1156</v>
      </c>
      <c r="J77" s="26" t="s">
        <v>2043</v>
      </c>
      <c r="K77" s="26" t="s">
        <v>102</v>
      </c>
      <c r="N77" s="26" t="s">
        <v>24</v>
      </c>
      <c r="O77" s="26">
        <v>1</v>
      </c>
      <c r="P77" s="26">
        <v>1</v>
      </c>
      <c r="Q77" s="26" t="s">
        <v>25</v>
      </c>
    </row>
    <row r="78" spans="1:17" s="26" customFormat="1" ht="15" customHeight="1" x14ac:dyDescent="0.25">
      <c r="A78" s="26" t="s">
        <v>1458</v>
      </c>
      <c r="B78" s="158" t="str">
        <f>VLOOKUP(A78,'IGNORE census data'!$A:$AB,1,FALSE)</f>
        <v>Alhadji Darib</v>
      </c>
      <c r="C78" s="26" t="s">
        <v>732</v>
      </c>
      <c r="D78" s="26">
        <v>12.2371955375</v>
      </c>
      <c r="E78" s="26">
        <v>17.087298052400001</v>
      </c>
      <c r="F78" s="26">
        <v>328.78565536600001</v>
      </c>
      <c r="G78" s="26">
        <v>6</v>
      </c>
      <c r="H78" s="24" t="s">
        <v>967</v>
      </c>
      <c r="I78" s="26" t="s">
        <v>733</v>
      </c>
      <c r="J78" s="26" t="s">
        <v>2043</v>
      </c>
      <c r="K78" s="26" t="s">
        <v>2051</v>
      </c>
      <c r="N78" s="26" t="s">
        <v>24</v>
      </c>
      <c r="O78" s="26">
        <v>1</v>
      </c>
      <c r="P78" s="26">
        <v>0</v>
      </c>
      <c r="Q78" s="26" t="s">
        <v>25</v>
      </c>
    </row>
    <row r="79" spans="1:17" s="26" customFormat="1" ht="15" customHeight="1" x14ac:dyDescent="0.25">
      <c r="A79" s="25" t="s">
        <v>1241</v>
      </c>
      <c r="B79" s="158" t="e">
        <f>VLOOKUP(A79,'IGNORE census data'!$A:$AB,1,FALSE)</f>
        <v>#N/A</v>
      </c>
      <c r="C79" s="25" t="s">
        <v>449</v>
      </c>
      <c r="D79" s="25">
        <v>12.0812903558</v>
      </c>
      <c r="E79" s="25">
        <v>17.141696577499999</v>
      </c>
      <c r="F79" s="25">
        <v>329.76749325499998</v>
      </c>
      <c r="G79" s="25">
        <v>6</v>
      </c>
      <c r="H79" s="31" t="s">
        <v>968</v>
      </c>
      <c r="I79" s="25" t="s">
        <v>1241</v>
      </c>
      <c r="J79" s="25" t="s">
        <v>2040</v>
      </c>
      <c r="K79" s="25" t="s">
        <v>937</v>
      </c>
      <c r="L79" s="25"/>
      <c r="M79" s="25"/>
      <c r="N79" s="25" t="s">
        <v>39</v>
      </c>
      <c r="O79" s="25">
        <v>0</v>
      </c>
      <c r="P79" s="25">
        <v>0</v>
      </c>
      <c r="Q79" s="25" t="s">
        <v>13</v>
      </c>
    </row>
    <row r="80" spans="1:17" s="25" customFormat="1" ht="15" customHeight="1" x14ac:dyDescent="0.25">
      <c r="A80" s="24" t="s">
        <v>1157</v>
      </c>
      <c r="B80" s="158" t="str">
        <f>VLOOKUP(A80,'IGNORE census data'!$A:$AB,1,FALSE)</f>
        <v>Al-Hilale 1</v>
      </c>
      <c r="C80" s="26" t="s">
        <v>422</v>
      </c>
      <c r="D80" s="26">
        <v>12.370678912100001</v>
      </c>
      <c r="E80" s="26">
        <v>17.0646466303</v>
      </c>
      <c r="F80" s="26">
        <v>315.795179378</v>
      </c>
      <c r="G80" s="26"/>
      <c r="H80" s="24" t="s">
        <v>967</v>
      </c>
      <c r="I80" s="26" t="s">
        <v>1508</v>
      </c>
      <c r="J80" s="26" t="s">
        <v>1508</v>
      </c>
      <c r="K80" s="26" t="s">
        <v>102</v>
      </c>
      <c r="L80" s="26"/>
      <c r="M80" s="26"/>
      <c r="N80" s="26" t="s">
        <v>24</v>
      </c>
      <c r="O80" s="26">
        <v>2</v>
      </c>
      <c r="P80" s="26">
        <v>0</v>
      </c>
      <c r="Q80" s="26" t="s">
        <v>25</v>
      </c>
    </row>
    <row r="81" spans="1:17" s="26" customFormat="1" ht="15" customHeight="1" x14ac:dyDescent="0.25">
      <c r="A81" s="24" t="s">
        <v>1158</v>
      </c>
      <c r="B81" s="158" t="str">
        <f>VLOOKUP(A81,'IGNORE census data'!$A:$AB,1,FALSE)</f>
        <v>Al-Hilale 2</v>
      </c>
      <c r="C81" s="26" t="s">
        <v>422</v>
      </c>
      <c r="D81" s="26">
        <v>12.370678912100001</v>
      </c>
      <c r="E81" s="26">
        <v>17.0646466303</v>
      </c>
      <c r="F81" s="26">
        <v>315.795179378</v>
      </c>
      <c r="G81" s="26">
        <v>8</v>
      </c>
      <c r="H81" s="24" t="s">
        <v>967</v>
      </c>
      <c r="I81" s="26" t="s">
        <v>1539</v>
      </c>
      <c r="J81" s="26" t="s">
        <v>2043</v>
      </c>
      <c r="K81" s="26" t="s">
        <v>102</v>
      </c>
      <c r="N81" s="26" t="s">
        <v>24</v>
      </c>
      <c r="O81" s="26">
        <v>2</v>
      </c>
      <c r="P81" s="26">
        <v>0</v>
      </c>
      <c r="Q81" s="26" t="s">
        <v>25</v>
      </c>
    </row>
    <row r="82" spans="1:17" s="26" customFormat="1" ht="15" customHeight="1" x14ac:dyDescent="0.25">
      <c r="A82" s="25" t="s">
        <v>716</v>
      </c>
      <c r="B82" s="158" t="e">
        <f>VLOOKUP(A82,'IGNORE census data'!$A:$AB,1,FALSE)</f>
        <v>#N/A</v>
      </c>
      <c r="C82" s="25" t="s">
        <v>715</v>
      </c>
      <c r="D82" s="25">
        <v>12.282232968700001</v>
      </c>
      <c r="E82" s="25">
        <v>17.157908951700001</v>
      </c>
      <c r="F82" s="25">
        <v>315.07380579300002</v>
      </c>
      <c r="G82" s="25">
        <v>8</v>
      </c>
      <c r="H82" s="31" t="s">
        <v>968</v>
      </c>
      <c r="I82" s="25" t="s">
        <v>716</v>
      </c>
      <c r="J82" s="25" t="s">
        <v>2043</v>
      </c>
      <c r="K82" s="25" t="s">
        <v>2051</v>
      </c>
      <c r="L82" s="25"/>
      <c r="M82" s="25"/>
      <c r="N82" s="25" t="s">
        <v>24</v>
      </c>
      <c r="O82" s="25">
        <v>1</v>
      </c>
      <c r="P82" s="25">
        <v>0</v>
      </c>
      <c r="Q82" s="25" t="s">
        <v>25</v>
      </c>
    </row>
    <row r="83" spans="1:17" s="25" customFormat="1" ht="15" customHeight="1" x14ac:dyDescent="0.25">
      <c r="A83" s="26" t="s">
        <v>941</v>
      </c>
      <c r="B83" s="158" t="str">
        <f>VLOOKUP(A83,'IGNORE census data'!$A:$AB,1,FALSE)</f>
        <v>Alkaroum</v>
      </c>
      <c r="C83" s="26" t="s">
        <v>466</v>
      </c>
      <c r="D83" s="26">
        <v>12.081958141699999</v>
      </c>
      <c r="E83" s="26">
        <v>17.175054641900001</v>
      </c>
      <c r="F83" s="26">
        <v>306.32908961200002</v>
      </c>
      <c r="G83" s="26">
        <v>8</v>
      </c>
      <c r="H83" s="24" t="s">
        <v>967</v>
      </c>
      <c r="I83" s="26" t="s">
        <v>467</v>
      </c>
      <c r="J83" s="26" t="s">
        <v>2044</v>
      </c>
      <c r="K83" s="26" t="s">
        <v>937</v>
      </c>
      <c r="L83" s="26"/>
      <c r="M83" s="26"/>
      <c r="N83" s="26" t="s">
        <v>24</v>
      </c>
      <c r="O83" s="26">
        <v>1</v>
      </c>
      <c r="P83" s="26">
        <v>0</v>
      </c>
      <c r="Q83" s="26" t="s">
        <v>25</v>
      </c>
    </row>
    <row r="84" spans="1:17" s="26" customFormat="1" ht="15" customHeight="1" x14ac:dyDescent="0.25">
      <c r="A84" s="19" t="s">
        <v>1419</v>
      </c>
      <c r="B84" s="158" t="str">
        <f>VLOOKUP(A84,'IGNORE census data'!$A:$AB,1,FALSE)</f>
        <v>Alkatalob 1</v>
      </c>
      <c r="C84" s="26" t="s">
        <v>520</v>
      </c>
      <c r="D84" s="26">
        <v>12.192259631300001</v>
      </c>
      <c r="E84" s="26">
        <v>17.294617753600001</v>
      </c>
      <c r="F84" s="26">
        <v>333.94233633900001</v>
      </c>
      <c r="G84" s="26">
        <v>6</v>
      </c>
      <c r="H84" s="24" t="s">
        <v>968</v>
      </c>
      <c r="I84" s="26" t="s">
        <v>521</v>
      </c>
      <c r="J84" s="26" t="s">
        <v>2040</v>
      </c>
      <c r="K84" s="26" t="s">
        <v>2050</v>
      </c>
      <c r="N84" s="26" t="s">
        <v>509</v>
      </c>
      <c r="O84" s="26">
        <v>0</v>
      </c>
      <c r="P84" s="26">
        <v>0</v>
      </c>
      <c r="Q84" s="26" t="s">
        <v>13</v>
      </c>
    </row>
    <row r="85" spans="1:17" s="26" customFormat="1" ht="15" customHeight="1" x14ac:dyDescent="0.25">
      <c r="A85" s="19" t="s">
        <v>1422</v>
      </c>
      <c r="B85" s="158" t="str">
        <f>VLOOKUP(A85,'IGNORE census data'!$A:$AB,1,FALSE)</f>
        <v>Alkatalob 2</v>
      </c>
      <c r="C85" s="26" t="s">
        <v>522</v>
      </c>
      <c r="D85" s="26">
        <v>12.193559153200001</v>
      </c>
      <c r="E85" s="26">
        <v>17.283670585399999</v>
      </c>
      <c r="F85" s="26">
        <v>330.98221231999997</v>
      </c>
      <c r="G85" s="26">
        <v>8</v>
      </c>
      <c r="H85" s="24" t="s">
        <v>967</v>
      </c>
      <c r="I85" s="26" t="s">
        <v>1704</v>
      </c>
      <c r="J85" s="26" t="s">
        <v>2040</v>
      </c>
      <c r="K85" s="26" t="s">
        <v>2050</v>
      </c>
      <c r="N85" s="26" t="s">
        <v>509</v>
      </c>
      <c r="O85" s="26">
        <v>0</v>
      </c>
      <c r="P85" s="26">
        <v>0</v>
      </c>
      <c r="Q85" s="26" t="s">
        <v>13</v>
      </c>
    </row>
    <row r="86" spans="1:17" s="26" customFormat="1" ht="15" customHeight="1" x14ac:dyDescent="0.25">
      <c r="A86" s="26" t="s">
        <v>1459</v>
      </c>
      <c r="B86" s="158" t="str">
        <f>VLOOKUP(A86,'IGNORE census data'!$A:$AB,1,FALSE)</f>
        <v xml:space="preserve">Alkharoum </v>
      </c>
      <c r="C86" s="26" t="s">
        <v>671</v>
      </c>
      <c r="D86" s="26">
        <v>12.149081881700001</v>
      </c>
      <c r="E86" s="26">
        <v>17.092735763</v>
      </c>
      <c r="F86" s="26">
        <v>322.04669866</v>
      </c>
      <c r="G86" s="26">
        <v>8</v>
      </c>
      <c r="H86" s="24" t="s">
        <v>967</v>
      </c>
      <c r="I86" s="26" t="s">
        <v>672</v>
      </c>
      <c r="J86" s="26" t="s">
        <v>2043</v>
      </c>
      <c r="K86" s="26" t="s">
        <v>2051</v>
      </c>
      <c r="N86" s="26" t="s">
        <v>24</v>
      </c>
      <c r="O86" s="26">
        <v>1</v>
      </c>
      <c r="P86" s="26">
        <v>0</v>
      </c>
      <c r="Q86" s="26" t="s">
        <v>25</v>
      </c>
    </row>
    <row r="87" spans="1:17" s="26" customFormat="1" ht="15" customHeight="1" x14ac:dyDescent="0.25">
      <c r="A87" s="26" t="s">
        <v>1460</v>
      </c>
      <c r="B87" s="158" t="str">
        <f>VLOOKUP(A87,'IGNORE census data'!$A:$AB,1,FALSE)</f>
        <v>Alkharoum   Aldjame</v>
      </c>
      <c r="C87" s="26" t="s">
        <v>669</v>
      </c>
      <c r="D87" s="26">
        <v>12.153022938399999</v>
      </c>
      <c r="E87" s="26">
        <v>17.098060996899999</v>
      </c>
      <c r="F87" s="26">
        <v>348.11369824500002</v>
      </c>
      <c r="G87" s="26">
        <v>6</v>
      </c>
      <c r="H87" s="24" t="s">
        <v>967</v>
      </c>
      <c r="I87" s="26" t="s">
        <v>670</v>
      </c>
      <c r="J87" s="26" t="s">
        <v>2043</v>
      </c>
      <c r="K87" s="26" t="s">
        <v>2051</v>
      </c>
      <c r="N87" s="26" t="s">
        <v>24</v>
      </c>
      <c r="O87" s="26">
        <v>1</v>
      </c>
      <c r="P87" s="26">
        <v>0</v>
      </c>
      <c r="Q87" s="26" t="s">
        <v>25</v>
      </c>
    </row>
    <row r="88" spans="1:17" s="25" customFormat="1" ht="15" customHeight="1" x14ac:dyDescent="0.25">
      <c r="A88" s="25" t="s">
        <v>1899</v>
      </c>
      <c r="B88" s="25" t="str">
        <f>VLOOKUP(A88,'IGNORE census data'!$A:$AB,1,FALSE)</f>
        <v>Al Baradi</v>
      </c>
      <c r="C88" s="25" t="s">
        <v>788</v>
      </c>
      <c r="D88" s="25">
        <v>12.484241964000001</v>
      </c>
      <c r="E88" s="25">
        <v>16.785483592599999</v>
      </c>
      <c r="F88" s="25">
        <v>316.100640607</v>
      </c>
      <c r="G88" s="25">
        <v>4</v>
      </c>
      <c r="H88" s="31" t="s">
        <v>967</v>
      </c>
      <c r="I88" s="25" t="s">
        <v>1302</v>
      </c>
      <c r="J88" s="25" t="s">
        <v>2047</v>
      </c>
      <c r="K88" s="25" t="s">
        <v>1886</v>
      </c>
      <c r="N88" s="25" t="s">
        <v>24</v>
      </c>
      <c r="O88" s="25">
        <v>1</v>
      </c>
      <c r="P88" s="25">
        <v>0</v>
      </c>
      <c r="Q88" s="25" t="s">
        <v>25</v>
      </c>
    </row>
    <row r="89" spans="1:17" s="25" customFormat="1" ht="15" customHeight="1" x14ac:dyDescent="0.25">
      <c r="A89" s="26" t="s">
        <v>1882</v>
      </c>
      <c r="B89" s="158" t="str">
        <f>VLOOKUP(A89,'IGNORE census data'!$A:$AB,1,FALSE)</f>
        <v>Allatana 1</v>
      </c>
      <c r="C89" s="26" t="s">
        <v>640</v>
      </c>
      <c r="D89" s="26">
        <v>11.9433484438</v>
      </c>
      <c r="E89" s="26">
        <v>17.226939771000001</v>
      </c>
      <c r="F89" s="26">
        <v>355.55395945700002</v>
      </c>
      <c r="G89" s="26">
        <v>6</v>
      </c>
      <c r="H89" s="24" t="s">
        <v>967</v>
      </c>
      <c r="I89" s="26" t="s">
        <v>641</v>
      </c>
      <c r="J89" s="26" t="s">
        <v>2046</v>
      </c>
      <c r="K89" s="26" t="s">
        <v>1961</v>
      </c>
      <c r="L89" s="26"/>
      <c r="M89" s="26"/>
      <c r="N89" s="26" t="s">
        <v>24</v>
      </c>
      <c r="O89" s="26">
        <v>1</v>
      </c>
      <c r="P89" s="26">
        <v>0</v>
      </c>
      <c r="Q89" s="26" t="s">
        <v>25</v>
      </c>
    </row>
    <row r="90" spans="1:17" s="26" customFormat="1" ht="15" customHeight="1" x14ac:dyDescent="0.25">
      <c r="A90" s="26" t="s">
        <v>1883</v>
      </c>
      <c r="B90" s="158" t="str">
        <f>VLOOKUP(A90,'IGNORE census data'!$A:$AB,1,FALSE)</f>
        <v>Allaye</v>
      </c>
      <c r="C90" s="26" t="s">
        <v>617</v>
      </c>
      <c r="D90" s="26">
        <v>11.790576720500001</v>
      </c>
      <c r="E90" s="26">
        <v>17.1660987122</v>
      </c>
      <c r="F90" s="26">
        <v>338.40534197099998</v>
      </c>
      <c r="G90" s="26">
        <v>6</v>
      </c>
      <c r="H90" s="24" t="s">
        <v>967</v>
      </c>
      <c r="I90" s="26" t="s">
        <v>1632</v>
      </c>
      <c r="J90" s="26" t="s">
        <v>1508</v>
      </c>
      <c r="K90" s="26" t="s">
        <v>1961</v>
      </c>
      <c r="N90" s="26" t="s">
        <v>24</v>
      </c>
      <c r="O90" s="26">
        <v>3</v>
      </c>
      <c r="P90" s="26">
        <v>0</v>
      </c>
      <c r="Q90" s="26" t="s">
        <v>25</v>
      </c>
    </row>
    <row r="91" spans="1:17" s="25" customFormat="1" ht="15" customHeight="1" x14ac:dyDescent="0.25">
      <c r="A91" s="25" t="s">
        <v>213</v>
      </c>
      <c r="B91" s="158" t="e">
        <f>VLOOKUP(A91,'IGNORE census data'!$A:$AB,1,FALSE)</f>
        <v>#N/A</v>
      </c>
      <c r="C91" s="25" t="s">
        <v>212</v>
      </c>
      <c r="D91" s="25">
        <v>12.628829230799999</v>
      </c>
      <c r="E91" s="25">
        <v>16.0840076854</v>
      </c>
      <c r="F91" s="25">
        <v>308.77555535699997</v>
      </c>
      <c r="G91" s="25">
        <v>8</v>
      </c>
      <c r="H91" s="31" t="s">
        <v>968</v>
      </c>
      <c r="I91" s="25" t="s">
        <v>213</v>
      </c>
      <c r="J91" s="25" t="s">
        <v>2037</v>
      </c>
      <c r="K91" s="25" t="s">
        <v>219</v>
      </c>
      <c r="N91" s="25" t="s">
        <v>24</v>
      </c>
      <c r="O91" s="25">
        <v>1</v>
      </c>
      <c r="P91" s="25">
        <v>0</v>
      </c>
      <c r="Q91" s="25" t="s">
        <v>25</v>
      </c>
    </row>
    <row r="92" spans="1:17" s="26" customFormat="1" ht="15" customHeight="1" x14ac:dyDescent="0.25">
      <c r="A92" s="26" t="s">
        <v>1820</v>
      </c>
      <c r="B92" s="158" t="str">
        <f>VLOOKUP(A92,'IGNORE census data'!$A:$AB,1,FALSE)</f>
        <v>Almahfour</v>
      </c>
      <c r="C92" s="26" t="s">
        <v>496</v>
      </c>
      <c r="D92" s="26">
        <v>12.0557103487</v>
      </c>
      <c r="E92" s="26">
        <v>17.129917360099999</v>
      </c>
      <c r="F92" s="26">
        <v>312.78941792799998</v>
      </c>
      <c r="G92" s="26">
        <v>6</v>
      </c>
      <c r="H92" s="24" t="s">
        <v>967</v>
      </c>
      <c r="I92" s="26" t="s">
        <v>1601</v>
      </c>
      <c r="J92" s="26" t="s">
        <v>2040</v>
      </c>
      <c r="K92" s="26" t="s">
        <v>937</v>
      </c>
      <c r="N92" s="26" t="s">
        <v>65</v>
      </c>
      <c r="O92" s="26">
        <v>0</v>
      </c>
      <c r="P92" s="26">
        <v>0</v>
      </c>
      <c r="Q92" s="26" t="s">
        <v>13</v>
      </c>
    </row>
    <row r="93" spans="1:17" s="26" customFormat="1" ht="15" customHeight="1" x14ac:dyDescent="0.25">
      <c r="A93" s="33" t="s">
        <v>1341</v>
      </c>
      <c r="B93" s="158" t="str">
        <f>VLOOKUP(A93,'IGNORE census data'!$A:$AB,1,FALSE)</f>
        <v>Almala</v>
      </c>
      <c r="C93" s="26" t="s">
        <v>313</v>
      </c>
      <c r="D93" s="26">
        <v>12.3293591509</v>
      </c>
      <c r="E93" s="26">
        <v>16.537156179699998</v>
      </c>
      <c r="F93" s="26">
        <v>307.43146849700003</v>
      </c>
      <c r="G93" s="26">
        <v>4</v>
      </c>
      <c r="H93" s="24" t="s">
        <v>967</v>
      </c>
      <c r="I93" s="26" t="s">
        <v>1676</v>
      </c>
      <c r="J93" s="26" t="s">
        <v>2038</v>
      </c>
      <c r="K93" s="26" t="s">
        <v>1903</v>
      </c>
      <c r="N93" s="26" t="s">
        <v>65</v>
      </c>
      <c r="O93" s="26">
        <v>0</v>
      </c>
      <c r="P93" s="26">
        <v>0</v>
      </c>
      <c r="Q93" s="26" t="s">
        <v>13</v>
      </c>
    </row>
    <row r="94" spans="1:17" s="26" customFormat="1" ht="15" customHeight="1" x14ac:dyDescent="0.25">
      <c r="A94" s="15" t="s">
        <v>1022</v>
      </c>
      <c r="B94" s="158" t="e">
        <f>VLOOKUP(A94,'IGNORE census data'!$A:$AB,1,FALSE)</f>
        <v>#N/A</v>
      </c>
      <c r="C94" s="26" t="s">
        <v>1021</v>
      </c>
      <c r="D94" s="26">
        <v>12.6054131069</v>
      </c>
      <c r="E94" s="26">
        <v>16.746021031800002</v>
      </c>
      <c r="F94" s="26">
        <v>294.00200572900002</v>
      </c>
      <c r="G94" s="26">
        <v>8</v>
      </c>
      <c r="H94" s="26" t="s">
        <v>967</v>
      </c>
      <c r="I94" s="26" t="s">
        <v>1022</v>
      </c>
      <c r="J94" s="26" t="s">
        <v>2047</v>
      </c>
      <c r="K94" s="26" t="s">
        <v>1886</v>
      </c>
      <c r="N94" s="26" t="s">
        <v>12</v>
      </c>
      <c r="O94" s="26">
        <v>0</v>
      </c>
      <c r="P94" s="26">
        <v>1</v>
      </c>
      <c r="Q94" s="26" t="s">
        <v>13</v>
      </c>
    </row>
    <row r="95" spans="1:17" s="26" customFormat="1" ht="15" customHeight="1" x14ac:dyDescent="0.25">
      <c r="A95" s="24" t="s">
        <v>1116</v>
      </c>
      <c r="B95" s="158" t="str">
        <f>VLOOKUP(A95,'IGNORE census data'!$A:$AB,1,FALSE)</f>
        <v>Almawatir</v>
      </c>
      <c r="C95" s="26" t="s">
        <v>830</v>
      </c>
      <c r="D95" s="26">
        <v>12.142764958600001</v>
      </c>
      <c r="E95" s="26">
        <v>17.517750145000001</v>
      </c>
      <c r="F95" s="26">
        <v>293.00172142299999</v>
      </c>
      <c r="G95" s="26">
        <v>8</v>
      </c>
      <c r="H95" s="24" t="s">
        <v>967</v>
      </c>
      <c r="I95" s="26" t="s">
        <v>1528</v>
      </c>
      <c r="J95" s="26" t="s">
        <v>2040</v>
      </c>
      <c r="K95" s="26" t="s">
        <v>1796</v>
      </c>
      <c r="N95" s="26" t="s">
        <v>18</v>
      </c>
      <c r="O95" s="26">
        <v>0</v>
      </c>
      <c r="P95" s="26">
        <v>0</v>
      </c>
      <c r="Q95" s="26" t="s">
        <v>13</v>
      </c>
    </row>
    <row r="96" spans="1:17" s="26" customFormat="1" ht="15" customHeight="1" x14ac:dyDescent="0.25">
      <c r="A96" s="26" t="s">
        <v>1873</v>
      </c>
      <c r="B96" s="158" t="str">
        <f>VLOOKUP(A96,'IGNORE census data'!$A:$AB,1,FALSE)</f>
        <v>Almazaroub</v>
      </c>
      <c r="C96" s="26" t="s">
        <v>643</v>
      </c>
      <c r="D96" s="26">
        <v>11.932954366300001</v>
      </c>
      <c r="E96" s="26">
        <v>17.232798920600001</v>
      </c>
      <c r="F96" s="26">
        <v>320.15007793299998</v>
      </c>
      <c r="G96" s="26">
        <v>8</v>
      </c>
      <c r="H96" s="24" t="s">
        <v>967</v>
      </c>
      <c r="I96" s="26" t="s">
        <v>644</v>
      </c>
      <c r="J96" s="26" t="s">
        <v>2046</v>
      </c>
      <c r="K96" s="26" t="s">
        <v>1961</v>
      </c>
      <c r="N96" s="26" t="s">
        <v>24</v>
      </c>
      <c r="O96" s="26">
        <v>1</v>
      </c>
      <c r="P96" s="26">
        <v>0</v>
      </c>
      <c r="Q96" s="26" t="s">
        <v>25</v>
      </c>
    </row>
    <row r="97" spans="1:17" s="26" customFormat="1" ht="15" customHeight="1" x14ac:dyDescent="0.25">
      <c r="A97" s="15" t="s">
        <v>1871</v>
      </c>
      <c r="B97" s="158" t="str">
        <f>VLOOKUP(A97,'IGNORE census data'!$A:$AB,1,FALSE)</f>
        <v>Almime</v>
      </c>
      <c r="C97" s="26" t="s">
        <v>1033</v>
      </c>
      <c r="D97" s="26">
        <v>11.9096094975</v>
      </c>
      <c r="E97" s="26">
        <v>17.191684725999998</v>
      </c>
      <c r="F97" s="26">
        <v>336.21995572399999</v>
      </c>
      <c r="G97" s="26">
        <v>8</v>
      </c>
      <c r="H97" s="26" t="s">
        <v>967</v>
      </c>
      <c r="I97" s="26" t="s">
        <v>1633</v>
      </c>
      <c r="J97" s="26" t="s">
        <v>2046</v>
      </c>
      <c r="K97" s="26" t="s">
        <v>1961</v>
      </c>
      <c r="N97" s="26" t="s">
        <v>24</v>
      </c>
      <c r="O97" s="26">
        <v>1</v>
      </c>
      <c r="P97" s="26">
        <v>0</v>
      </c>
      <c r="Q97" s="26" t="s">
        <v>25</v>
      </c>
    </row>
    <row r="98" spans="1:17" s="26" customFormat="1" ht="15" customHeight="1" x14ac:dyDescent="0.25">
      <c r="A98" s="26" t="s">
        <v>1461</v>
      </c>
      <c r="B98" s="158" t="str">
        <f>VLOOKUP(A98,'IGNORE census data'!$A:$AB,1,FALSE)</f>
        <v>Alnaama Deye</v>
      </c>
      <c r="C98" s="26" t="s">
        <v>673</v>
      </c>
      <c r="D98" s="26">
        <v>12.2541197645</v>
      </c>
      <c r="E98" s="26">
        <v>17.121419044700001</v>
      </c>
      <c r="F98" s="26">
        <v>323.13742917799999</v>
      </c>
      <c r="G98" s="26">
        <v>8</v>
      </c>
      <c r="H98" s="24" t="s">
        <v>967</v>
      </c>
      <c r="I98" s="26" t="s">
        <v>1720</v>
      </c>
      <c r="J98" s="26" t="s">
        <v>2043</v>
      </c>
      <c r="K98" s="26" t="s">
        <v>2051</v>
      </c>
      <c r="N98" s="26" t="s">
        <v>24</v>
      </c>
      <c r="O98" s="26">
        <v>2</v>
      </c>
      <c r="P98" s="26">
        <v>0</v>
      </c>
      <c r="Q98" s="26" t="s">
        <v>25</v>
      </c>
    </row>
    <row r="99" spans="1:17" s="26" customFormat="1" ht="15" customHeight="1" x14ac:dyDescent="0.25">
      <c r="A99" s="24" t="s">
        <v>1117</v>
      </c>
      <c r="B99" s="158" t="str">
        <f>VLOOKUP(A99,'IGNORE census data'!$A:$AB,1,FALSE)</f>
        <v xml:space="preserve">Alota </v>
      </c>
      <c r="C99" s="26" t="s">
        <v>1061</v>
      </c>
      <c r="D99" s="26">
        <v>12.0853456208</v>
      </c>
      <c r="E99" s="26">
        <v>17.4439813758</v>
      </c>
      <c r="F99" s="26">
        <v>367.50101909599999</v>
      </c>
      <c r="G99" s="26">
        <v>8</v>
      </c>
      <c r="H99" s="26" t="s">
        <v>967</v>
      </c>
      <c r="I99" s="26" t="s">
        <v>1529</v>
      </c>
      <c r="J99" s="26" t="s">
        <v>2040</v>
      </c>
      <c r="K99" s="26" t="s">
        <v>1796</v>
      </c>
      <c r="N99" s="26" t="s">
        <v>531</v>
      </c>
      <c r="O99" s="26">
        <v>0</v>
      </c>
      <c r="P99" s="26">
        <v>0</v>
      </c>
      <c r="Q99" s="26" t="s">
        <v>13</v>
      </c>
    </row>
    <row r="100" spans="1:17" s="25" customFormat="1" ht="15" customHeight="1" x14ac:dyDescent="0.25">
      <c r="A100" s="26" t="s">
        <v>1143</v>
      </c>
      <c r="B100" s="158" t="str">
        <f>VLOOKUP(A100,'IGNORE census data'!$A:$AB,1,FALSE)</f>
        <v>Al-Tchoutchou</v>
      </c>
      <c r="C100" s="26" t="s">
        <v>240</v>
      </c>
      <c r="D100" s="26">
        <v>12.434873077000001</v>
      </c>
      <c r="E100" s="26">
        <v>16.207612789799999</v>
      </c>
      <c r="F100" s="26">
        <v>314.92673615299998</v>
      </c>
      <c r="G100" s="26">
        <v>8</v>
      </c>
      <c r="H100" s="24" t="s">
        <v>967</v>
      </c>
      <c r="I100" s="26" t="s">
        <v>241</v>
      </c>
      <c r="J100" s="26" t="s">
        <v>2041</v>
      </c>
      <c r="K100" s="26" t="s">
        <v>219</v>
      </c>
      <c r="L100" s="26"/>
      <c r="M100" s="26"/>
      <c r="N100" s="26" t="s">
        <v>65</v>
      </c>
      <c r="O100" s="26">
        <v>0</v>
      </c>
      <c r="P100" s="26">
        <v>1</v>
      </c>
      <c r="Q100" s="26" t="s">
        <v>13</v>
      </c>
    </row>
    <row r="101" spans="1:17" s="25" customFormat="1" ht="15" customHeight="1" x14ac:dyDescent="0.25">
      <c r="A101" s="24" t="s">
        <v>1159</v>
      </c>
      <c r="B101" s="158" t="str">
        <f>VLOOKUP(A101,'IGNORE census data'!$A:$AB,1,FALSE)</f>
        <v>Alwida 2</v>
      </c>
      <c r="C101" s="26" t="s">
        <v>421</v>
      </c>
      <c r="D101" s="26">
        <v>12.3724262684</v>
      </c>
      <c r="E101" s="26">
        <v>17.064451918900001</v>
      </c>
      <c r="F101" s="26">
        <v>304.18835015000002</v>
      </c>
      <c r="G101" s="26">
        <v>8</v>
      </c>
      <c r="H101" s="24" t="s">
        <v>967</v>
      </c>
      <c r="I101" s="26" t="s">
        <v>1540</v>
      </c>
      <c r="J101" s="26" t="s">
        <v>2044</v>
      </c>
      <c r="K101" s="26" t="s">
        <v>102</v>
      </c>
      <c r="L101" s="26"/>
      <c r="M101" s="26"/>
      <c r="N101" s="26" t="s">
        <v>24</v>
      </c>
      <c r="O101" s="26">
        <v>1</v>
      </c>
      <c r="P101" s="26">
        <v>0</v>
      </c>
      <c r="Q101" s="26" t="s">
        <v>25</v>
      </c>
    </row>
    <row r="102" spans="1:17" s="26" customFormat="1" ht="15" customHeight="1" x14ac:dyDescent="0.25">
      <c r="A102" s="24" t="s">
        <v>1160</v>
      </c>
      <c r="B102" s="158" t="str">
        <f>VLOOKUP(A102,'IGNORE census data'!$A:$AB,1,FALSE)</f>
        <v>Alwida 3</v>
      </c>
      <c r="C102" s="26" t="s">
        <v>420</v>
      </c>
      <c r="D102" s="26">
        <v>12.3752862483</v>
      </c>
      <c r="E102" s="26">
        <v>17.063824706999998</v>
      </c>
      <c r="F102" s="26">
        <v>342.01732106700001</v>
      </c>
      <c r="G102" s="26">
        <v>8</v>
      </c>
      <c r="H102" s="24" t="s">
        <v>967</v>
      </c>
      <c r="I102" s="26" t="s">
        <v>1541</v>
      </c>
      <c r="J102" s="26" t="s">
        <v>2044</v>
      </c>
      <c r="K102" s="26" t="s">
        <v>102</v>
      </c>
      <c r="N102" s="26" t="s">
        <v>21</v>
      </c>
      <c r="O102" s="26">
        <v>1</v>
      </c>
      <c r="P102" s="26">
        <v>0</v>
      </c>
      <c r="Q102" s="26" t="s">
        <v>25</v>
      </c>
    </row>
    <row r="103" spans="1:17" s="25" customFormat="1" ht="15" customHeight="1" x14ac:dyDescent="0.25">
      <c r="A103" s="25" t="s">
        <v>1135</v>
      </c>
      <c r="B103" s="158" t="e">
        <f>VLOOKUP(A103,'IGNORE census data'!$A:$AB,1,FALSE)</f>
        <v>#N/A</v>
      </c>
      <c r="C103" s="25" t="s">
        <v>214</v>
      </c>
      <c r="D103" s="25">
        <v>12.670071719399999</v>
      </c>
      <c r="E103" s="25">
        <v>16.137616148799999</v>
      </c>
      <c r="F103" s="25">
        <v>286.07369903300003</v>
      </c>
      <c r="G103" s="25">
        <v>8</v>
      </c>
      <c r="H103" s="31" t="s">
        <v>968</v>
      </c>
      <c r="I103" s="25" t="s">
        <v>1135</v>
      </c>
      <c r="J103" s="25" t="s">
        <v>105</v>
      </c>
      <c r="K103" s="25" t="s">
        <v>219</v>
      </c>
      <c r="N103" s="25" t="s">
        <v>21</v>
      </c>
      <c r="O103" s="25">
        <v>0</v>
      </c>
      <c r="P103" s="25">
        <v>0</v>
      </c>
      <c r="Q103" s="25" t="s">
        <v>13</v>
      </c>
    </row>
    <row r="104" spans="1:17" s="26" customFormat="1" ht="17.25" customHeight="1" x14ac:dyDescent="0.25">
      <c r="A104" s="25" t="s">
        <v>711</v>
      </c>
      <c r="B104" s="158" t="e">
        <f>VLOOKUP(A104,'IGNORE census data'!$A:$AB,1,FALSE)</f>
        <v>#N/A</v>
      </c>
      <c r="C104" s="25" t="s">
        <v>710</v>
      </c>
      <c r="D104" s="25">
        <v>12.298542649</v>
      </c>
      <c r="E104" s="25">
        <v>17.144409873600001</v>
      </c>
      <c r="F104" s="25">
        <v>320.84083941599999</v>
      </c>
      <c r="G104" s="25">
        <v>8</v>
      </c>
      <c r="H104" s="31" t="s">
        <v>968</v>
      </c>
      <c r="I104" s="25" t="s">
        <v>1721</v>
      </c>
      <c r="J104" s="25" t="s">
        <v>2044</v>
      </c>
      <c r="K104" s="25" t="s">
        <v>2051</v>
      </c>
      <c r="L104" s="25"/>
      <c r="M104" s="25"/>
      <c r="N104" s="25" t="s">
        <v>24</v>
      </c>
      <c r="O104" s="25">
        <v>1</v>
      </c>
      <c r="P104" s="25">
        <v>0</v>
      </c>
      <c r="Q104" s="25" t="s">
        <v>25</v>
      </c>
    </row>
    <row r="105" spans="1:17" s="25" customFormat="1" ht="15" customHeight="1" x14ac:dyDescent="0.25">
      <c r="A105" s="26" t="s">
        <v>1898</v>
      </c>
      <c r="B105" s="158" t="str">
        <f>VLOOKUP(A105,'IGNORE census data'!$A:$AB,1,FALSE)</f>
        <v>Amachacha</v>
      </c>
      <c r="C105" s="26" t="s">
        <v>764</v>
      </c>
      <c r="D105" s="26">
        <v>12.519364336800001</v>
      </c>
      <c r="E105" s="26">
        <v>16.720886509500001</v>
      </c>
      <c r="F105" s="26">
        <v>295.18314181199997</v>
      </c>
      <c r="G105" s="26">
        <v>8</v>
      </c>
      <c r="H105" s="24" t="s">
        <v>967</v>
      </c>
      <c r="I105" s="26" t="s">
        <v>1670</v>
      </c>
      <c r="J105" s="26" t="s">
        <v>2047</v>
      </c>
      <c r="K105" s="26" t="s">
        <v>1886</v>
      </c>
      <c r="L105" s="26"/>
      <c r="M105" s="26"/>
      <c r="N105" s="26" t="s">
        <v>24</v>
      </c>
      <c r="O105" s="26">
        <v>1</v>
      </c>
      <c r="P105" s="26">
        <v>1</v>
      </c>
      <c r="Q105" s="26" t="s">
        <v>25</v>
      </c>
    </row>
    <row r="106" spans="1:17" s="25" customFormat="1" ht="15" customHeight="1" x14ac:dyDescent="0.25">
      <c r="A106" s="14" t="s">
        <v>1283</v>
      </c>
      <c r="B106" s="158" t="str">
        <f>VLOOKUP(A106,'IGNORE census data'!$A:$AB,1,FALSE)</f>
        <v>Amada</v>
      </c>
      <c r="C106" s="14" t="s">
        <v>1048</v>
      </c>
      <c r="D106" s="14">
        <v>12.6712989594</v>
      </c>
      <c r="E106" s="14">
        <v>16.984868673600001</v>
      </c>
      <c r="F106" s="14">
        <v>313.900142512</v>
      </c>
      <c r="G106" s="14">
        <v>8</v>
      </c>
      <c r="H106" s="26" t="s">
        <v>967</v>
      </c>
      <c r="I106" s="14" t="s">
        <v>1283</v>
      </c>
      <c r="J106" s="14" t="s">
        <v>105</v>
      </c>
      <c r="K106" s="14" t="s">
        <v>166</v>
      </c>
      <c r="L106" s="14"/>
      <c r="M106" s="14"/>
      <c r="N106" s="14" t="s">
        <v>65</v>
      </c>
      <c r="O106" s="14">
        <v>0</v>
      </c>
      <c r="P106" s="14">
        <v>0</v>
      </c>
      <c r="Q106" s="14" t="s">
        <v>13</v>
      </c>
    </row>
    <row r="107" spans="1:17" s="25" customFormat="1" ht="15" customHeight="1" x14ac:dyDescent="0.25">
      <c r="A107" s="25" t="s">
        <v>195</v>
      </c>
      <c r="B107" s="158" t="e">
        <f>VLOOKUP(A107,'IGNORE census data'!$A:$AB,1,FALSE)</f>
        <v>#N/A</v>
      </c>
      <c r="C107" s="25" t="s">
        <v>194</v>
      </c>
      <c r="D107" s="25">
        <v>12.6392216967</v>
      </c>
      <c r="E107" s="25">
        <v>16.108413635200002</v>
      </c>
      <c r="F107" s="25">
        <v>299.427327709</v>
      </c>
      <c r="G107" s="25">
        <v>16</v>
      </c>
      <c r="H107" s="31" t="s">
        <v>968</v>
      </c>
      <c r="I107" s="25" t="s">
        <v>195</v>
      </c>
      <c r="J107" s="25" t="s">
        <v>2037</v>
      </c>
      <c r="K107" s="25" t="s">
        <v>219</v>
      </c>
      <c r="N107" s="25" t="s">
        <v>39</v>
      </c>
      <c r="O107" s="25">
        <v>0</v>
      </c>
      <c r="P107" s="25">
        <v>0</v>
      </c>
      <c r="Q107" s="25" t="s">
        <v>13</v>
      </c>
    </row>
    <row r="108" spans="1:17" s="26" customFormat="1" ht="15" customHeight="1" x14ac:dyDescent="0.25">
      <c r="A108" s="26" t="s">
        <v>1462</v>
      </c>
      <c r="B108" s="158" t="str">
        <f>VLOOKUP(A108,'IGNORE census data'!$A:$AB,1,FALSE)</f>
        <v xml:space="preserve">Amalak </v>
      </c>
      <c r="C108" s="26" t="s">
        <v>700</v>
      </c>
      <c r="D108" s="26">
        <v>12.301772081899999</v>
      </c>
      <c r="E108" s="26">
        <v>17.201471060599999</v>
      </c>
      <c r="F108" s="26">
        <v>309.12810179899998</v>
      </c>
      <c r="G108" s="26">
        <v>4</v>
      </c>
      <c r="H108" s="24" t="s">
        <v>967</v>
      </c>
      <c r="I108" s="26" t="s">
        <v>701</v>
      </c>
      <c r="J108" s="26" t="s">
        <v>2044</v>
      </c>
      <c r="K108" s="26" t="s">
        <v>2051</v>
      </c>
      <c r="N108" s="26" t="s">
        <v>12</v>
      </c>
      <c r="O108" s="26">
        <v>0</v>
      </c>
      <c r="P108" s="26">
        <v>0</v>
      </c>
      <c r="Q108" s="26" t="s">
        <v>13</v>
      </c>
    </row>
    <row r="109" spans="1:17" s="26" customFormat="1" ht="15" customHeight="1" x14ac:dyDescent="0.25">
      <c r="A109" s="25" t="s">
        <v>722</v>
      </c>
      <c r="B109" s="158" t="e">
        <f>VLOOKUP(A109,'IGNORE census data'!$A:$AB,1,FALSE)</f>
        <v>#N/A</v>
      </c>
      <c r="C109" s="25" t="s">
        <v>721</v>
      </c>
      <c r="D109" s="25">
        <v>12.303777247199999</v>
      </c>
      <c r="E109" s="25">
        <v>17.2073750498</v>
      </c>
      <c r="F109" s="25">
        <v>313.32028306799998</v>
      </c>
      <c r="G109" s="25">
        <v>8</v>
      </c>
      <c r="H109" s="31" t="s">
        <v>968</v>
      </c>
      <c r="I109" s="25" t="s">
        <v>722</v>
      </c>
      <c r="J109" s="25" t="s">
        <v>2044</v>
      </c>
      <c r="K109" s="25" t="s">
        <v>2051</v>
      </c>
      <c r="L109" s="25"/>
      <c r="M109" s="25"/>
      <c r="N109" s="25" t="s">
        <v>12</v>
      </c>
      <c r="O109" s="25">
        <v>0</v>
      </c>
      <c r="P109" s="25">
        <v>0</v>
      </c>
      <c r="Q109" s="25" t="s">
        <v>13</v>
      </c>
    </row>
    <row r="110" spans="1:17" s="26" customFormat="1" ht="15" customHeight="1" x14ac:dyDescent="0.25">
      <c r="A110" s="25" t="s">
        <v>703</v>
      </c>
      <c r="B110" s="158" t="e">
        <f>VLOOKUP(A110,'IGNORE census data'!$A:$AB,1,FALSE)</f>
        <v>#N/A</v>
      </c>
      <c r="C110" s="25" t="s">
        <v>702</v>
      </c>
      <c r="D110" s="25">
        <v>12.3072500879</v>
      </c>
      <c r="E110" s="25">
        <v>17.197538197</v>
      </c>
      <c r="F110" s="25">
        <v>325.17764427999998</v>
      </c>
      <c r="G110" s="25">
        <v>8</v>
      </c>
      <c r="H110" s="31" t="s">
        <v>968</v>
      </c>
      <c r="I110" s="25" t="s">
        <v>703</v>
      </c>
      <c r="J110" s="25" t="s">
        <v>2044</v>
      </c>
      <c r="K110" s="25" t="s">
        <v>2051</v>
      </c>
      <c r="L110" s="25"/>
      <c r="M110" s="25"/>
      <c r="N110" s="25" t="s">
        <v>12</v>
      </c>
      <c r="O110" s="25">
        <v>0</v>
      </c>
      <c r="P110" s="25">
        <v>2</v>
      </c>
      <c r="Q110" s="25" t="s">
        <v>13</v>
      </c>
    </row>
    <row r="111" spans="1:17" s="26" customFormat="1" ht="15" customHeight="1" x14ac:dyDescent="0.25">
      <c r="A111" s="25" t="s">
        <v>718</v>
      </c>
      <c r="B111" s="158" t="e">
        <f>VLOOKUP(A111,'IGNORE census data'!$A:$AB,1,FALSE)</f>
        <v>#N/A</v>
      </c>
      <c r="C111" s="25" t="s">
        <v>717</v>
      </c>
      <c r="D111" s="25">
        <v>12.270239558</v>
      </c>
      <c r="E111" s="25">
        <v>17.152782888499999</v>
      </c>
      <c r="F111" s="25">
        <v>344.39119598899998</v>
      </c>
      <c r="G111" s="25">
        <v>6</v>
      </c>
      <c r="H111" s="31" t="s">
        <v>968</v>
      </c>
      <c r="I111" s="25" t="s">
        <v>718</v>
      </c>
      <c r="J111" s="25" t="s">
        <v>2044</v>
      </c>
      <c r="K111" s="25" t="s">
        <v>2051</v>
      </c>
      <c r="L111" s="25"/>
      <c r="M111" s="25"/>
      <c r="N111" s="25" t="s">
        <v>12</v>
      </c>
      <c r="O111" s="25">
        <v>0</v>
      </c>
      <c r="P111" s="25">
        <v>0</v>
      </c>
      <c r="Q111" s="25" t="s">
        <v>13</v>
      </c>
    </row>
    <row r="112" spans="1:17" s="26" customFormat="1" ht="15" customHeight="1" x14ac:dyDescent="0.25">
      <c r="A112" s="26" t="s">
        <v>1271</v>
      </c>
      <c r="B112" s="158" t="str">
        <f>VLOOKUP(A112,'IGNORE census data'!$A:$AB,1,FALSE)</f>
        <v>Amasayala</v>
      </c>
      <c r="C112" s="26" t="s">
        <v>100</v>
      </c>
      <c r="D112" s="26">
        <v>12.679435060699999</v>
      </c>
      <c r="E112" s="26">
        <v>17.022849061399999</v>
      </c>
      <c r="F112" s="26">
        <v>301.38572211899998</v>
      </c>
      <c r="G112" s="26">
        <v>8</v>
      </c>
      <c r="H112" s="24" t="s">
        <v>967</v>
      </c>
      <c r="I112" s="26" t="s">
        <v>101</v>
      </c>
      <c r="J112" s="26" t="s">
        <v>105</v>
      </c>
      <c r="K112" s="26" t="s">
        <v>166</v>
      </c>
      <c r="N112" s="26" t="s">
        <v>12</v>
      </c>
      <c r="O112" s="26">
        <v>0</v>
      </c>
      <c r="P112" s="26">
        <v>1</v>
      </c>
      <c r="Q112" s="26" t="s">
        <v>25</v>
      </c>
    </row>
    <row r="113" spans="1:17" s="26" customFormat="1" ht="15" customHeight="1" x14ac:dyDescent="0.25">
      <c r="A113" s="26" t="s">
        <v>1139</v>
      </c>
      <c r="B113" s="158" t="str">
        <f>VLOOKUP(A113,'IGNORE census data'!$A:$AB,1,FALSE)</f>
        <v>Amatacha</v>
      </c>
      <c r="C113" s="26" t="s">
        <v>234</v>
      </c>
      <c r="D113" s="26">
        <v>12.374401157499999</v>
      </c>
      <c r="E113" s="26">
        <v>16.121990589199999</v>
      </c>
      <c r="F113" s="26">
        <v>314.57816227299998</v>
      </c>
      <c r="G113" s="26">
        <v>6</v>
      </c>
      <c r="H113" s="24" t="s">
        <v>967</v>
      </c>
      <c r="I113" s="26" t="s">
        <v>235</v>
      </c>
      <c r="J113" s="26" t="s">
        <v>2041</v>
      </c>
      <c r="K113" s="26" t="s">
        <v>219</v>
      </c>
      <c r="N113" s="26" t="s">
        <v>12</v>
      </c>
      <c r="O113" s="26">
        <v>0</v>
      </c>
      <c r="P113" s="26">
        <v>0</v>
      </c>
      <c r="Q113" s="26" t="s">
        <v>13</v>
      </c>
    </row>
    <row r="114" spans="1:17" s="25" customFormat="1" ht="15" customHeight="1" x14ac:dyDescent="0.25">
      <c r="A114" s="26" t="s">
        <v>935</v>
      </c>
      <c r="B114" s="158" t="e">
        <f>VLOOKUP(A114,'IGNORE census data'!$A:$AB,1,FALSE)</f>
        <v>#N/A</v>
      </c>
      <c r="C114" s="26" t="s">
        <v>483</v>
      </c>
      <c r="D114" s="26">
        <v>12.046506434599999</v>
      </c>
      <c r="E114" s="26">
        <v>17.063222467999999</v>
      </c>
      <c r="F114" s="26">
        <v>357.67602374400002</v>
      </c>
      <c r="G114" s="26">
        <v>8</v>
      </c>
      <c r="H114" s="24" t="s">
        <v>967</v>
      </c>
      <c r="I114" s="26" t="s">
        <v>484</v>
      </c>
      <c r="J114" s="26" t="s">
        <v>2044</v>
      </c>
      <c r="K114" s="26" t="s">
        <v>937</v>
      </c>
      <c r="L114" s="26"/>
      <c r="M114" s="26"/>
      <c r="N114" s="26" t="s">
        <v>12</v>
      </c>
      <c r="O114" s="26">
        <v>0</v>
      </c>
      <c r="P114" s="26">
        <v>0</v>
      </c>
      <c r="Q114" s="26" t="s">
        <v>13</v>
      </c>
    </row>
    <row r="115" spans="1:17" s="25" customFormat="1" ht="15" customHeight="1" x14ac:dyDescent="0.25">
      <c r="A115" s="26" t="s">
        <v>1255</v>
      </c>
      <c r="B115" s="158" t="e">
        <f>VLOOKUP(A115,'IGNORE census data'!$A:$AB,1,FALSE)</f>
        <v>#N/A</v>
      </c>
      <c r="C115" s="26" t="s">
        <v>819</v>
      </c>
      <c r="D115" s="26">
        <v>12.0432548525</v>
      </c>
      <c r="E115" s="26">
        <v>16.724329833500001</v>
      </c>
      <c r="F115" s="26">
        <v>325.653711402</v>
      </c>
      <c r="G115" s="26">
        <v>8</v>
      </c>
      <c r="H115" s="24" t="s">
        <v>967</v>
      </c>
      <c r="I115" s="26" t="s">
        <v>1604</v>
      </c>
      <c r="J115" s="26" t="s">
        <v>2039</v>
      </c>
      <c r="K115" s="26" t="s">
        <v>1607</v>
      </c>
      <c r="L115" s="26"/>
      <c r="M115" s="26"/>
      <c r="N115" s="26" t="s">
        <v>65</v>
      </c>
      <c r="O115" s="26">
        <v>0</v>
      </c>
      <c r="P115" s="26">
        <v>0</v>
      </c>
      <c r="Q115" s="26" t="s">
        <v>13</v>
      </c>
    </row>
    <row r="116" spans="1:17" s="26" customFormat="1" ht="15" customHeight="1" x14ac:dyDescent="0.25">
      <c r="A116" s="23" t="s">
        <v>62</v>
      </c>
      <c r="B116" s="158" t="str">
        <f>VLOOKUP(A116,'IGNORE census data'!$A:$AB,1,FALSE)</f>
        <v>Ambassatna</v>
      </c>
      <c r="C116" s="26" t="s">
        <v>61</v>
      </c>
      <c r="D116" s="26">
        <v>12.4092571466</v>
      </c>
      <c r="E116" s="26">
        <v>16.515304211899998</v>
      </c>
      <c r="F116" s="26">
        <v>308.907046794</v>
      </c>
      <c r="G116" s="26">
        <v>8</v>
      </c>
      <c r="H116" s="24" t="s">
        <v>967</v>
      </c>
      <c r="I116" s="26" t="s">
        <v>62</v>
      </c>
      <c r="J116" s="26" t="s">
        <v>105</v>
      </c>
      <c r="K116" s="26" t="s">
        <v>105</v>
      </c>
      <c r="N116" s="26" t="s">
        <v>24</v>
      </c>
      <c r="O116" s="26">
        <v>1</v>
      </c>
      <c r="P116" s="26">
        <v>0</v>
      </c>
      <c r="Q116" s="26" t="s">
        <v>25</v>
      </c>
    </row>
    <row r="117" spans="1:17" s="26" customFormat="1" ht="16.5" customHeight="1" x14ac:dyDescent="0.25">
      <c r="A117" s="23" t="s">
        <v>1390</v>
      </c>
      <c r="B117" s="158" t="str">
        <f>VLOOKUP(A117,'IGNORE census data'!$A:$AB,1,FALSE)</f>
        <v>Ambatchay</v>
      </c>
      <c r="C117" s="26" t="s">
        <v>26</v>
      </c>
      <c r="D117" s="26">
        <v>12.7207514996</v>
      </c>
      <c r="E117" s="26">
        <v>16.5354470439</v>
      </c>
      <c r="F117" s="26">
        <v>296.49155439499998</v>
      </c>
      <c r="G117" s="26">
        <v>6</v>
      </c>
      <c r="H117" s="24" t="s">
        <v>967</v>
      </c>
      <c r="I117" s="26" t="s">
        <v>27</v>
      </c>
      <c r="J117" s="26" t="s">
        <v>105</v>
      </c>
      <c r="K117" s="26" t="s">
        <v>105</v>
      </c>
      <c r="N117" s="26" t="s">
        <v>24</v>
      </c>
      <c r="O117" s="26">
        <v>1</v>
      </c>
      <c r="P117" s="26">
        <v>1</v>
      </c>
      <c r="Q117" s="26" t="s">
        <v>25</v>
      </c>
    </row>
    <row r="118" spans="1:17" s="25" customFormat="1" ht="15" customHeight="1" x14ac:dyDescent="0.25">
      <c r="A118" s="25" t="s">
        <v>31</v>
      </c>
      <c r="B118" s="158" t="e">
        <f>VLOOKUP(A118,'IGNORE census data'!$A:$AB,1,FALSE)</f>
        <v>#N/A</v>
      </c>
      <c r="C118" s="25" t="s">
        <v>30</v>
      </c>
      <c r="D118" s="25">
        <v>12.718460477900001</v>
      </c>
      <c r="E118" s="25">
        <v>16.532276086900001</v>
      </c>
      <c r="F118" s="25">
        <v>333.42970865400002</v>
      </c>
      <c r="G118" s="25">
        <v>8</v>
      </c>
      <c r="H118" s="31" t="s">
        <v>968</v>
      </c>
      <c r="I118" s="25" t="s">
        <v>31</v>
      </c>
      <c r="J118" s="25" t="s">
        <v>105</v>
      </c>
      <c r="K118" s="25" t="s">
        <v>105</v>
      </c>
      <c r="N118" s="25" t="s">
        <v>12</v>
      </c>
      <c r="O118" s="25">
        <v>0</v>
      </c>
      <c r="P118" s="25">
        <v>2</v>
      </c>
      <c r="Q118" s="25" t="s">
        <v>13</v>
      </c>
    </row>
    <row r="119" spans="1:17" s="26" customFormat="1" ht="15" customHeight="1" x14ac:dyDescent="0.25">
      <c r="A119" s="25" t="s">
        <v>486</v>
      </c>
      <c r="B119" s="158" t="e">
        <f>VLOOKUP(A119,'IGNORE census data'!$A:$AB,1,FALSE)</f>
        <v>#N/A</v>
      </c>
      <c r="C119" s="25" t="s">
        <v>485</v>
      </c>
      <c r="D119" s="25">
        <v>12.0434102668</v>
      </c>
      <c r="E119" s="25">
        <v>17.071659309200001</v>
      </c>
      <c r="F119" s="25">
        <v>343.42100604699999</v>
      </c>
      <c r="G119" s="25">
        <v>8</v>
      </c>
      <c r="H119" s="31" t="s">
        <v>968</v>
      </c>
      <c r="I119" s="25" t="s">
        <v>486</v>
      </c>
      <c r="J119" s="25" t="s">
        <v>2044</v>
      </c>
      <c r="K119" s="25" t="s">
        <v>937</v>
      </c>
      <c r="L119" s="25"/>
      <c r="M119" s="25"/>
      <c r="N119" s="25" t="s">
        <v>12</v>
      </c>
      <c r="O119" s="25">
        <v>0</v>
      </c>
      <c r="P119" s="25">
        <v>0</v>
      </c>
      <c r="Q119" s="25" t="s">
        <v>13</v>
      </c>
    </row>
    <row r="120" spans="1:17" s="26" customFormat="1" ht="15" customHeight="1" x14ac:dyDescent="0.25">
      <c r="A120" s="26" t="s">
        <v>1404</v>
      </c>
      <c r="B120" s="158" t="str">
        <f>VLOOKUP(A120,'IGNORE census data'!$A:$AB,1,FALSE)</f>
        <v>Ambirdi</v>
      </c>
      <c r="C120" s="26" t="s">
        <v>916</v>
      </c>
      <c r="D120" s="26">
        <v>12.7603670754</v>
      </c>
      <c r="E120" s="26">
        <v>16.600873355699999</v>
      </c>
      <c r="F120" s="26">
        <v>310.45623664700003</v>
      </c>
      <c r="G120" s="26">
        <v>8</v>
      </c>
      <c r="H120" s="24" t="s">
        <v>967</v>
      </c>
      <c r="I120" s="26" t="s">
        <v>1696</v>
      </c>
      <c r="J120" s="26" t="s">
        <v>105</v>
      </c>
      <c r="K120" s="26" t="s">
        <v>105</v>
      </c>
      <c r="N120" s="26" t="s">
        <v>24</v>
      </c>
      <c r="O120" s="26">
        <v>1</v>
      </c>
      <c r="P120" s="26">
        <v>1</v>
      </c>
      <c r="Q120" s="26" t="s">
        <v>13</v>
      </c>
    </row>
    <row r="121" spans="1:17" s="26" customFormat="1" ht="14.25" customHeight="1" x14ac:dyDescent="0.25">
      <c r="A121" s="23" t="s">
        <v>1342</v>
      </c>
      <c r="B121" s="158" t="str">
        <f>VLOOKUP(A121,'IGNORE census data'!$A:$AB,1,FALSE)</f>
        <v>Amborokay 2</v>
      </c>
      <c r="C121" s="26" t="s">
        <v>304</v>
      </c>
      <c r="D121" s="26">
        <v>12.110561391999999</v>
      </c>
      <c r="E121" s="26">
        <v>16.485373145299999</v>
      </c>
      <c r="F121" s="26">
        <v>323.78408583300001</v>
      </c>
      <c r="G121" s="26">
        <v>8</v>
      </c>
      <c r="H121" s="24" t="s">
        <v>967</v>
      </c>
      <c r="I121" s="26" t="s">
        <v>305</v>
      </c>
      <c r="J121" s="26" t="s">
        <v>2038</v>
      </c>
      <c r="K121" s="26" t="s">
        <v>1903</v>
      </c>
      <c r="N121" s="26" t="s">
        <v>24</v>
      </c>
      <c r="O121" s="26">
        <v>0</v>
      </c>
      <c r="P121" s="26">
        <v>1</v>
      </c>
      <c r="Q121" s="26" t="s">
        <v>13</v>
      </c>
    </row>
    <row r="122" spans="1:17" s="26" customFormat="1" ht="15" customHeight="1" x14ac:dyDescent="0.25">
      <c r="A122" s="25" t="s">
        <v>371</v>
      </c>
      <c r="B122" s="158" t="e">
        <f>VLOOKUP(A122,'IGNORE census data'!$A:$AB,1,FALSE)</f>
        <v>#N/A</v>
      </c>
      <c r="C122" s="25" t="s">
        <v>370</v>
      </c>
      <c r="D122" s="25">
        <v>12.722524801700001</v>
      </c>
      <c r="E122" s="25">
        <v>16.047495008199999</v>
      </c>
      <c r="F122" s="25">
        <v>305.24486426200002</v>
      </c>
      <c r="G122" s="25">
        <v>8</v>
      </c>
      <c r="H122" s="31" t="s">
        <v>968</v>
      </c>
      <c r="I122" s="25" t="s">
        <v>1508</v>
      </c>
      <c r="J122" s="25" t="s">
        <v>105</v>
      </c>
      <c r="K122" s="25" t="s">
        <v>219</v>
      </c>
      <c r="L122" s="25"/>
      <c r="M122" s="25"/>
      <c r="N122" s="25" t="s">
        <v>21</v>
      </c>
      <c r="O122" s="25">
        <v>0</v>
      </c>
      <c r="P122" s="25">
        <v>0</v>
      </c>
      <c r="Q122" s="25" t="s">
        <v>13</v>
      </c>
    </row>
    <row r="123" spans="1:17" s="25" customFormat="1" ht="15" customHeight="1" x14ac:dyDescent="0.25">
      <c r="A123" s="26" t="s">
        <v>307</v>
      </c>
      <c r="B123" s="158" t="str">
        <f>VLOOKUP(A123,'IGNORE census data'!$A:$AB,1,FALSE)</f>
        <v>Amchalaga</v>
      </c>
      <c r="C123" s="26" t="s">
        <v>306</v>
      </c>
      <c r="D123" s="26">
        <v>12.8628558159</v>
      </c>
      <c r="E123" s="26">
        <v>16.177653193200001</v>
      </c>
      <c r="F123" s="26">
        <v>310.291200382</v>
      </c>
      <c r="G123" s="26">
        <v>6</v>
      </c>
      <c r="H123" s="24" t="s">
        <v>967</v>
      </c>
      <c r="I123" s="26" t="s">
        <v>307</v>
      </c>
      <c r="J123" s="26" t="s">
        <v>2041</v>
      </c>
      <c r="K123" s="26" t="s">
        <v>219</v>
      </c>
      <c r="L123" s="26"/>
      <c r="M123" s="26"/>
      <c r="N123" s="26" t="s">
        <v>24</v>
      </c>
      <c r="O123" s="26">
        <v>1</v>
      </c>
      <c r="P123" s="26">
        <v>0</v>
      </c>
      <c r="Q123" s="26" t="s">
        <v>13</v>
      </c>
    </row>
    <row r="124" spans="1:17" s="26" customFormat="1" ht="15" customHeight="1" x14ac:dyDescent="0.25">
      <c r="A124" s="26" t="s">
        <v>1463</v>
      </c>
      <c r="B124" s="158" t="str">
        <f>VLOOKUP(A124,'IGNORE census data'!$A:$AB,1,FALSE)</f>
        <v>Amchelibe1</v>
      </c>
      <c r="C124" s="26" t="s">
        <v>685</v>
      </c>
      <c r="D124" s="26">
        <v>12.2074600891</v>
      </c>
      <c r="E124" s="26">
        <v>17.160194304600001</v>
      </c>
      <c r="F124" s="26">
        <v>330.31594479900002</v>
      </c>
      <c r="G124" s="26">
        <v>8</v>
      </c>
      <c r="H124" s="24" t="s">
        <v>967</v>
      </c>
      <c r="I124" s="26" t="s">
        <v>686</v>
      </c>
      <c r="J124" s="26" t="s">
        <v>2044</v>
      </c>
      <c r="K124" s="26" t="s">
        <v>2051</v>
      </c>
      <c r="N124" s="26" t="s">
        <v>24</v>
      </c>
      <c r="O124" s="26">
        <v>1</v>
      </c>
      <c r="P124" s="26">
        <v>0</v>
      </c>
      <c r="Q124" s="26" t="s">
        <v>25</v>
      </c>
    </row>
    <row r="125" spans="1:17" s="26" customFormat="1" ht="15" customHeight="1" x14ac:dyDescent="0.25">
      <c r="A125" s="26" t="s">
        <v>686</v>
      </c>
      <c r="B125" s="158" t="str">
        <f>VLOOKUP(A125,'IGNORE census data'!$A:$AB,1,FALSE)</f>
        <v>Amchelibe2</v>
      </c>
      <c r="C125" s="26" t="s">
        <v>679</v>
      </c>
      <c r="D125" s="26">
        <v>12.212275546600001</v>
      </c>
      <c r="E125" s="26">
        <v>17.1597238594</v>
      </c>
      <c r="F125" s="26">
        <v>322.33727156600003</v>
      </c>
      <c r="G125" s="26">
        <v>6</v>
      </c>
      <c r="H125" s="24" t="s">
        <v>967</v>
      </c>
      <c r="I125" s="26" t="s">
        <v>680</v>
      </c>
      <c r="J125" s="26" t="s">
        <v>2044</v>
      </c>
      <c r="K125" s="26" t="s">
        <v>2051</v>
      </c>
      <c r="N125" s="26" t="s">
        <v>24</v>
      </c>
      <c r="O125" s="26">
        <v>1</v>
      </c>
      <c r="P125" s="26">
        <v>0</v>
      </c>
      <c r="Q125" s="26" t="s">
        <v>25</v>
      </c>
    </row>
    <row r="126" spans="1:17" s="26" customFormat="1" ht="15" customHeight="1" x14ac:dyDescent="0.25">
      <c r="A126" s="26" t="s">
        <v>1303</v>
      </c>
      <c r="B126" s="158" t="e">
        <f>VLOOKUP(A126,'IGNORE census data'!$A:$AB,1,FALSE)</f>
        <v>#N/A</v>
      </c>
      <c r="C126" s="26" t="s">
        <v>763</v>
      </c>
      <c r="D126" s="26">
        <v>12.504633784499999</v>
      </c>
      <c r="E126" s="26">
        <v>16.711619001599999</v>
      </c>
      <c r="F126" s="26">
        <v>335.213658157</v>
      </c>
      <c r="G126" s="26">
        <v>6</v>
      </c>
      <c r="H126" s="24" t="s">
        <v>967</v>
      </c>
      <c r="I126" s="26" t="s">
        <v>1647</v>
      </c>
      <c r="J126" s="26" t="s">
        <v>2047</v>
      </c>
      <c r="K126" s="26" t="s">
        <v>1886</v>
      </c>
      <c r="N126" s="26" t="s">
        <v>12</v>
      </c>
      <c r="O126" s="26">
        <v>0</v>
      </c>
      <c r="P126" s="26">
        <v>1</v>
      </c>
      <c r="Q126" s="26" t="s">
        <v>13</v>
      </c>
    </row>
    <row r="127" spans="1:17" s="26" customFormat="1" ht="15" customHeight="1" x14ac:dyDescent="0.25">
      <c r="A127" s="20" t="s">
        <v>1447</v>
      </c>
      <c r="B127" s="158" t="e">
        <f>VLOOKUP(A127,'IGNORE census data'!$A:$AB,1,FALSE)</f>
        <v>#N/A</v>
      </c>
      <c r="C127" s="25" t="s">
        <v>1018</v>
      </c>
      <c r="D127" s="25">
        <v>12.0728960874</v>
      </c>
      <c r="E127" s="25">
        <v>17.310346649</v>
      </c>
      <c r="F127" s="25">
        <v>352.265730706</v>
      </c>
      <c r="G127" s="25">
        <v>6</v>
      </c>
      <c r="H127" s="25"/>
      <c r="I127" s="25" t="s">
        <v>1447</v>
      </c>
      <c r="J127" s="25" t="s">
        <v>2040</v>
      </c>
      <c r="K127" s="25" t="s">
        <v>2050</v>
      </c>
      <c r="L127" s="25"/>
      <c r="M127" s="25"/>
      <c r="N127" s="25" t="s">
        <v>509</v>
      </c>
      <c r="O127" s="25">
        <v>0</v>
      </c>
      <c r="P127" s="25">
        <v>0</v>
      </c>
      <c r="Q127" s="25" t="s">
        <v>13</v>
      </c>
    </row>
    <row r="128" spans="1:17" s="25" customFormat="1" ht="15" customHeight="1" x14ac:dyDescent="0.25">
      <c r="A128" s="26" t="s">
        <v>1464</v>
      </c>
      <c r="B128" s="158" t="str">
        <f>VLOOKUP(A128,'IGNORE census data'!$A:$AB,1,FALSE)</f>
        <v>Amchoka1</v>
      </c>
      <c r="C128" s="26" t="s">
        <v>684</v>
      </c>
      <c r="D128" s="26">
        <v>12.154683842400001</v>
      </c>
      <c r="E128" s="26">
        <v>17.1816387117</v>
      </c>
      <c r="F128" s="26">
        <v>327.51454149099999</v>
      </c>
      <c r="G128" s="26">
        <v>8</v>
      </c>
      <c r="H128" s="24" t="s">
        <v>967</v>
      </c>
      <c r="I128" s="26" t="s">
        <v>1722</v>
      </c>
      <c r="J128" s="26" t="s">
        <v>2044</v>
      </c>
      <c r="K128" s="26" t="s">
        <v>2051</v>
      </c>
      <c r="L128" s="26"/>
      <c r="M128" s="26"/>
      <c r="N128" s="26" t="s">
        <v>65</v>
      </c>
      <c r="O128" s="26">
        <v>0</v>
      </c>
      <c r="P128" s="26">
        <v>0</v>
      </c>
      <c r="Q128" s="26" t="s">
        <v>13</v>
      </c>
    </row>
    <row r="129" spans="1:17" s="26" customFormat="1" ht="15" customHeight="1" x14ac:dyDescent="0.25">
      <c r="A129" s="26" t="s">
        <v>1465</v>
      </c>
      <c r="B129" s="158" t="str">
        <f>VLOOKUP(A129,'IGNORE census data'!$A:$AB,1,FALSE)</f>
        <v>Amchoka2</v>
      </c>
      <c r="C129" s="26" t="s">
        <v>683</v>
      </c>
      <c r="D129" s="26">
        <v>12.1583749164</v>
      </c>
      <c r="E129" s="26">
        <v>17.156781526300001</v>
      </c>
      <c r="F129" s="26">
        <v>317.21716549500002</v>
      </c>
      <c r="G129" s="26">
        <v>6</v>
      </c>
      <c r="H129" s="24" t="s">
        <v>967</v>
      </c>
      <c r="I129" s="26" t="s">
        <v>1723</v>
      </c>
      <c r="J129" s="26" t="s">
        <v>2044</v>
      </c>
      <c r="K129" s="26" t="s">
        <v>2051</v>
      </c>
      <c r="N129" s="26" t="s">
        <v>24</v>
      </c>
      <c r="O129" s="26">
        <v>1</v>
      </c>
      <c r="P129" s="26">
        <v>0</v>
      </c>
      <c r="Q129" s="26" t="s">
        <v>25</v>
      </c>
    </row>
    <row r="130" spans="1:17" s="26" customFormat="1" ht="15" customHeight="1" x14ac:dyDescent="0.25">
      <c r="A130" s="26" t="s">
        <v>1466</v>
      </c>
      <c r="B130" s="158" t="str">
        <f>VLOOKUP(A130,'IGNORE census data'!$A:$AB,1,FALSE)</f>
        <v>Amchoka3</v>
      </c>
      <c r="C130" s="26" t="s">
        <v>682</v>
      </c>
      <c r="D130" s="26">
        <v>12.186398709500001</v>
      </c>
      <c r="E130" s="26">
        <v>17.152300594100002</v>
      </c>
      <c r="F130" s="26">
        <v>324.81611968300001</v>
      </c>
      <c r="G130" s="26">
        <v>8</v>
      </c>
      <c r="H130" s="24" t="s">
        <v>967</v>
      </c>
      <c r="I130" s="26" t="s">
        <v>1724</v>
      </c>
      <c r="J130" s="26" t="s">
        <v>2044</v>
      </c>
      <c r="K130" s="26" t="s">
        <v>2051</v>
      </c>
      <c r="N130" s="26" t="s">
        <v>24</v>
      </c>
      <c r="O130" s="26">
        <v>2</v>
      </c>
      <c r="Q130" s="26" t="s">
        <v>25</v>
      </c>
    </row>
    <row r="131" spans="1:17" s="26" customFormat="1" ht="15" customHeight="1" x14ac:dyDescent="0.25">
      <c r="A131" s="19" t="s">
        <v>1423</v>
      </c>
      <c r="B131" s="158" t="str">
        <f>VLOOKUP(A131,'IGNORE census data'!$A:$AB,1,FALSE)</f>
        <v>Amchokha 1</v>
      </c>
      <c r="C131" s="26" t="s">
        <v>527</v>
      </c>
      <c r="D131" s="26">
        <v>12.0941816959</v>
      </c>
      <c r="E131" s="26">
        <v>17.295237793599998</v>
      </c>
      <c r="F131" s="26">
        <v>340.78620483700001</v>
      </c>
      <c r="G131" s="26">
        <v>8</v>
      </c>
      <c r="H131" s="24" t="s">
        <v>967</v>
      </c>
      <c r="I131" s="26" t="s">
        <v>528</v>
      </c>
      <c r="J131" s="26" t="s">
        <v>2040</v>
      </c>
      <c r="K131" s="26" t="s">
        <v>2050</v>
      </c>
      <c r="N131" s="26" t="s">
        <v>24</v>
      </c>
      <c r="O131" s="26">
        <v>1</v>
      </c>
      <c r="P131" s="26">
        <v>0</v>
      </c>
      <c r="Q131" s="26" t="s">
        <v>13</v>
      </c>
    </row>
    <row r="132" spans="1:17" s="26" customFormat="1" ht="15" customHeight="1" x14ac:dyDescent="0.25">
      <c r="A132" s="25" t="s">
        <v>1467</v>
      </c>
      <c r="B132" s="158" t="e">
        <f>VLOOKUP(A132,'IGNORE census data'!$A:$AB,1,FALSE)</f>
        <v>#N/A</v>
      </c>
      <c r="C132" s="25" t="s">
        <v>681</v>
      </c>
      <c r="D132" s="25">
        <v>12.1978746126</v>
      </c>
      <c r="E132" s="25">
        <v>17.166765119400001</v>
      </c>
      <c r="F132" s="25">
        <v>322.301055389</v>
      </c>
      <c r="G132" s="25">
        <v>8</v>
      </c>
      <c r="H132" s="31" t="s">
        <v>968</v>
      </c>
      <c r="I132" s="25" t="s">
        <v>1725</v>
      </c>
      <c r="J132" s="25" t="s">
        <v>2044</v>
      </c>
      <c r="K132" s="25" t="s">
        <v>2051</v>
      </c>
      <c r="L132" s="25"/>
      <c r="M132" s="25"/>
      <c r="N132" s="25" t="s">
        <v>24</v>
      </c>
      <c r="O132" s="25">
        <v>1</v>
      </c>
      <c r="P132" s="25">
        <v>0</v>
      </c>
      <c r="Q132" s="25" t="s">
        <v>25</v>
      </c>
    </row>
    <row r="133" spans="1:17" s="26" customFormat="1" ht="15" customHeight="1" x14ac:dyDescent="0.25">
      <c r="A133" s="26" t="s">
        <v>1900</v>
      </c>
      <c r="B133" s="158" t="str">
        <f>VLOOKUP(A133,'IGNORE census data'!$A:$AB,1,FALSE)</f>
        <v>Amdebib</v>
      </c>
      <c r="C133" s="26" t="s">
        <v>747</v>
      </c>
      <c r="D133" s="26">
        <v>12.555157270600001</v>
      </c>
      <c r="E133" s="26">
        <v>16.696048621599999</v>
      </c>
      <c r="F133" s="26">
        <v>312.84891533500002</v>
      </c>
      <c r="G133" s="26">
        <v>8</v>
      </c>
      <c r="H133" s="24" t="s">
        <v>967</v>
      </c>
      <c r="I133" s="26" t="s">
        <v>1648</v>
      </c>
      <c r="J133" s="26" t="s">
        <v>2047</v>
      </c>
      <c r="K133" s="26" t="s">
        <v>1886</v>
      </c>
      <c r="N133" s="26" t="s">
        <v>12</v>
      </c>
      <c r="O133" s="26">
        <v>0</v>
      </c>
      <c r="P133" s="26">
        <v>2</v>
      </c>
      <c r="Q133" s="26" t="s">
        <v>13</v>
      </c>
    </row>
    <row r="134" spans="1:17" s="26" customFormat="1" ht="15" customHeight="1" x14ac:dyDescent="0.25">
      <c r="A134" s="19" t="s">
        <v>1415</v>
      </c>
      <c r="B134" s="158" t="str">
        <f>VLOOKUP(A134,'IGNORE census data'!$A:$AB,1,FALSE)</f>
        <v>Am-Deleyo</v>
      </c>
      <c r="C134" s="26" t="s">
        <v>942</v>
      </c>
      <c r="D134" s="26">
        <v>12.1427462222</v>
      </c>
      <c r="E134" s="26">
        <v>17.294866914</v>
      </c>
      <c r="F134" s="26">
        <v>344.07306953800003</v>
      </c>
      <c r="G134" s="26">
        <v>8</v>
      </c>
      <c r="H134" s="24" t="s">
        <v>967</v>
      </c>
      <c r="I134" s="26" t="s">
        <v>1700</v>
      </c>
      <c r="J134" s="26" t="s">
        <v>2040</v>
      </c>
      <c r="K134" s="26" t="s">
        <v>2050</v>
      </c>
      <c r="N134" s="26" t="s">
        <v>18</v>
      </c>
      <c r="O134" s="26">
        <v>0</v>
      </c>
      <c r="P134" s="26">
        <v>1</v>
      </c>
      <c r="Q134" s="26" t="s">
        <v>25</v>
      </c>
    </row>
    <row r="135" spans="1:17" s="26" customFormat="1" ht="15" customHeight="1" x14ac:dyDescent="0.25">
      <c r="A135" s="19" t="s">
        <v>1428</v>
      </c>
      <c r="B135" s="158" t="str">
        <f>VLOOKUP(A135,'IGNORE census data'!$A:$AB,1,FALSE)</f>
        <v>Am-Dibetchou</v>
      </c>
      <c r="C135" s="26" t="s">
        <v>536</v>
      </c>
      <c r="D135" s="26">
        <v>12.054215276200001</v>
      </c>
      <c r="E135" s="26">
        <v>17.226507146100001</v>
      </c>
      <c r="F135" s="26">
        <v>325.04216613400001</v>
      </c>
      <c r="G135" s="26">
        <v>8</v>
      </c>
      <c r="H135" s="24" t="s">
        <v>967</v>
      </c>
      <c r="I135" s="26" t="s">
        <v>1707</v>
      </c>
      <c r="J135" s="26" t="s">
        <v>2040</v>
      </c>
      <c r="K135" s="26" t="s">
        <v>2050</v>
      </c>
      <c r="N135" s="26" t="s">
        <v>39</v>
      </c>
      <c r="O135" s="26">
        <v>0</v>
      </c>
      <c r="P135" s="26">
        <v>0</v>
      </c>
      <c r="Q135" s="26" t="s">
        <v>13</v>
      </c>
    </row>
    <row r="136" spans="1:17" s="26" customFormat="1" ht="15" customHeight="1" x14ac:dyDescent="0.25">
      <c r="A136" s="23" t="s">
        <v>1397</v>
      </c>
      <c r="B136" s="158" t="str">
        <f>VLOOKUP(A136,'IGNORE census data'!$A:$AB,1,FALSE)</f>
        <v>Amdjaraba</v>
      </c>
      <c r="C136" s="26" t="s">
        <v>926</v>
      </c>
      <c r="D136" s="26">
        <v>12.484859419199999</v>
      </c>
      <c r="E136" s="26">
        <v>16.603861828599999</v>
      </c>
      <c r="F136" s="26">
        <v>307.23396392199999</v>
      </c>
      <c r="G136" s="26">
        <v>6</v>
      </c>
      <c r="H136" s="24" t="s">
        <v>967</v>
      </c>
      <c r="I136" s="26" t="s">
        <v>927</v>
      </c>
      <c r="J136" s="26" t="s">
        <v>105</v>
      </c>
      <c r="K136" s="26" t="s">
        <v>105</v>
      </c>
      <c r="N136" s="26">
        <v>99400978</v>
      </c>
      <c r="O136" s="26" t="s">
        <v>39</v>
      </c>
      <c r="P136" s="26">
        <v>0</v>
      </c>
      <c r="Q136" s="26">
        <v>0</v>
      </c>
    </row>
    <row r="137" spans="1:17" s="26" customFormat="1" ht="15" customHeight="1" x14ac:dyDescent="0.25">
      <c r="A137" s="19" t="s">
        <v>1076</v>
      </c>
      <c r="B137" s="158" t="str">
        <f>VLOOKUP(A137,'IGNORE census data'!$A:$AB,1,FALSE)</f>
        <v>Amdjeto</v>
      </c>
      <c r="C137" s="17" t="s">
        <v>985</v>
      </c>
      <c r="D137" s="17">
        <v>12.4136364956</v>
      </c>
      <c r="E137" s="17">
        <v>16.678148527400001</v>
      </c>
      <c r="F137" s="17">
        <v>313.48002850199998</v>
      </c>
      <c r="G137" s="17">
        <v>6</v>
      </c>
      <c r="H137" s="16" t="s">
        <v>967</v>
      </c>
      <c r="I137" s="17" t="s">
        <v>1505</v>
      </c>
      <c r="J137" s="17" t="s">
        <v>2038</v>
      </c>
      <c r="K137" s="17" t="s">
        <v>2049</v>
      </c>
      <c r="L137" s="17"/>
      <c r="M137" s="17"/>
      <c r="N137" s="17" t="s">
        <v>12</v>
      </c>
      <c r="O137" s="17">
        <v>0</v>
      </c>
      <c r="P137" s="17">
        <v>1</v>
      </c>
      <c r="Q137" s="17" t="s">
        <v>13</v>
      </c>
    </row>
    <row r="138" spans="1:17" s="26" customFormat="1" ht="15" customHeight="1" x14ac:dyDescent="0.25">
      <c r="A138" s="35" t="s">
        <v>1343</v>
      </c>
      <c r="B138" s="158" t="str">
        <f>VLOOKUP(A138,'IGNORE census data'!$A:$AB,1,FALSE)</f>
        <v>Amdjirekine</v>
      </c>
      <c r="C138" s="34" t="s">
        <v>283</v>
      </c>
      <c r="D138" s="34">
        <v>11.999750648899999</v>
      </c>
      <c r="E138" s="34">
        <v>16.441080490299999</v>
      </c>
      <c r="F138" s="34">
        <v>319.66018583300001</v>
      </c>
      <c r="G138" s="34">
        <v>8</v>
      </c>
      <c r="H138" s="33" t="s">
        <v>967</v>
      </c>
      <c r="I138" s="34" t="s">
        <v>284</v>
      </c>
      <c r="J138" s="34" t="s">
        <v>2038</v>
      </c>
      <c r="K138" s="34" t="s">
        <v>1903</v>
      </c>
      <c r="L138" s="34"/>
      <c r="M138" s="34"/>
      <c r="N138" s="34" t="s">
        <v>24</v>
      </c>
      <c r="O138" s="34">
        <v>1</v>
      </c>
      <c r="P138" s="34">
        <v>0</v>
      </c>
      <c r="Q138" s="34" t="s">
        <v>13</v>
      </c>
    </row>
    <row r="139" spans="1:17" s="25" customFormat="1" ht="15" customHeight="1" x14ac:dyDescent="0.25">
      <c r="A139" s="24" t="s">
        <v>951</v>
      </c>
      <c r="B139" s="158" t="str">
        <f>VLOOKUP(A139,'IGNORE census data'!$A:$AB,1,FALSE)</f>
        <v>Amdjougal</v>
      </c>
      <c r="C139" s="26" t="s">
        <v>950</v>
      </c>
      <c r="D139" s="26">
        <v>12.6307008068</v>
      </c>
      <c r="E139" s="26">
        <v>16.046284763999999</v>
      </c>
      <c r="F139" s="26">
        <v>305.41769389799998</v>
      </c>
      <c r="G139" s="26">
        <v>8</v>
      </c>
      <c r="H139" s="24" t="s">
        <v>967</v>
      </c>
      <c r="I139" s="26" t="s">
        <v>951</v>
      </c>
      <c r="J139" s="26" t="s">
        <v>105</v>
      </c>
      <c r="K139" s="26" t="s">
        <v>219</v>
      </c>
      <c r="L139" s="26"/>
      <c r="M139" s="26"/>
      <c r="N139" s="26" t="s">
        <v>24</v>
      </c>
      <c r="O139" s="26">
        <v>1</v>
      </c>
      <c r="P139" s="26">
        <v>0</v>
      </c>
      <c r="Q139" s="26" t="s">
        <v>25</v>
      </c>
    </row>
    <row r="140" spans="1:17" s="26" customFormat="1" ht="15" customHeight="1" x14ac:dyDescent="0.25">
      <c r="A140" s="26" t="s">
        <v>1896</v>
      </c>
      <c r="B140" s="158" t="str">
        <f>VLOOKUP(A140,'IGNORE census data'!$A:$AB,1,FALSE)</f>
        <v>Amdoma</v>
      </c>
      <c r="C140" s="26" t="s">
        <v>738</v>
      </c>
      <c r="D140" s="26">
        <v>12.515721581199999</v>
      </c>
      <c r="E140" s="26">
        <v>16.6966614639</v>
      </c>
      <c r="F140" s="26">
        <v>306.20917951299998</v>
      </c>
      <c r="G140" s="26">
        <v>6</v>
      </c>
      <c r="H140" s="24" t="s">
        <v>967</v>
      </c>
      <c r="I140" s="26" t="s">
        <v>1649</v>
      </c>
      <c r="J140" s="26" t="s">
        <v>2047</v>
      </c>
      <c r="K140" s="26" t="s">
        <v>1886</v>
      </c>
      <c r="N140" s="26" t="s">
        <v>12</v>
      </c>
      <c r="O140" s="26">
        <v>0</v>
      </c>
      <c r="P140" s="26">
        <v>2</v>
      </c>
      <c r="Q140" s="26" t="s">
        <v>13</v>
      </c>
    </row>
    <row r="141" spans="1:17" s="26" customFormat="1" ht="15" customHeight="1" x14ac:dyDescent="0.25">
      <c r="A141" s="23" t="s">
        <v>1344</v>
      </c>
      <c r="B141" s="158" t="str">
        <f>VLOOKUP(A141,'IGNORE census data'!$A:$AB,1,FALSE)</f>
        <v>Amdourey Hamete</v>
      </c>
      <c r="C141" s="26" t="s">
        <v>272</v>
      </c>
      <c r="D141" s="26">
        <v>12.2084798487</v>
      </c>
      <c r="E141" s="26">
        <v>16.430473233099999</v>
      </c>
      <c r="F141" s="26">
        <v>301.37346440599998</v>
      </c>
      <c r="G141" s="26">
        <v>8</v>
      </c>
      <c r="H141" s="24" t="s">
        <v>967</v>
      </c>
      <c r="I141" s="26" t="s">
        <v>1677</v>
      </c>
      <c r="J141" s="26" t="s">
        <v>2038</v>
      </c>
      <c r="K141" s="26" t="s">
        <v>1903</v>
      </c>
      <c r="N141" s="26" t="s">
        <v>24</v>
      </c>
      <c r="O141" s="26">
        <v>1</v>
      </c>
      <c r="P141" s="26">
        <v>0</v>
      </c>
      <c r="Q141" s="26" t="s">
        <v>25</v>
      </c>
    </row>
    <row r="142" spans="1:17" s="26" customFormat="1" ht="15" customHeight="1" x14ac:dyDescent="0.25">
      <c r="A142" s="23" t="s">
        <v>1345</v>
      </c>
      <c r="B142" s="158" t="str">
        <f>VLOOKUP(A142,'IGNORE census data'!$A:$AB,1,FALSE)</f>
        <v>Am-Dreib</v>
      </c>
      <c r="C142" s="26" t="s">
        <v>261</v>
      </c>
      <c r="D142" s="26">
        <v>12.190675172300001</v>
      </c>
      <c r="E142" s="26">
        <v>16.414573693200001</v>
      </c>
      <c r="F142" s="26">
        <v>304.71137838200002</v>
      </c>
      <c r="G142" s="26">
        <v>8</v>
      </c>
      <c r="H142" s="24" t="s">
        <v>967</v>
      </c>
      <c r="I142" s="26" t="s">
        <v>262</v>
      </c>
      <c r="J142" s="26" t="s">
        <v>2038</v>
      </c>
      <c r="K142" s="26" t="s">
        <v>1903</v>
      </c>
      <c r="N142" s="26" t="s">
        <v>24</v>
      </c>
      <c r="O142" s="26">
        <v>1</v>
      </c>
      <c r="P142" s="26">
        <v>0</v>
      </c>
      <c r="Q142" s="26" t="s">
        <v>25</v>
      </c>
    </row>
    <row r="143" spans="1:17" s="26" customFormat="1" ht="15" customHeight="1" x14ac:dyDescent="0.25">
      <c r="A143" s="23" t="s">
        <v>1346</v>
      </c>
      <c r="B143" s="158" t="str">
        <f>VLOOKUP(A143,'IGNORE census data'!$A:$AB,1,FALSE)</f>
        <v>Amdreib Am</v>
      </c>
      <c r="C143" s="26" t="s">
        <v>265</v>
      </c>
      <c r="D143" s="26">
        <v>12.2140109849</v>
      </c>
      <c r="E143" s="26">
        <v>16.439180765</v>
      </c>
      <c r="F143" s="26">
        <v>317.22958053500003</v>
      </c>
      <c r="G143" s="26">
        <v>8</v>
      </c>
      <c r="H143" s="24" t="s">
        <v>967</v>
      </c>
      <c r="I143" s="26" t="s">
        <v>1678</v>
      </c>
      <c r="J143" s="26" t="s">
        <v>2038</v>
      </c>
      <c r="K143" s="26" t="s">
        <v>1903</v>
      </c>
      <c r="N143" s="26" t="s">
        <v>65</v>
      </c>
      <c r="O143" s="26">
        <v>0</v>
      </c>
      <c r="P143" s="26">
        <v>1</v>
      </c>
      <c r="Q143" s="26" t="s">
        <v>25</v>
      </c>
    </row>
    <row r="144" spans="1:17" s="26" customFormat="1" ht="15" customHeight="1" x14ac:dyDescent="0.25">
      <c r="A144" s="25" t="s">
        <v>1347</v>
      </c>
      <c r="B144" s="158" t="e">
        <f>VLOOKUP(A144,'IGNORE census data'!$A:$AB,1,FALSE)</f>
        <v>#N/A</v>
      </c>
      <c r="C144" s="25" t="s">
        <v>255</v>
      </c>
      <c r="D144" s="25">
        <v>12.1750079141</v>
      </c>
      <c r="E144" s="25">
        <v>16.391408032400001</v>
      </c>
      <c r="F144" s="25">
        <v>310.244817238</v>
      </c>
      <c r="G144" s="25">
        <v>8</v>
      </c>
      <c r="H144" s="31" t="s">
        <v>968</v>
      </c>
      <c r="I144" s="25" t="s">
        <v>1347</v>
      </c>
      <c r="J144" s="25" t="s">
        <v>2038</v>
      </c>
      <c r="K144" s="25" t="s">
        <v>1903</v>
      </c>
      <c r="L144" s="25"/>
      <c r="M144" s="25"/>
      <c r="N144" s="25" t="s">
        <v>65</v>
      </c>
      <c r="O144" s="25">
        <v>0</v>
      </c>
      <c r="P144" s="25">
        <v>0</v>
      </c>
      <c r="Q144" s="25" t="s">
        <v>13</v>
      </c>
    </row>
    <row r="145" spans="1:17" s="26" customFormat="1" ht="15" customHeight="1" x14ac:dyDescent="0.25">
      <c r="A145" s="23" t="s">
        <v>1348</v>
      </c>
      <c r="B145" s="158" t="str">
        <f>VLOOKUP(A145,'IGNORE census data'!$A:$AB,1,FALSE)</f>
        <v>Amdreib-Djouka</v>
      </c>
      <c r="C145" s="26" t="s">
        <v>256</v>
      </c>
      <c r="D145" s="26">
        <v>12.182302116600001</v>
      </c>
      <c r="E145" s="26">
        <v>16.376807038199999</v>
      </c>
      <c r="F145" s="26">
        <v>318.55213251200001</v>
      </c>
      <c r="G145" s="26">
        <v>8</v>
      </c>
      <c r="H145" s="24" t="s">
        <v>967</v>
      </c>
      <c r="I145" s="26" t="s">
        <v>1679</v>
      </c>
      <c r="J145" s="26" t="s">
        <v>2038</v>
      </c>
      <c r="K145" s="26" t="s">
        <v>1903</v>
      </c>
      <c r="N145" s="26" t="s">
        <v>12</v>
      </c>
      <c r="O145" s="26">
        <v>0</v>
      </c>
      <c r="P145" s="26">
        <v>0</v>
      </c>
      <c r="Q145" s="26" t="s">
        <v>13</v>
      </c>
    </row>
    <row r="146" spans="1:17" s="26" customFormat="1" ht="15" customHeight="1" x14ac:dyDescent="0.25">
      <c r="A146" s="26" t="s">
        <v>2057</v>
      </c>
      <c r="B146" s="158" t="str">
        <f>VLOOKUP(A146,'IGNORE census data'!$A:$AB,1,FALSE)</f>
        <v>Amgar 3</v>
      </c>
      <c r="C146" s="26" t="s">
        <v>455</v>
      </c>
      <c r="D146" s="26">
        <v>12.1182052787</v>
      </c>
      <c r="E146" s="26">
        <v>17.067467949600001</v>
      </c>
      <c r="F146" s="26">
        <v>332.99001354699999</v>
      </c>
      <c r="G146" s="26">
        <v>8</v>
      </c>
      <c r="H146" s="24" t="s">
        <v>967</v>
      </c>
      <c r="I146" s="26" t="s">
        <v>456</v>
      </c>
      <c r="J146" s="26" t="s">
        <v>2044</v>
      </c>
      <c r="K146" s="26" t="s">
        <v>937</v>
      </c>
      <c r="N146" s="26" t="s">
        <v>24</v>
      </c>
      <c r="O146" s="26">
        <v>1</v>
      </c>
      <c r="P146" s="26">
        <v>0</v>
      </c>
      <c r="Q146" s="26" t="s">
        <v>25</v>
      </c>
    </row>
    <row r="147" spans="1:17" s="26" customFormat="1" ht="15" customHeight="1" x14ac:dyDescent="0.25">
      <c r="A147" s="26" t="s">
        <v>1304</v>
      </c>
      <c r="B147" s="158" t="e">
        <f>VLOOKUP(A147,'IGNORE census data'!$A:$AB,1,FALSE)</f>
        <v>#N/A</v>
      </c>
      <c r="C147" s="26" t="s">
        <v>744</v>
      </c>
      <c r="D147" s="26">
        <v>12.643461531</v>
      </c>
      <c r="E147" s="26">
        <v>16.757916697799999</v>
      </c>
      <c r="F147" s="26">
        <v>292.84359090300001</v>
      </c>
      <c r="G147" s="26">
        <v>8</v>
      </c>
      <c r="H147" s="24" t="s">
        <v>967</v>
      </c>
      <c r="I147" s="26" t="s">
        <v>1304</v>
      </c>
      <c r="J147" s="26" t="s">
        <v>2047</v>
      </c>
      <c r="K147" s="26" t="s">
        <v>1886</v>
      </c>
      <c r="N147" s="26" t="s">
        <v>65</v>
      </c>
      <c r="O147" s="26">
        <v>0</v>
      </c>
      <c r="P147" s="26">
        <v>1</v>
      </c>
      <c r="Q147" s="26" t="s">
        <v>13</v>
      </c>
    </row>
    <row r="148" spans="1:17" s="26" customFormat="1" ht="15" customHeight="1" x14ac:dyDescent="0.25">
      <c r="A148" s="24" t="s">
        <v>1161</v>
      </c>
      <c r="B148" s="158" t="str">
        <f>VLOOKUP(A148,'IGNORE census data'!$A:$AB,1,FALSE)</f>
        <v>Amguirnate</v>
      </c>
      <c r="C148" s="26" t="s">
        <v>339</v>
      </c>
      <c r="D148" s="26">
        <v>12.3756677295</v>
      </c>
      <c r="E148" s="26">
        <v>17.1557737766</v>
      </c>
      <c r="F148" s="26">
        <v>323.49426381900003</v>
      </c>
      <c r="G148" s="26">
        <v>6</v>
      </c>
      <c r="H148" s="24" t="s">
        <v>967</v>
      </c>
      <c r="I148" s="26" t="s">
        <v>340</v>
      </c>
      <c r="J148" s="26" t="s">
        <v>2044</v>
      </c>
      <c r="K148" s="26" t="s">
        <v>102</v>
      </c>
      <c r="N148" s="26" t="s">
        <v>24</v>
      </c>
      <c r="O148" s="26">
        <v>1</v>
      </c>
      <c r="P148" s="26">
        <v>0</v>
      </c>
      <c r="Q148" s="26" t="s">
        <v>13</v>
      </c>
    </row>
    <row r="149" spans="1:17" s="26" customFormat="1" ht="15" customHeight="1" x14ac:dyDescent="0.25">
      <c r="A149" s="39" t="s">
        <v>1118</v>
      </c>
      <c r="B149" s="158" t="str">
        <f>VLOOKUP(A149,'IGNORE census data'!$A:$AB,1,FALSE)</f>
        <v>Amhabile</v>
      </c>
      <c r="C149" s="39" t="s">
        <v>1057</v>
      </c>
      <c r="D149" s="39">
        <v>12.130757169200001</v>
      </c>
      <c r="E149" s="39">
        <v>17.5604590192</v>
      </c>
      <c r="F149" s="39">
        <v>354.14596513499998</v>
      </c>
      <c r="G149" s="39">
        <v>8</v>
      </c>
      <c r="H149" s="25"/>
      <c r="I149" s="39" t="s">
        <v>1118</v>
      </c>
      <c r="J149" s="39" t="s">
        <v>2040</v>
      </c>
      <c r="K149" s="39" t="s">
        <v>1796</v>
      </c>
      <c r="L149" s="39"/>
      <c r="M149" s="39"/>
      <c r="N149" s="39" t="s">
        <v>509</v>
      </c>
      <c r="O149" s="39">
        <v>0</v>
      </c>
      <c r="P149" s="39">
        <v>0</v>
      </c>
      <c r="Q149" s="39" t="s">
        <v>13</v>
      </c>
    </row>
    <row r="150" spans="1:17" s="25" customFormat="1" ht="15" customHeight="1" x14ac:dyDescent="0.25">
      <c r="A150" s="24" t="s">
        <v>1118</v>
      </c>
      <c r="B150" s="158" t="str">
        <f>VLOOKUP(A150,'IGNORE census data'!$A:$AB,1,FALSE)</f>
        <v>Amhabile</v>
      </c>
      <c r="C150" s="26" t="s">
        <v>1057</v>
      </c>
      <c r="D150" s="26">
        <v>12.130757169200001</v>
      </c>
      <c r="E150" s="26">
        <v>17.5604590192</v>
      </c>
      <c r="F150" s="26">
        <v>354.14596513499998</v>
      </c>
      <c r="G150" s="26">
        <v>8</v>
      </c>
      <c r="H150" s="26" t="s">
        <v>967</v>
      </c>
      <c r="I150" s="26" t="s">
        <v>1118</v>
      </c>
      <c r="J150" s="26" t="s">
        <v>2040</v>
      </c>
      <c r="K150" s="26" t="s">
        <v>1796</v>
      </c>
      <c r="L150" s="26"/>
      <c r="M150" s="26"/>
      <c r="N150" s="26" t="s">
        <v>509</v>
      </c>
      <c r="O150" s="26">
        <v>0</v>
      </c>
      <c r="P150" s="26">
        <v>0</v>
      </c>
      <c r="Q150" s="26" t="s">
        <v>13</v>
      </c>
    </row>
    <row r="151" spans="1:17" s="26" customFormat="1" ht="15" customHeight="1" x14ac:dyDescent="0.25">
      <c r="A151" s="24" t="s">
        <v>1162</v>
      </c>
      <c r="B151" s="158" t="str">
        <f>VLOOKUP(A151,'IGNORE census data'!$A:$AB,1,FALSE)</f>
        <v>Amhabile 2</v>
      </c>
      <c r="C151" s="26" t="s">
        <v>979</v>
      </c>
      <c r="D151" s="26">
        <v>12.298891642599999</v>
      </c>
      <c r="E151" s="26">
        <v>17.049202901899999</v>
      </c>
      <c r="F151" s="26">
        <v>298.37334734199999</v>
      </c>
      <c r="G151" s="26">
        <v>8</v>
      </c>
      <c r="H151" s="26" t="s">
        <v>967</v>
      </c>
      <c r="I151" s="26" t="s">
        <v>1118</v>
      </c>
      <c r="J151" s="26" t="s">
        <v>2043</v>
      </c>
      <c r="K151" s="26" t="s">
        <v>102</v>
      </c>
      <c r="N151" s="26" t="s">
        <v>24</v>
      </c>
      <c r="O151" s="26">
        <v>1</v>
      </c>
      <c r="P151" s="26">
        <v>0</v>
      </c>
      <c r="Q151" s="26" t="s">
        <v>13</v>
      </c>
    </row>
    <row r="152" spans="1:17" s="26" customFormat="1" ht="15" customHeight="1" x14ac:dyDescent="0.25">
      <c r="A152" s="24" t="s">
        <v>1163</v>
      </c>
      <c r="B152" s="158" t="str">
        <f>VLOOKUP(A152,'IGNORE census data'!$A:$AB,1,FALSE)</f>
        <v>Amhabile 3</v>
      </c>
      <c r="C152" s="26" t="s">
        <v>979</v>
      </c>
      <c r="D152" s="26">
        <v>12.298891642599999</v>
      </c>
      <c r="E152" s="26">
        <v>17.049202901899999</v>
      </c>
      <c r="F152" s="26">
        <v>298.37334734199999</v>
      </c>
      <c r="H152" s="26" t="s">
        <v>967</v>
      </c>
      <c r="I152" s="26" t="s">
        <v>1508</v>
      </c>
      <c r="J152" s="26" t="s">
        <v>1508</v>
      </c>
      <c r="K152" s="26" t="s">
        <v>102</v>
      </c>
      <c r="N152" s="26" t="s">
        <v>24</v>
      </c>
      <c r="O152" s="26">
        <v>1</v>
      </c>
      <c r="P152" s="26">
        <v>0</v>
      </c>
      <c r="Q152" s="26" t="s">
        <v>13</v>
      </c>
    </row>
    <row r="153" spans="1:17" s="26" customFormat="1" ht="15" customHeight="1" x14ac:dyDescent="0.25">
      <c r="A153" s="24" t="s">
        <v>1164</v>
      </c>
      <c r="B153" s="158" t="str">
        <f>VLOOKUP(A153,'IGNORE census data'!$A:$AB,1,FALSE)</f>
        <v>Amhabile Ankorio</v>
      </c>
      <c r="C153" s="26" t="s">
        <v>980</v>
      </c>
      <c r="D153" s="26">
        <v>12.2803559678</v>
      </c>
      <c r="E153" s="26">
        <v>17.055268715499999</v>
      </c>
      <c r="F153" s="26">
        <v>318.44382181499998</v>
      </c>
      <c r="G153" s="26">
        <v>8</v>
      </c>
      <c r="H153" s="26" t="s">
        <v>967</v>
      </c>
      <c r="I153" s="26" t="s">
        <v>1542</v>
      </c>
      <c r="J153" s="26" t="s">
        <v>2043</v>
      </c>
      <c r="K153" s="26" t="s">
        <v>102</v>
      </c>
      <c r="N153" s="26" t="s">
        <v>24</v>
      </c>
      <c r="O153" s="26">
        <v>1</v>
      </c>
      <c r="P153" s="26">
        <v>0</v>
      </c>
      <c r="Q153" s="26" t="s">
        <v>25</v>
      </c>
    </row>
    <row r="154" spans="1:17" s="26" customFormat="1" ht="15" customHeight="1" x14ac:dyDescent="0.25">
      <c r="A154" s="24" t="s">
        <v>1119</v>
      </c>
      <c r="B154" s="158" t="str">
        <f>VLOOKUP(A154,'IGNORE census data'!$A:$AB,1,FALSE)</f>
        <v>Amiguernat Gadoum</v>
      </c>
      <c r="C154" s="26" t="s">
        <v>838</v>
      </c>
      <c r="D154" s="26">
        <v>12.1507169514</v>
      </c>
      <c r="E154" s="26">
        <v>17.4140416268</v>
      </c>
      <c r="F154" s="26">
        <v>333.07483247099998</v>
      </c>
      <c r="G154" s="26">
        <v>6</v>
      </c>
      <c r="H154" s="24" t="s">
        <v>967</v>
      </c>
      <c r="I154" s="26" t="s">
        <v>340</v>
      </c>
      <c r="J154" s="26" t="s">
        <v>2040</v>
      </c>
      <c r="K154" s="26" t="s">
        <v>1796</v>
      </c>
      <c r="N154" s="26" t="s">
        <v>509</v>
      </c>
      <c r="O154" s="26">
        <v>0</v>
      </c>
      <c r="P154" s="26">
        <v>0</v>
      </c>
      <c r="Q154" s="26" t="s">
        <v>13</v>
      </c>
    </row>
    <row r="155" spans="1:17" s="26" customFormat="1" ht="15" customHeight="1" x14ac:dyDescent="0.25">
      <c r="A155" s="17" t="s">
        <v>519</v>
      </c>
      <c r="B155" s="158" t="str">
        <f>VLOOKUP(A155,'IGNORE census data'!$A:$AB,1,FALSE)</f>
        <v>Amkaglo</v>
      </c>
      <c r="C155" s="26" t="s">
        <v>518</v>
      </c>
      <c r="D155" s="26">
        <v>12.170907531699999</v>
      </c>
      <c r="E155" s="26">
        <v>17.3459158179</v>
      </c>
      <c r="F155" s="26">
        <v>324.19391647600003</v>
      </c>
      <c r="G155" s="26">
        <v>8</v>
      </c>
      <c r="H155" s="24" t="s">
        <v>967</v>
      </c>
      <c r="I155" s="26" t="s">
        <v>519</v>
      </c>
      <c r="J155" s="26" t="s">
        <v>2040</v>
      </c>
      <c r="K155" s="26" t="s">
        <v>2050</v>
      </c>
      <c r="N155" s="26" t="s">
        <v>12</v>
      </c>
      <c r="O155" s="26">
        <v>0</v>
      </c>
      <c r="P155" s="26">
        <v>0</v>
      </c>
      <c r="Q155" s="26" t="s">
        <v>13</v>
      </c>
    </row>
    <row r="156" spans="1:17" s="26" customFormat="1" ht="15" customHeight="1" x14ac:dyDescent="0.25">
      <c r="A156" s="24" t="s">
        <v>1349</v>
      </c>
      <c r="B156" s="158" t="str">
        <f>VLOOKUP(A156,'IGNORE census data'!$A:$AB,1,FALSE)</f>
        <v>Amkambalti</v>
      </c>
      <c r="C156" s="26" t="s">
        <v>295</v>
      </c>
      <c r="D156" s="26">
        <v>12.0455874766</v>
      </c>
      <c r="E156" s="26">
        <v>16.353862109000001</v>
      </c>
      <c r="F156" s="26">
        <v>326.04475659399998</v>
      </c>
      <c r="G156" s="26">
        <v>8</v>
      </c>
      <c r="H156" s="24" t="s">
        <v>967</v>
      </c>
      <c r="I156" s="26" t="s">
        <v>296</v>
      </c>
      <c r="J156" s="26" t="s">
        <v>2041</v>
      </c>
      <c r="K156" s="26" t="s">
        <v>1903</v>
      </c>
      <c r="N156" s="26" t="s">
        <v>24</v>
      </c>
      <c r="O156" s="26">
        <v>1</v>
      </c>
      <c r="P156" s="26">
        <v>0</v>
      </c>
      <c r="Q156" s="26" t="s">
        <v>25</v>
      </c>
    </row>
    <row r="157" spans="1:17" s="17" customFormat="1" ht="15" customHeight="1" x14ac:dyDescent="0.25">
      <c r="A157" s="24" t="s">
        <v>1165</v>
      </c>
      <c r="B157" s="158" t="str">
        <f>VLOOKUP(A157,'IGNORE census data'!$A:$AB,1,FALSE)</f>
        <v>Amkarwal 1 Et 2</v>
      </c>
      <c r="C157" s="26" t="s">
        <v>908</v>
      </c>
      <c r="D157" s="26">
        <v>12.291765201800001</v>
      </c>
      <c r="E157" s="26">
        <v>17.043652953700001</v>
      </c>
      <c r="F157" s="26">
        <v>317.33009626199998</v>
      </c>
      <c r="G157" s="26">
        <v>8</v>
      </c>
      <c r="H157" s="24" t="s">
        <v>967</v>
      </c>
      <c r="I157" s="26" t="s">
        <v>1543</v>
      </c>
      <c r="J157" s="26" t="s">
        <v>2043</v>
      </c>
      <c r="K157" s="26" t="s">
        <v>102</v>
      </c>
      <c r="L157" s="26"/>
      <c r="M157" s="26"/>
      <c r="N157" s="26" t="s">
        <v>24</v>
      </c>
      <c r="O157" s="26">
        <v>1</v>
      </c>
      <c r="P157" s="26">
        <v>0</v>
      </c>
      <c r="Q157" s="26" t="s">
        <v>25</v>
      </c>
    </row>
    <row r="158" spans="1:17" s="26" customFormat="1" ht="15" customHeight="1" x14ac:dyDescent="0.25">
      <c r="A158" s="25" t="s">
        <v>1166</v>
      </c>
      <c r="B158" s="158" t="e">
        <f>VLOOKUP(A158,'IGNORE census data'!$A:$AB,1,FALSE)</f>
        <v>#N/A</v>
      </c>
      <c r="C158" s="25" t="s">
        <v>909</v>
      </c>
      <c r="D158" s="25">
        <v>12.2759418013</v>
      </c>
      <c r="E158" s="25">
        <v>17.036685672800001</v>
      </c>
      <c r="F158" s="25">
        <v>330.71050014500003</v>
      </c>
      <c r="G158" s="25">
        <v>8</v>
      </c>
      <c r="H158" s="31" t="s">
        <v>968</v>
      </c>
      <c r="I158" s="25" t="s">
        <v>1166</v>
      </c>
      <c r="J158" s="25" t="s">
        <v>2043</v>
      </c>
      <c r="K158" s="25" t="s">
        <v>102</v>
      </c>
      <c r="L158" s="25"/>
      <c r="M158" s="25"/>
      <c r="N158" s="25" t="s">
        <v>24</v>
      </c>
      <c r="O158" s="25">
        <v>1</v>
      </c>
      <c r="P158" s="25">
        <v>0</v>
      </c>
      <c r="Q158" s="25" t="s">
        <v>25</v>
      </c>
    </row>
    <row r="159" spans="1:17" s="26" customFormat="1" ht="15" customHeight="1" x14ac:dyDescent="0.25">
      <c r="A159" s="26" t="s">
        <v>1857</v>
      </c>
      <c r="B159" s="158" t="str">
        <f>VLOOKUP(A159,'IGNORE census data'!$A:$AB,1,FALSE)</f>
        <v>Am-Kharouma 1</v>
      </c>
      <c r="C159" s="26" t="s">
        <v>610</v>
      </c>
      <c r="D159" s="26">
        <v>11.878098813099999</v>
      </c>
      <c r="E159" s="26">
        <v>17.2549351501</v>
      </c>
      <c r="F159" s="26">
        <v>321.92126175700002</v>
      </c>
      <c r="G159" s="26">
        <v>8</v>
      </c>
      <c r="H159" s="24" t="s">
        <v>967</v>
      </c>
      <c r="I159" s="26" t="s">
        <v>611</v>
      </c>
      <c r="J159" s="26" t="s">
        <v>2046</v>
      </c>
      <c r="K159" s="26" t="s">
        <v>1961</v>
      </c>
      <c r="N159" s="26" t="s">
        <v>12</v>
      </c>
      <c r="O159" s="26">
        <v>0</v>
      </c>
      <c r="P159" s="26">
        <v>0</v>
      </c>
      <c r="Q159" s="26" t="s">
        <v>13</v>
      </c>
    </row>
    <row r="160" spans="1:17" s="26" customFormat="1" ht="15" customHeight="1" x14ac:dyDescent="0.25">
      <c r="A160" s="26" t="s">
        <v>613</v>
      </c>
      <c r="B160" s="158" t="e">
        <f>VLOOKUP(A160,'IGNORE census data'!$A:$AB,1,FALSE)</f>
        <v>#N/A</v>
      </c>
      <c r="C160" s="26" t="s">
        <v>612</v>
      </c>
      <c r="D160" s="26">
        <v>11.8975112627</v>
      </c>
      <c r="E160" s="26">
        <v>17.248617619600001</v>
      </c>
      <c r="F160" s="26">
        <v>390.74515959500002</v>
      </c>
      <c r="G160" s="26">
        <v>8</v>
      </c>
      <c r="H160" s="24" t="s">
        <v>967</v>
      </c>
      <c r="I160" s="26" t="s">
        <v>613</v>
      </c>
      <c r="J160" s="26" t="s">
        <v>2046</v>
      </c>
      <c r="K160" s="26" t="s">
        <v>1961</v>
      </c>
      <c r="N160" s="26" t="s">
        <v>12</v>
      </c>
      <c r="O160" s="26">
        <v>0</v>
      </c>
      <c r="P160" s="26">
        <v>0</v>
      </c>
      <c r="Q160" s="26" t="s">
        <v>13</v>
      </c>
    </row>
    <row r="161" spans="1:17" s="26" customFormat="1" ht="15" customHeight="1" x14ac:dyDescent="0.25">
      <c r="A161" s="26" t="s">
        <v>1884</v>
      </c>
      <c r="B161" s="158" t="str">
        <f>VLOOKUP(A161,'IGNORE census data'!$A:$AB,1,FALSE)</f>
        <v>Am-Koloma</v>
      </c>
      <c r="C161" s="26" t="s">
        <v>579</v>
      </c>
      <c r="D161" s="26">
        <v>11.813186289300001</v>
      </c>
      <c r="E161" s="26">
        <v>17.165353872400001</v>
      </c>
      <c r="F161" s="26">
        <v>326.18015159200002</v>
      </c>
      <c r="G161" s="26">
        <v>8</v>
      </c>
      <c r="H161" s="24" t="s">
        <v>967</v>
      </c>
      <c r="I161" s="26" t="s">
        <v>1635</v>
      </c>
      <c r="J161" s="26" t="s">
        <v>2046</v>
      </c>
      <c r="K161" s="26" t="s">
        <v>1961</v>
      </c>
      <c r="N161" s="26" t="s">
        <v>21</v>
      </c>
      <c r="O161" s="26">
        <v>0</v>
      </c>
      <c r="P161" s="26">
        <v>0</v>
      </c>
      <c r="Q161" s="26" t="s">
        <v>13</v>
      </c>
    </row>
    <row r="162" spans="1:17" s="26" customFormat="1" ht="15" customHeight="1" x14ac:dyDescent="0.25">
      <c r="A162" s="23" t="s">
        <v>1350</v>
      </c>
      <c r="B162" s="158" t="str">
        <f>VLOOKUP(A162,'IGNORE census data'!$A:$AB,1,FALSE)</f>
        <v>Amkombola</v>
      </c>
      <c r="C162" s="26" t="s">
        <v>293</v>
      </c>
      <c r="D162" s="26">
        <v>12.1793108924</v>
      </c>
      <c r="E162" s="26">
        <v>16.179453283099999</v>
      </c>
      <c r="F162" s="26">
        <v>331.82877174499998</v>
      </c>
      <c r="G162" s="26">
        <v>8</v>
      </c>
      <c r="H162" s="24" t="s">
        <v>967</v>
      </c>
      <c r="I162" s="26" t="s">
        <v>294</v>
      </c>
      <c r="J162" s="26" t="s">
        <v>2041</v>
      </c>
      <c r="K162" s="26" t="s">
        <v>1903</v>
      </c>
      <c r="N162" s="26" t="s">
        <v>24</v>
      </c>
      <c r="O162" s="26">
        <v>1</v>
      </c>
      <c r="P162" s="26">
        <v>0</v>
      </c>
      <c r="Q162" s="26" t="s">
        <v>13</v>
      </c>
    </row>
    <row r="163" spans="1:17" s="26" customFormat="1" ht="15" customHeight="1" x14ac:dyDescent="0.25">
      <c r="A163" s="26" t="s">
        <v>1281</v>
      </c>
      <c r="B163" s="158" t="str">
        <f>VLOOKUP(A163,'IGNORE census data'!$A:$AB,1,FALSE)</f>
        <v>Am-Korim</v>
      </c>
      <c r="C163" s="26" t="s">
        <v>139</v>
      </c>
      <c r="D163" s="26">
        <v>12.623339318499999</v>
      </c>
      <c r="E163" s="26">
        <v>17.028258844</v>
      </c>
      <c r="F163" s="26">
        <v>300.181703981</v>
      </c>
      <c r="G163" s="26">
        <v>8</v>
      </c>
      <c r="H163" s="24" t="s">
        <v>967</v>
      </c>
      <c r="I163" s="26" t="s">
        <v>140</v>
      </c>
      <c r="J163" s="26" t="s">
        <v>105</v>
      </c>
      <c r="K163" s="26" t="s">
        <v>166</v>
      </c>
      <c r="N163" s="26" t="s">
        <v>18</v>
      </c>
      <c r="O163" s="26">
        <v>0</v>
      </c>
      <c r="P163" s="26">
        <v>1</v>
      </c>
      <c r="Q163" s="26" t="s">
        <v>13</v>
      </c>
    </row>
    <row r="164" spans="1:17" s="25" customFormat="1" ht="15" customHeight="1" x14ac:dyDescent="0.25">
      <c r="A164" s="26" t="s">
        <v>2058</v>
      </c>
      <c r="B164" s="158" t="str">
        <f>VLOOKUP(A164,'IGNORE census data'!$A:$AB,1,FALSE)</f>
        <v>Amkouloma</v>
      </c>
      <c r="C164" s="26" t="s">
        <v>621</v>
      </c>
      <c r="D164" s="26">
        <v>11.7956232272</v>
      </c>
      <c r="E164" s="26">
        <v>17.162216204700002</v>
      </c>
      <c r="F164" s="26">
        <v>343.40645484100003</v>
      </c>
      <c r="G164" s="26">
        <v>6</v>
      </c>
      <c r="H164" s="24" t="s">
        <v>967</v>
      </c>
      <c r="I164" s="26" t="s">
        <v>1634</v>
      </c>
      <c r="J164" s="26" t="s">
        <v>1508</v>
      </c>
      <c r="K164" s="26" t="s">
        <v>1961</v>
      </c>
      <c r="L164" s="26"/>
      <c r="M164" s="26"/>
      <c r="N164" s="26" t="s">
        <v>24</v>
      </c>
      <c r="O164" s="26">
        <v>4</v>
      </c>
      <c r="P164" s="26">
        <v>0</v>
      </c>
      <c r="Q164" s="26" t="s">
        <v>25</v>
      </c>
    </row>
    <row r="165" spans="1:17" s="25" customFormat="1" ht="15" customHeight="1" x14ac:dyDescent="0.25">
      <c r="A165" s="23" t="s">
        <v>1418</v>
      </c>
      <c r="B165" s="158" t="str">
        <f>VLOOKUP(A165,'IGNORE census data'!$A:$AB,1,FALSE)</f>
        <v>Amladoba 1</v>
      </c>
      <c r="C165" s="26" t="s">
        <v>510</v>
      </c>
      <c r="D165" s="26">
        <v>12.0436542366</v>
      </c>
      <c r="E165" s="26">
        <v>17.396622128499999</v>
      </c>
      <c r="F165" s="26">
        <v>363.11581737799997</v>
      </c>
      <c r="G165" s="26">
        <v>8</v>
      </c>
      <c r="H165" s="24" t="s">
        <v>967</v>
      </c>
      <c r="I165" s="26" t="s">
        <v>511</v>
      </c>
      <c r="J165" s="26" t="s">
        <v>2040</v>
      </c>
      <c r="K165" s="26" t="s">
        <v>2050</v>
      </c>
      <c r="L165" s="26"/>
      <c r="M165" s="26"/>
      <c r="N165" s="26" t="s">
        <v>12</v>
      </c>
      <c r="O165" s="26">
        <v>0</v>
      </c>
      <c r="P165" s="26">
        <v>0</v>
      </c>
      <c r="Q165" s="26" t="s">
        <v>13</v>
      </c>
    </row>
    <row r="166" spans="1:17" s="25" customFormat="1" ht="15" customHeight="1" x14ac:dyDescent="0.25">
      <c r="A166" s="23" t="s">
        <v>1445</v>
      </c>
      <c r="B166" s="158" t="str">
        <f>VLOOKUP(A166,'IGNORE census data'!$A:$AB,1,FALSE)</f>
        <v>Amladoba 2</v>
      </c>
      <c r="C166" s="26" t="s">
        <v>1015</v>
      </c>
      <c r="D166" s="26">
        <v>12.0362074763</v>
      </c>
      <c r="E166" s="26">
        <v>17.394499766100001</v>
      </c>
      <c r="F166" s="26">
        <v>342.90285538699999</v>
      </c>
      <c r="G166" s="26">
        <v>8</v>
      </c>
      <c r="H166" s="26" t="s">
        <v>967</v>
      </c>
      <c r="I166" s="26" t="s">
        <v>1715</v>
      </c>
      <c r="J166" s="26" t="s">
        <v>2040</v>
      </c>
      <c r="K166" s="26" t="s">
        <v>2050</v>
      </c>
      <c r="L166" s="26"/>
      <c r="M166" s="26"/>
      <c r="N166" s="26" t="s">
        <v>531</v>
      </c>
      <c r="O166" s="26">
        <v>0</v>
      </c>
      <c r="P166" s="26">
        <v>0</v>
      </c>
      <c r="Q166" s="26" t="s">
        <v>13</v>
      </c>
    </row>
    <row r="167" spans="1:17" s="25" customFormat="1" ht="15" customHeight="1" x14ac:dyDescent="0.25">
      <c r="A167" s="23" t="s">
        <v>1444</v>
      </c>
      <c r="B167" s="158" t="str">
        <f>VLOOKUP(A167,'IGNORE census data'!$A:$AB,1,FALSE)</f>
        <v>Amladoba 3</v>
      </c>
      <c r="C167" s="26" t="s">
        <v>1014</v>
      </c>
      <c r="D167" s="26">
        <v>12.042021030100001</v>
      </c>
      <c r="E167" s="26">
        <v>17.400505854399999</v>
      </c>
      <c r="F167" s="26">
        <v>333.87964581199998</v>
      </c>
      <c r="G167" s="26">
        <v>8</v>
      </c>
      <c r="H167" s="26" t="s">
        <v>967</v>
      </c>
      <c r="I167" s="26" t="s">
        <v>1714</v>
      </c>
      <c r="J167" s="26" t="s">
        <v>2040</v>
      </c>
      <c r="K167" s="26" t="s">
        <v>2050</v>
      </c>
      <c r="L167" s="26"/>
      <c r="M167" s="26"/>
      <c r="N167" s="26" t="s">
        <v>531</v>
      </c>
      <c r="O167" s="26">
        <v>0</v>
      </c>
      <c r="P167" s="26">
        <v>0</v>
      </c>
      <c r="Q167" s="26" t="s">
        <v>13</v>
      </c>
    </row>
    <row r="168" spans="1:17" s="34" customFormat="1" ht="15" customHeight="1" x14ac:dyDescent="0.25">
      <c r="A168" s="15" t="s">
        <v>1305</v>
      </c>
      <c r="B168" s="158" t="e">
        <f>VLOOKUP(A168,'IGNORE census data'!$A:$AB,1,FALSE)</f>
        <v>#N/A</v>
      </c>
      <c r="C168" s="26" t="s">
        <v>1019</v>
      </c>
      <c r="D168" s="26">
        <v>12.6165053876</v>
      </c>
      <c r="E168" s="26">
        <v>16.7556198236</v>
      </c>
      <c r="F168" s="26">
        <v>340.020731807</v>
      </c>
      <c r="G168" s="26">
        <v>8</v>
      </c>
      <c r="H168" s="26" t="s">
        <v>967</v>
      </c>
      <c r="I168" s="26" t="s">
        <v>1305</v>
      </c>
      <c r="J168" s="26" t="s">
        <v>2047</v>
      </c>
      <c r="K168" s="26" t="s">
        <v>1886</v>
      </c>
      <c r="L168" s="26"/>
      <c r="M168" s="26"/>
      <c r="N168" s="26" t="s">
        <v>65</v>
      </c>
      <c r="O168" s="26">
        <v>0</v>
      </c>
      <c r="P168" s="26">
        <v>1</v>
      </c>
      <c r="Q168" s="26" t="s">
        <v>13</v>
      </c>
    </row>
    <row r="169" spans="1:17" s="25" customFormat="1" ht="15" customHeight="1" x14ac:dyDescent="0.25">
      <c r="A169" s="23" t="s">
        <v>193</v>
      </c>
      <c r="B169" s="158" t="str">
        <f>VLOOKUP(A169,'IGNORE census data'!$A:$AB,1,FALSE)</f>
        <v>Ammangour</v>
      </c>
      <c r="C169" s="26" t="s">
        <v>192</v>
      </c>
      <c r="D169" s="26">
        <v>12.3811371</v>
      </c>
      <c r="E169" s="26">
        <v>17.052054300000002</v>
      </c>
      <c r="F169" s="26">
        <v>0</v>
      </c>
      <c r="G169" s="26">
        <v>37.5</v>
      </c>
      <c r="H169" s="24" t="s">
        <v>967</v>
      </c>
      <c r="I169" s="26" t="s">
        <v>193</v>
      </c>
      <c r="J169" s="26" t="s">
        <v>2038</v>
      </c>
      <c r="K169" s="26" t="s">
        <v>2049</v>
      </c>
      <c r="L169" s="26"/>
      <c r="M169" s="26"/>
      <c r="N169" s="26" t="s">
        <v>65</v>
      </c>
      <c r="O169" s="26">
        <v>0</v>
      </c>
      <c r="P169" s="26">
        <v>1</v>
      </c>
      <c r="Q169" s="26" t="s">
        <v>13</v>
      </c>
    </row>
    <row r="170" spans="1:17" s="26" customFormat="1" ht="15" customHeight="1" x14ac:dyDescent="0.25">
      <c r="A170" s="23" t="s">
        <v>1167</v>
      </c>
      <c r="B170" s="158" t="str">
        <f>VLOOKUP(A170,'IGNORE census data'!$A:$AB,1,FALSE)</f>
        <v>Amsakine</v>
      </c>
      <c r="C170" s="26" t="s">
        <v>378</v>
      </c>
      <c r="D170" s="26">
        <v>12.3168725827</v>
      </c>
      <c r="E170" s="26">
        <v>17.104041350900001</v>
      </c>
      <c r="F170" s="26">
        <v>317.00584608399998</v>
      </c>
      <c r="G170" s="26">
        <v>8</v>
      </c>
      <c r="H170" s="24" t="s">
        <v>967</v>
      </c>
      <c r="I170" s="26" t="s">
        <v>379</v>
      </c>
      <c r="J170" s="26" t="s">
        <v>2044</v>
      </c>
      <c r="K170" s="26" t="s">
        <v>102</v>
      </c>
      <c r="N170" s="26" t="s">
        <v>24</v>
      </c>
      <c r="O170" s="26">
        <v>2</v>
      </c>
      <c r="P170" s="26">
        <v>0</v>
      </c>
      <c r="Q170" s="26" t="s">
        <v>25</v>
      </c>
    </row>
    <row r="171" spans="1:17" s="26" customFormat="1" ht="15" customHeight="1" x14ac:dyDescent="0.25">
      <c r="A171" s="25" t="s">
        <v>390</v>
      </c>
      <c r="B171" s="158" t="e">
        <f>VLOOKUP(A171,'IGNORE census data'!$A:$AB,1,FALSE)</f>
        <v>#N/A</v>
      </c>
      <c r="C171" s="25" t="s">
        <v>389</v>
      </c>
      <c r="D171" s="25">
        <v>12.359607949400001</v>
      </c>
      <c r="E171" s="25">
        <v>17.103771373800001</v>
      </c>
      <c r="F171" s="25">
        <v>304.00013167499998</v>
      </c>
      <c r="G171" s="25">
        <v>6</v>
      </c>
      <c r="H171" s="31" t="s">
        <v>968</v>
      </c>
      <c r="I171" s="25" t="s">
        <v>391</v>
      </c>
      <c r="J171" s="25" t="s">
        <v>2044</v>
      </c>
      <c r="K171" s="25" t="s">
        <v>102</v>
      </c>
      <c r="L171" s="25"/>
      <c r="M171" s="25"/>
      <c r="N171" s="25" t="s">
        <v>24</v>
      </c>
      <c r="O171" s="25">
        <v>1</v>
      </c>
      <c r="P171" s="25">
        <v>0</v>
      </c>
      <c r="Q171" s="25" t="s">
        <v>25</v>
      </c>
    </row>
    <row r="172" spans="1:17" s="26" customFormat="1" ht="15" customHeight="1" x14ac:dyDescent="0.25">
      <c r="A172" s="25" t="s">
        <v>1168</v>
      </c>
      <c r="B172" s="158" t="e">
        <f>VLOOKUP(A172,'IGNORE census data'!$A:$AB,1,FALSE)</f>
        <v>#N/A</v>
      </c>
      <c r="C172" s="25" t="s">
        <v>380</v>
      </c>
      <c r="D172" s="25">
        <v>12.323729333199999</v>
      </c>
      <c r="E172" s="25">
        <v>17.072760665099999</v>
      </c>
      <c r="F172" s="25">
        <v>327.52788633400002</v>
      </c>
      <c r="G172" s="25">
        <v>8</v>
      </c>
      <c r="H172" s="31" t="s">
        <v>968</v>
      </c>
      <c r="I172" s="25" t="s">
        <v>381</v>
      </c>
      <c r="J172" s="25" t="s">
        <v>2044</v>
      </c>
      <c r="K172" s="25" t="s">
        <v>102</v>
      </c>
      <c r="L172" s="25"/>
      <c r="M172" s="25"/>
      <c r="N172" s="25" t="s">
        <v>24</v>
      </c>
      <c r="O172" s="25">
        <v>1</v>
      </c>
      <c r="P172" s="25">
        <v>0</v>
      </c>
      <c r="Q172" s="25" t="s">
        <v>25</v>
      </c>
    </row>
    <row r="173" spans="1:17" s="26" customFormat="1" ht="15" customHeight="1" x14ac:dyDescent="0.25">
      <c r="A173" s="25" t="s">
        <v>352</v>
      </c>
      <c r="B173" s="158" t="e">
        <f>VLOOKUP(A173,'IGNORE census data'!$A:$AB,1,FALSE)</f>
        <v>#N/A</v>
      </c>
      <c r="C173" s="25" t="s">
        <v>351</v>
      </c>
      <c r="D173" s="25">
        <v>12.3381316991</v>
      </c>
      <c r="E173" s="25">
        <v>17.098855518699999</v>
      </c>
      <c r="F173" s="25">
        <v>308.53696948499999</v>
      </c>
      <c r="G173" s="25">
        <v>8</v>
      </c>
      <c r="H173" s="31" t="s">
        <v>968</v>
      </c>
      <c r="I173" s="25" t="s">
        <v>352</v>
      </c>
      <c r="J173" s="25" t="s">
        <v>2044</v>
      </c>
      <c r="K173" s="25" t="s">
        <v>102</v>
      </c>
      <c r="L173" s="25"/>
      <c r="M173" s="25"/>
      <c r="N173" s="25" t="s">
        <v>12</v>
      </c>
      <c r="O173" s="25">
        <v>0</v>
      </c>
      <c r="P173" s="25">
        <v>0</v>
      </c>
      <c r="Q173" s="25" t="s">
        <v>13</v>
      </c>
    </row>
    <row r="174" spans="1:17" s="26" customFormat="1" ht="15" customHeight="1" x14ac:dyDescent="0.25">
      <c r="A174" s="20" t="s">
        <v>1446</v>
      </c>
      <c r="B174" s="158" t="e">
        <f>VLOOKUP(A174,'IGNORE census data'!$A:$AB,1,FALSE)</f>
        <v>#N/A</v>
      </c>
      <c r="C174" s="25" t="s">
        <v>1017</v>
      </c>
      <c r="D174" s="25">
        <v>12.0832977739</v>
      </c>
      <c r="E174" s="25">
        <v>17.371478835400001</v>
      </c>
      <c r="F174" s="25">
        <v>351.59802025800002</v>
      </c>
      <c r="G174" s="25">
        <v>6</v>
      </c>
      <c r="H174" s="25" t="s">
        <v>968</v>
      </c>
      <c r="I174" s="25" t="s">
        <v>1446</v>
      </c>
      <c r="J174" s="25" t="s">
        <v>2040</v>
      </c>
      <c r="K174" s="25" t="s">
        <v>2050</v>
      </c>
      <c r="L174" s="25"/>
      <c r="M174" s="25"/>
      <c r="N174" s="25" t="s">
        <v>509</v>
      </c>
      <c r="O174" s="25">
        <v>0</v>
      </c>
      <c r="P174" s="25">
        <v>0</v>
      </c>
      <c r="Q174" s="25" t="s">
        <v>13</v>
      </c>
    </row>
    <row r="175" spans="1:17" s="25" customFormat="1" ht="15" customHeight="1" x14ac:dyDescent="0.25">
      <c r="A175" s="30" t="s">
        <v>1420</v>
      </c>
      <c r="B175" s="158" t="str">
        <f>VLOOKUP(A175,'IGNORE census data'!$A:$AB,1,FALSE)</f>
        <v>Amsiyefa</v>
      </c>
      <c r="C175" s="26" t="s">
        <v>512</v>
      </c>
      <c r="D175" s="26">
        <v>12.0828491154</v>
      </c>
      <c r="E175" s="26">
        <v>17.372200865100002</v>
      </c>
      <c r="F175" s="26">
        <v>333.81870916600002</v>
      </c>
      <c r="G175" s="26">
        <v>8</v>
      </c>
      <c r="H175" s="24" t="s">
        <v>967</v>
      </c>
      <c r="I175" s="26" t="s">
        <v>513</v>
      </c>
      <c r="J175" s="26" t="s">
        <v>2040</v>
      </c>
      <c r="K175" s="26" t="s">
        <v>2050</v>
      </c>
      <c r="L175" s="26"/>
      <c r="M175" s="26"/>
      <c r="N175" s="26" t="s">
        <v>509</v>
      </c>
      <c r="O175" s="26">
        <v>0</v>
      </c>
      <c r="P175" s="26">
        <v>0</v>
      </c>
      <c r="Q175" s="26" t="s">
        <v>13</v>
      </c>
    </row>
    <row r="176" spans="1:17" s="25" customFormat="1" ht="15" customHeight="1" x14ac:dyDescent="0.25">
      <c r="A176" s="25" t="s">
        <v>429</v>
      </c>
      <c r="B176" s="158" t="e">
        <f>VLOOKUP(A176,'IGNORE census data'!$A:$AB,1,FALSE)</f>
        <v>#N/A</v>
      </c>
      <c r="C176" s="25" t="s">
        <v>428</v>
      </c>
      <c r="D176" s="25">
        <v>12.347102445100001</v>
      </c>
      <c r="E176" s="25">
        <v>17.096021826699999</v>
      </c>
      <c r="F176" s="25">
        <v>303.134310352</v>
      </c>
      <c r="G176" s="25">
        <v>8</v>
      </c>
      <c r="H176" s="31" t="s">
        <v>968</v>
      </c>
      <c r="I176" s="25" t="s">
        <v>429</v>
      </c>
      <c r="J176" s="25" t="s">
        <v>1508</v>
      </c>
      <c r="K176" s="25" t="s">
        <v>102</v>
      </c>
      <c r="N176" s="25" t="s">
        <v>24</v>
      </c>
      <c r="O176" s="25">
        <v>1</v>
      </c>
      <c r="P176" s="25">
        <v>0</v>
      </c>
      <c r="Q176" s="25" t="s">
        <v>25</v>
      </c>
    </row>
    <row r="177" spans="1:17" s="25" customFormat="1" ht="15" customHeight="1" x14ac:dyDescent="0.25">
      <c r="A177" s="26" t="s">
        <v>746</v>
      </c>
      <c r="B177" s="158" t="e">
        <f>VLOOKUP(A177,'IGNORE census data'!$A:$AB,1,FALSE)</f>
        <v>#N/A</v>
      </c>
      <c r="C177" s="26" t="s">
        <v>745</v>
      </c>
      <c r="D177" s="26">
        <v>12.6453675785</v>
      </c>
      <c r="E177" s="26">
        <v>16.784707172099999</v>
      </c>
      <c r="F177" s="26">
        <v>314.453657142</v>
      </c>
      <c r="G177" s="26">
        <v>8</v>
      </c>
      <c r="H177" s="24" t="s">
        <v>967</v>
      </c>
      <c r="I177" s="26" t="s">
        <v>746</v>
      </c>
      <c r="J177" s="26" t="s">
        <v>2047</v>
      </c>
      <c r="K177" s="26" t="s">
        <v>1886</v>
      </c>
      <c r="L177" s="26"/>
      <c r="M177" s="26"/>
      <c r="N177" s="26" t="s">
        <v>24</v>
      </c>
      <c r="O177" s="26">
        <v>1</v>
      </c>
      <c r="P177" s="26">
        <v>0</v>
      </c>
      <c r="Q177" s="26" t="s">
        <v>25</v>
      </c>
    </row>
    <row r="178" spans="1:17" s="26" customFormat="1" ht="15" customHeight="1" x14ac:dyDescent="0.25">
      <c r="A178" s="24" t="s">
        <v>1169</v>
      </c>
      <c r="B178" s="158" t="str">
        <f>VLOOKUP(A178,'IGNORE census data'!$A:$AB,1,FALSE)</f>
        <v>Amtchidede</v>
      </c>
      <c r="C178" s="26" t="s">
        <v>914</v>
      </c>
      <c r="D178" s="26">
        <v>12.425445424099999</v>
      </c>
      <c r="E178" s="26">
        <v>16.9276209061</v>
      </c>
      <c r="F178" s="26">
        <v>306.33408927800002</v>
      </c>
      <c r="G178" s="26">
        <v>6</v>
      </c>
      <c r="H178" s="24" t="s">
        <v>967</v>
      </c>
      <c r="I178" s="26" t="s">
        <v>1544</v>
      </c>
      <c r="J178" s="26" t="s">
        <v>2043</v>
      </c>
      <c r="K178" s="26" t="s">
        <v>102</v>
      </c>
      <c r="N178" s="26" t="s">
        <v>24</v>
      </c>
      <c r="O178" s="26">
        <v>1</v>
      </c>
      <c r="P178" s="26">
        <v>0</v>
      </c>
      <c r="Q178" s="26" t="s">
        <v>25</v>
      </c>
    </row>
    <row r="179" spans="1:17" s="26" customFormat="1" ht="15" customHeight="1" x14ac:dyDescent="0.25">
      <c r="A179" s="24" t="s">
        <v>1170</v>
      </c>
      <c r="B179" s="158" t="str">
        <f>VLOOKUP(A179,'IGNORE census data'!$A:$AB,1,FALSE)</f>
        <v>Amtchidede 2</v>
      </c>
      <c r="C179" s="26" t="s">
        <v>913</v>
      </c>
      <c r="D179" s="26">
        <v>12.4287102278</v>
      </c>
      <c r="E179" s="26">
        <v>16.905724705800001</v>
      </c>
      <c r="F179" s="26">
        <v>343.45421827299998</v>
      </c>
      <c r="G179" s="26">
        <v>6</v>
      </c>
      <c r="H179" s="24" t="s">
        <v>967</v>
      </c>
      <c r="I179" s="26" t="s">
        <v>1169</v>
      </c>
      <c r="J179" s="26" t="s">
        <v>2043</v>
      </c>
      <c r="K179" s="26" t="s">
        <v>102</v>
      </c>
      <c r="N179" s="26" t="s">
        <v>24</v>
      </c>
      <c r="O179" s="26">
        <v>1</v>
      </c>
      <c r="P179" s="26">
        <v>0</v>
      </c>
      <c r="Q179" s="26" t="s">
        <v>25</v>
      </c>
    </row>
    <row r="180" spans="1:17" s="26" customFormat="1" ht="15" customHeight="1" x14ac:dyDescent="0.25">
      <c r="A180" s="19" t="s">
        <v>1351</v>
      </c>
      <c r="B180" s="158" t="str">
        <f>VLOOKUP(A180,'IGNORE census data'!$A:$AB,1,FALSE)</f>
        <v>Am-Tchilili</v>
      </c>
      <c r="C180" s="17" t="s">
        <v>308</v>
      </c>
      <c r="D180" s="17">
        <v>12.367711617699999</v>
      </c>
      <c r="E180" s="17">
        <v>16.568162775800001</v>
      </c>
      <c r="F180" s="17">
        <v>312.59112141600002</v>
      </c>
      <c r="G180" s="26">
        <v>8</v>
      </c>
      <c r="H180" s="16" t="s">
        <v>967</v>
      </c>
      <c r="I180" s="36" t="s">
        <v>1680</v>
      </c>
      <c r="J180" s="17" t="s">
        <v>2038</v>
      </c>
      <c r="K180" s="17" t="s">
        <v>1903</v>
      </c>
      <c r="M180" s="17"/>
      <c r="N180" s="17" t="s">
        <v>65</v>
      </c>
      <c r="O180" s="17">
        <v>0</v>
      </c>
      <c r="P180" s="17">
        <v>1</v>
      </c>
      <c r="Q180" s="17" t="s">
        <v>13</v>
      </c>
    </row>
    <row r="181" spans="1:17" s="26" customFormat="1" ht="14.25" customHeight="1" x14ac:dyDescent="0.25">
      <c r="A181" s="23" t="s">
        <v>1352</v>
      </c>
      <c r="B181" s="158" t="str">
        <f>VLOOKUP(A181,'IGNORE census data'!$A:$AB,1,FALSE)</f>
        <v>Anbreib 1</v>
      </c>
      <c r="C181" s="26" t="s">
        <v>263</v>
      </c>
      <c r="D181" s="26">
        <v>12.1881446566</v>
      </c>
      <c r="E181" s="26">
        <v>16.437488953300001</v>
      </c>
      <c r="F181" s="26">
        <v>312.62820636499998</v>
      </c>
      <c r="G181" s="26">
        <v>8</v>
      </c>
      <c r="H181" s="24" t="s">
        <v>967</v>
      </c>
      <c r="I181" s="26" t="s">
        <v>264</v>
      </c>
      <c r="J181" s="26" t="s">
        <v>2038</v>
      </c>
      <c r="K181" s="26" t="s">
        <v>1903</v>
      </c>
      <c r="N181" s="26" t="s">
        <v>24</v>
      </c>
      <c r="O181" s="26">
        <v>1</v>
      </c>
      <c r="P181" s="26">
        <v>0</v>
      </c>
      <c r="Q181" s="26" t="s">
        <v>25</v>
      </c>
    </row>
    <row r="182" spans="1:17" s="25" customFormat="1" ht="15" customHeight="1" x14ac:dyDescent="0.25">
      <c r="A182" s="23" t="s">
        <v>1171</v>
      </c>
      <c r="B182" s="158" t="str">
        <f>VLOOKUP(A182,'IGNORE census data'!$A:$AB,1,FALSE)</f>
        <v>Andiedji</v>
      </c>
      <c r="C182" s="26" t="s">
        <v>316</v>
      </c>
      <c r="D182" s="26">
        <v>12.441091458000001</v>
      </c>
      <c r="E182" s="26">
        <v>17.087551277900001</v>
      </c>
      <c r="F182" s="26">
        <v>303.10137985099999</v>
      </c>
      <c r="G182" s="26">
        <v>8</v>
      </c>
      <c r="H182" s="24" t="s">
        <v>967</v>
      </c>
      <c r="I182" s="26" t="s">
        <v>1545</v>
      </c>
      <c r="J182" s="26" t="s">
        <v>2043</v>
      </c>
      <c r="K182" s="26" t="s">
        <v>102</v>
      </c>
      <c r="L182" s="26"/>
      <c r="M182" s="26"/>
      <c r="N182" s="26" t="s">
        <v>24</v>
      </c>
      <c r="O182" s="26">
        <v>1</v>
      </c>
      <c r="P182" s="26">
        <v>0</v>
      </c>
      <c r="Q182" s="26" t="s">
        <v>25</v>
      </c>
    </row>
    <row r="183" spans="1:17" s="26" customFormat="1" ht="15" customHeight="1" x14ac:dyDescent="0.25">
      <c r="A183" s="25" t="s">
        <v>1172</v>
      </c>
      <c r="B183" s="158" t="e">
        <f>VLOOKUP(A183,'IGNORE census data'!$A:$AB,1,FALSE)</f>
        <v>#N/A</v>
      </c>
      <c r="C183" s="25" t="s">
        <v>320</v>
      </c>
      <c r="D183" s="25">
        <v>12.4270719314</v>
      </c>
      <c r="E183" s="25">
        <v>17.0505410094</v>
      </c>
      <c r="F183" s="25">
        <v>316.143143759</v>
      </c>
      <c r="G183" s="25">
        <v>8</v>
      </c>
      <c r="H183" s="31" t="s">
        <v>968</v>
      </c>
      <c r="I183" s="25" t="s">
        <v>1172</v>
      </c>
      <c r="J183" s="25" t="s">
        <v>2043</v>
      </c>
      <c r="K183" s="25" t="s">
        <v>102</v>
      </c>
      <c r="L183" s="25"/>
      <c r="M183" s="25"/>
      <c r="N183" s="25" t="s">
        <v>24</v>
      </c>
      <c r="O183" s="25">
        <v>1</v>
      </c>
      <c r="P183" s="25">
        <v>0</v>
      </c>
      <c r="Q183" s="25" t="s">
        <v>13</v>
      </c>
    </row>
    <row r="184" spans="1:17" s="25" customFormat="1" ht="15" customHeight="1" x14ac:dyDescent="0.25">
      <c r="A184" s="25" t="s">
        <v>1173</v>
      </c>
      <c r="B184" s="158" t="e">
        <f>VLOOKUP(A184,'IGNORE census data'!$A:$AB,1,FALSE)</f>
        <v>#N/A</v>
      </c>
      <c r="C184" s="25" t="s">
        <v>321</v>
      </c>
      <c r="D184" s="25">
        <v>12.4618861077</v>
      </c>
      <c r="E184" s="25">
        <v>17.072143854499998</v>
      </c>
      <c r="F184" s="25">
        <v>350.53768892400001</v>
      </c>
      <c r="G184" s="25">
        <v>8</v>
      </c>
      <c r="H184" s="31" t="s">
        <v>968</v>
      </c>
      <c r="I184" s="25" t="s">
        <v>1546</v>
      </c>
      <c r="J184" s="25" t="s">
        <v>2043</v>
      </c>
      <c r="K184" s="25" t="s">
        <v>102</v>
      </c>
      <c r="N184" s="25" t="s">
        <v>12</v>
      </c>
      <c r="O184" s="25">
        <v>0</v>
      </c>
      <c r="P184" s="25">
        <v>0</v>
      </c>
      <c r="Q184" s="25" t="s">
        <v>13</v>
      </c>
    </row>
    <row r="185" spans="1:17" s="26" customFormat="1" ht="15" customHeight="1" x14ac:dyDescent="0.25">
      <c r="A185" s="25" t="s">
        <v>1174</v>
      </c>
      <c r="B185" s="158" t="e">
        <f>VLOOKUP(A185,'IGNORE census data'!$A:$AB,1,FALSE)</f>
        <v>#N/A</v>
      </c>
      <c r="C185" s="25" t="s">
        <v>319</v>
      </c>
      <c r="D185" s="25">
        <v>12.4261443789</v>
      </c>
      <c r="E185" s="25">
        <v>17.085263383400001</v>
      </c>
      <c r="F185" s="25">
        <v>315.35410285400002</v>
      </c>
      <c r="G185" s="25">
        <v>8</v>
      </c>
      <c r="H185" s="31" t="s">
        <v>968</v>
      </c>
      <c r="I185" s="25" t="s">
        <v>1547</v>
      </c>
      <c r="J185" s="25" t="s">
        <v>2043</v>
      </c>
      <c r="K185" s="25" t="s">
        <v>102</v>
      </c>
      <c r="L185" s="25"/>
      <c r="M185" s="25"/>
      <c r="N185" s="25" t="s">
        <v>24</v>
      </c>
      <c r="O185" s="25">
        <v>1</v>
      </c>
      <c r="P185" s="25">
        <v>1</v>
      </c>
      <c r="Q185" s="25" t="s">
        <v>25</v>
      </c>
    </row>
    <row r="186" spans="1:17" s="26" customFormat="1" ht="15" customHeight="1" x14ac:dyDescent="0.25">
      <c r="A186" s="26" t="s">
        <v>2059</v>
      </c>
      <c r="B186" s="158" t="str">
        <f>VLOOKUP(A186,'IGNORE census data'!$A:$AB,1,FALSE)</f>
        <v>Andilyo</v>
      </c>
      <c r="C186" s="26" t="s">
        <v>813</v>
      </c>
      <c r="D186" s="26">
        <v>12.1588354126</v>
      </c>
      <c r="E186" s="26">
        <v>16.925428013499999</v>
      </c>
      <c r="F186" s="26">
        <v>325.678047988</v>
      </c>
      <c r="G186" s="26">
        <v>8</v>
      </c>
      <c r="H186" s="24" t="s">
        <v>967</v>
      </c>
      <c r="I186" s="26" t="s">
        <v>814</v>
      </c>
      <c r="J186" s="26" t="s">
        <v>2038</v>
      </c>
      <c r="K186" s="26" t="s">
        <v>1607</v>
      </c>
      <c r="N186" s="26" t="s">
        <v>24</v>
      </c>
      <c r="O186" s="26">
        <v>1</v>
      </c>
      <c r="P186" s="26">
        <v>0</v>
      </c>
      <c r="Q186" s="26" t="s">
        <v>25</v>
      </c>
    </row>
    <row r="187" spans="1:17" s="26" customFormat="1" ht="15.6" customHeight="1" x14ac:dyDescent="0.25">
      <c r="A187" s="24" t="s">
        <v>1175</v>
      </c>
      <c r="B187" s="158" t="str">
        <f>VLOOKUP(A187,'IGNORE census data'!$A:$AB,1,FALSE)</f>
        <v>Andjabou 1</v>
      </c>
      <c r="C187" s="26" t="s">
        <v>993</v>
      </c>
      <c r="D187" s="26">
        <v>12.231116311299999</v>
      </c>
      <c r="E187" s="26">
        <v>16.996940744100002</v>
      </c>
      <c r="F187" s="26">
        <v>261.36556964599998</v>
      </c>
      <c r="G187" s="26">
        <v>8</v>
      </c>
      <c r="H187" s="26" t="s">
        <v>967</v>
      </c>
      <c r="I187" s="26" t="s">
        <v>1548</v>
      </c>
      <c r="J187" s="26" t="s">
        <v>2043</v>
      </c>
      <c r="K187" s="26" t="s">
        <v>102</v>
      </c>
      <c r="N187" s="26" t="s">
        <v>24</v>
      </c>
      <c r="O187" s="26">
        <v>1</v>
      </c>
      <c r="P187" s="26">
        <v>0</v>
      </c>
      <c r="Q187" s="26" t="s">
        <v>25</v>
      </c>
    </row>
    <row r="188" spans="1:17" s="26" customFormat="1" ht="15" customHeight="1" x14ac:dyDescent="0.25">
      <c r="A188" s="24" t="s">
        <v>1176</v>
      </c>
      <c r="B188" s="158" t="str">
        <f>VLOOKUP(A188,'IGNORE census data'!$A:$AB,1,FALSE)</f>
        <v>Andjabou 2</v>
      </c>
      <c r="C188" s="26" t="s">
        <v>994</v>
      </c>
      <c r="D188" s="26">
        <v>12.238084139</v>
      </c>
      <c r="E188" s="26">
        <v>16.984384630699999</v>
      </c>
      <c r="F188" s="26">
        <v>280.03473829299998</v>
      </c>
      <c r="G188" s="26">
        <v>8</v>
      </c>
      <c r="H188" s="26" t="s">
        <v>967</v>
      </c>
      <c r="I188" s="26" t="s">
        <v>1549</v>
      </c>
      <c r="J188" s="26" t="s">
        <v>2044</v>
      </c>
      <c r="K188" s="26" t="s">
        <v>102</v>
      </c>
      <c r="N188" s="26" t="s">
        <v>12</v>
      </c>
      <c r="O188" s="26">
        <v>0</v>
      </c>
      <c r="P188" s="26">
        <v>0</v>
      </c>
      <c r="Q188" s="26" t="s">
        <v>13</v>
      </c>
    </row>
    <row r="189" spans="1:17" s="25" customFormat="1" ht="15" customHeight="1" x14ac:dyDescent="0.25">
      <c r="A189" s="24" t="s">
        <v>1177</v>
      </c>
      <c r="B189" s="158" t="str">
        <f>VLOOKUP(A189,'IGNORE census data'!$A:$AB,1,FALSE)</f>
        <v>Andjabou 3</v>
      </c>
      <c r="C189" s="26" t="s">
        <v>995</v>
      </c>
      <c r="D189" s="26">
        <v>12.238714652100001</v>
      </c>
      <c r="E189" s="26">
        <v>16.9837767478</v>
      </c>
      <c r="F189" s="26">
        <v>305.16152859099998</v>
      </c>
      <c r="G189" s="26">
        <v>8</v>
      </c>
      <c r="H189" s="26" t="s">
        <v>967</v>
      </c>
      <c r="I189" s="26" t="s">
        <v>1550</v>
      </c>
      <c r="J189" s="26" t="s">
        <v>2043</v>
      </c>
      <c r="K189" s="26" t="s">
        <v>102</v>
      </c>
      <c r="L189" s="26"/>
      <c r="M189" s="26"/>
      <c r="N189" s="26" t="s">
        <v>24</v>
      </c>
      <c r="O189" s="26">
        <v>1</v>
      </c>
      <c r="P189" s="26">
        <v>0</v>
      </c>
      <c r="Q189" s="26" t="s">
        <v>25</v>
      </c>
    </row>
    <row r="190" spans="1:17" s="26" customFormat="1" ht="15" customHeight="1" x14ac:dyDescent="0.25">
      <c r="A190" s="25" t="s">
        <v>47</v>
      </c>
      <c r="B190" s="158" t="e">
        <f>VLOOKUP(A190,'IGNORE census data'!$A:$AB,1,FALSE)</f>
        <v>#N/A</v>
      </c>
      <c r="C190" s="25" t="s">
        <v>46</v>
      </c>
      <c r="D190" s="25">
        <v>12.4930388742</v>
      </c>
      <c r="E190" s="25">
        <v>16.605278037800002</v>
      </c>
      <c r="F190" s="25">
        <v>320.57857687900002</v>
      </c>
      <c r="G190" s="25">
        <v>6</v>
      </c>
      <c r="H190" s="31" t="s">
        <v>968</v>
      </c>
      <c r="I190" s="25" t="s">
        <v>48</v>
      </c>
      <c r="J190" s="25" t="s">
        <v>105</v>
      </c>
      <c r="K190" s="25" t="s">
        <v>105</v>
      </c>
      <c r="L190" s="25"/>
      <c r="M190" s="25"/>
      <c r="N190" s="25" t="s">
        <v>24</v>
      </c>
      <c r="O190" s="25">
        <v>1</v>
      </c>
      <c r="P190" s="25">
        <v>0</v>
      </c>
      <c r="Q190" s="25" t="s">
        <v>25</v>
      </c>
    </row>
    <row r="191" spans="1:17" s="26" customFormat="1" ht="15" customHeight="1" x14ac:dyDescent="0.25">
      <c r="A191" s="25" t="s">
        <v>50</v>
      </c>
      <c r="B191" s="158" t="e">
        <f>VLOOKUP(A191,'IGNORE census data'!$A:$AB,1,FALSE)</f>
        <v>#N/A</v>
      </c>
      <c r="C191" s="25" t="s">
        <v>49</v>
      </c>
      <c r="D191" s="25">
        <v>12.498669378500001</v>
      </c>
      <c r="E191" s="25">
        <v>16.6008671146</v>
      </c>
      <c r="F191" s="25">
        <v>286.20465931500001</v>
      </c>
      <c r="G191" s="25">
        <v>8</v>
      </c>
      <c r="H191" s="31" t="s">
        <v>968</v>
      </c>
      <c r="I191" s="25" t="s">
        <v>50</v>
      </c>
      <c r="J191" s="25" t="s">
        <v>105</v>
      </c>
      <c r="K191" s="25" t="s">
        <v>105</v>
      </c>
      <c r="L191" s="25"/>
      <c r="M191" s="25"/>
      <c r="N191" s="25" t="s">
        <v>24</v>
      </c>
      <c r="O191" s="25">
        <v>1</v>
      </c>
      <c r="P191" s="25">
        <v>1</v>
      </c>
      <c r="Q191" s="25" t="s">
        <v>25</v>
      </c>
    </row>
    <row r="192" spans="1:17" s="26" customFormat="1" ht="15" customHeight="1" x14ac:dyDescent="0.25">
      <c r="A192" s="24" t="s">
        <v>385</v>
      </c>
      <c r="B192" s="158" t="str">
        <f>VLOOKUP(A192,'IGNORE census data'!$A:$AB,1,FALSE)</f>
        <v>Anganatir 1</v>
      </c>
      <c r="C192" s="26" t="s">
        <v>384</v>
      </c>
      <c r="D192" s="26">
        <v>12.4031353099</v>
      </c>
      <c r="E192" s="26">
        <v>17.048069134399999</v>
      </c>
      <c r="F192" s="26">
        <v>318.27599701700001</v>
      </c>
      <c r="G192" s="26">
        <v>8</v>
      </c>
      <c r="H192" s="24" t="s">
        <v>967</v>
      </c>
      <c r="I192" s="26" t="s">
        <v>385</v>
      </c>
      <c r="J192" s="26" t="s">
        <v>2044</v>
      </c>
      <c r="K192" s="26" t="s">
        <v>102</v>
      </c>
      <c r="N192" s="26" t="s">
        <v>24</v>
      </c>
      <c r="O192" s="26">
        <v>1</v>
      </c>
      <c r="P192" s="26">
        <v>0</v>
      </c>
      <c r="Q192" s="26" t="s">
        <v>25</v>
      </c>
    </row>
    <row r="193" spans="1:17" s="26" customFormat="1" ht="15" customHeight="1" x14ac:dyDescent="0.25">
      <c r="A193" s="24" t="s">
        <v>1178</v>
      </c>
      <c r="B193" s="158" t="str">
        <f>VLOOKUP(A193,'IGNORE census data'!$A:$AB,1,FALSE)</f>
        <v>Anganatir 2</v>
      </c>
      <c r="C193" s="26" t="s">
        <v>384</v>
      </c>
      <c r="D193" s="26">
        <v>12.4031353099</v>
      </c>
      <c r="E193" s="26">
        <v>17.048069134399999</v>
      </c>
      <c r="H193" s="24" t="s">
        <v>967</v>
      </c>
      <c r="I193" s="26" t="s">
        <v>1508</v>
      </c>
      <c r="J193" s="26" t="s">
        <v>1508</v>
      </c>
      <c r="K193" s="26" t="s">
        <v>102</v>
      </c>
      <c r="N193" s="26" t="s">
        <v>24</v>
      </c>
      <c r="O193" s="26">
        <v>1</v>
      </c>
      <c r="P193" s="26">
        <v>0</v>
      </c>
      <c r="Q193" s="26" t="s">
        <v>25</v>
      </c>
    </row>
    <row r="194" spans="1:17" s="26" customFormat="1" ht="15" customHeight="1" x14ac:dyDescent="0.25">
      <c r="A194" s="24" t="s">
        <v>1180</v>
      </c>
      <c r="B194" s="158" t="str">
        <f>VLOOKUP(A194,'IGNORE census data'!$A:$AB,1,FALSE)</f>
        <v>Anganatir 4</v>
      </c>
      <c r="C194" s="26" t="s">
        <v>386</v>
      </c>
      <c r="D194" s="26">
        <v>12.409637484899999</v>
      </c>
      <c r="E194" s="26">
        <v>17.036645570800001</v>
      </c>
      <c r="F194" s="26">
        <v>338.74160525000002</v>
      </c>
      <c r="G194" s="26">
        <v>8</v>
      </c>
      <c r="H194" s="24" t="s">
        <v>967</v>
      </c>
      <c r="I194" s="26" t="s">
        <v>1551</v>
      </c>
      <c r="J194" s="26" t="s">
        <v>2044</v>
      </c>
      <c r="K194" s="26" t="s">
        <v>102</v>
      </c>
      <c r="N194" s="26" t="s">
        <v>24</v>
      </c>
      <c r="O194" s="26">
        <v>2</v>
      </c>
      <c r="P194" s="26">
        <v>0</v>
      </c>
      <c r="Q194" s="26" t="s">
        <v>25</v>
      </c>
    </row>
    <row r="195" spans="1:17" s="26" customFormat="1" ht="15" customHeight="1" x14ac:dyDescent="0.25">
      <c r="A195" s="24" t="s">
        <v>1181</v>
      </c>
      <c r="B195" s="158" t="str">
        <f>VLOOKUP(A195,'IGNORE census data'!$A:$AB,1,FALSE)</f>
        <v>Angantoura</v>
      </c>
      <c r="C195" s="26" t="s">
        <v>414</v>
      </c>
      <c r="D195" s="26">
        <v>12.3223690667</v>
      </c>
      <c r="E195" s="26">
        <v>16.995204429899999</v>
      </c>
      <c r="F195" s="26">
        <v>305.635825952</v>
      </c>
      <c r="G195" s="26">
        <v>8</v>
      </c>
      <c r="H195" s="24" t="s">
        <v>967</v>
      </c>
      <c r="I195" s="26" t="s">
        <v>415</v>
      </c>
      <c r="J195" s="26" t="s">
        <v>2043</v>
      </c>
      <c r="K195" s="26" t="s">
        <v>102</v>
      </c>
      <c r="N195" s="26" t="s">
        <v>24</v>
      </c>
      <c r="O195" s="26">
        <v>1</v>
      </c>
      <c r="P195" s="26">
        <v>1</v>
      </c>
      <c r="Q195" s="26" t="s">
        <v>25</v>
      </c>
    </row>
    <row r="196" spans="1:17" s="26" customFormat="1" ht="15" customHeight="1" x14ac:dyDescent="0.25">
      <c r="A196" s="25" t="s">
        <v>399</v>
      </c>
      <c r="B196" s="158" t="e">
        <f>VLOOKUP(A196,'IGNORE census data'!$A:$AB,1,FALSE)</f>
        <v>#N/A</v>
      </c>
      <c r="C196" s="25" t="s">
        <v>398</v>
      </c>
      <c r="D196" s="25">
        <v>12.3280642475</v>
      </c>
      <c r="E196" s="25">
        <v>16.989480749599998</v>
      </c>
      <c r="F196" s="25">
        <v>327.06595949000001</v>
      </c>
      <c r="G196" s="25">
        <v>8</v>
      </c>
      <c r="H196" s="31" t="s">
        <v>968</v>
      </c>
      <c r="I196" s="25" t="s">
        <v>400</v>
      </c>
      <c r="J196" s="25" t="s">
        <v>2043</v>
      </c>
      <c r="K196" s="25" t="s">
        <v>102</v>
      </c>
      <c r="L196" s="25"/>
      <c r="M196" s="25"/>
      <c r="N196" s="25" t="s">
        <v>24</v>
      </c>
      <c r="O196" s="25">
        <v>1</v>
      </c>
      <c r="P196" s="25">
        <v>0</v>
      </c>
      <c r="Q196" s="25" t="s">
        <v>25</v>
      </c>
    </row>
    <row r="197" spans="1:17" s="26" customFormat="1" ht="15" customHeight="1" x14ac:dyDescent="0.25">
      <c r="A197" s="26" t="s">
        <v>1244</v>
      </c>
      <c r="B197" s="158" t="e">
        <f>VLOOKUP(A197,'IGNORE census data'!$A:$AB,1,FALSE)</f>
        <v>#N/A</v>
      </c>
      <c r="C197" s="26" t="s">
        <v>459</v>
      </c>
      <c r="D197" s="26">
        <v>12.132335773599999</v>
      </c>
      <c r="E197" s="26">
        <v>17.063732346399998</v>
      </c>
      <c r="F197" s="26">
        <v>317.65591408099999</v>
      </c>
      <c r="G197" s="26">
        <v>6</v>
      </c>
      <c r="H197" s="24" t="s">
        <v>967</v>
      </c>
      <c r="I197" s="26" t="s">
        <v>460</v>
      </c>
      <c r="J197" s="26" t="s">
        <v>2044</v>
      </c>
      <c r="K197" s="26" t="s">
        <v>937</v>
      </c>
      <c r="N197" s="26" t="s">
        <v>24</v>
      </c>
      <c r="O197" s="26">
        <v>2</v>
      </c>
      <c r="P197" s="26">
        <v>0</v>
      </c>
      <c r="Q197" s="26" t="s">
        <v>25</v>
      </c>
    </row>
    <row r="198" spans="1:17" s="26" customFormat="1" ht="15" customHeight="1" x14ac:dyDescent="0.25">
      <c r="A198" s="23" t="s">
        <v>1353</v>
      </c>
      <c r="B198" s="158" t="str">
        <f>VLOOKUP(A198,'IGNORE census data'!$A:$AB,1,FALSE)</f>
        <v>Angargaba</v>
      </c>
      <c r="C198" s="26" t="s">
        <v>242</v>
      </c>
      <c r="D198" s="26">
        <v>12.0400752753</v>
      </c>
      <c r="E198" s="26">
        <v>16.4741524706</v>
      </c>
      <c r="F198" s="26">
        <v>314.96405034600002</v>
      </c>
      <c r="G198" s="26">
        <v>8</v>
      </c>
      <c r="H198" s="24" t="s">
        <v>967</v>
      </c>
      <c r="I198" s="26" t="s">
        <v>243</v>
      </c>
      <c r="J198" s="26" t="s">
        <v>2038</v>
      </c>
      <c r="K198" s="26" t="s">
        <v>1903</v>
      </c>
      <c r="N198" s="26" t="s">
        <v>24</v>
      </c>
      <c r="O198" s="26">
        <v>1</v>
      </c>
      <c r="P198" s="26">
        <v>0</v>
      </c>
      <c r="Q198" s="26" t="s">
        <v>25</v>
      </c>
    </row>
    <row r="199" spans="1:17" s="26" customFormat="1" ht="15" customHeight="1" x14ac:dyDescent="0.25">
      <c r="A199" s="23" t="s">
        <v>1354</v>
      </c>
      <c r="B199" s="158" t="str">
        <f>VLOOKUP(A199,'IGNORE census data'!$A:$AB,1,FALSE)</f>
        <v>Angatchie 2</v>
      </c>
      <c r="C199" s="26" t="s">
        <v>259</v>
      </c>
      <c r="D199" s="26">
        <v>12.034197794800001</v>
      </c>
      <c r="E199" s="26">
        <v>16.4987809452</v>
      </c>
      <c r="F199" s="26">
        <v>313.12966388699999</v>
      </c>
      <c r="G199" s="26">
        <v>4</v>
      </c>
      <c r="H199" s="24" t="s">
        <v>967</v>
      </c>
      <c r="I199" s="26" t="s">
        <v>260</v>
      </c>
      <c r="J199" s="26" t="s">
        <v>2038</v>
      </c>
      <c r="K199" s="26" t="s">
        <v>1903</v>
      </c>
      <c r="N199" s="26" t="s">
        <v>24</v>
      </c>
      <c r="O199" s="26">
        <v>1</v>
      </c>
      <c r="P199" s="26">
        <v>0</v>
      </c>
      <c r="Q199" s="26" t="s">
        <v>13</v>
      </c>
    </row>
    <row r="200" spans="1:17" s="26" customFormat="1" ht="15" customHeight="1" x14ac:dyDescent="0.25">
      <c r="A200" s="23" t="s">
        <v>1355</v>
      </c>
      <c r="B200" s="158" t="str">
        <f>VLOOKUP(A200,'IGNORE census data'!$A:$AB,1,FALSE)</f>
        <v>An-Getechi 1</v>
      </c>
      <c r="C200" s="26" t="s">
        <v>257</v>
      </c>
      <c r="D200" s="26">
        <v>12.0288105787</v>
      </c>
      <c r="E200" s="26">
        <v>16.5081785944</v>
      </c>
      <c r="F200" s="26">
        <v>331.54906880300001</v>
      </c>
      <c r="G200" s="26">
        <v>6</v>
      </c>
      <c r="H200" s="24" t="s">
        <v>967</v>
      </c>
      <c r="I200" s="26" t="s">
        <v>258</v>
      </c>
      <c r="J200" s="26" t="s">
        <v>2038</v>
      </c>
      <c r="K200" s="26" t="s">
        <v>1903</v>
      </c>
      <c r="N200" s="26" t="s">
        <v>24</v>
      </c>
      <c r="O200" s="26">
        <v>0</v>
      </c>
      <c r="P200" s="26">
        <v>1</v>
      </c>
      <c r="Q200" s="26" t="s">
        <v>13</v>
      </c>
    </row>
    <row r="201" spans="1:17" s="26" customFormat="1" ht="15" customHeight="1" x14ac:dyDescent="0.25">
      <c r="A201" s="23" t="s">
        <v>1077</v>
      </c>
      <c r="B201" s="158" t="str">
        <f>VLOOKUP(A201,'IGNORE census data'!$A:$AB,1,FALSE)</f>
        <v>Angieto 1</v>
      </c>
      <c r="C201" s="26" t="s">
        <v>185</v>
      </c>
      <c r="D201" s="26">
        <v>12.4136932702</v>
      </c>
      <c r="E201" s="26">
        <v>16.678932764500001</v>
      </c>
      <c r="F201" s="26">
        <v>300.36914718499997</v>
      </c>
      <c r="G201" s="26">
        <v>8</v>
      </c>
      <c r="H201" s="24" t="s">
        <v>967</v>
      </c>
      <c r="I201" s="26" t="s">
        <v>186</v>
      </c>
      <c r="J201" s="26" t="s">
        <v>2038</v>
      </c>
      <c r="K201" s="26" t="s">
        <v>2049</v>
      </c>
      <c r="N201" s="26" t="s">
        <v>65</v>
      </c>
      <c r="O201" s="26">
        <v>0</v>
      </c>
      <c r="P201" s="26">
        <v>0</v>
      </c>
      <c r="Q201" s="26" t="s">
        <v>13</v>
      </c>
    </row>
    <row r="202" spans="1:17" s="26" customFormat="1" ht="15" customHeight="1" x14ac:dyDescent="0.25">
      <c r="A202" s="23" t="s">
        <v>188</v>
      </c>
      <c r="B202" s="158" t="str">
        <f>VLOOKUP(A202,'IGNORE census data'!$A:$AB,1,FALSE)</f>
        <v>Angieto 2</v>
      </c>
      <c r="C202" s="26" t="s">
        <v>187</v>
      </c>
      <c r="D202" s="26">
        <v>12.414844178299999</v>
      </c>
      <c r="E202" s="26">
        <v>16.6736987349</v>
      </c>
      <c r="F202" s="26">
        <v>301.01339028699999</v>
      </c>
      <c r="G202" s="26">
        <v>8</v>
      </c>
      <c r="H202" s="24" t="s">
        <v>967</v>
      </c>
      <c r="I202" s="26" t="s">
        <v>188</v>
      </c>
      <c r="J202" s="26" t="s">
        <v>2039</v>
      </c>
      <c r="K202" s="26" t="s">
        <v>2049</v>
      </c>
      <c r="N202" s="26" t="s">
        <v>65</v>
      </c>
      <c r="O202" s="26">
        <v>0</v>
      </c>
      <c r="P202" s="26">
        <v>0</v>
      </c>
      <c r="Q202" s="26" t="s">
        <v>13</v>
      </c>
    </row>
    <row r="203" spans="1:17" s="26" customFormat="1" ht="15" customHeight="1" x14ac:dyDescent="0.25">
      <c r="A203" s="15" t="s">
        <v>1292</v>
      </c>
      <c r="B203" s="158" t="e">
        <f>VLOOKUP(A203,'IGNORE census data'!$A:$AB,1,FALSE)</f>
        <v>#N/A</v>
      </c>
      <c r="C203" s="26" t="s">
        <v>1034</v>
      </c>
      <c r="D203" s="26">
        <v>11.8725325571</v>
      </c>
      <c r="E203" s="26">
        <v>17.181924228500002</v>
      </c>
      <c r="F203" s="26">
        <v>343.82127311400001</v>
      </c>
      <c r="G203" s="26">
        <v>8</v>
      </c>
      <c r="H203" s="26" t="s">
        <v>967</v>
      </c>
      <c r="I203" s="26" t="s">
        <v>1292</v>
      </c>
      <c r="J203" s="26" t="s">
        <v>2046</v>
      </c>
      <c r="K203" s="26" t="s">
        <v>1961</v>
      </c>
      <c r="N203" s="26" t="s">
        <v>24</v>
      </c>
      <c r="O203" s="26">
        <v>1</v>
      </c>
      <c r="P203" s="26">
        <v>0</v>
      </c>
      <c r="Q203" s="26" t="s">
        <v>13</v>
      </c>
    </row>
    <row r="204" spans="1:17" s="26" customFormat="1" ht="15" customHeight="1" x14ac:dyDescent="0.25">
      <c r="A204" s="26" t="s">
        <v>1468</v>
      </c>
      <c r="B204" s="158" t="str">
        <f>VLOOKUP(A204,'IGNORE census data'!$A:$AB,1,FALSE)</f>
        <v>Anidjied</v>
      </c>
      <c r="C204" s="26" t="s">
        <v>708</v>
      </c>
      <c r="D204" s="26">
        <v>12.321215567199999</v>
      </c>
      <c r="E204" s="26">
        <v>17.1518828753</v>
      </c>
      <c r="F204" s="26">
        <v>326.83847273200001</v>
      </c>
      <c r="G204" s="26">
        <v>6</v>
      </c>
      <c r="H204" s="24" t="s">
        <v>967</v>
      </c>
      <c r="I204" s="26" t="s">
        <v>709</v>
      </c>
      <c r="J204" s="26" t="s">
        <v>2044</v>
      </c>
      <c r="K204" s="26" t="s">
        <v>2051</v>
      </c>
      <c r="N204" s="26" t="s">
        <v>21</v>
      </c>
      <c r="O204" s="26">
        <v>0</v>
      </c>
      <c r="P204" s="26">
        <v>1</v>
      </c>
      <c r="Q204" s="26" t="s">
        <v>13</v>
      </c>
    </row>
    <row r="205" spans="1:17" s="26" customFormat="1" ht="15" customHeight="1" x14ac:dyDescent="0.25">
      <c r="A205" s="24" t="s">
        <v>1120</v>
      </c>
      <c r="B205" s="158" t="str">
        <f>VLOOKUP(A205,'IGNORE census data'!$A:$AB,1,FALSE)</f>
        <v>Annour Fagga</v>
      </c>
      <c r="C205" s="26" t="s">
        <v>834</v>
      </c>
      <c r="D205" s="26">
        <v>12.1016865651</v>
      </c>
      <c r="E205" s="26">
        <v>17.422845505600002</v>
      </c>
      <c r="F205" s="26">
        <v>321.064388931</v>
      </c>
      <c r="G205" s="26">
        <v>6</v>
      </c>
      <c r="H205" s="24" t="s">
        <v>967</v>
      </c>
      <c r="I205" s="26" t="s">
        <v>1530</v>
      </c>
      <c r="J205" s="26" t="s">
        <v>2040</v>
      </c>
      <c r="K205" s="26" t="s">
        <v>1796</v>
      </c>
      <c r="N205" s="26" t="s">
        <v>531</v>
      </c>
      <c r="O205" s="26">
        <v>0</v>
      </c>
      <c r="P205" s="26">
        <v>0</v>
      </c>
      <c r="Q205" s="26" t="s">
        <v>13</v>
      </c>
    </row>
    <row r="206" spans="1:17" s="26" customFormat="1" ht="15" customHeight="1" x14ac:dyDescent="0.25">
      <c r="A206" s="24" t="s">
        <v>1182</v>
      </c>
      <c r="B206" s="158" t="str">
        <f>VLOOKUP(A206,'IGNORE census data'!$A:$AB,1,FALSE)</f>
        <v xml:space="preserve">Antangori </v>
      </c>
      <c r="C206" s="26" t="s">
        <v>343</v>
      </c>
      <c r="D206" s="26">
        <v>12.403623278</v>
      </c>
      <c r="E206" s="26">
        <v>17.201699828799999</v>
      </c>
      <c r="F206" s="26">
        <v>291.28859367199999</v>
      </c>
      <c r="G206" s="26">
        <v>8</v>
      </c>
      <c r="H206" s="24" t="s">
        <v>967</v>
      </c>
      <c r="I206" s="26" t="s">
        <v>344</v>
      </c>
      <c r="J206" s="26" t="s">
        <v>2044</v>
      </c>
      <c r="K206" s="26" t="s">
        <v>102</v>
      </c>
      <c r="N206" s="26" t="s">
        <v>12</v>
      </c>
      <c r="O206" s="26">
        <v>0</v>
      </c>
      <c r="P206" s="26">
        <v>0</v>
      </c>
      <c r="Q206" s="26" t="s">
        <v>13</v>
      </c>
    </row>
    <row r="207" spans="1:17" s="26" customFormat="1" ht="15" customHeight="1" x14ac:dyDescent="0.25">
      <c r="A207" s="26" t="s">
        <v>862</v>
      </c>
      <c r="B207" s="158" t="str">
        <f>VLOOKUP(A207,'IGNORE census data'!$A:$AB,1,FALSE)</f>
        <v>Arada</v>
      </c>
      <c r="C207" s="26" t="s">
        <v>861</v>
      </c>
      <c r="D207" s="26">
        <v>12.9488149374</v>
      </c>
      <c r="E207" s="26">
        <v>16.703938929</v>
      </c>
      <c r="F207" s="26">
        <v>294.92782634299999</v>
      </c>
      <c r="G207" s="26">
        <v>4</v>
      </c>
      <c r="H207" s="24" t="s">
        <v>967</v>
      </c>
      <c r="I207" s="26" t="s">
        <v>862</v>
      </c>
      <c r="J207" s="26" t="s">
        <v>105</v>
      </c>
      <c r="K207" s="26" t="s">
        <v>2052</v>
      </c>
      <c r="N207" s="26" t="s">
        <v>65</v>
      </c>
      <c r="O207" s="26">
        <v>0</v>
      </c>
      <c r="P207" s="26">
        <v>2</v>
      </c>
    </row>
    <row r="208" spans="1:17" s="26" customFormat="1" ht="15" customHeight="1" x14ac:dyDescent="0.25">
      <c r="A208" s="26" t="s">
        <v>1796</v>
      </c>
      <c r="B208" s="158" t="str">
        <f>VLOOKUP(A208,'IGNORE census data'!$A:$AB,1,FALSE)</f>
        <v>Arbouchatak</v>
      </c>
      <c r="C208" s="26" t="s">
        <v>965</v>
      </c>
      <c r="D208" s="26">
        <v>12.131076161699999</v>
      </c>
      <c r="E208" s="26">
        <v>17.558691897799999</v>
      </c>
      <c r="F208" s="26">
        <v>342.45397091699999</v>
      </c>
      <c r="G208" s="26">
        <v>8</v>
      </c>
      <c r="H208" s="24" t="s">
        <v>967</v>
      </c>
      <c r="I208" s="26" t="s">
        <v>1531</v>
      </c>
      <c r="J208" s="26" t="s">
        <v>2040</v>
      </c>
      <c r="K208" s="26" t="s">
        <v>1796</v>
      </c>
      <c r="N208" s="26" t="s">
        <v>24</v>
      </c>
      <c r="O208" s="26">
        <v>1</v>
      </c>
      <c r="P208" s="26">
        <v>1</v>
      </c>
      <c r="Q208" s="26" t="s">
        <v>13</v>
      </c>
    </row>
    <row r="209" spans="1:17" s="26" customFormat="1" ht="15" customHeight="1" x14ac:dyDescent="0.25">
      <c r="A209" s="23" t="s">
        <v>1356</v>
      </c>
      <c r="B209" s="158" t="str">
        <f>VLOOKUP(A209,'IGNORE census data'!$A:$AB,1,FALSE)</f>
        <v>Arbout</v>
      </c>
      <c r="C209" s="26" t="s">
        <v>268</v>
      </c>
      <c r="D209" s="26">
        <v>12.267986731900001</v>
      </c>
      <c r="E209" s="26">
        <v>16.577476901699999</v>
      </c>
      <c r="F209" s="26">
        <v>311.54063622000001</v>
      </c>
      <c r="G209" s="26">
        <v>8</v>
      </c>
      <c r="H209" s="24" t="s">
        <v>967</v>
      </c>
      <c r="I209" s="26" t="s">
        <v>269</v>
      </c>
      <c r="J209" s="26" t="s">
        <v>2038</v>
      </c>
      <c r="K209" s="26" t="s">
        <v>1903</v>
      </c>
      <c r="N209" s="26" t="s">
        <v>24</v>
      </c>
      <c r="O209" s="26">
        <v>1</v>
      </c>
      <c r="P209" s="26">
        <v>0</v>
      </c>
      <c r="Q209" s="26" t="s">
        <v>25</v>
      </c>
    </row>
    <row r="210" spans="1:17" s="25" customFormat="1" ht="15" customHeight="1" x14ac:dyDescent="0.25">
      <c r="A210" s="23" t="s">
        <v>1357</v>
      </c>
      <c r="B210" s="158" t="str">
        <f>VLOOKUP(A210,'IGNORE census data'!$A:$AB,1,FALSE)</f>
        <v>Arbout Algos</v>
      </c>
      <c r="C210" s="37" t="s">
        <v>1053</v>
      </c>
      <c r="D210" s="37">
        <v>12.267962764</v>
      </c>
      <c r="E210" s="37">
        <v>16.577448302600001</v>
      </c>
      <c r="F210" s="37">
        <v>327.25291514399999</v>
      </c>
      <c r="G210" s="37">
        <v>8</v>
      </c>
      <c r="H210" s="26" t="s">
        <v>967</v>
      </c>
      <c r="I210" s="38" t="s">
        <v>1681</v>
      </c>
      <c r="J210" s="37" t="s">
        <v>2038</v>
      </c>
      <c r="K210" s="37" t="s">
        <v>1903</v>
      </c>
      <c r="L210" s="37"/>
      <c r="M210" s="37"/>
      <c r="N210" s="37" t="s">
        <v>24</v>
      </c>
      <c r="O210" s="37">
        <v>1</v>
      </c>
      <c r="P210" s="37">
        <v>0</v>
      </c>
      <c r="Q210" s="37" t="s">
        <v>13</v>
      </c>
    </row>
    <row r="211" spans="1:17" s="25" customFormat="1" ht="15" customHeight="1" x14ac:dyDescent="0.25">
      <c r="A211" s="23" t="s">
        <v>1078</v>
      </c>
      <c r="B211" s="158" t="str">
        <f>VLOOKUP(A211,'IGNORE census data'!$A:$AB,1,FALSE)</f>
        <v>Ardafarat</v>
      </c>
      <c r="C211" s="26" t="s">
        <v>986</v>
      </c>
      <c r="D211" s="26">
        <v>12.425674819499999</v>
      </c>
      <c r="E211" s="26">
        <v>16.697410879</v>
      </c>
      <c r="F211" s="26">
        <v>302.11346662800003</v>
      </c>
      <c r="G211" s="26">
        <v>8</v>
      </c>
      <c r="H211" s="24" t="s">
        <v>967</v>
      </c>
      <c r="I211" s="26" t="s">
        <v>1506</v>
      </c>
      <c r="J211" s="26" t="s">
        <v>2038</v>
      </c>
      <c r="K211" s="26" t="s">
        <v>2049</v>
      </c>
      <c r="L211" s="26"/>
      <c r="M211" s="26"/>
      <c r="N211" s="26" t="s">
        <v>12</v>
      </c>
      <c r="O211" s="26">
        <v>0</v>
      </c>
      <c r="P211" s="26">
        <v>1</v>
      </c>
      <c r="Q211" s="26" t="s">
        <v>13</v>
      </c>
    </row>
    <row r="212" spans="1:17" s="25" customFormat="1" ht="15" customHeight="1" x14ac:dyDescent="0.25">
      <c r="A212" s="23" t="s">
        <v>1079</v>
      </c>
      <c r="B212" s="158" t="str">
        <f>VLOOKUP(A212,'IGNORE census data'!$A:$AB,1,FALSE)</f>
        <v>Ardafari 1</v>
      </c>
      <c r="C212" s="26" t="s">
        <v>987</v>
      </c>
      <c r="D212" s="26">
        <v>12.4401658771</v>
      </c>
      <c r="E212" s="26">
        <v>16.690318481999999</v>
      </c>
      <c r="F212" s="26">
        <v>313.76411334099998</v>
      </c>
      <c r="G212" s="26">
        <v>8</v>
      </c>
      <c r="H212" s="24" t="s">
        <v>967</v>
      </c>
      <c r="I212" s="26" t="s">
        <v>1507</v>
      </c>
      <c r="J212" s="26" t="s">
        <v>2038</v>
      </c>
      <c r="K212" s="26" t="s">
        <v>2049</v>
      </c>
      <c r="L212" s="26"/>
      <c r="M212" s="26"/>
      <c r="N212" s="26" t="s">
        <v>12</v>
      </c>
      <c r="O212" s="26">
        <v>0</v>
      </c>
      <c r="P212" s="26">
        <v>1</v>
      </c>
      <c r="Q212" s="26" t="s">
        <v>13</v>
      </c>
    </row>
    <row r="213" spans="1:17" s="25" customFormat="1" ht="15" customHeight="1" x14ac:dyDescent="0.25">
      <c r="A213" s="24" t="s">
        <v>1183</v>
      </c>
      <c r="B213" s="158" t="str">
        <f>VLOOKUP(A213,'IGNORE census data'!$A:$AB,1,FALSE)</f>
        <v>Ardebe 1</v>
      </c>
      <c r="C213" s="26" t="s">
        <v>996</v>
      </c>
      <c r="D213" s="26">
        <v>12.2354759557</v>
      </c>
      <c r="E213" s="26">
        <v>17.016530497600002</v>
      </c>
      <c r="F213" s="26">
        <v>337.483011901</v>
      </c>
      <c r="G213" s="26">
        <v>8</v>
      </c>
      <c r="H213" s="26" t="s">
        <v>967</v>
      </c>
      <c r="I213" s="26" t="s">
        <v>1552</v>
      </c>
      <c r="J213" s="26" t="s">
        <v>2043</v>
      </c>
      <c r="K213" s="26" t="s">
        <v>102</v>
      </c>
      <c r="L213" s="26"/>
      <c r="M213" s="26"/>
      <c r="N213" s="26" t="s">
        <v>24</v>
      </c>
      <c r="O213" s="26">
        <v>1</v>
      </c>
      <c r="P213" s="26">
        <v>0</v>
      </c>
      <c r="Q213" s="26" t="s">
        <v>13</v>
      </c>
    </row>
    <row r="214" spans="1:17" s="25" customFormat="1" ht="15" customHeight="1" x14ac:dyDescent="0.25">
      <c r="A214" s="24" t="s">
        <v>1184</v>
      </c>
      <c r="B214" s="158" t="str">
        <f>VLOOKUP(A214,'IGNORE census data'!$A:$AB,1,FALSE)</f>
        <v>Ardebe 3</v>
      </c>
      <c r="C214" s="26" t="s">
        <v>998</v>
      </c>
      <c r="D214" s="26">
        <v>12.2181007703</v>
      </c>
      <c r="E214" s="26">
        <v>17.031595558900001</v>
      </c>
      <c r="F214" s="26">
        <v>329.09363111599998</v>
      </c>
      <c r="G214" s="26">
        <v>8</v>
      </c>
      <c r="H214" s="26" t="s">
        <v>967</v>
      </c>
      <c r="I214" s="26" t="s">
        <v>1553</v>
      </c>
      <c r="J214" s="26" t="s">
        <v>2044</v>
      </c>
      <c r="K214" s="26" t="s">
        <v>102</v>
      </c>
      <c r="L214" s="26"/>
      <c r="M214" s="26"/>
      <c r="N214" s="26" t="s">
        <v>24</v>
      </c>
      <c r="O214" s="26">
        <v>2</v>
      </c>
      <c r="P214" s="26">
        <v>0</v>
      </c>
      <c r="Q214" s="26" t="s">
        <v>25</v>
      </c>
    </row>
    <row r="215" spans="1:17" s="25" customFormat="1" ht="15" customHeight="1" x14ac:dyDescent="0.25">
      <c r="A215" s="24" t="s">
        <v>1185</v>
      </c>
      <c r="B215" s="158" t="str">
        <f>VLOOKUP(A215,'IGNORE census data'!$A:$AB,1,FALSE)</f>
        <v>Ardebe Centre</v>
      </c>
      <c r="C215" s="26" t="s">
        <v>997</v>
      </c>
      <c r="D215" s="26">
        <v>12.228248966500001</v>
      </c>
      <c r="E215" s="26">
        <v>17.0276430314</v>
      </c>
      <c r="F215" s="26">
        <v>309.164828473</v>
      </c>
      <c r="G215" s="26">
        <v>6</v>
      </c>
      <c r="H215" s="26" t="s">
        <v>967</v>
      </c>
      <c r="I215" s="26" t="s">
        <v>1554</v>
      </c>
      <c r="J215" s="26" t="s">
        <v>2043</v>
      </c>
      <c r="K215" s="26" t="s">
        <v>102</v>
      </c>
      <c r="L215" s="26"/>
      <c r="M215" s="26"/>
      <c r="N215" s="26" t="s">
        <v>24</v>
      </c>
      <c r="O215" s="26">
        <v>1</v>
      </c>
      <c r="P215" s="26">
        <v>0</v>
      </c>
      <c r="Q215" s="26" t="s">
        <v>25</v>
      </c>
    </row>
    <row r="216" spans="1:17" s="25" customFormat="1" ht="15" customHeight="1" x14ac:dyDescent="0.25">
      <c r="A216" s="26" t="s">
        <v>1874</v>
      </c>
      <c r="B216" s="158" t="str">
        <f>VLOOKUP(A216,'IGNORE census data'!$A:$AB,1,FALSE)</f>
        <v>Arekap</v>
      </c>
      <c r="C216" s="26" t="s">
        <v>590</v>
      </c>
      <c r="D216" s="26">
        <v>11.8651104775</v>
      </c>
      <c r="E216" s="26">
        <v>17.115382959800002</v>
      </c>
      <c r="F216" s="26">
        <v>339.84111466799999</v>
      </c>
      <c r="G216" s="26">
        <v>8</v>
      </c>
      <c r="H216" s="24" t="s">
        <v>967</v>
      </c>
      <c r="I216" s="26" t="s">
        <v>591</v>
      </c>
      <c r="J216" s="26" t="s">
        <v>2046</v>
      </c>
      <c r="K216" s="26" t="s">
        <v>1961</v>
      </c>
      <c r="L216" s="26"/>
      <c r="M216" s="26"/>
      <c r="N216" s="26" t="s">
        <v>24</v>
      </c>
      <c r="O216" s="26">
        <v>1</v>
      </c>
      <c r="P216" s="26">
        <v>0</v>
      </c>
      <c r="Q216" s="26" t="s">
        <v>25</v>
      </c>
    </row>
    <row r="217" spans="1:17" s="26" customFormat="1" ht="15" customHeight="1" x14ac:dyDescent="0.25">
      <c r="A217" s="26" t="s">
        <v>1813</v>
      </c>
      <c r="B217" s="158" t="str">
        <f>VLOOKUP(A217,'IGNORE census data'!$A:$AB,1,FALSE)</f>
        <v>Aretchi Adagaya</v>
      </c>
      <c r="C217" s="26" t="s">
        <v>464</v>
      </c>
      <c r="D217" s="26">
        <v>12.1519879388</v>
      </c>
      <c r="E217" s="26">
        <v>17.053721855999999</v>
      </c>
      <c r="F217" s="26">
        <v>317.13472719200001</v>
      </c>
      <c r="G217" s="26">
        <v>8</v>
      </c>
      <c r="H217" s="24" t="s">
        <v>967</v>
      </c>
      <c r="I217" s="26" t="s">
        <v>1589</v>
      </c>
      <c r="J217" s="26" t="s">
        <v>2044</v>
      </c>
      <c r="K217" s="26" t="s">
        <v>937</v>
      </c>
      <c r="N217" s="26" t="s">
        <v>24</v>
      </c>
      <c r="O217" s="26">
        <v>2</v>
      </c>
      <c r="P217" s="26">
        <v>0</v>
      </c>
      <c r="Q217" s="26" t="s">
        <v>25</v>
      </c>
    </row>
    <row r="218" spans="1:17" s="26" customFormat="1" ht="15" customHeight="1" x14ac:dyDescent="0.25">
      <c r="A218" s="25" t="s">
        <v>1242</v>
      </c>
      <c r="B218" s="158" t="e">
        <f>VLOOKUP(A218,'IGNORE census data'!$A:$AB,1,FALSE)</f>
        <v>#N/A</v>
      </c>
      <c r="C218" s="25" t="s">
        <v>450</v>
      </c>
      <c r="D218" s="25">
        <v>12.0902856202</v>
      </c>
      <c r="E218" s="25">
        <v>17.1165232701</v>
      </c>
      <c r="F218" s="25">
        <v>328.30151498499998</v>
      </c>
      <c r="G218" s="25">
        <v>6</v>
      </c>
      <c r="H218" s="31" t="s">
        <v>968</v>
      </c>
      <c r="I218" s="25" t="s">
        <v>1242</v>
      </c>
      <c r="J218" s="25" t="s">
        <v>2040</v>
      </c>
      <c r="K218" s="25" t="s">
        <v>937</v>
      </c>
      <c r="L218" s="25"/>
      <c r="M218" s="25"/>
      <c r="N218" s="25" t="s">
        <v>24</v>
      </c>
      <c r="O218" s="25">
        <v>1</v>
      </c>
      <c r="P218" s="25">
        <v>0</v>
      </c>
      <c r="Q218" s="25" t="s">
        <v>25</v>
      </c>
    </row>
    <row r="219" spans="1:17" s="26" customFormat="1" ht="15" customHeight="1" x14ac:dyDescent="0.25">
      <c r="A219" s="25" t="s">
        <v>1243</v>
      </c>
      <c r="B219" s="158" t="e">
        <f>VLOOKUP(A219,'IGNORE census data'!$A:$AB,1,FALSE)</f>
        <v>#N/A</v>
      </c>
      <c r="C219" s="25" t="s">
        <v>452</v>
      </c>
      <c r="D219" s="25">
        <v>12.0802498555</v>
      </c>
      <c r="E219" s="25">
        <v>17.1164750509</v>
      </c>
      <c r="F219" s="25">
        <v>335.46847437000002</v>
      </c>
      <c r="G219" s="25">
        <v>6</v>
      </c>
      <c r="H219" s="31" t="s">
        <v>968</v>
      </c>
      <c r="I219" s="25" t="s">
        <v>1242</v>
      </c>
      <c r="J219" s="25" t="s">
        <v>2040</v>
      </c>
      <c r="K219" s="25" t="s">
        <v>937</v>
      </c>
      <c r="L219" s="25"/>
      <c r="M219" s="25"/>
      <c r="N219" s="25" t="s">
        <v>24</v>
      </c>
      <c r="O219" s="25">
        <v>1</v>
      </c>
      <c r="P219" s="25">
        <v>0</v>
      </c>
      <c r="Q219" s="25" t="s">
        <v>25</v>
      </c>
    </row>
    <row r="220" spans="1:17" s="26" customFormat="1" ht="15" customHeight="1" x14ac:dyDescent="0.25">
      <c r="A220" s="25" t="s">
        <v>593</v>
      </c>
      <c r="B220" s="158" t="e">
        <f>VLOOKUP(A220,'IGNORE census data'!$A:$AB,1,FALSE)</f>
        <v>#N/A</v>
      </c>
      <c r="C220" s="25" t="s">
        <v>592</v>
      </c>
      <c r="D220" s="25">
        <v>11.861237404000001</v>
      </c>
      <c r="E220" s="25">
        <v>17.108101876500001</v>
      </c>
      <c r="F220" s="25">
        <v>329.85123054299999</v>
      </c>
      <c r="G220" s="25">
        <v>8</v>
      </c>
      <c r="H220" s="31" t="s">
        <v>968</v>
      </c>
      <c r="I220" s="25" t="s">
        <v>593</v>
      </c>
      <c r="J220" s="25" t="s">
        <v>2046</v>
      </c>
      <c r="K220" s="25" t="s">
        <v>1961</v>
      </c>
      <c r="L220" s="25"/>
      <c r="M220" s="25"/>
      <c r="N220" s="25" t="s">
        <v>39</v>
      </c>
      <c r="O220" s="25">
        <v>0</v>
      </c>
      <c r="P220" s="25">
        <v>0</v>
      </c>
      <c r="Q220" s="25" t="s">
        <v>13</v>
      </c>
    </row>
    <row r="221" spans="1:17" s="26" customFormat="1" ht="15" customHeight="1" x14ac:dyDescent="0.25">
      <c r="A221" s="25" t="s">
        <v>595</v>
      </c>
      <c r="B221" s="158" t="e">
        <f>VLOOKUP(A221,'IGNORE census data'!$A:$AB,1,FALSE)</f>
        <v>#N/A</v>
      </c>
      <c r="C221" s="25" t="s">
        <v>594</v>
      </c>
      <c r="D221" s="25">
        <v>11.870207865999999</v>
      </c>
      <c r="E221" s="25">
        <v>17.114336745900001</v>
      </c>
      <c r="F221" s="25">
        <v>340.54522831700001</v>
      </c>
      <c r="G221" s="25">
        <v>6</v>
      </c>
      <c r="H221" s="31" t="s">
        <v>968</v>
      </c>
      <c r="I221" s="25" t="s">
        <v>595</v>
      </c>
      <c r="J221" s="25" t="s">
        <v>2046</v>
      </c>
      <c r="K221" s="25" t="s">
        <v>1961</v>
      </c>
      <c r="L221" s="25"/>
      <c r="M221" s="25"/>
      <c r="N221" s="25" t="s">
        <v>39</v>
      </c>
      <c r="O221" s="25">
        <v>0</v>
      </c>
      <c r="P221" s="25">
        <v>0</v>
      </c>
      <c r="Q221" s="25" t="s">
        <v>13</v>
      </c>
    </row>
    <row r="222" spans="1:17" s="26" customFormat="1" ht="15" customHeight="1" x14ac:dyDescent="0.25">
      <c r="A222" s="25" t="s">
        <v>597</v>
      </c>
      <c r="B222" s="158" t="e">
        <f>VLOOKUP(A222,'IGNORE census data'!$A:$AB,1,FALSE)</f>
        <v>#N/A</v>
      </c>
      <c r="C222" s="25" t="s">
        <v>596</v>
      </c>
      <c r="D222" s="25">
        <v>11.864682138299999</v>
      </c>
      <c r="E222" s="25">
        <v>17.129447950799999</v>
      </c>
      <c r="F222" s="25">
        <v>349.66884275699999</v>
      </c>
      <c r="G222" s="25">
        <v>8</v>
      </c>
      <c r="H222" s="31" t="s">
        <v>968</v>
      </c>
      <c r="I222" s="25" t="s">
        <v>597</v>
      </c>
      <c r="J222" s="25" t="s">
        <v>2046</v>
      </c>
      <c r="K222" s="25" t="s">
        <v>1961</v>
      </c>
      <c r="L222" s="25"/>
      <c r="M222" s="25"/>
      <c r="N222" s="25" t="s">
        <v>39</v>
      </c>
      <c r="O222" s="25">
        <v>0</v>
      </c>
      <c r="P222" s="25">
        <v>0</v>
      </c>
      <c r="Q222" s="25" t="s">
        <v>13</v>
      </c>
    </row>
    <row r="223" spans="1:17" s="26" customFormat="1" ht="15" customHeight="1" x14ac:dyDescent="0.25">
      <c r="A223" s="20" t="s">
        <v>1451</v>
      </c>
      <c r="B223" s="158" t="e">
        <f>VLOOKUP(A223,'IGNORE census data'!$A:$AB,1,FALSE)</f>
        <v>#N/A</v>
      </c>
      <c r="C223" s="25" t="s">
        <v>1029</v>
      </c>
      <c r="D223" s="25">
        <v>12.116838262</v>
      </c>
      <c r="E223" s="25">
        <v>17.2885587924</v>
      </c>
      <c r="F223" s="25">
        <v>371.68852575</v>
      </c>
      <c r="G223" s="25">
        <v>8</v>
      </c>
      <c r="H223" s="25" t="s">
        <v>968</v>
      </c>
      <c r="I223" s="25" t="s">
        <v>1451</v>
      </c>
      <c r="J223" s="25" t="s">
        <v>2040</v>
      </c>
      <c r="K223" s="25" t="s">
        <v>2050</v>
      </c>
      <c r="L223" s="25"/>
      <c r="M223" s="25"/>
      <c r="N223" s="25" t="s">
        <v>509</v>
      </c>
      <c r="O223" s="25">
        <v>0</v>
      </c>
      <c r="P223" s="25">
        <v>0</v>
      </c>
      <c r="Q223" s="25" t="s">
        <v>13</v>
      </c>
    </row>
    <row r="224" spans="1:17" s="25" customFormat="1" ht="15" customHeight="1" x14ac:dyDescent="0.25">
      <c r="A224" s="20" t="s">
        <v>1452</v>
      </c>
      <c r="B224" s="158" t="e">
        <f>VLOOKUP(A224,'IGNORE census data'!$A:$AB,1,FALSE)</f>
        <v>#N/A</v>
      </c>
      <c r="C224" s="25" t="s">
        <v>1030</v>
      </c>
      <c r="D224" s="25">
        <v>12.1168055875</v>
      </c>
      <c r="E224" s="25">
        <v>17.288526591</v>
      </c>
      <c r="F224" s="25">
        <v>349.34388644699999</v>
      </c>
      <c r="G224" s="25">
        <v>8</v>
      </c>
      <c r="H224" s="25" t="s">
        <v>968</v>
      </c>
      <c r="I224" s="25" t="s">
        <v>1452</v>
      </c>
      <c r="J224" s="25" t="s">
        <v>2040</v>
      </c>
      <c r="K224" s="25" t="s">
        <v>2050</v>
      </c>
      <c r="N224" s="25" t="s">
        <v>531</v>
      </c>
      <c r="O224" s="25">
        <v>0</v>
      </c>
      <c r="P224" s="25">
        <v>0</v>
      </c>
      <c r="Q224" s="25" t="s">
        <v>13</v>
      </c>
    </row>
    <row r="225" spans="1:17" s="26" customFormat="1" ht="15" customHeight="1" x14ac:dyDescent="0.25">
      <c r="A225" s="17" t="s">
        <v>541</v>
      </c>
      <c r="B225" s="158" t="str">
        <f>VLOOKUP(A225,'IGNORE census data'!$A:$AB,1,FALSE)</f>
        <v>Arimta</v>
      </c>
      <c r="C225" s="26" t="s">
        <v>540</v>
      </c>
      <c r="D225" s="26">
        <v>12.041865418900001</v>
      </c>
      <c r="E225" s="26">
        <v>17.292035033800001</v>
      </c>
      <c r="F225" s="26">
        <v>333.739680179</v>
      </c>
      <c r="G225" s="26">
        <v>8</v>
      </c>
      <c r="H225" s="24" t="s">
        <v>967</v>
      </c>
      <c r="I225" s="26" t="s">
        <v>541</v>
      </c>
      <c r="J225" s="26" t="s">
        <v>2040</v>
      </c>
      <c r="K225" s="26" t="s">
        <v>2050</v>
      </c>
      <c r="N225" s="26" t="s">
        <v>509</v>
      </c>
      <c r="O225" s="26">
        <v>0</v>
      </c>
      <c r="P225" s="26">
        <v>1</v>
      </c>
      <c r="Q225" s="26" t="s">
        <v>13</v>
      </c>
    </row>
    <row r="226" spans="1:17" s="26" customFormat="1" ht="15" customHeight="1" x14ac:dyDescent="0.25">
      <c r="A226" s="23" t="s">
        <v>1358</v>
      </c>
      <c r="B226" s="158" t="str">
        <f>VLOOKUP(A226,'IGNORE census data'!$A:$AB,1,FALSE)</f>
        <v>Arogne 2</v>
      </c>
      <c r="C226" s="26" t="s">
        <v>288</v>
      </c>
      <c r="D226" s="26">
        <v>12.0242469088</v>
      </c>
      <c r="E226" s="26">
        <v>16.4150054172</v>
      </c>
      <c r="F226" s="26">
        <v>316.969683207</v>
      </c>
      <c r="G226" s="26">
        <v>8</v>
      </c>
      <c r="H226" s="24" t="s">
        <v>967</v>
      </c>
      <c r="I226" s="26" t="s">
        <v>289</v>
      </c>
      <c r="J226" s="26" t="s">
        <v>2038</v>
      </c>
      <c r="K226" s="26" t="s">
        <v>1903</v>
      </c>
      <c r="N226" s="26" t="s">
        <v>24</v>
      </c>
      <c r="O226" s="26">
        <v>0</v>
      </c>
      <c r="P226" s="26">
        <v>1</v>
      </c>
      <c r="Q226" s="26" t="s">
        <v>13</v>
      </c>
    </row>
    <row r="227" spans="1:17" s="26" customFormat="1" ht="15" customHeight="1" x14ac:dyDescent="0.25">
      <c r="A227" s="17" t="s">
        <v>1433</v>
      </c>
      <c r="B227" s="158" t="str">
        <f>VLOOKUP(A227,'IGNORE census data'!$A:$AB,1,FALSE)</f>
        <v>Assabaye</v>
      </c>
      <c r="C227" s="26" t="s">
        <v>550</v>
      </c>
      <c r="D227" s="26">
        <v>11.943973890900001</v>
      </c>
      <c r="E227" s="26">
        <v>17.2995801229</v>
      </c>
      <c r="F227" s="26">
        <v>273.49950147200002</v>
      </c>
      <c r="G227" s="26">
        <v>8</v>
      </c>
      <c r="H227" s="24" t="s">
        <v>967</v>
      </c>
      <c r="I227" s="26" t="s">
        <v>551</v>
      </c>
      <c r="J227" s="26" t="s">
        <v>2040</v>
      </c>
      <c r="K227" s="26" t="s">
        <v>2050</v>
      </c>
      <c r="N227" s="26" t="s">
        <v>12</v>
      </c>
      <c r="P227" s="26">
        <v>1</v>
      </c>
      <c r="Q227" s="26" t="s">
        <v>13</v>
      </c>
    </row>
    <row r="228" spans="1:17" s="26" customFormat="1" ht="15" customHeight="1" x14ac:dyDescent="0.25">
      <c r="A228" s="23" t="s">
        <v>1286</v>
      </c>
      <c r="B228" s="158" t="str">
        <f>VLOOKUP(A228,'IGNORE census data'!$A:$AB,1,FALSE)</f>
        <v>Assamale</v>
      </c>
      <c r="C228" s="14" t="s">
        <v>1051</v>
      </c>
      <c r="D228" s="14">
        <v>12.671651026899999</v>
      </c>
      <c r="E228" s="14">
        <v>16.980007355400002</v>
      </c>
      <c r="F228" s="14">
        <v>314.92980553400002</v>
      </c>
      <c r="G228" s="14">
        <v>6</v>
      </c>
      <c r="H228" s="26" t="s">
        <v>967</v>
      </c>
      <c r="I228" s="14" t="s">
        <v>1286</v>
      </c>
      <c r="J228" s="14" t="s">
        <v>105</v>
      </c>
      <c r="K228" s="14" t="s">
        <v>166</v>
      </c>
      <c r="L228" s="14"/>
      <c r="M228" s="14"/>
      <c r="N228" s="14" t="s">
        <v>65</v>
      </c>
      <c r="O228" s="14">
        <v>0</v>
      </c>
      <c r="P228" s="14">
        <v>0</v>
      </c>
      <c r="Q228" s="14" t="s">
        <v>13</v>
      </c>
    </row>
    <row r="229" spans="1:17" s="26" customFormat="1" ht="15" customHeight="1" x14ac:dyDescent="0.25">
      <c r="A229" s="24" t="s">
        <v>1121</v>
      </c>
      <c r="B229" s="158" t="str">
        <f>VLOOKUP(A229,'IGNORE census data'!$A:$AB,1,FALSE)</f>
        <v>Atoueli 2</v>
      </c>
      <c r="C229" s="26" t="s">
        <v>1058</v>
      </c>
      <c r="D229" s="26">
        <v>12.157933054100001</v>
      </c>
      <c r="E229" s="26">
        <v>17.574423079500001</v>
      </c>
      <c r="F229" s="26">
        <v>337.56657931799998</v>
      </c>
      <c r="G229" s="26">
        <v>8</v>
      </c>
      <c r="H229" s="26" t="s">
        <v>967</v>
      </c>
      <c r="I229" s="26" t="s">
        <v>1532</v>
      </c>
      <c r="J229" s="26" t="s">
        <v>2040</v>
      </c>
      <c r="K229" s="26" t="s">
        <v>1796</v>
      </c>
      <c r="N229" s="26" t="s">
        <v>531</v>
      </c>
      <c r="O229" s="26">
        <v>0</v>
      </c>
      <c r="P229" s="26">
        <v>0</v>
      </c>
      <c r="Q229" s="26" t="s">
        <v>13</v>
      </c>
    </row>
    <row r="230" spans="1:17" s="25" customFormat="1" ht="15" customHeight="1" x14ac:dyDescent="0.25">
      <c r="A230" s="15" t="s">
        <v>1028</v>
      </c>
      <c r="B230" s="158" t="e">
        <f>VLOOKUP(A230,'IGNORE census data'!$A:$AB,1,FALSE)</f>
        <v>#N/A</v>
      </c>
      <c r="C230" s="26" t="s">
        <v>1027</v>
      </c>
      <c r="D230" s="26">
        <v>12.5620963998</v>
      </c>
      <c r="E230" s="26">
        <v>16.7488695875</v>
      </c>
      <c r="F230" s="26">
        <v>292.600727006</v>
      </c>
      <c r="G230" s="26">
        <v>8</v>
      </c>
      <c r="H230" s="26" t="s">
        <v>967</v>
      </c>
      <c r="I230" s="26" t="s">
        <v>1028</v>
      </c>
      <c r="J230" s="26" t="s">
        <v>2047</v>
      </c>
      <c r="K230" s="26" t="s">
        <v>1886</v>
      </c>
      <c r="L230" s="26"/>
      <c r="M230" s="26"/>
      <c r="N230" s="26" t="s">
        <v>24</v>
      </c>
      <c r="O230" s="26">
        <v>1</v>
      </c>
      <c r="P230" s="26">
        <v>0</v>
      </c>
      <c r="Q230" s="26" t="s">
        <v>25</v>
      </c>
    </row>
    <row r="231" spans="1:17" s="26" customFormat="1" ht="15" customHeight="1" x14ac:dyDescent="0.25">
      <c r="A231" s="26" t="s">
        <v>860</v>
      </c>
      <c r="B231" s="158" t="str">
        <f>VLOOKUP(A231,'IGNORE census data'!$A:$AB,1,FALSE)</f>
        <v>Awoni Chari</v>
      </c>
      <c r="C231" s="26" t="s">
        <v>859</v>
      </c>
      <c r="D231" s="26">
        <v>12.913084817</v>
      </c>
      <c r="E231" s="26">
        <v>16.756114398499999</v>
      </c>
      <c r="F231" s="26">
        <v>298.69106836200001</v>
      </c>
      <c r="G231" s="26">
        <v>8</v>
      </c>
      <c r="H231" s="24" t="s">
        <v>967</v>
      </c>
      <c r="I231" s="26" t="s">
        <v>860</v>
      </c>
      <c r="J231" s="26" t="s">
        <v>105</v>
      </c>
      <c r="K231" s="26" t="s">
        <v>2052</v>
      </c>
      <c r="N231" s="26" t="s">
        <v>65</v>
      </c>
      <c r="O231" s="26">
        <v>0</v>
      </c>
      <c r="P231" s="26">
        <v>0</v>
      </c>
    </row>
    <row r="232" spans="1:17" s="25" customFormat="1" ht="15" customHeight="1" x14ac:dyDescent="0.25">
      <c r="A232" s="26" t="s">
        <v>1144</v>
      </c>
      <c r="B232" s="158" t="str">
        <f>VLOOKUP(A232,'IGNORE census data'!$A:$AB,1,FALSE)</f>
        <v>Babalah</v>
      </c>
      <c r="C232" s="26" t="s">
        <v>314</v>
      </c>
      <c r="D232" s="26">
        <v>12.7357141539</v>
      </c>
      <c r="E232" s="26">
        <v>16.172823639499999</v>
      </c>
      <c r="F232" s="26">
        <v>318.82302601399999</v>
      </c>
      <c r="G232" s="26">
        <v>8</v>
      </c>
      <c r="H232" s="24" t="s">
        <v>967</v>
      </c>
      <c r="I232" s="26" t="s">
        <v>315</v>
      </c>
      <c r="J232" s="26" t="s">
        <v>2041</v>
      </c>
      <c r="K232" s="26" t="s">
        <v>219</v>
      </c>
      <c r="L232" s="26"/>
      <c r="M232" s="26"/>
      <c r="N232" s="26" t="s">
        <v>65</v>
      </c>
      <c r="O232" s="26">
        <v>0</v>
      </c>
      <c r="P232" s="26">
        <v>1</v>
      </c>
      <c r="Q232" s="26" t="s">
        <v>13</v>
      </c>
    </row>
    <row r="233" spans="1:17" s="25" customFormat="1" ht="15" customHeight="1" x14ac:dyDescent="0.25">
      <c r="A233" s="25" t="s">
        <v>1186</v>
      </c>
      <c r="B233" s="158" t="e">
        <f>VLOOKUP(A233,'IGNORE census data'!$A:$AB,1,FALSE)</f>
        <v>#N/A</v>
      </c>
      <c r="C233" s="25" t="s">
        <v>433</v>
      </c>
      <c r="D233" s="25">
        <v>12.380261325799999</v>
      </c>
      <c r="E233" s="25">
        <v>17.046256248300001</v>
      </c>
      <c r="F233" s="25">
        <v>346.783385028</v>
      </c>
      <c r="G233" s="25">
        <v>8</v>
      </c>
      <c r="H233" s="31" t="s">
        <v>968</v>
      </c>
      <c r="I233" s="25" t="s">
        <v>1555</v>
      </c>
      <c r="J233" s="25" t="s">
        <v>1508</v>
      </c>
      <c r="K233" s="25" t="s">
        <v>102</v>
      </c>
      <c r="N233" s="25" t="s">
        <v>21</v>
      </c>
      <c r="O233" s="25">
        <v>1</v>
      </c>
      <c r="P233" s="25">
        <v>0</v>
      </c>
      <c r="Q233" s="25" t="s">
        <v>13</v>
      </c>
    </row>
    <row r="234" spans="1:17" s="26" customFormat="1" ht="15" customHeight="1" x14ac:dyDescent="0.25">
      <c r="A234" s="23" t="s">
        <v>1393</v>
      </c>
      <c r="B234" s="158" t="str">
        <f>VLOOKUP(A234,'IGNORE census data'!$A:$AB,1,FALSE)</f>
        <v>Bach</v>
      </c>
      <c r="C234" s="26" t="s">
        <v>16</v>
      </c>
      <c r="D234" s="26">
        <v>12.5809677127</v>
      </c>
      <c r="E234" s="26">
        <v>16.558388603000001</v>
      </c>
      <c r="F234" s="26">
        <v>303.68001737499998</v>
      </c>
      <c r="G234" s="26">
        <v>8</v>
      </c>
      <c r="H234" s="24" t="s">
        <v>967</v>
      </c>
      <c r="I234" s="26" t="s">
        <v>17</v>
      </c>
      <c r="J234" s="26" t="s">
        <v>105</v>
      </c>
      <c r="K234" s="26" t="s">
        <v>105</v>
      </c>
      <c r="N234" s="26" t="s">
        <v>18</v>
      </c>
      <c r="O234" s="26">
        <v>0</v>
      </c>
      <c r="P234" s="26">
        <v>0</v>
      </c>
      <c r="Q234" s="26" t="s">
        <v>13</v>
      </c>
    </row>
    <row r="235" spans="1:17" s="26" customFormat="1" ht="15" customHeight="1" x14ac:dyDescent="0.25">
      <c r="A235" s="26" t="s">
        <v>1278</v>
      </c>
      <c r="B235" s="158" t="str">
        <f>VLOOKUP(A235,'IGNORE census data'!$A:$AB,1,FALSE)</f>
        <v>Bagada</v>
      </c>
      <c r="C235" s="26" t="s">
        <v>132</v>
      </c>
      <c r="D235" s="26">
        <v>12.687393221900001</v>
      </c>
      <c r="E235" s="26">
        <v>16.936518948500002</v>
      </c>
      <c r="F235" s="26">
        <v>308.99258561900001</v>
      </c>
      <c r="G235" s="26">
        <v>8</v>
      </c>
      <c r="H235" s="24" t="s">
        <v>967</v>
      </c>
      <c r="I235" s="26" t="s">
        <v>133</v>
      </c>
      <c r="J235" s="26" t="s">
        <v>105</v>
      </c>
      <c r="K235" s="26" t="s">
        <v>166</v>
      </c>
      <c r="N235" s="26" t="s">
        <v>12</v>
      </c>
      <c r="O235" s="26">
        <v>0</v>
      </c>
      <c r="P235" s="26">
        <v>0</v>
      </c>
      <c r="Q235" s="26" t="s">
        <v>13</v>
      </c>
    </row>
    <row r="236" spans="1:17" s="26" customFormat="1" ht="15" customHeight="1" x14ac:dyDescent="0.25">
      <c r="A236" s="23" t="s">
        <v>252</v>
      </c>
      <c r="B236" s="158" t="str">
        <f>VLOOKUP(A236,'IGNORE census data'!$A:$AB,1,FALSE)</f>
        <v>Bagourwa</v>
      </c>
      <c r="C236" s="26" t="s">
        <v>251</v>
      </c>
      <c r="D236" s="26">
        <v>12.1501823525</v>
      </c>
      <c r="E236" s="26">
        <v>16.420376316999999</v>
      </c>
      <c r="F236" s="26">
        <v>319.859403095</v>
      </c>
      <c r="G236" s="26">
        <v>8</v>
      </c>
      <c r="H236" s="24" t="s">
        <v>967</v>
      </c>
      <c r="I236" s="26" t="s">
        <v>252</v>
      </c>
      <c r="J236" s="26" t="s">
        <v>2038</v>
      </c>
      <c r="K236" s="26" t="s">
        <v>1903</v>
      </c>
      <c r="N236" s="26" t="s">
        <v>24</v>
      </c>
      <c r="O236" s="26">
        <v>1</v>
      </c>
      <c r="P236" s="26">
        <v>0</v>
      </c>
      <c r="Q236" s="26" t="s">
        <v>25</v>
      </c>
    </row>
    <row r="237" spans="1:17" s="26" customFormat="1" ht="15" customHeight="1" x14ac:dyDescent="0.25">
      <c r="A237" s="26" t="s">
        <v>936</v>
      </c>
      <c r="B237" s="158" t="e">
        <f>VLOOKUP(A237,'IGNORE census data'!$A:$AB,1,FALSE)</f>
        <v>#N/A</v>
      </c>
      <c r="C237" s="26" t="s">
        <v>437</v>
      </c>
      <c r="D237" s="26">
        <v>12.112101661500001</v>
      </c>
      <c r="E237" s="26">
        <v>17.022666469800001</v>
      </c>
      <c r="F237" s="26">
        <v>330.692886778</v>
      </c>
      <c r="G237" s="26">
        <v>8</v>
      </c>
      <c r="H237" s="24" t="s">
        <v>967</v>
      </c>
      <c r="I237" s="26" t="s">
        <v>438</v>
      </c>
      <c r="J237" s="26" t="s">
        <v>2043</v>
      </c>
      <c r="K237" s="26" t="s">
        <v>937</v>
      </c>
      <c r="N237" s="26" t="s">
        <v>24</v>
      </c>
      <c r="O237" s="26">
        <v>1</v>
      </c>
      <c r="P237" s="26">
        <v>0</v>
      </c>
      <c r="Q237" s="26" t="s">
        <v>25</v>
      </c>
    </row>
    <row r="238" spans="1:17" s="26" customFormat="1" ht="15" customHeight="1" x14ac:dyDescent="0.25">
      <c r="A238" s="17" t="s">
        <v>558</v>
      </c>
      <c r="B238" s="158" t="str">
        <f>VLOOKUP(A238,'IGNORE census data'!$A:$AB,1,FALSE)</f>
        <v>Baka</v>
      </c>
      <c r="C238" s="26" t="s">
        <v>557</v>
      </c>
      <c r="D238" s="26">
        <v>11.9331556687</v>
      </c>
      <c r="E238" s="26">
        <v>17.260752327199999</v>
      </c>
      <c r="F238" s="26">
        <v>314.68004955700002</v>
      </c>
      <c r="G238" s="26">
        <v>6</v>
      </c>
      <c r="H238" s="24" t="s">
        <v>967</v>
      </c>
      <c r="I238" s="26" t="s">
        <v>558</v>
      </c>
      <c r="J238" s="26" t="s">
        <v>2040</v>
      </c>
      <c r="K238" s="26" t="s">
        <v>2050</v>
      </c>
      <c r="N238" s="26" t="s">
        <v>24</v>
      </c>
      <c r="O238" s="26">
        <v>1</v>
      </c>
      <c r="P238" s="26">
        <v>0</v>
      </c>
      <c r="Q238" s="26" t="s">
        <v>25</v>
      </c>
    </row>
    <row r="239" spans="1:17" s="26" customFormat="1" ht="15" customHeight="1" x14ac:dyDescent="0.25">
      <c r="A239" s="25" t="s">
        <v>69</v>
      </c>
      <c r="B239" s="158" t="e">
        <f>VLOOKUP(A239,'IGNORE census data'!$A:$AB,1,FALSE)</f>
        <v>#N/A</v>
      </c>
      <c r="C239" s="25" t="s">
        <v>68</v>
      </c>
      <c r="D239" s="25">
        <v>12.5886720391</v>
      </c>
      <c r="E239" s="25">
        <v>16.454476670599998</v>
      </c>
      <c r="F239" s="25">
        <v>309.89176959999998</v>
      </c>
      <c r="G239" s="25">
        <v>8</v>
      </c>
      <c r="H239" s="31" t="s">
        <v>968</v>
      </c>
      <c r="I239" s="25" t="s">
        <v>69</v>
      </c>
      <c r="J239" s="25" t="s">
        <v>105</v>
      </c>
      <c r="K239" s="25" t="s">
        <v>105</v>
      </c>
      <c r="L239" s="25"/>
      <c r="M239" s="25"/>
      <c r="N239" s="25" t="s">
        <v>65</v>
      </c>
      <c r="O239" s="25">
        <v>0</v>
      </c>
      <c r="P239" s="25">
        <v>0</v>
      </c>
      <c r="Q239" s="25" t="s">
        <v>13</v>
      </c>
    </row>
    <row r="240" spans="1:17" s="26" customFormat="1" ht="15" customHeight="1" x14ac:dyDescent="0.25">
      <c r="A240" s="26" t="s">
        <v>848</v>
      </c>
      <c r="B240" s="158" t="str">
        <f>VLOOKUP(A240,'IGNORE census data'!$A:$AB,1,FALSE)</f>
        <v>Balimri</v>
      </c>
      <c r="C240" s="26" t="s">
        <v>847</v>
      </c>
      <c r="D240" s="26">
        <v>13.013375719200001</v>
      </c>
      <c r="E240" s="26">
        <v>16.803696674000001</v>
      </c>
      <c r="F240" s="26">
        <v>302.46503778300001</v>
      </c>
      <c r="G240" s="26">
        <v>4</v>
      </c>
      <c r="H240" s="24" t="s">
        <v>967</v>
      </c>
      <c r="I240" s="26" t="s">
        <v>848</v>
      </c>
      <c r="J240" s="26" t="s">
        <v>2037</v>
      </c>
      <c r="K240" s="26" t="s">
        <v>2048</v>
      </c>
      <c r="N240" s="26" t="s">
        <v>24</v>
      </c>
      <c r="O240" s="26">
        <v>0</v>
      </c>
      <c r="P240" s="26">
        <v>2</v>
      </c>
    </row>
    <row r="241" spans="1:17" s="26" customFormat="1" ht="15" customHeight="1" x14ac:dyDescent="0.25">
      <c r="A241" s="25" t="s">
        <v>1412</v>
      </c>
      <c r="B241" s="158" t="e">
        <f>VLOOKUP(A241,'IGNORE census data'!$A:$AB,1,FALSE)</f>
        <v>#N/A</v>
      </c>
      <c r="C241" s="25" t="s">
        <v>925</v>
      </c>
      <c r="D241" s="25">
        <v>12.594969968799999</v>
      </c>
      <c r="E241" s="25">
        <v>16.549989258499998</v>
      </c>
      <c r="F241" s="25">
        <v>336.67477128799999</v>
      </c>
      <c r="G241" s="25">
        <v>8</v>
      </c>
      <c r="H241" s="25" t="s">
        <v>968</v>
      </c>
      <c r="I241" s="25" t="s">
        <v>1412</v>
      </c>
      <c r="J241" s="25" t="s">
        <v>105</v>
      </c>
      <c r="K241" s="25" t="s">
        <v>105</v>
      </c>
      <c r="L241" s="25"/>
      <c r="M241" s="25"/>
      <c r="N241" s="25" t="s">
        <v>12</v>
      </c>
      <c r="O241" s="25">
        <v>0</v>
      </c>
      <c r="P241" s="25">
        <v>0</v>
      </c>
      <c r="Q241" s="25" t="s">
        <v>13</v>
      </c>
    </row>
    <row r="242" spans="1:17" s="26" customFormat="1" ht="15" customHeight="1" x14ac:dyDescent="0.25">
      <c r="A242" s="26" t="s">
        <v>1877</v>
      </c>
      <c r="B242" s="158" t="str">
        <f>VLOOKUP(A242,'IGNORE census data'!$A:$AB,1,FALSE)</f>
        <v>Bani Hisseine</v>
      </c>
      <c r="C242" s="26" t="s">
        <v>638</v>
      </c>
      <c r="D242" s="26">
        <v>11.8929282394</v>
      </c>
      <c r="E242" s="26">
        <v>17.211250139600001</v>
      </c>
      <c r="F242" s="26">
        <v>325.03819969800003</v>
      </c>
      <c r="G242" s="26">
        <v>6</v>
      </c>
      <c r="H242" s="24" t="s">
        <v>967</v>
      </c>
      <c r="I242" s="26" t="s">
        <v>1636</v>
      </c>
      <c r="J242" s="26" t="s">
        <v>2046</v>
      </c>
      <c r="K242" s="26" t="s">
        <v>1961</v>
      </c>
      <c r="N242" s="26" t="s">
        <v>24</v>
      </c>
      <c r="O242" s="26">
        <v>1</v>
      </c>
      <c r="P242" s="26">
        <v>0</v>
      </c>
      <c r="Q242" s="26" t="s">
        <v>25</v>
      </c>
    </row>
    <row r="243" spans="1:17" s="25" customFormat="1" ht="15" customHeight="1" x14ac:dyDescent="0.25">
      <c r="A243" s="20" t="s">
        <v>553</v>
      </c>
      <c r="B243" s="158" t="e">
        <f>VLOOKUP(A243,'IGNORE census data'!$A:$AB,1,FALSE)</f>
        <v>#N/A</v>
      </c>
      <c r="C243" s="25" t="s">
        <v>552</v>
      </c>
      <c r="D243" s="25">
        <v>11.9981719292</v>
      </c>
      <c r="E243" s="25">
        <v>17.219935049099998</v>
      </c>
      <c r="F243" s="25">
        <v>351.491560601</v>
      </c>
      <c r="G243" s="25">
        <v>8</v>
      </c>
      <c r="H243" s="31" t="s">
        <v>968</v>
      </c>
      <c r="I243" s="25" t="s">
        <v>553</v>
      </c>
      <c r="J243" s="25" t="s">
        <v>2040</v>
      </c>
      <c r="K243" s="25" t="s">
        <v>2050</v>
      </c>
      <c r="N243" s="25" t="s">
        <v>12</v>
      </c>
      <c r="O243" s="25">
        <v>0</v>
      </c>
      <c r="P243" s="25">
        <v>1</v>
      </c>
      <c r="Q243" s="25" t="s">
        <v>25</v>
      </c>
    </row>
    <row r="244" spans="1:17" s="25" customFormat="1" ht="15" customHeight="1" x14ac:dyDescent="0.25">
      <c r="A244" s="17" t="s">
        <v>1432</v>
      </c>
      <c r="B244" s="158" t="str">
        <f>VLOOKUP(A244,'IGNORE census data'!$A:$AB,1,FALSE)</f>
        <v>Bantoul Moteur</v>
      </c>
      <c r="C244" s="26" t="s">
        <v>559</v>
      </c>
      <c r="D244" s="26">
        <v>11.995803725</v>
      </c>
      <c r="E244" s="26">
        <v>17.2350114296</v>
      </c>
      <c r="F244" s="26">
        <v>317.81914991500003</v>
      </c>
      <c r="G244" s="26">
        <v>6</v>
      </c>
      <c r="H244" s="24" t="s">
        <v>967</v>
      </c>
      <c r="I244" s="26" t="s">
        <v>1432</v>
      </c>
      <c r="J244" s="26" t="s">
        <v>2040</v>
      </c>
      <c r="K244" s="26" t="s">
        <v>2050</v>
      </c>
      <c r="L244" s="26"/>
      <c r="M244" s="26"/>
      <c r="N244" s="26" t="s">
        <v>18</v>
      </c>
      <c r="O244" s="26">
        <v>0</v>
      </c>
      <c r="P244" s="26">
        <v>0</v>
      </c>
      <c r="Q244" s="26" t="s">
        <v>13</v>
      </c>
    </row>
    <row r="245" spans="1:17" s="25" customFormat="1" ht="15" customHeight="1" x14ac:dyDescent="0.25">
      <c r="A245" s="23" t="s">
        <v>1359</v>
      </c>
      <c r="B245" s="158" t="str">
        <f>VLOOKUP(A245,'IGNORE census data'!$A:$AB,1,FALSE)</f>
        <v>Baou Garada</v>
      </c>
      <c r="C245" s="26" t="s">
        <v>302</v>
      </c>
      <c r="D245" s="26">
        <v>12.152204315700001</v>
      </c>
      <c r="E245" s="26">
        <v>16.341795670500002</v>
      </c>
      <c r="F245" s="26">
        <v>308.19544032599998</v>
      </c>
      <c r="G245" s="26">
        <v>8</v>
      </c>
      <c r="H245" s="24" t="s">
        <v>967</v>
      </c>
      <c r="I245" s="26" t="s">
        <v>303</v>
      </c>
      <c r="J245" s="26" t="s">
        <v>2041</v>
      </c>
      <c r="K245" s="26" t="s">
        <v>1903</v>
      </c>
      <c r="L245" s="26"/>
      <c r="M245" s="26"/>
      <c r="N245" s="26" t="s">
        <v>39</v>
      </c>
      <c r="O245" s="26">
        <v>0</v>
      </c>
      <c r="P245" s="26">
        <v>0</v>
      </c>
      <c r="Q245" s="26" t="s">
        <v>13</v>
      </c>
    </row>
    <row r="246" spans="1:17" s="26" customFormat="1" ht="15" customHeight="1" x14ac:dyDescent="0.25">
      <c r="A246" s="23" t="s">
        <v>1359</v>
      </c>
      <c r="B246" s="158" t="str">
        <f>VLOOKUP(A246,'IGNORE census data'!$A:$AB,1,FALSE)</f>
        <v>Baou Garada</v>
      </c>
      <c r="C246" s="26" t="s">
        <v>297</v>
      </c>
      <c r="D246" s="26">
        <v>12.162063677300001</v>
      </c>
      <c r="E246" s="26">
        <v>16.341952898300001</v>
      </c>
      <c r="F246" s="26">
        <v>307.86776854800002</v>
      </c>
      <c r="G246" s="26">
        <v>6</v>
      </c>
      <c r="H246" s="24" t="s">
        <v>967</v>
      </c>
      <c r="I246" s="26" t="s">
        <v>298</v>
      </c>
      <c r="J246" s="26" t="s">
        <v>2038</v>
      </c>
      <c r="K246" s="26" t="s">
        <v>1903</v>
      </c>
      <c r="N246" s="26" t="s">
        <v>24</v>
      </c>
      <c r="O246" s="26">
        <v>1</v>
      </c>
      <c r="P246" s="26">
        <v>0</v>
      </c>
      <c r="Q246" s="26" t="s">
        <v>25</v>
      </c>
    </row>
    <row r="247" spans="1:17" s="26" customFormat="1" ht="15" customHeight="1" x14ac:dyDescent="0.25">
      <c r="A247" s="26" t="s">
        <v>1306</v>
      </c>
      <c r="B247" s="158" t="e">
        <f>VLOOKUP(A247,'IGNORE census data'!$A:$AB,1,FALSE)</f>
        <v>#N/A</v>
      </c>
      <c r="C247" s="26" t="s">
        <v>789</v>
      </c>
      <c r="D247" s="26">
        <v>12.4613203565</v>
      </c>
      <c r="E247" s="26">
        <v>16.766100767400001</v>
      </c>
      <c r="H247" s="26" t="s">
        <v>967</v>
      </c>
      <c r="I247" s="26" t="s">
        <v>1508</v>
      </c>
      <c r="J247" s="26" t="s">
        <v>1508</v>
      </c>
      <c r="K247" s="26" t="s">
        <v>1886</v>
      </c>
      <c r="N247" s="26" t="s">
        <v>24</v>
      </c>
      <c r="O247" s="26">
        <v>1</v>
      </c>
      <c r="P247" s="26">
        <v>0</v>
      </c>
      <c r="Q247" s="26" t="s">
        <v>25</v>
      </c>
    </row>
    <row r="248" spans="1:17" s="26" customFormat="1" ht="15" customHeight="1" x14ac:dyDescent="0.25">
      <c r="A248" s="26" t="s">
        <v>1307</v>
      </c>
      <c r="B248" s="158" t="e">
        <f>VLOOKUP(A248,'IGNORE census data'!$A:$AB,1,FALSE)</f>
        <v>#N/A</v>
      </c>
      <c r="C248" s="26" t="s">
        <v>789</v>
      </c>
      <c r="D248" s="26">
        <v>12.4613203565</v>
      </c>
      <c r="E248" s="26">
        <v>16.766100767400001</v>
      </c>
      <c r="F248" s="26">
        <v>341.70417196900001</v>
      </c>
      <c r="G248" s="26">
        <v>8</v>
      </c>
      <c r="H248" s="24" t="s">
        <v>967</v>
      </c>
      <c r="I248" s="26" t="s">
        <v>1650</v>
      </c>
      <c r="J248" s="26" t="s">
        <v>2047</v>
      </c>
      <c r="K248" s="26" t="s">
        <v>1886</v>
      </c>
      <c r="N248" s="26" t="s">
        <v>24</v>
      </c>
      <c r="O248" s="26">
        <v>1</v>
      </c>
      <c r="P248" s="26">
        <v>0</v>
      </c>
      <c r="Q248" s="26" t="s">
        <v>25</v>
      </c>
    </row>
    <row r="249" spans="1:17" s="26" customFormat="1" ht="15" customHeight="1" x14ac:dyDescent="0.25">
      <c r="A249" s="24" t="s">
        <v>1187</v>
      </c>
      <c r="B249" s="158" t="str">
        <f>VLOOKUP(A249,'IGNORE census data'!$A:$AB,1,FALSE)</f>
        <v>Barkatagna 1</v>
      </c>
      <c r="C249" s="26" t="s">
        <v>624</v>
      </c>
      <c r="D249" s="26">
        <v>12.3634522313</v>
      </c>
      <c r="E249" s="26">
        <v>17.000741983800001</v>
      </c>
      <c r="F249" s="26">
        <v>299.83549065400001</v>
      </c>
      <c r="G249" s="26">
        <v>6</v>
      </c>
      <c r="H249" s="24" t="s">
        <v>967</v>
      </c>
      <c r="I249" s="26" t="s">
        <v>625</v>
      </c>
      <c r="J249" s="26" t="s">
        <v>2043</v>
      </c>
      <c r="K249" s="26" t="s">
        <v>102</v>
      </c>
      <c r="N249" s="26" t="s">
        <v>24</v>
      </c>
      <c r="O249" s="26">
        <v>1</v>
      </c>
      <c r="P249" s="26">
        <v>1</v>
      </c>
      <c r="Q249" s="26" t="s">
        <v>13</v>
      </c>
    </row>
    <row r="250" spans="1:17" s="26" customFormat="1" ht="15" customHeight="1" x14ac:dyDescent="0.25">
      <c r="A250" s="24" t="s">
        <v>1188</v>
      </c>
      <c r="B250" s="158" t="str">
        <f>VLOOKUP(A250,'IGNORE census data'!$A:$AB,1,FALSE)</f>
        <v>Barkatagna 2</v>
      </c>
      <c r="C250" s="26" t="s">
        <v>634</v>
      </c>
      <c r="D250" s="26">
        <v>12.357176367599999</v>
      </c>
      <c r="E250" s="26">
        <v>17.000483919299999</v>
      </c>
      <c r="F250" s="26">
        <v>304.42226156499999</v>
      </c>
      <c r="G250" s="26">
        <v>6</v>
      </c>
      <c r="H250" s="24" t="s">
        <v>967</v>
      </c>
      <c r="I250" s="26" t="s">
        <v>635</v>
      </c>
      <c r="J250" s="26" t="s">
        <v>2043</v>
      </c>
      <c r="K250" s="26" t="s">
        <v>102</v>
      </c>
      <c r="N250" s="26" t="s">
        <v>24</v>
      </c>
      <c r="O250" s="26">
        <v>1</v>
      </c>
      <c r="P250" s="26">
        <v>0</v>
      </c>
      <c r="Q250" s="26" t="s">
        <v>25</v>
      </c>
    </row>
    <row r="251" spans="1:17" s="26" customFormat="1" ht="15" customHeight="1" x14ac:dyDescent="0.25">
      <c r="A251" s="24" t="s">
        <v>1189</v>
      </c>
      <c r="B251" s="158" t="str">
        <f>VLOOKUP(A251,'IGNORE census data'!$A:$AB,1,FALSE)</f>
        <v>Barkatagna 3</v>
      </c>
      <c r="C251" s="26" t="s">
        <v>626</v>
      </c>
      <c r="D251" s="26">
        <v>12.3512336799</v>
      </c>
      <c r="E251" s="26">
        <v>16.998617429999999</v>
      </c>
      <c r="F251" s="26">
        <v>326.12402873000002</v>
      </c>
      <c r="G251" s="26">
        <v>8</v>
      </c>
      <c r="H251" s="24" t="s">
        <v>967</v>
      </c>
      <c r="I251" s="26" t="s">
        <v>627</v>
      </c>
      <c r="J251" s="26" t="s">
        <v>2043</v>
      </c>
      <c r="K251" s="26" t="s">
        <v>102</v>
      </c>
      <c r="N251" s="26" t="s">
        <v>24</v>
      </c>
      <c r="O251" s="26">
        <v>1</v>
      </c>
      <c r="P251" s="26">
        <v>0</v>
      </c>
      <c r="Q251" s="26" t="s">
        <v>13</v>
      </c>
    </row>
    <row r="252" spans="1:17" s="26" customFormat="1" ht="15" customHeight="1" x14ac:dyDescent="0.25">
      <c r="A252" s="24" t="s">
        <v>1190</v>
      </c>
      <c r="B252" s="158" t="str">
        <f>VLOOKUP(A252,'IGNORE census data'!$A:$AB,1,FALSE)</f>
        <v>Barkatagna 4</v>
      </c>
      <c r="C252" s="26" t="s">
        <v>628</v>
      </c>
      <c r="D252" s="26">
        <v>12.3532273997</v>
      </c>
      <c r="E252" s="26">
        <v>16.995623837899998</v>
      </c>
      <c r="F252" s="26">
        <v>330.91598702099998</v>
      </c>
      <c r="G252" s="26">
        <v>8</v>
      </c>
      <c r="H252" s="24" t="s">
        <v>967</v>
      </c>
      <c r="I252" s="26" t="s">
        <v>629</v>
      </c>
      <c r="J252" s="26" t="s">
        <v>2043</v>
      </c>
      <c r="K252" s="26" t="s">
        <v>102</v>
      </c>
      <c r="N252" s="26" t="s">
        <v>39</v>
      </c>
      <c r="O252" s="26">
        <v>0</v>
      </c>
      <c r="P252" s="26">
        <v>0</v>
      </c>
      <c r="Q252" s="26" t="s">
        <v>13</v>
      </c>
    </row>
    <row r="253" spans="1:17" s="26" customFormat="1" ht="15" customHeight="1" x14ac:dyDescent="0.25">
      <c r="A253" s="25" t="s">
        <v>442</v>
      </c>
      <c r="B253" s="158" t="e">
        <f>VLOOKUP(A253,'IGNORE census data'!$A:$AB,1,FALSE)</f>
        <v>#N/A</v>
      </c>
      <c r="C253" s="25" t="s">
        <v>441</v>
      </c>
      <c r="D253" s="25">
        <v>12.1097956169</v>
      </c>
      <c r="E253" s="25">
        <v>17.0189194499</v>
      </c>
      <c r="F253" s="25">
        <v>322.23571503699998</v>
      </c>
      <c r="G253" s="25">
        <v>8</v>
      </c>
      <c r="H253" s="31" t="s">
        <v>968</v>
      </c>
      <c r="I253" s="25" t="s">
        <v>442</v>
      </c>
      <c r="J253" s="25" t="s">
        <v>2043</v>
      </c>
      <c r="K253" s="25" t="s">
        <v>937</v>
      </c>
      <c r="L253" s="25"/>
      <c r="M253" s="25"/>
      <c r="N253" s="25" t="s">
        <v>24</v>
      </c>
      <c r="O253" s="25">
        <v>1</v>
      </c>
      <c r="P253" s="25">
        <v>0</v>
      </c>
      <c r="Q253" s="25" t="s">
        <v>25</v>
      </c>
    </row>
    <row r="254" spans="1:17" s="26" customFormat="1" ht="15" customHeight="1" x14ac:dyDescent="0.25">
      <c r="A254" s="25" t="s">
        <v>436</v>
      </c>
      <c r="B254" s="158" t="e">
        <f>VLOOKUP(A254,'IGNORE census data'!$A:$AB,1,FALSE)</f>
        <v>#N/A</v>
      </c>
      <c r="C254" s="25" t="s">
        <v>435</v>
      </c>
      <c r="D254" s="25">
        <v>12.1093231313</v>
      </c>
      <c r="E254" s="25">
        <v>17.0219214219</v>
      </c>
      <c r="F254" s="25">
        <v>335.00359051999999</v>
      </c>
      <c r="G254" s="25">
        <v>8</v>
      </c>
      <c r="H254" s="31" t="s">
        <v>968</v>
      </c>
      <c r="I254" s="25" t="s">
        <v>436</v>
      </c>
      <c r="J254" s="25" t="s">
        <v>2043</v>
      </c>
      <c r="K254" s="25" t="s">
        <v>937</v>
      </c>
      <c r="L254" s="25"/>
      <c r="M254" s="25"/>
      <c r="N254" s="25" t="s">
        <v>24</v>
      </c>
      <c r="O254" s="25">
        <v>1</v>
      </c>
      <c r="P254" s="25">
        <v>0</v>
      </c>
      <c r="Q254" s="25" t="s">
        <v>25</v>
      </c>
    </row>
    <row r="255" spans="1:17" s="25" customFormat="1" ht="15" customHeight="1" x14ac:dyDescent="0.25">
      <c r="A255" s="25" t="s">
        <v>440</v>
      </c>
      <c r="B255" s="158" t="e">
        <f>VLOOKUP(A255,'IGNORE census data'!$A:$AB,1,FALSE)</f>
        <v>#N/A</v>
      </c>
      <c r="C255" s="25" t="s">
        <v>439</v>
      </c>
      <c r="D255" s="25">
        <v>12.111948719600001</v>
      </c>
      <c r="E255" s="25">
        <v>17.017934873400002</v>
      </c>
      <c r="F255" s="25">
        <v>317.116694537</v>
      </c>
      <c r="G255" s="25">
        <v>8</v>
      </c>
      <c r="H255" s="31" t="s">
        <v>968</v>
      </c>
      <c r="I255" s="25" t="s">
        <v>440</v>
      </c>
      <c r="J255" s="25" t="s">
        <v>2043</v>
      </c>
      <c r="K255" s="25" t="s">
        <v>937</v>
      </c>
      <c r="N255" s="25" t="s">
        <v>24</v>
      </c>
      <c r="O255" s="25">
        <v>0</v>
      </c>
      <c r="P255" s="25">
        <v>1</v>
      </c>
      <c r="Q255" s="25" t="s">
        <v>25</v>
      </c>
    </row>
    <row r="256" spans="1:17" s="25" customFormat="1" ht="15" customHeight="1" x14ac:dyDescent="0.25">
      <c r="A256" s="23" t="s">
        <v>1401</v>
      </c>
      <c r="B256" s="158" t="str">
        <f>VLOOKUP(A256,'IGNORE census data'!$A:$AB,1,FALSE)</f>
        <v>Bengedid</v>
      </c>
      <c r="C256" s="26" t="s">
        <v>72</v>
      </c>
      <c r="D256" s="26">
        <v>12.764223965999999</v>
      </c>
      <c r="E256" s="26">
        <v>16.675419804200001</v>
      </c>
      <c r="F256" s="26">
        <v>338.84699332899999</v>
      </c>
      <c r="G256" s="26">
        <v>8</v>
      </c>
      <c r="H256" s="24" t="s">
        <v>967</v>
      </c>
      <c r="I256" s="26" t="s">
        <v>73</v>
      </c>
      <c r="J256" s="26" t="s">
        <v>105</v>
      </c>
      <c r="K256" s="26" t="s">
        <v>105</v>
      </c>
      <c r="L256" s="26"/>
      <c r="M256" s="26"/>
      <c r="N256" s="26" t="s">
        <v>24</v>
      </c>
      <c r="O256" s="26">
        <v>1</v>
      </c>
      <c r="P256" s="26">
        <v>0</v>
      </c>
      <c r="Q256" s="26" t="s">
        <v>25</v>
      </c>
    </row>
    <row r="257" spans="1:17" s="25" customFormat="1" ht="15" customHeight="1" x14ac:dyDescent="0.25">
      <c r="A257" s="17" t="s">
        <v>1929</v>
      </c>
      <c r="B257" s="158" t="str">
        <f>VLOOKUP(A257,'IGNORE census data'!$A:$AB,1,FALSE)</f>
        <v>Bir-Hassane</v>
      </c>
      <c r="C257" s="26" t="s">
        <v>554</v>
      </c>
      <c r="D257" s="26">
        <v>11.902787910900001</v>
      </c>
      <c r="E257" s="26">
        <v>17.3164250952</v>
      </c>
      <c r="F257" s="26">
        <v>361.81547232399998</v>
      </c>
      <c r="G257" s="26">
        <v>8</v>
      </c>
      <c r="H257" s="24" t="s">
        <v>967</v>
      </c>
      <c r="I257" s="26" t="s">
        <v>1434</v>
      </c>
      <c r="J257" s="26" t="s">
        <v>2040</v>
      </c>
      <c r="K257" s="26" t="s">
        <v>2050</v>
      </c>
      <c r="L257" s="26"/>
      <c r="M257" s="26"/>
      <c r="N257" s="26" t="s">
        <v>12</v>
      </c>
      <c r="O257" s="26">
        <v>0</v>
      </c>
      <c r="P257" s="26">
        <v>0</v>
      </c>
      <c r="Q257" s="26" t="s">
        <v>13</v>
      </c>
    </row>
    <row r="258" spans="1:17" s="26" customFormat="1" ht="15" customHeight="1" x14ac:dyDescent="0.25">
      <c r="A258" s="26" t="s">
        <v>219</v>
      </c>
      <c r="B258" s="158" t="str">
        <f>VLOOKUP(A258,'IGNORE census data'!$A:$AB,1,FALSE)</f>
        <v>Bisney</v>
      </c>
      <c r="C258" s="26" t="s">
        <v>218</v>
      </c>
      <c r="D258" s="26">
        <v>12.678816153</v>
      </c>
      <c r="E258" s="26">
        <v>16.169982760500002</v>
      </c>
      <c r="F258" s="26">
        <v>298.19277552199998</v>
      </c>
      <c r="G258" s="26">
        <v>8</v>
      </c>
      <c r="H258" s="24" t="s">
        <v>967</v>
      </c>
      <c r="I258" s="26" t="s">
        <v>219</v>
      </c>
      <c r="J258" s="26" t="s">
        <v>105</v>
      </c>
      <c r="K258" s="26" t="s">
        <v>219</v>
      </c>
      <c r="N258" s="26" t="s">
        <v>24</v>
      </c>
      <c r="O258" s="26">
        <v>2</v>
      </c>
      <c r="P258" s="26">
        <v>0</v>
      </c>
      <c r="Q258" s="26" t="s">
        <v>13</v>
      </c>
    </row>
    <row r="259" spans="1:17" s="26" customFormat="1" ht="15" customHeight="1" x14ac:dyDescent="0.25">
      <c r="A259" s="26" t="s">
        <v>797</v>
      </c>
      <c r="B259" s="158" t="e">
        <f>VLOOKUP(A259,'IGNORE census data'!$A:$AB,1,FALSE)</f>
        <v>#N/A</v>
      </c>
      <c r="C259" s="26" t="s">
        <v>796</v>
      </c>
      <c r="D259" s="26">
        <v>12.7182697622</v>
      </c>
      <c r="E259" s="26">
        <v>16.720977552299999</v>
      </c>
      <c r="F259" s="26">
        <v>303.66917909400001</v>
      </c>
      <c r="G259" s="26">
        <v>8</v>
      </c>
      <c r="H259" s="24" t="s">
        <v>967</v>
      </c>
      <c r="I259" s="26" t="s">
        <v>797</v>
      </c>
      <c r="J259" s="26" t="s">
        <v>2047</v>
      </c>
      <c r="K259" s="26" t="s">
        <v>1886</v>
      </c>
      <c r="N259" s="26" t="s">
        <v>12</v>
      </c>
      <c r="O259" s="26">
        <v>0</v>
      </c>
      <c r="P259" s="26">
        <v>1</v>
      </c>
      <c r="Q259" s="26" t="s">
        <v>25</v>
      </c>
    </row>
    <row r="260" spans="1:17" s="25" customFormat="1" ht="15" customHeight="1" x14ac:dyDescent="0.25">
      <c r="A260" s="26" t="s">
        <v>1148</v>
      </c>
      <c r="B260" s="158" t="str">
        <f>VLOOKUP(A260,'IGNORE census data'!$A:$AB,1,FALSE)</f>
        <v>Bite Chab</v>
      </c>
      <c r="C260" s="26" t="s">
        <v>331</v>
      </c>
      <c r="D260" s="26">
        <v>12.7611413404</v>
      </c>
      <c r="E260" s="26">
        <v>16.093659412099999</v>
      </c>
      <c r="F260" s="26">
        <v>312.09968819199997</v>
      </c>
      <c r="G260" s="26">
        <v>6</v>
      </c>
      <c r="H260" s="24" t="s">
        <v>967</v>
      </c>
      <c r="I260" s="26" t="s">
        <v>1537</v>
      </c>
      <c r="J260" s="26" t="s">
        <v>2041</v>
      </c>
      <c r="K260" s="26" t="s">
        <v>219</v>
      </c>
      <c r="L260" s="26"/>
      <c r="M260" s="26"/>
      <c r="N260" s="26" t="s">
        <v>24</v>
      </c>
      <c r="O260" s="26">
        <v>0</v>
      </c>
      <c r="P260" s="26">
        <v>1</v>
      </c>
      <c r="Q260" s="26" t="s">
        <v>13</v>
      </c>
    </row>
    <row r="261" spans="1:17" s="26" customFormat="1" ht="15" customHeight="1" x14ac:dyDescent="0.25">
      <c r="A261" s="24" t="s">
        <v>348</v>
      </c>
      <c r="B261" s="158" t="str">
        <f>VLOOKUP(A261,'IGNORE census data'!$A:$AB,1,FALSE)</f>
        <v>Bobo</v>
      </c>
      <c r="C261" s="26" t="s">
        <v>347</v>
      </c>
      <c r="D261" s="26">
        <v>12.3535877188</v>
      </c>
      <c r="E261" s="26">
        <v>17.119430749300001</v>
      </c>
      <c r="F261" s="26">
        <v>310.23364944399998</v>
      </c>
      <c r="G261" s="26">
        <v>6</v>
      </c>
      <c r="H261" s="24" t="s">
        <v>967</v>
      </c>
      <c r="I261" s="26" t="s">
        <v>348</v>
      </c>
      <c r="J261" s="26" t="s">
        <v>2044</v>
      </c>
      <c r="K261" s="26" t="s">
        <v>102</v>
      </c>
      <c r="N261" s="26" t="s">
        <v>24</v>
      </c>
      <c r="O261" s="26">
        <v>1</v>
      </c>
      <c r="P261" s="26">
        <v>0</v>
      </c>
      <c r="Q261" s="26" t="s">
        <v>25</v>
      </c>
    </row>
    <row r="262" spans="1:17" s="26" customFormat="1" ht="15" customHeight="1" x14ac:dyDescent="0.25">
      <c r="A262" s="23" t="s">
        <v>271</v>
      </c>
      <c r="B262" s="158" t="str">
        <f>VLOOKUP(A262,'IGNORE census data'!$A:$AB,1,FALSE)</f>
        <v>Bocha</v>
      </c>
      <c r="C262" s="26" t="s">
        <v>270</v>
      </c>
      <c r="D262" s="26">
        <v>12.201747429899999</v>
      </c>
      <c r="E262" s="26">
        <v>16.497937896</v>
      </c>
      <c r="F262" s="26">
        <v>309.02175847199999</v>
      </c>
      <c r="G262" s="26">
        <v>8</v>
      </c>
      <c r="H262" s="24" t="s">
        <v>967</v>
      </c>
      <c r="I262" s="26" t="s">
        <v>271</v>
      </c>
      <c r="J262" s="26" t="s">
        <v>2038</v>
      </c>
      <c r="K262" s="26" t="s">
        <v>1903</v>
      </c>
      <c r="N262" s="26" t="s">
        <v>24</v>
      </c>
      <c r="O262" s="26">
        <v>1</v>
      </c>
      <c r="P262" s="26">
        <v>1</v>
      </c>
      <c r="Q262" s="26" t="s">
        <v>25</v>
      </c>
    </row>
    <row r="263" spans="1:17" s="26" customFormat="1" ht="15" customHeight="1" x14ac:dyDescent="0.25">
      <c r="A263" s="30" t="s">
        <v>1406</v>
      </c>
      <c r="B263" s="158" t="str">
        <f>VLOOKUP(A263,'IGNORE census data'!$A:$AB,1,FALSE)</f>
        <v>Bogaliya</v>
      </c>
      <c r="C263" s="26" t="s">
        <v>918</v>
      </c>
      <c r="D263" s="26">
        <v>12.6373449161</v>
      </c>
      <c r="E263" s="26">
        <v>16.564859666499999</v>
      </c>
      <c r="F263" s="26">
        <v>295.74520382200001</v>
      </c>
      <c r="G263" s="26">
        <v>8</v>
      </c>
      <c r="H263" s="24" t="s">
        <v>967</v>
      </c>
      <c r="I263" s="26" t="s">
        <v>1697</v>
      </c>
      <c r="J263" s="26" t="s">
        <v>105</v>
      </c>
      <c r="K263" s="26" t="s">
        <v>105</v>
      </c>
      <c r="N263" s="26" t="s">
        <v>509</v>
      </c>
      <c r="O263" s="26">
        <v>0</v>
      </c>
      <c r="P263" s="26">
        <v>0</v>
      </c>
      <c r="Q263" s="26" t="s">
        <v>13</v>
      </c>
    </row>
    <row r="264" spans="1:17" s="25" customFormat="1" ht="15" customHeight="1" x14ac:dyDescent="0.25">
      <c r="A264" s="25" t="s">
        <v>102</v>
      </c>
      <c r="B264" s="158" t="e">
        <f>VLOOKUP(A264,'IGNORE census data'!$A:$AB,1,FALSE)</f>
        <v>#N/A</v>
      </c>
      <c r="H264" s="31" t="s">
        <v>968</v>
      </c>
      <c r="I264" s="25" t="s">
        <v>102</v>
      </c>
      <c r="J264" s="25" t="s">
        <v>2043</v>
      </c>
      <c r="K264" s="25" t="s">
        <v>102</v>
      </c>
      <c r="N264" s="25" t="s">
        <v>12</v>
      </c>
      <c r="O264" s="25">
        <v>2</v>
      </c>
      <c r="P264" s="25">
        <v>2</v>
      </c>
      <c r="Q264" s="25" t="s">
        <v>25</v>
      </c>
    </row>
    <row r="265" spans="1:17" s="25" customFormat="1" ht="15" customHeight="1" x14ac:dyDescent="0.25">
      <c r="A265" s="25" t="s">
        <v>1191</v>
      </c>
      <c r="B265" s="158" t="e">
        <f>VLOOKUP(A265,'IGNORE census data'!$A:$AB,1,FALSE)</f>
        <v>#N/A</v>
      </c>
      <c r="C265" s="25" t="s">
        <v>417</v>
      </c>
      <c r="D265" s="25">
        <v>12.375679785699999</v>
      </c>
      <c r="E265" s="25">
        <v>17.051473084400001</v>
      </c>
      <c r="F265" s="25">
        <v>326.39151979000002</v>
      </c>
      <c r="G265" s="25">
        <v>6</v>
      </c>
      <c r="H265" s="31" t="s">
        <v>968</v>
      </c>
      <c r="I265" s="25" t="s">
        <v>1556</v>
      </c>
      <c r="J265" s="25" t="s">
        <v>2043</v>
      </c>
      <c r="K265" s="25" t="s">
        <v>102</v>
      </c>
      <c r="N265" s="25" t="s">
        <v>24</v>
      </c>
      <c r="O265" s="25">
        <v>0</v>
      </c>
      <c r="P265" s="25">
        <v>1</v>
      </c>
      <c r="Q265" s="25" t="s">
        <v>13</v>
      </c>
    </row>
    <row r="266" spans="1:17" s="26" customFormat="1" ht="15" customHeight="1" x14ac:dyDescent="0.25">
      <c r="A266" s="25" t="s">
        <v>1192</v>
      </c>
      <c r="B266" s="158" t="e">
        <f>VLOOKUP(A266,'IGNORE census data'!$A:$AB,1,FALSE)</f>
        <v>#N/A</v>
      </c>
      <c r="C266" s="25" t="s">
        <v>434</v>
      </c>
      <c r="D266" s="25">
        <v>12.369681565900001</v>
      </c>
      <c r="E266" s="25">
        <v>17.055423625100001</v>
      </c>
      <c r="F266" s="25">
        <v>292.015729873</v>
      </c>
      <c r="G266" s="25">
        <v>8</v>
      </c>
      <c r="H266" s="31" t="s">
        <v>968</v>
      </c>
      <c r="I266" s="25" t="s">
        <v>1557</v>
      </c>
      <c r="J266" s="25" t="s">
        <v>2043</v>
      </c>
      <c r="K266" s="25" t="s">
        <v>102</v>
      </c>
      <c r="L266" s="25"/>
      <c r="M266" s="25"/>
      <c r="N266" s="25" t="s">
        <v>24</v>
      </c>
      <c r="O266" s="25">
        <v>3</v>
      </c>
      <c r="P266" s="25">
        <v>1</v>
      </c>
      <c r="Q266" s="25" t="s">
        <v>25</v>
      </c>
    </row>
    <row r="267" spans="1:17" s="25" customFormat="1" ht="15" customHeight="1" x14ac:dyDescent="0.25">
      <c r="A267" s="26" t="s">
        <v>1409</v>
      </c>
      <c r="B267" s="158" t="str">
        <f>VLOOKUP(A267,'IGNORE census data'!$A:$AB,1,FALSE)</f>
        <v>Bolo</v>
      </c>
      <c r="C267" s="26" t="s">
        <v>922</v>
      </c>
      <c r="D267" s="26">
        <v>12.5843733357</v>
      </c>
      <c r="E267" s="26">
        <v>16.562811214500002</v>
      </c>
      <c r="F267" s="26">
        <v>319.216091135</v>
      </c>
      <c r="G267" s="26">
        <v>6</v>
      </c>
      <c r="H267" s="24" t="s">
        <v>967</v>
      </c>
      <c r="I267" s="26" t="s">
        <v>1409</v>
      </c>
      <c r="J267" s="26" t="s">
        <v>105</v>
      </c>
      <c r="K267" s="26" t="s">
        <v>105</v>
      </c>
      <c r="L267" s="26"/>
      <c r="M267" s="26"/>
      <c r="N267" s="26" t="s">
        <v>65</v>
      </c>
      <c r="O267" s="26">
        <v>0</v>
      </c>
      <c r="P267" s="26">
        <v>0</v>
      </c>
      <c r="Q267" s="26" t="s">
        <v>13</v>
      </c>
    </row>
    <row r="268" spans="1:17" s="26" customFormat="1" ht="15" customHeight="1" x14ac:dyDescent="0.25">
      <c r="A268" s="24" t="s">
        <v>402</v>
      </c>
      <c r="B268" s="158" t="str">
        <f>VLOOKUP(A268,'IGNORE census data'!$A:$AB,1,FALSE)</f>
        <v>Bouloulou</v>
      </c>
      <c r="C268" s="26" t="s">
        <v>401</v>
      </c>
      <c r="D268" s="26">
        <v>12.308926316699999</v>
      </c>
      <c r="E268" s="26">
        <v>16.988292625500002</v>
      </c>
      <c r="F268" s="26">
        <v>334.48698418499998</v>
      </c>
      <c r="G268" s="26">
        <v>6</v>
      </c>
      <c r="H268" s="24" t="s">
        <v>967</v>
      </c>
      <c r="I268" s="26" t="s">
        <v>402</v>
      </c>
      <c r="J268" s="26" t="s">
        <v>2043</v>
      </c>
      <c r="K268" s="26" t="s">
        <v>102</v>
      </c>
      <c r="N268" s="26" t="s">
        <v>24</v>
      </c>
      <c r="O268" s="26">
        <v>1</v>
      </c>
      <c r="P268" s="26">
        <v>1</v>
      </c>
      <c r="Q268" s="26" t="s">
        <v>25</v>
      </c>
    </row>
    <row r="269" spans="1:17" s="26" customFormat="1" ht="15" customHeight="1" x14ac:dyDescent="0.25">
      <c r="A269" s="25" t="s">
        <v>1193</v>
      </c>
      <c r="B269" s="158" t="e">
        <f>VLOOKUP(A269,'IGNORE census data'!$A:$AB,1,FALSE)</f>
        <v>#N/A</v>
      </c>
      <c r="C269" s="25" t="s">
        <v>403</v>
      </c>
      <c r="D269" s="25">
        <v>12.298342181900001</v>
      </c>
      <c r="E269" s="25">
        <v>16.977823722</v>
      </c>
      <c r="F269" s="25">
        <v>310.686300238</v>
      </c>
      <c r="G269" s="25">
        <v>8</v>
      </c>
      <c r="H269" s="31" t="s">
        <v>968</v>
      </c>
      <c r="I269" s="25" t="s">
        <v>402</v>
      </c>
      <c r="J269" s="25" t="s">
        <v>2044</v>
      </c>
      <c r="K269" s="25" t="s">
        <v>102</v>
      </c>
      <c r="L269" s="25"/>
      <c r="M269" s="25"/>
      <c r="N269" s="25" t="s">
        <v>24</v>
      </c>
      <c r="O269" s="25">
        <v>1</v>
      </c>
      <c r="P269" s="25">
        <v>0</v>
      </c>
      <c r="Q269" s="25" t="s">
        <v>25</v>
      </c>
    </row>
    <row r="270" spans="1:17" s="26" customFormat="1" ht="15" customHeight="1" x14ac:dyDescent="0.25">
      <c r="A270" s="26" t="s">
        <v>1308</v>
      </c>
      <c r="B270" s="158" t="e">
        <f>VLOOKUP(A270,'IGNORE census data'!$A:$AB,1,FALSE)</f>
        <v>#N/A</v>
      </c>
      <c r="C270" s="26" t="s">
        <v>741</v>
      </c>
      <c r="D270" s="26">
        <v>12.625798702299999</v>
      </c>
      <c r="E270" s="26">
        <v>16.742996960799999</v>
      </c>
      <c r="F270" s="26">
        <v>284.60866926300002</v>
      </c>
      <c r="G270" s="26">
        <v>8</v>
      </c>
      <c r="H270" s="24" t="s">
        <v>967</v>
      </c>
      <c r="I270" s="26" t="s">
        <v>742</v>
      </c>
      <c r="J270" s="26" t="s">
        <v>2047</v>
      </c>
      <c r="K270" s="26" t="s">
        <v>1886</v>
      </c>
      <c r="N270" s="26" t="s">
        <v>65</v>
      </c>
      <c r="O270" s="26">
        <v>0</v>
      </c>
      <c r="P270" s="26">
        <v>1</v>
      </c>
      <c r="Q270" s="26" t="s">
        <v>13</v>
      </c>
    </row>
    <row r="271" spans="1:17" s="26" customFormat="1" ht="15" customHeight="1" x14ac:dyDescent="0.25">
      <c r="A271" s="24" t="s">
        <v>1122</v>
      </c>
      <c r="B271" s="158" t="str">
        <f>VLOOKUP(A271,'IGNORE census data'!$A:$AB,1,FALSE)</f>
        <v>Boutal Kharoum</v>
      </c>
      <c r="C271" s="26" t="s">
        <v>839</v>
      </c>
      <c r="D271" s="26">
        <v>12.1571406445</v>
      </c>
      <c r="E271" s="26">
        <v>17.427884669499999</v>
      </c>
      <c r="F271" s="26">
        <v>325.13824503199999</v>
      </c>
      <c r="G271" s="26">
        <v>6</v>
      </c>
      <c r="H271" s="24" t="s">
        <v>967</v>
      </c>
      <c r="I271" s="26" t="s">
        <v>1533</v>
      </c>
      <c r="J271" s="26" t="s">
        <v>2040</v>
      </c>
      <c r="K271" s="26" t="s">
        <v>1796</v>
      </c>
      <c r="N271" s="26" t="s">
        <v>509</v>
      </c>
      <c r="O271" s="26">
        <v>0</v>
      </c>
      <c r="P271" s="26">
        <v>0</v>
      </c>
      <c r="Q271" s="26" t="s">
        <v>13</v>
      </c>
    </row>
    <row r="272" spans="1:17" s="26" customFormat="1" ht="15" customHeight="1" x14ac:dyDescent="0.25">
      <c r="A272" s="26" t="s">
        <v>1080</v>
      </c>
      <c r="B272" s="158" t="str">
        <f>VLOOKUP(A272,'IGNORE census data'!$A:$AB,1,FALSE)</f>
        <v>Chanko</v>
      </c>
      <c r="C272" s="26" t="s">
        <v>989</v>
      </c>
      <c r="D272" s="26">
        <v>12.302197766000001</v>
      </c>
      <c r="E272" s="26">
        <v>16.7368967285</v>
      </c>
      <c r="F272" s="26">
        <v>307.972712812</v>
      </c>
      <c r="G272" s="26">
        <v>6</v>
      </c>
      <c r="H272" s="24" t="s">
        <v>967</v>
      </c>
      <c r="I272" s="26" t="s">
        <v>1080</v>
      </c>
      <c r="J272" s="26" t="s">
        <v>2038</v>
      </c>
      <c r="K272" s="26" t="s">
        <v>2049</v>
      </c>
      <c r="N272" s="26" t="s">
        <v>12</v>
      </c>
      <c r="O272" s="26">
        <v>0</v>
      </c>
      <c r="P272" s="26">
        <v>0</v>
      </c>
      <c r="Q272" s="26" t="s">
        <v>13</v>
      </c>
    </row>
    <row r="273" spans="1:17" s="26" customFormat="1" ht="15" customHeight="1" x14ac:dyDescent="0.25">
      <c r="A273" s="25" t="s">
        <v>93</v>
      </c>
      <c r="B273" s="158" t="e">
        <f>VLOOKUP(A273,'IGNORE census data'!$A:$AB,1,FALSE)</f>
        <v>#N/A</v>
      </c>
      <c r="C273" s="25" t="s">
        <v>92</v>
      </c>
      <c r="D273" s="25">
        <v>12.707494921</v>
      </c>
      <c r="E273" s="25">
        <v>17.107682423699998</v>
      </c>
      <c r="F273" s="25">
        <v>288.90588135600001</v>
      </c>
      <c r="G273" s="25">
        <v>8</v>
      </c>
      <c r="H273" s="31" t="s">
        <v>968</v>
      </c>
      <c r="I273" s="25" t="s">
        <v>93</v>
      </c>
      <c r="J273" s="25" t="s">
        <v>105</v>
      </c>
      <c r="K273" s="25" t="s">
        <v>166</v>
      </c>
      <c r="L273" s="25"/>
      <c r="M273" s="25"/>
      <c r="N273" s="25" t="s">
        <v>24</v>
      </c>
      <c r="O273" s="25">
        <v>1</v>
      </c>
      <c r="P273" s="25">
        <v>0</v>
      </c>
      <c r="Q273" s="25" t="s">
        <v>25</v>
      </c>
    </row>
    <row r="274" spans="1:17" s="26" customFormat="1" ht="15" customHeight="1" x14ac:dyDescent="0.25">
      <c r="A274" s="25" t="s">
        <v>95</v>
      </c>
      <c r="B274" s="158" t="e">
        <f>VLOOKUP(A274,'IGNORE census data'!$A:$AB,1,FALSE)</f>
        <v>#N/A</v>
      </c>
      <c r="C274" s="25" t="s">
        <v>94</v>
      </c>
      <c r="D274" s="25">
        <v>12.7026043085</v>
      </c>
      <c r="E274" s="25">
        <v>17.0749576067</v>
      </c>
      <c r="F274" s="25">
        <v>310.954188391</v>
      </c>
      <c r="G274" s="25">
        <v>6</v>
      </c>
      <c r="H274" s="31" t="s">
        <v>968</v>
      </c>
      <c r="I274" s="25" t="s">
        <v>95</v>
      </c>
      <c r="J274" s="25" t="s">
        <v>105</v>
      </c>
      <c r="K274" s="25" t="s">
        <v>166</v>
      </c>
      <c r="L274" s="25"/>
      <c r="M274" s="25"/>
      <c r="N274" s="25" t="s">
        <v>65</v>
      </c>
      <c r="O274" s="25">
        <v>0</v>
      </c>
      <c r="P274" s="25">
        <v>0</v>
      </c>
      <c r="Q274" s="25" t="s">
        <v>13</v>
      </c>
    </row>
    <row r="275" spans="1:17" s="26" customFormat="1" ht="15" customHeight="1" x14ac:dyDescent="0.25">
      <c r="A275" s="33" t="s">
        <v>1123</v>
      </c>
      <c r="B275" s="158" t="str">
        <f>VLOOKUP(A275,'IGNORE census data'!$A:$AB,1,FALSE)</f>
        <v>Charia</v>
      </c>
      <c r="C275" s="26" t="s">
        <v>1063</v>
      </c>
      <c r="D275" s="26">
        <v>12.1038368849</v>
      </c>
      <c r="E275" s="26">
        <v>17.504100143799999</v>
      </c>
      <c r="F275" s="26">
        <v>273.862839721</v>
      </c>
      <c r="G275" s="26">
        <v>8</v>
      </c>
      <c r="H275" s="26" t="s">
        <v>967</v>
      </c>
      <c r="I275" s="26" t="s">
        <v>1123</v>
      </c>
      <c r="J275" s="26" t="s">
        <v>2040</v>
      </c>
      <c r="K275" s="26" t="s">
        <v>1796</v>
      </c>
      <c r="N275" s="26" t="s">
        <v>65</v>
      </c>
      <c r="O275" s="26">
        <v>0</v>
      </c>
      <c r="P275" s="26">
        <v>0</v>
      </c>
      <c r="Q275" s="26" t="s">
        <v>13</v>
      </c>
    </row>
    <row r="276" spans="1:17" s="25" customFormat="1" ht="15" customHeight="1" x14ac:dyDescent="0.25">
      <c r="A276" s="24" t="s">
        <v>1124</v>
      </c>
      <c r="B276" s="158" t="str">
        <f>VLOOKUP(A276,'IGNORE census data'!$A:$AB,1,FALSE)</f>
        <v>Chirebib</v>
      </c>
      <c r="C276" s="26" t="s">
        <v>959</v>
      </c>
      <c r="D276" s="26">
        <v>12.163859948000001</v>
      </c>
      <c r="E276" s="26">
        <v>17.5318448586</v>
      </c>
      <c r="F276" s="26">
        <v>285.424571356</v>
      </c>
      <c r="G276" s="26">
        <v>8</v>
      </c>
      <c r="H276" s="24" t="s">
        <v>967</v>
      </c>
      <c r="I276" s="26" t="s">
        <v>960</v>
      </c>
      <c r="J276" s="26" t="s">
        <v>2040</v>
      </c>
      <c r="K276" s="26" t="s">
        <v>1796</v>
      </c>
      <c r="L276" s="26"/>
      <c r="M276" s="26"/>
      <c r="N276" s="26" t="s">
        <v>18</v>
      </c>
      <c r="O276" s="26">
        <v>0</v>
      </c>
      <c r="P276" s="26">
        <v>0</v>
      </c>
      <c r="Q276" s="26" t="s">
        <v>13</v>
      </c>
    </row>
    <row r="277" spans="1:17" s="26" customFormat="1" ht="15" customHeight="1" x14ac:dyDescent="0.25">
      <c r="A277" s="25" t="s">
        <v>1309</v>
      </c>
      <c r="B277" s="158" t="e">
        <f>VLOOKUP(A277,'IGNORE census data'!$A:$AB,1,FALSE)</f>
        <v>#N/A</v>
      </c>
      <c r="C277" s="25" t="s">
        <v>787</v>
      </c>
      <c r="D277" s="25">
        <v>12.480498645999999</v>
      </c>
      <c r="E277" s="25">
        <v>16.7916907444</v>
      </c>
      <c r="F277" s="25">
        <v>308.79267606899998</v>
      </c>
      <c r="G277" s="25">
        <v>8</v>
      </c>
      <c r="H277" s="31" t="s">
        <v>968</v>
      </c>
      <c r="I277" s="25" t="s">
        <v>1651</v>
      </c>
      <c r="J277" s="25" t="s">
        <v>2047</v>
      </c>
      <c r="K277" s="25" t="s">
        <v>1886</v>
      </c>
      <c r="L277" s="25"/>
      <c r="M277" s="25"/>
      <c r="N277" s="25" t="s">
        <v>65</v>
      </c>
      <c r="O277" s="25">
        <v>0</v>
      </c>
      <c r="P277" s="25">
        <v>0</v>
      </c>
      <c r="Q277" s="25" t="s">
        <v>13</v>
      </c>
    </row>
    <row r="278" spans="1:17" s="26" customFormat="1" ht="15" customHeight="1" x14ac:dyDescent="0.25">
      <c r="A278" s="26" t="s">
        <v>1256</v>
      </c>
      <c r="B278" s="158" t="str">
        <f>VLOOKUP(A278,'IGNORE census data'!$A:$AB,1,FALSE)</f>
        <v>Chouraba</v>
      </c>
      <c r="C278" s="26" t="s">
        <v>801</v>
      </c>
      <c r="D278" s="26">
        <v>11.995454262999999</v>
      </c>
      <c r="E278" s="26">
        <v>16.792378027400002</v>
      </c>
      <c r="F278" s="26">
        <v>312.351441943</v>
      </c>
      <c r="G278" s="26">
        <v>8</v>
      </c>
      <c r="H278" s="24" t="s">
        <v>967</v>
      </c>
      <c r="I278" s="26" t="s">
        <v>1256</v>
      </c>
      <c r="J278" s="26" t="s">
        <v>2039</v>
      </c>
      <c r="K278" s="26" t="s">
        <v>1607</v>
      </c>
      <c r="N278" s="26" t="s">
        <v>24</v>
      </c>
      <c r="O278" s="26">
        <v>1</v>
      </c>
      <c r="P278" s="26">
        <v>0</v>
      </c>
      <c r="Q278" s="26" t="s">
        <v>25</v>
      </c>
    </row>
    <row r="279" spans="1:17" s="26" customFormat="1" ht="15" customHeight="1" x14ac:dyDescent="0.25">
      <c r="A279" s="26" t="s">
        <v>1861</v>
      </c>
      <c r="B279" s="158" t="str">
        <f>VLOOKUP(A279,'IGNORE census data'!$A:$AB,1,FALSE)</f>
        <v>Chouraba 1</v>
      </c>
      <c r="C279" s="26" t="s">
        <v>609</v>
      </c>
      <c r="D279" s="26">
        <v>11.831860624000001</v>
      </c>
      <c r="E279" s="26">
        <v>17.250254991399999</v>
      </c>
      <c r="F279" s="26">
        <v>337.29427670799998</v>
      </c>
      <c r="G279" s="26">
        <v>8</v>
      </c>
      <c r="H279" s="24" t="s">
        <v>967</v>
      </c>
      <c r="I279" s="26" t="s">
        <v>1256</v>
      </c>
      <c r="J279" s="26" t="s">
        <v>2046</v>
      </c>
      <c r="K279" s="26" t="s">
        <v>1961</v>
      </c>
      <c r="N279" s="26" t="s">
        <v>12</v>
      </c>
      <c r="O279" s="26">
        <v>0</v>
      </c>
      <c r="P279" s="26">
        <v>1</v>
      </c>
      <c r="Q279" s="26" t="s">
        <v>25</v>
      </c>
    </row>
    <row r="280" spans="1:17" s="25" customFormat="1" ht="15" customHeight="1" x14ac:dyDescent="0.25">
      <c r="A280" s="26" t="s">
        <v>1862</v>
      </c>
      <c r="B280" s="158" t="str">
        <f>VLOOKUP(A280,'IGNORE census data'!$A:$AB,1,FALSE)</f>
        <v>Chouraba 2</v>
      </c>
      <c r="C280" s="26" t="s">
        <v>584</v>
      </c>
      <c r="D280" s="26">
        <v>11.819051610200001</v>
      </c>
      <c r="E280" s="26">
        <v>17.121896202399999</v>
      </c>
      <c r="F280" s="26">
        <v>362.10598241100001</v>
      </c>
      <c r="G280" s="26">
        <v>8</v>
      </c>
      <c r="H280" s="24" t="s">
        <v>967</v>
      </c>
      <c r="I280" s="26" t="s">
        <v>585</v>
      </c>
      <c r="J280" s="26" t="s">
        <v>2046</v>
      </c>
      <c r="K280" s="26" t="s">
        <v>1961</v>
      </c>
      <c r="L280" s="26"/>
      <c r="M280" s="26"/>
      <c r="N280" s="26" t="s">
        <v>24</v>
      </c>
      <c r="O280" s="26">
        <v>1</v>
      </c>
      <c r="P280" s="26">
        <v>0</v>
      </c>
      <c r="Q280" s="26" t="s">
        <v>25</v>
      </c>
    </row>
    <row r="281" spans="1:17" s="26" customFormat="1" ht="15" customHeight="1" x14ac:dyDescent="0.25">
      <c r="A281" s="23" t="s">
        <v>1360</v>
      </c>
      <c r="B281" s="158" t="str">
        <f>VLOOKUP(A281,'IGNORE census data'!$A:$AB,1,FALSE)</f>
        <v>Dabanga 1</v>
      </c>
      <c r="C281" s="26" t="s">
        <v>354</v>
      </c>
      <c r="D281" s="26">
        <v>12.0838329162</v>
      </c>
      <c r="E281" s="26">
        <v>16.566246613600001</v>
      </c>
      <c r="F281" s="26">
        <v>327.00821246200002</v>
      </c>
      <c r="G281" s="26">
        <v>6</v>
      </c>
      <c r="H281" s="24" t="s">
        <v>967</v>
      </c>
      <c r="I281" s="26" t="s">
        <v>355</v>
      </c>
      <c r="J281" s="26" t="s">
        <v>2038</v>
      </c>
      <c r="K281" s="26" t="s">
        <v>1903</v>
      </c>
      <c r="N281" s="26" t="s">
        <v>24</v>
      </c>
      <c r="O281" s="26">
        <v>1</v>
      </c>
      <c r="P281" s="26">
        <v>0</v>
      </c>
      <c r="Q281" s="26" t="s">
        <v>25</v>
      </c>
    </row>
    <row r="282" spans="1:17" s="26" customFormat="1" ht="15" customHeight="1" x14ac:dyDescent="0.25">
      <c r="A282" s="23" t="s">
        <v>1361</v>
      </c>
      <c r="B282" s="158" t="str">
        <f>VLOOKUP(A282,'IGNORE census data'!$A:$AB,1,FALSE)</f>
        <v>Dabanga 2</v>
      </c>
      <c r="C282" s="26" t="s">
        <v>356</v>
      </c>
      <c r="D282" s="26">
        <v>12.0971875795</v>
      </c>
      <c r="E282" s="26">
        <v>16.536852139000001</v>
      </c>
      <c r="F282" s="26">
        <v>328.74064322100003</v>
      </c>
      <c r="G282" s="26">
        <v>8</v>
      </c>
      <c r="H282" s="24" t="s">
        <v>967</v>
      </c>
      <c r="I282" s="26" t="s">
        <v>357</v>
      </c>
      <c r="J282" s="26" t="s">
        <v>2038</v>
      </c>
      <c r="K282" s="26" t="s">
        <v>1903</v>
      </c>
      <c r="N282" s="26" t="s">
        <v>18</v>
      </c>
      <c r="O282" s="26">
        <v>0</v>
      </c>
      <c r="P282" s="26">
        <v>0</v>
      </c>
      <c r="Q282" s="26" t="s">
        <v>13</v>
      </c>
    </row>
    <row r="283" spans="1:17" s="26" customFormat="1" ht="15" customHeight="1" x14ac:dyDescent="0.25">
      <c r="A283" s="26" t="s">
        <v>707</v>
      </c>
      <c r="B283" s="158" t="str">
        <f>VLOOKUP(A283,'IGNORE census data'!$A:$AB,1,FALSE)</f>
        <v>Dabkara</v>
      </c>
      <c r="C283" s="26" t="s">
        <v>706</v>
      </c>
      <c r="D283" s="26">
        <v>12.3142085458</v>
      </c>
      <c r="E283" s="26">
        <v>17.1858698516</v>
      </c>
      <c r="F283" s="26">
        <v>338.85688303699999</v>
      </c>
      <c r="G283" s="26">
        <v>8</v>
      </c>
      <c r="H283" s="24" t="s">
        <v>967</v>
      </c>
      <c r="I283" s="26" t="s">
        <v>707</v>
      </c>
      <c r="J283" s="26" t="s">
        <v>2044</v>
      </c>
      <c r="K283" s="26" t="s">
        <v>2051</v>
      </c>
      <c r="N283" s="26" t="s">
        <v>65</v>
      </c>
      <c r="O283" s="26">
        <v>0</v>
      </c>
      <c r="P283" s="26">
        <v>1</v>
      </c>
      <c r="Q283" s="26" t="s">
        <v>13</v>
      </c>
    </row>
    <row r="284" spans="1:17" s="26" customFormat="1" ht="15" customHeight="1" x14ac:dyDescent="0.25">
      <c r="A284" s="15" t="s">
        <v>1293</v>
      </c>
      <c r="B284" s="158" t="e">
        <f>VLOOKUP(A284,'IGNORE census data'!$A:$AB,1,FALSE)</f>
        <v>#N/A</v>
      </c>
      <c r="C284" s="26" t="s">
        <v>1035</v>
      </c>
      <c r="D284" s="26">
        <v>11.818906759400001</v>
      </c>
      <c r="E284" s="26">
        <v>17.121954630299999</v>
      </c>
      <c r="F284" s="26">
        <v>320.21747808800001</v>
      </c>
      <c r="G284" s="26">
        <v>8</v>
      </c>
      <c r="H284" s="26" t="s">
        <v>967</v>
      </c>
      <c r="I284" s="26" t="s">
        <v>1637</v>
      </c>
      <c r="J284" s="26" t="s">
        <v>2046</v>
      </c>
      <c r="K284" s="26" t="s">
        <v>1961</v>
      </c>
      <c r="N284" s="26" t="s">
        <v>24</v>
      </c>
      <c r="O284" s="26">
        <v>1</v>
      </c>
      <c r="P284" s="26">
        <v>0</v>
      </c>
      <c r="Q284" s="26" t="s">
        <v>25</v>
      </c>
    </row>
    <row r="285" spans="1:17" s="26" customFormat="1" ht="15" customHeight="1" x14ac:dyDescent="0.25">
      <c r="A285" s="23" t="s">
        <v>1362</v>
      </c>
      <c r="B285" s="158" t="str">
        <f>VLOOKUP(A285,'IGNORE census data'!$A:$AB,1,FALSE)</f>
        <v>Daffine Nabagaye</v>
      </c>
      <c r="C285" s="26" t="s">
        <v>279</v>
      </c>
      <c r="D285" s="26">
        <v>11.9395855929</v>
      </c>
      <c r="E285" s="26">
        <v>16.532663901900001</v>
      </c>
      <c r="F285" s="26">
        <v>322.50590801499999</v>
      </c>
      <c r="G285" s="26">
        <v>6</v>
      </c>
      <c r="H285" s="24" t="s">
        <v>967</v>
      </c>
      <c r="I285" s="26" t="s">
        <v>280</v>
      </c>
      <c r="J285" s="26" t="s">
        <v>2038</v>
      </c>
      <c r="K285" s="26" t="s">
        <v>1903</v>
      </c>
      <c r="N285" s="26" t="s">
        <v>24</v>
      </c>
      <c r="O285" s="26">
        <v>1</v>
      </c>
      <c r="P285" s="26">
        <v>0</v>
      </c>
      <c r="Q285" s="26" t="s">
        <v>25</v>
      </c>
    </row>
    <row r="286" spans="1:17" s="26" customFormat="1" ht="15" customHeight="1" x14ac:dyDescent="0.25">
      <c r="A286" s="23" t="s">
        <v>1364</v>
      </c>
      <c r="B286" s="158" t="str">
        <f>VLOOKUP(A286,'IGNORE census data'!$A:$AB,1,FALSE)</f>
        <v>Dafin Asantai</v>
      </c>
      <c r="C286" s="26" t="s">
        <v>277</v>
      </c>
      <c r="D286" s="26">
        <v>11.9596777879</v>
      </c>
      <c r="E286" s="26">
        <v>16.5353260871</v>
      </c>
      <c r="F286" s="26">
        <v>341.31653499999999</v>
      </c>
      <c r="G286" s="26">
        <v>6</v>
      </c>
      <c r="H286" s="24" t="s">
        <v>967</v>
      </c>
      <c r="I286" s="26" t="s">
        <v>1683</v>
      </c>
      <c r="J286" s="26" t="s">
        <v>2038</v>
      </c>
      <c r="K286" s="26" t="s">
        <v>1903</v>
      </c>
      <c r="N286" s="26" t="s">
        <v>24</v>
      </c>
      <c r="O286" s="26">
        <v>0</v>
      </c>
      <c r="P286" s="26">
        <v>0</v>
      </c>
      <c r="Q286" s="26" t="s">
        <v>13</v>
      </c>
    </row>
    <row r="287" spans="1:17" s="26" customFormat="1" ht="15" customHeight="1" x14ac:dyDescent="0.25">
      <c r="A287" s="23" t="s">
        <v>1363</v>
      </c>
      <c r="B287" s="158" t="str">
        <f>VLOOKUP(A287,'IGNORE census data'!$A:$AB,1,FALSE)</f>
        <v>Dafine Al-Kouka</v>
      </c>
      <c r="C287" s="26" t="s">
        <v>1006</v>
      </c>
      <c r="D287" s="26">
        <v>11.9214891802</v>
      </c>
      <c r="E287" s="26">
        <v>16.516994217099999</v>
      </c>
      <c r="F287" s="26">
        <v>325.35667216399997</v>
      </c>
      <c r="G287" s="26">
        <v>8</v>
      </c>
      <c r="H287" s="26" t="s">
        <v>967</v>
      </c>
      <c r="I287" s="26" t="s">
        <v>1682</v>
      </c>
      <c r="J287" s="26" t="s">
        <v>2038</v>
      </c>
      <c r="K287" s="26" t="s">
        <v>1903</v>
      </c>
      <c r="N287" s="26" t="s">
        <v>12</v>
      </c>
      <c r="O287" s="26">
        <v>0</v>
      </c>
      <c r="P287" s="26">
        <v>0</v>
      </c>
      <c r="Q287" s="26" t="s">
        <v>13</v>
      </c>
    </row>
    <row r="288" spans="1:17" s="26" customFormat="1" ht="15" customHeight="1" x14ac:dyDescent="0.25">
      <c r="A288" s="23" t="s">
        <v>1365</v>
      </c>
      <c r="B288" s="158" t="str">
        <f>VLOOKUP(A288,'IGNORE census data'!$A:$AB,1,FALSE)</f>
        <v>Dafine Darassalam</v>
      </c>
      <c r="C288" s="26" t="s">
        <v>275</v>
      </c>
      <c r="D288" s="26">
        <v>11.9640710364</v>
      </c>
      <c r="E288" s="26">
        <v>16.5354651838</v>
      </c>
      <c r="F288" s="26">
        <v>316.59916773899999</v>
      </c>
      <c r="G288" s="26">
        <v>8</v>
      </c>
      <c r="H288" s="24" t="s">
        <v>967</v>
      </c>
      <c r="I288" s="26" t="s">
        <v>1684</v>
      </c>
      <c r="J288" s="26" t="s">
        <v>2038</v>
      </c>
      <c r="K288" s="26" t="s">
        <v>1903</v>
      </c>
      <c r="N288" s="26" t="s">
        <v>24</v>
      </c>
      <c r="O288" s="26">
        <v>1</v>
      </c>
      <c r="P288" s="26">
        <v>0</v>
      </c>
      <c r="Q288" s="26" t="s">
        <v>25</v>
      </c>
    </row>
    <row r="289" spans="1:17" s="26" customFormat="1" ht="15" customHeight="1" x14ac:dyDescent="0.25">
      <c r="A289" s="25" t="s">
        <v>1366</v>
      </c>
      <c r="B289" s="158" t="e">
        <f>VLOOKUP(A289,'IGNORE census data'!$A:$AB,1,FALSE)</f>
        <v>#N/A</v>
      </c>
      <c r="C289" s="25" t="s">
        <v>278</v>
      </c>
      <c r="D289" s="25">
        <v>11.9523852465</v>
      </c>
      <c r="E289" s="25">
        <v>16.534955227699999</v>
      </c>
      <c r="F289" s="25">
        <v>359.16105723999999</v>
      </c>
      <c r="G289" s="25">
        <v>6</v>
      </c>
      <c r="H289" s="31" t="s">
        <v>968</v>
      </c>
      <c r="I289" s="25" t="s">
        <v>1685</v>
      </c>
      <c r="J289" s="25" t="s">
        <v>2038</v>
      </c>
      <c r="K289" s="25" t="s">
        <v>1903</v>
      </c>
      <c r="L289" s="25"/>
      <c r="M289" s="25"/>
      <c r="N289" s="25" t="s">
        <v>24</v>
      </c>
      <c r="O289" s="25">
        <v>1</v>
      </c>
      <c r="P289" s="25">
        <v>0</v>
      </c>
      <c r="Q289" s="25" t="s">
        <v>25</v>
      </c>
    </row>
    <row r="290" spans="1:17" s="25" customFormat="1" ht="15" customHeight="1" x14ac:dyDescent="0.25">
      <c r="A290" s="23" t="s">
        <v>1367</v>
      </c>
      <c r="B290" s="158" t="str">
        <f>VLOOKUP(A290,'IGNORE census data'!$A:$AB,1,FALSE)</f>
        <v>Dafine Ouda</v>
      </c>
      <c r="C290" s="26" t="s">
        <v>245</v>
      </c>
      <c r="D290" s="26">
        <v>11.9759623738</v>
      </c>
      <c r="E290" s="26">
        <v>16.4726302459</v>
      </c>
      <c r="F290" s="26">
        <v>309.77870986900001</v>
      </c>
      <c r="G290" s="26">
        <v>8</v>
      </c>
      <c r="H290" s="24" t="s">
        <v>967</v>
      </c>
      <c r="I290" s="26" t="s">
        <v>1686</v>
      </c>
      <c r="J290" s="26" t="s">
        <v>2038</v>
      </c>
      <c r="K290" s="26" t="s">
        <v>1903</v>
      </c>
      <c r="L290" s="26"/>
      <c r="M290" s="26"/>
      <c r="N290" s="26" t="s">
        <v>24</v>
      </c>
      <c r="O290" s="26">
        <v>1</v>
      </c>
      <c r="P290" s="26">
        <v>0</v>
      </c>
      <c r="Q290" s="26" t="s">
        <v>13</v>
      </c>
    </row>
    <row r="291" spans="1:17" s="25" customFormat="1" ht="15" customHeight="1" x14ac:dyDescent="0.25">
      <c r="A291" s="23" t="s">
        <v>1368</v>
      </c>
      <c r="B291" s="158" t="str">
        <f>VLOOKUP(A291,'IGNORE census data'!$A:$AB,1,FALSE)</f>
        <v>Dafine Younous</v>
      </c>
      <c r="C291" s="26" t="s">
        <v>276</v>
      </c>
      <c r="D291" s="26">
        <v>11.9701779012</v>
      </c>
      <c r="E291" s="26">
        <v>16.5351994046</v>
      </c>
      <c r="F291" s="26">
        <v>342.09024581699998</v>
      </c>
      <c r="G291" s="26">
        <v>8</v>
      </c>
      <c r="H291" s="24" t="s">
        <v>967</v>
      </c>
      <c r="I291" s="26" t="s">
        <v>1687</v>
      </c>
      <c r="J291" s="26" t="s">
        <v>2038</v>
      </c>
      <c r="K291" s="26" t="s">
        <v>1903</v>
      </c>
      <c r="L291" s="26"/>
      <c r="M291" s="26"/>
      <c r="N291" s="26" t="s">
        <v>24</v>
      </c>
      <c r="O291" s="26">
        <v>1</v>
      </c>
      <c r="P291" s="26">
        <v>0</v>
      </c>
      <c r="Q291" s="26" t="s">
        <v>25</v>
      </c>
    </row>
    <row r="292" spans="1:17" s="26" customFormat="1" ht="15" customHeight="1" x14ac:dyDescent="0.25">
      <c r="A292" s="23" t="s">
        <v>1081</v>
      </c>
      <c r="B292" s="158" t="str">
        <f>VLOOKUP(A292,'IGNORE census data'!$A:$AB,1,FALSE)</f>
        <v>Dagach 1</v>
      </c>
      <c r="C292" s="26" t="s">
        <v>143</v>
      </c>
      <c r="D292" s="26">
        <v>12.290333522299999</v>
      </c>
      <c r="E292" s="26">
        <v>16.746655060199998</v>
      </c>
      <c r="H292" s="24" t="s">
        <v>967</v>
      </c>
      <c r="I292" s="26" t="s">
        <v>1508</v>
      </c>
      <c r="J292" s="26" t="s">
        <v>1508</v>
      </c>
      <c r="K292" s="26" t="s">
        <v>2049</v>
      </c>
      <c r="N292" s="26" t="s">
        <v>24</v>
      </c>
      <c r="O292" s="26">
        <v>1</v>
      </c>
      <c r="P292" s="26">
        <v>0</v>
      </c>
      <c r="Q292" s="26" t="s">
        <v>25</v>
      </c>
    </row>
    <row r="293" spans="1:17" s="26" customFormat="1" ht="15" customHeight="1" x14ac:dyDescent="0.25">
      <c r="A293" s="23" t="s">
        <v>1082</v>
      </c>
      <c r="B293" s="158" t="str">
        <f>VLOOKUP(A293,'IGNORE census data'!$A:$AB,1,FALSE)</f>
        <v>Dagach 2</v>
      </c>
      <c r="C293" s="26" t="s">
        <v>143</v>
      </c>
      <c r="D293" s="26">
        <v>12.290333522299999</v>
      </c>
      <c r="E293" s="26">
        <v>16.746655060199998</v>
      </c>
      <c r="F293" s="26">
        <v>329.51214949299998</v>
      </c>
      <c r="G293" s="26">
        <v>8</v>
      </c>
      <c r="H293" s="24" t="s">
        <v>967</v>
      </c>
      <c r="I293" s="26" t="s">
        <v>144</v>
      </c>
      <c r="J293" s="26" t="s">
        <v>2038</v>
      </c>
      <c r="K293" s="26" t="s">
        <v>2049</v>
      </c>
      <c r="N293" s="26" t="s">
        <v>24</v>
      </c>
      <c r="O293" s="26">
        <v>1</v>
      </c>
      <c r="P293" s="26">
        <v>0</v>
      </c>
      <c r="Q293" s="26" t="s">
        <v>25</v>
      </c>
    </row>
    <row r="294" spans="1:17" s="26" customFormat="1" ht="15" customHeight="1" x14ac:dyDescent="0.25">
      <c r="A294" s="23" t="s">
        <v>1083</v>
      </c>
      <c r="B294" s="158" t="str">
        <f>VLOOKUP(A294,'IGNORE census data'!$A:$AB,1,FALSE)</f>
        <v>Dagach 3</v>
      </c>
      <c r="C294" s="26" t="s">
        <v>142</v>
      </c>
      <c r="D294" s="26">
        <v>12.2876782605</v>
      </c>
      <c r="E294" s="26">
        <v>16.754922583300001</v>
      </c>
      <c r="F294" s="26">
        <v>308.37517883700002</v>
      </c>
      <c r="G294" s="26">
        <v>6</v>
      </c>
      <c r="H294" s="24" t="s">
        <v>967</v>
      </c>
      <c r="I294" s="26" t="s">
        <v>1509</v>
      </c>
      <c r="J294" s="26" t="s">
        <v>2038</v>
      </c>
      <c r="K294" s="26" t="s">
        <v>2049</v>
      </c>
      <c r="N294" s="26" t="s">
        <v>39</v>
      </c>
      <c r="O294" s="26">
        <v>0</v>
      </c>
      <c r="P294" s="26">
        <v>0</v>
      </c>
      <c r="Q294" s="26" t="s">
        <v>13</v>
      </c>
    </row>
    <row r="295" spans="1:17" s="26" customFormat="1" ht="15" customHeight="1" x14ac:dyDescent="0.25">
      <c r="A295" s="23" t="s">
        <v>1369</v>
      </c>
      <c r="B295" s="158" t="str">
        <f>VLOOKUP(A295,'IGNORE census data'!$A:$AB,1,FALSE)</f>
        <v>Daifn Bichara</v>
      </c>
      <c r="C295" s="26" t="s">
        <v>282</v>
      </c>
      <c r="D295" s="26">
        <v>11.946744300100001</v>
      </c>
      <c r="E295" s="26">
        <v>16.463476982500001</v>
      </c>
      <c r="F295" s="26">
        <v>330.98430318499999</v>
      </c>
      <c r="G295" s="26">
        <v>8</v>
      </c>
      <c r="H295" s="24" t="s">
        <v>967</v>
      </c>
      <c r="I295" s="26" t="s">
        <v>1688</v>
      </c>
      <c r="J295" s="26" t="s">
        <v>2038</v>
      </c>
      <c r="K295" s="26" t="s">
        <v>1903</v>
      </c>
      <c r="N295" s="26" t="s">
        <v>65</v>
      </c>
      <c r="O295" s="26">
        <v>0</v>
      </c>
      <c r="P295" s="26">
        <v>0</v>
      </c>
      <c r="Q295" s="26" t="s">
        <v>13</v>
      </c>
    </row>
    <row r="296" spans="1:17" s="26" customFormat="1" ht="15" customHeight="1" x14ac:dyDescent="0.25">
      <c r="A296" s="26" t="s">
        <v>1064</v>
      </c>
      <c r="B296" s="158" t="str">
        <f>VLOOKUP(A296,'IGNORE census data'!$A:$AB,1,FALSE)</f>
        <v>Dakka</v>
      </c>
      <c r="C296" s="26" t="s">
        <v>842</v>
      </c>
      <c r="D296" s="26">
        <v>12.986299728000001</v>
      </c>
      <c r="E296" s="26">
        <v>16.702716451800001</v>
      </c>
      <c r="F296" s="26">
        <v>303.55294212299998</v>
      </c>
      <c r="G296" s="26">
        <v>4</v>
      </c>
      <c r="H296" s="24" t="s">
        <v>967</v>
      </c>
      <c r="I296" s="26" t="s">
        <v>843</v>
      </c>
      <c r="J296" s="26" t="s">
        <v>105</v>
      </c>
      <c r="K296" s="26" t="s">
        <v>2048</v>
      </c>
      <c r="N296" s="26" t="s">
        <v>24</v>
      </c>
      <c r="O296" s="26">
        <v>3</v>
      </c>
      <c r="P296" s="26">
        <v>2</v>
      </c>
    </row>
    <row r="297" spans="1:17" s="25" customFormat="1" ht="15" customHeight="1" x14ac:dyDescent="0.25">
      <c r="A297" s="14" t="s">
        <v>1284</v>
      </c>
      <c r="B297" s="158" t="str">
        <f>VLOOKUP(A297,'IGNORE census data'!$A:$AB,1,FALSE)</f>
        <v>Dallah</v>
      </c>
      <c r="C297" s="14" t="s">
        <v>1049</v>
      </c>
      <c r="D297" s="14">
        <v>12.671006179800001</v>
      </c>
      <c r="E297" s="14">
        <v>16.982421781700001</v>
      </c>
      <c r="F297" s="14">
        <v>319.56929681299999</v>
      </c>
      <c r="G297" s="14">
        <v>8</v>
      </c>
      <c r="H297" s="26" t="s">
        <v>967</v>
      </c>
      <c r="I297" s="14" t="s">
        <v>1284</v>
      </c>
      <c r="J297" s="14" t="s">
        <v>105</v>
      </c>
      <c r="K297" s="14" t="s">
        <v>166</v>
      </c>
      <c r="L297" s="14"/>
      <c r="M297" s="14"/>
      <c r="N297" s="14" t="s">
        <v>65</v>
      </c>
      <c r="O297" s="14">
        <v>0</v>
      </c>
      <c r="P297" s="14">
        <v>0</v>
      </c>
      <c r="Q297" s="14" t="s">
        <v>13</v>
      </c>
    </row>
    <row r="298" spans="1:17" s="26" customFormat="1" ht="15" customHeight="1" x14ac:dyDescent="0.25">
      <c r="A298" s="24" t="s">
        <v>1125</v>
      </c>
      <c r="B298" s="158" t="str">
        <f>VLOOKUP(A298,'IGNORE census data'!$A:$AB,1,FALSE)</f>
        <v>Daraba</v>
      </c>
      <c r="C298" s="26" t="s">
        <v>832</v>
      </c>
      <c r="D298" s="26">
        <v>12.1064741623</v>
      </c>
      <c r="E298" s="26">
        <v>17.4696662994</v>
      </c>
      <c r="F298" s="26">
        <v>332.766612361</v>
      </c>
      <c r="G298" s="26">
        <v>8</v>
      </c>
      <c r="H298" s="24" t="s">
        <v>967</v>
      </c>
      <c r="I298" s="26" t="s">
        <v>1125</v>
      </c>
      <c r="J298" s="26" t="s">
        <v>2040</v>
      </c>
      <c r="K298" s="26" t="s">
        <v>1796</v>
      </c>
      <c r="N298" s="26" t="s">
        <v>509</v>
      </c>
      <c r="O298" s="26">
        <v>0</v>
      </c>
      <c r="P298" s="26">
        <v>0</v>
      </c>
      <c r="Q298" s="26" t="s">
        <v>13</v>
      </c>
    </row>
    <row r="299" spans="1:17" s="25" customFormat="1" ht="15" customHeight="1" x14ac:dyDescent="0.25">
      <c r="A299" s="25" t="s">
        <v>216</v>
      </c>
      <c r="B299" s="158" t="e">
        <f>VLOOKUP(A299,'IGNORE census data'!$A:$AB,1,FALSE)</f>
        <v>#N/A</v>
      </c>
      <c r="C299" s="25" t="s">
        <v>215</v>
      </c>
      <c r="D299" s="25">
        <v>12.7550202844</v>
      </c>
      <c r="E299" s="25">
        <v>16.268692254899999</v>
      </c>
      <c r="F299" s="25">
        <v>324.90464004199998</v>
      </c>
      <c r="G299" s="25">
        <v>8</v>
      </c>
      <c r="H299" s="31" t="s">
        <v>968</v>
      </c>
      <c r="I299" s="25" t="s">
        <v>217</v>
      </c>
      <c r="J299" s="25" t="s">
        <v>105</v>
      </c>
      <c r="K299" s="25" t="s">
        <v>219</v>
      </c>
      <c r="N299" s="25" t="s">
        <v>24</v>
      </c>
      <c r="O299" s="25">
        <v>1</v>
      </c>
      <c r="P299" s="25">
        <v>0</v>
      </c>
      <c r="Q299" s="25" t="s">
        <v>25</v>
      </c>
    </row>
    <row r="300" spans="1:17" s="25" customFormat="1" ht="15" customHeight="1" x14ac:dyDescent="0.25">
      <c r="A300" s="25" t="s">
        <v>202</v>
      </c>
      <c r="B300" s="158" t="e">
        <f>VLOOKUP(A300,'IGNORE census data'!$A:$AB,1,FALSE)</f>
        <v>#N/A</v>
      </c>
      <c r="C300" s="25" t="s">
        <v>201</v>
      </c>
      <c r="D300" s="25">
        <v>12.8123805869</v>
      </c>
      <c r="E300" s="25">
        <v>16.353324823299999</v>
      </c>
      <c r="F300" s="25">
        <v>297.36088158699999</v>
      </c>
      <c r="G300" s="25">
        <v>8</v>
      </c>
      <c r="H300" s="31" t="s">
        <v>968</v>
      </c>
      <c r="I300" s="25" t="s">
        <v>202</v>
      </c>
      <c r="J300" s="25" t="s">
        <v>105</v>
      </c>
      <c r="K300" s="25" t="s">
        <v>219</v>
      </c>
      <c r="N300" s="25" t="s">
        <v>24</v>
      </c>
      <c r="O300" s="25">
        <v>1</v>
      </c>
      <c r="P300" s="25">
        <v>0</v>
      </c>
      <c r="Q300" s="25" t="s">
        <v>13</v>
      </c>
    </row>
    <row r="301" spans="1:17" s="25" customFormat="1" ht="15" customHeight="1" x14ac:dyDescent="0.25">
      <c r="A301" s="24" t="s">
        <v>1194</v>
      </c>
      <c r="B301" s="158" t="str">
        <f>VLOOKUP(A301,'IGNORE census data'!$A:$AB,1,FALSE)</f>
        <v>Darassalam</v>
      </c>
      <c r="C301" s="26" t="s">
        <v>425</v>
      </c>
      <c r="D301" s="26">
        <v>12.3754501797</v>
      </c>
      <c r="E301" s="26">
        <v>17.0564309152</v>
      </c>
      <c r="F301" s="26">
        <v>304.43544967600002</v>
      </c>
      <c r="G301" s="26">
        <v>8</v>
      </c>
      <c r="H301" s="24" t="s">
        <v>967</v>
      </c>
      <c r="I301" s="26" t="s">
        <v>366</v>
      </c>
      <c r="J301" s="26" t="s">
        <v>1508</v>
      </c>
      <c r="K301" s="26" t="s">
        <v>102</v>
      </c>
      <c r="L301" s="26"/>
      <c r="M301" s="26"/>
      <c r="N301" s="26" t="s">
        <v>21</v>
      </c>
      <c r="O301" s="26">
        <v>0</v>
      </c>
      <c r="P301" s="26">
        <v>0</v>
      </c>
      <c r="Q301" s="26" t="s">
        <v>13</v>
      </c>
    </row>
    <row r="302" spans="1:17" s="26" customFormat="1" ht="15" customHeight="1" x14ac:dyDescent="0.25">
      <c r="A302" s="23" t="s">
        <v>1370</v>
      </c>
      <c r="B302" s="158" t="str">
        <f>VLOOKUP(A302,'IGNORE census data'!$A:$AB,1,FALSE)</f>
        <v>Darbal-Fil 1</v>
      </c>
      <c r="C302" s="26" t="s">
        <v>1004</v>
      </c>
      <c r="D302" s="26">
        <v>12.077828762199999</v>
      </c>
      <c r="E302" s="26">
        <v>16.455846378699999</v>
      </c>
      <c r="F302" s="26">
        <v>330.87250606499998</v>
      </c>
      <c r="G302" s="26">
        <v>8</v>
      </c>
      <c r="H302" s="26" t="s">
        <v>967</v>
      </c>
      <c r="I302" s="26" t="s">
        <v>1689</v>
      </c>
      <c r="J302" s="26" t="s">
        <v>2038</v>
      </c>
      <c r="K302" s="26" t="s">
        <v>1903</v>
      </c>
      <c r="N302" s="26" t="s">
        <v>24</v>
      </c>
      <c r="O302" s="26">
        <v>1</v>
      </c>
      <c r="P302" s="26">
        <v>0</v>
      </c>
      <c r="Q302" s="26" t="s">
        <v>25</v>
      </c>
    </row>
    <row r="303" spans="1:17" s="25" customFormat="1" ht="15" customHeight="1" x14ac:dyDescent="0.25">
      <c r="A303" s="26" t="s">
        <v>1146</v>
      </c>
      <c r="B303" s="158" t="str">
        <f>VLOOKUP(A303,'IGNORE census data'!$A:$AB,1,FALSE)</f>
        <v>Dar-Salam</v>
      </c>
      <c r="C303" s="26" t="s">
        <v>365</v>
      </c>
      <c r="D303" s="26">
        <v>12.6443425981</v>
      </c>
      <c r="E303" s="26">
        <v>16.209170530000002</v>
      </c>
      <c r="F303" s="26">
        <v>326.36956729899998</v>
      </c>
      <c r="G303" s="26">
        <v>8</v>
      </c>
      <c r="H303" s="24" t="s">
        <v>967</v>
      </c>
      <c r="I303" s="26" t="s">
        <v>366</v>
      </c>
      <c r="J303" s="26" t="s">
        <v>2042</v>
      </c>
      <c r="K303" s="26" t="s">
        <v>219</v>
      </c>
      <c r="L303" s="26"/>
      <c r="M303" s="26"/>
      <c r="N303" s="26" t="s">
        <v>24</v>
      </c>
      <c r="O303" s="26">
        <v>1</v>
      </c>
      <c r="P303" s="26">
        <v>1</v>
      </c>
      <c r="Q303" s="26" t="s">
        <v>25</v>
      </c>
    </row>
    <row r="304" spans="1:17" s="25" customFormat="1" ht="15" customHeight="1" x14ac:dyDescent="0.25">
      <c r="A304" s="23" t="s">
        <v>56</v>
      </c>
      <c r="B304" s="158" t="str">
        <f>VLOOKUP(A304,'IGNORE census data'!$A:$AB,1,FALSE)</f>
        <v>Dembe</v>
      </c>
      <c r="C304" s="26" t="s">
        <v>55</v>
      </c>
      <c r="D304" s="26">
        <v>12.520137131</v>
      </c>
      <c r="E304" s="26">
        <v>16.596330365899998</v>
      </c>
      <c r="F304" s="26">
        <v>281.44063996800003</v>
      </c>
      <c r="G304" s="26">
        <v>8</v>
      </c>
      <c r="H304" s="24" t="s">
        <v>967</v>
      </c>
      <c r="I304" s="26" t="s">
        <v>56</v>
      </c>
      <c r="J304" s="26" t="s">
        <v>105</v>
      </c>
      <c r="K304" s="26" t="s">
        <v>105</v>
      </c>
      <c r="L304" s="26"/>
      <c r="M304" s="26"/>
      <c r="N304" s="26" t="s">
        <v>24</v>
      </c>
      <c r="O304" s="26">
        <v>1</v>
      </c>
      <c r="P304" s="26">
        <v>0</v>
      </c>
      <c r="Q304" s="26" t="s">
        <v>25</v>
      </c>
    </row>
    <row r="305" spans="1:17" s="25" customFormat="1" ht="15" customHeight="1" x14ac:dyDescent="0.25">
      <c r="A305" s="25" t="s">
        <v>60</v>
      </c>
      <c r="B305" s="158" t="e">
        <f>VLOOKUP(A305,'IGNORE census data'!$A:$AB,1,FALSE)</f>
        <v>#N/A</v>
      </c>
      <c r="C305" s="25" t="s">
        <v>59</v>
      </c>
      <c r="D305" s="25">
        <v>12.520394588</v>
      </c>
      <c r="E305" s="25">
        <v>16.5960169182</v>
      </c>
      <c r="F305" s="25">
        <v>319.36585115100002</v>
      </c>
      <c r="G305" s="25">
        <v>8</v>
      </c>
      <c r="H305" s="31" t="s">
        <v>968</v>
      </c>
      <c r="I305" s="25" t="s">
        <v>60</v>
      </c>
      <c r="J305" s="25" t="s">
        <v>105</v>
      </c>
      <c r="K305" s="25" t="s">
        <v>105</v>
      </c>
      <c r="N305" s="25" t="s">
        <v>24</v>
      </c>
      <c r="O305" s="25">
        <v>1</v>
      </c>
      <c r="P305" s="25">
        <v>1</v>
      </c>
      <c r="Q305" s="25" t="s">
        <v>25</v>
      </c>
    </row>
    <row r="306" spans="1:17" s="26" customFormat="1" ht="15" customHeight="1" x14ac:dyDescent="0.25">
      <c r="A306" s="23" t="s">
        <v>1372</v>
      </c>
      <c r="B306" s="158" t="str">
        <f>VLOOKUP(A306,'IGNORE census data'!$A:$AB,1,FALSE)</f>
        <v>Difine Alkouka</v>
      </c>
      <c r="C306" s="26" t="s">
        <v>281</v>
      </c>
      <c r="D306" s="26">
        <v>11.919483980300001</v>
      </c>
      <c r="E306" s="26">
        <v>16.516116038300002</v>
      </c>
      <c r="F306" s="26">
        <v>335.56391144899999</v>
      </c>
      <c r="G306" s="26">
        <v>8</v>
      </c>
      <c r="H306" s="24" t="s">
        <v>967</v>
      </c>
      <c r="I306" s="26" t="s">
        <v>1691</v>
      </c>
      <c r="J306" s="26" t="s">
        <v>2038</v>
      </c>
      <c r="K306" s="26" t="s">
        <v>1903</v>
      </c>
      <c r="N306" s="26" t="s">
        <v>12</v>
      </c>
      <c r="O306" s="26">
        <v>0</v>
      </c>
      <c r="P306" s="26">
        <v>0</v>
      </c>
      <c r="Q306" s="26" t="s">
        <v>13</v>
      </c>
    </row>
    <row r="307" spans="1:17" s="26" customFormat="1" ht="15" customHeight="1" x14ac:dyDescent="0.25">
      <c r="A307" s="25" t="s">
        <v>664</v>
      </c>
      <c r="B307" s="158" t="e">
        <f>VLOOKUP(A307,'IGNORE census data'!$A:$AB,1,FALSE)</f>
        <v>#N/A</v>
      </c>
      <c r="C307" s="25" t="s">
        <v>663</v>
      </c>
      <c r="D307" s="25">
        <v>11.9261942752</v>
      </c>
      <c r="E307" s="25">
        <v>17.090347942899999</v>
      </c>
      <c r="F307" s="25">
        <v>328.50790071300003</v>
      </c>
      <c r="G307" s="25">
        <v>8</v>
      </c>
      <c r="H307" s="31" t="s">
        <v>968</v>
      </c>
      <c r="I307" s="25" t="s">
        <v>664</v>
      </c>
      <c r="J307" s="25" t="s">
        <v>2046</v>
      </c>
      <c r="K307" s="25" t="s">
        <v>1961</v>
      </c>
      <c r="L307" s="25"/>
      <c r="M307" s="25"/>
      <c r="N307" s="25" t="s">
        <v>39</v>
      </c>
      <c r="O307" s="25">
        <v>0</v>
      </c>
      <c r="P307" s="25">
        <v>0</v>
      </c>
      <c r="Q307" s="25" t="s">
        <v>13</v>
      </c>
    </row>
    <row r="308" spans="1:17" s="26" customFormat="1" ht="15" customHeight="1" x14ac:dyDescent="0.25">
      <c r="A308" s="25" t="s">
        <v>41</v>
      </c>
      <c r="B308" s="158" t="e">
        <f>VLOOKUP(A308,'IGNORE census data'!$A:$AB,1,FALSE)</f>
        <v>#N/A</v>
      </c>
      <c r="C308" s="25" t="s">
        <v>40</v>
      </c>
      <c r="D308" s="25">
        <v>12.5929638069</v>
      </c>
      <c r="E308" s="25">
        <v>16.556530714899999</v>
      </c>
      <c r="F308" s="25">
        <v>305.40785255499998</v>
      </c>
      <c r="G308" s="25">
        <v>8</v>
      </c>
      <c r="H308" s="31" t="s">
        <v>968</v>
      </c>
      <c r="I308" s="25" t="s">
        <v>41</v>
      </c>
      <c r="J308" s="25" t="s">
        <v>105</v>
      </c>
      <c r="K308" s="25" t="s">
        <v>105</v>
      </c>
      <c r="L308" s="25"/>
      <c r="M308" s="25"/>
      <c r="N308" s="25" t="s">
        <v>21</v>
      </c>
      <c r="O308" s="25">
        <v>1</v>
      </c>
      <c r="P308" s="25">
        <v>2</v>
      </c>
      <c r="Q308" s="25" t="s">
        <v>25</v>
      </c>
    </row>
    <row r="309" spans="1:17" s="26" customFormat="1" ht="15" customHeight="1" x14ac:dyDescent="0.25">
      <c r="A309" s="25" t="s">
        <v>499</v>
      </c>
      <c r="B309" s="158" t="e">
        <f>VLOOKUP(A309,'IGNORE census data'!$A:$AB,1,FALSE)</f>
        <v>#N/A</v>
      </c>
      <c r="C309" s="25" t="s">
        <v>498</v>
      </c>
      <c r="D309" s="25">
        <v>12.080127127700001</v>
      </c>
      <c r="E309" s="25">
        <v>17.069681460999998</v>
      </c>
      <c r="F309" s="25">
        <v>313.879043094</v>
      </c>
      <c r="G309" s="25">
        <v>6</v>
      </c>
      <c r="H309" s="31" t="s">
        <v>968</v>
      </c>
      <c r="I309" s="25" t="s">
        <v>500</v>
      </c>
      <c r="J309" s="25" t="s">
        <v>2043</v>
      </c>
      <c r="K309" s="25" t="s">
        <v>937</v>
      </c>
      <c r="L309" s="25"/>
      <c r="M309" s="25"/>
      <c r="N309" s="25" t="s">
        <v>24</v>
      </c>
      <c r="O309" s="25">
        <v>1</v>
      </c>
      <c r="P309" s="25">
        <v>0</v>
      </c>
      <c r="Q309" s="25" t="s">
        <v>13</v>
      </c>
    </row>
    <row r="310" spans="1:17" s="26" customFormat="1" ht="15" customHeight="1" x14ac:dyDescent="0.25">
      <c r="A310" s="26" t="s">
        <v>937</v>
      </c>
      <c r="B310" s="158" t="e">
        <f>VLOOKUP(A310,'IGNORE census data'!$A:$AB,1,FALSE)</f>
        <v>#N/A</v>
      </c>
      <c r="C310" s="26" t="s">
        <v>493</v>
      </c>
      <c r="D310" s="26">
        <v>12.082846887500001</v>
      </c>
      <c r="E310" s="26">
        <v>17.067714710600001</v>
      </c>
      <c r="F310" s="26">
        <v>335.66983862699999</v>
      </c>
      <c r="G310" s="26">
        <v>6</v>
      </c>
      <c r="H310" s="24" t="s">
        <v>967</v>
      </c>
      <c r="I310" s="26" t="s">
        <v>494</v>
      </c>
      <c r="J310" s="26" t="s">
        <v>2043</v>
      </c>
      <c r="K310" s="26" t="s">
        <v>937</v>
      </c>
      <c r="N310" s="26" t="s">
        <v>24</v>
      </c>
      <c r="O310" s="26">
        <v>1</v>
      </c>
      <c r="P310" s="26">
        <v>0</v>
      </c>
      <c r="Q310" s="26" t="s">
        <v>13</v>
      </c>
    </row>
    <row r="311" spans="1:17" s="26" customFormat="1" ht="15" customHeight="1" x14ac:dyDescent="0.25">
      <c r="A311" s="25" t="s">
        <v>1251</v>
      </c>
      <c r="B311" s="158" t="e">
        <f>VLOOKUP(A311,'IGNORE census data'!$A:$AB,1,FALSE)</f>
        <v>#N/A</v>
      </c>
      <c r="C311" s="25" t="s">
        <v>495</v>
      </c>
      <c r="D311" s="25">
        <v>12.0827389099</v>
      </c>
      <c r="E311" s="25">
        <v>17.0676372412</v>
      </c>
      <c r="F311" s="25">
        <v>319.46362876500001</v>
      </c>
      <c r="G311" s="25">
        <v>6</v>
      </c>
      <c r="H311" s="31" t="s">
        <v>968</v>
      </c>
      <c r="I311" s="25" t="s">
        <v>1251</v>
      </c>
      <c r="J311" s="25" t="s">
        <v>2044</v>
      </c>
      <c r="K311" s="25" t="s">
        <v>937</v>
      </c>
      <c r="L311" s="25"/>
      <c r="M311" s="25"/>
      <c r="N311" s="25" t="s">
        <v>21</v>
      </c>
      <c r="O311" s="25">
        <v>1</v>
      </c>
      <c r="P311" s="25">
        <v>0</v>
      </c>
      <c r="Q311" s="25" t="s">
        <v>13</v>
      </c>
    </row>
    <row r="312" spans="1:17" s="26" customFormat="1" ht="15" customHeight="1" x14ac:dyDescent="0.25">
      <c r="A312" s="25" t="s">
        <v>502</v>
      </c>
      <c r="B312" s="158" t="e">
        <f>VLOOKUP(A312,'IGNORE census data'!$A:$AB,1,FALSE)</f>
        <v>#N/A</v>
      </c>
      <c r="C312" s="25" t="s">
        <v>501</v>
      </c>
      <c r="D312" s="25">
        <v>12.0854257154</v>
      </c>
      <c r="E312" s="25">
        <v>17.068797575400001</v>
      </c>
      <c r="F312" s="25">
        <v>322.66969365900002</v>
      </c>
      <c r="G312" s="25">
        <v>8</v>
      </c>
      <c r="H312" s="31" t="s">
        <v>968</v>
      </c>
      <c r="I312" s="25" t="s">
        <v>503</v>
      </c>
      <c r="J312" s="25" t="s">
        <v>2044</v>
      </c>
      <c r="K312" s="25" t="s">
        <v>937</v>
      </c>
      <c r="L312" s="25"/>
      <c r="M312" s="25"/>
      <c r="N312" s="25" t="s">
        <v>21</v>
      </c>
      <c r="O312" s="25">
        <v>0</v>
      </c>
      <c r="P312" s="25">
        <v>0</v>
      </c>
      <c r="Q312" s="25" t="s">
        <v>13</v>
      </c>
    </row>
    <row r="313" spans="1:17" s="26" customFormat="1" ht="15" customHeight="1" x14ac:dyDescent="0.25">
      <c r="A313" s="25" t="s">
        <v>505</v>
      </c>
      <c r="B313" s="158" t="e">
        <f>VLOOKUP(A313,'IGNORE census data'!$A:$AB,1,FALSE)</f>
        <v>#N/A</v>
      </c>
      <c r="C313" s="25" t="s">
        <v>504</v>
      </c>
      <c r="D313" s="25">
        <v>12.0846441364</v>
      </c>
      <c r="E313" s="25">
        <v>17.067789882500001</v>
      </c>
      <c r="F313" s="25">
        <v>360.64081218799998</v>
      </c>
      <c r="G313" s="25">
        <v>6</v>
      </c>
      <c r="H313" s="31" t="s">
        <v>968</v>
      </c>
      <c r="I313" s="25" t="s">
        <v>505</v>
      </c>
      <c r="J313" s="25" t="s">
        <v>2044</v>
      </c>
      <c r="K313" s="25" t="s">
        <v>937</v>
      </c>
      <c r="L313" s="25"/>
      <c r="M313" s="25"/>
      <c r="N313" s="25" t="s">
        <v>18</v>
      </c>
      <c r="O313" s="25">
        <v>0</v>
      </c>
      <c r="P313" s="25">
        <v>0</v>
      </c>
      <c r="Q313" s="25" t="s">
        <v>13</v>
      </c>
    </row>
    <row r="314" spans="1:17" s="26" customFormat="1" ht="15" customHeight="1" x14ac:dyDescent="0.25">
      <c r="A314" s="26" t="s">
        <v>1246</v>
      </c>
      <c r="B314" s="158" t="str">
        <f>VLOOKUP(A314,'IGNORE census data'!$A:$AB,1,FALSE)</f>
        <v>Dilebe Gouaba</v>
      </c>
      <c r="C314" s="26" t="s">
        <v>475</v>
      </c>
      <c r="D314" s="26">
        <v>12.2014819139</v>
      </c>
      <c r="E314" s="26">
        <v>16.998543040000001</v>
      </c>
      <c r="F314" s="26">
        <v>325.32041046099999</v>
      </c>
      <c r="G314" s="26">
        <v>8</v>
      </c>
      <c r="H314" s="24" t="s">
        <v>967</v>
      </c>
      <c r="I314" s="26" t="s">
        <v>1596</v>
      </c>
      <c r="J314" s="26" t="s">
        <v>2044</v>
      </c>
      <c r="K314" s="26" t="s">
        <v>937</v>
      </c>
      <c r="N314" s="26" t="s">
        <v>24</v>
      </c>
      <c r="O314" s="26">
        <v>1</v>
      </c>
      <c r="P314" s="26">
        <v>0</v>
      </c>
      <c r="Q314" s="26" t="s">
        <v>25</v>
      </c>
    </row>
    <row r="315" spans="1:17" s="26" customFormat="1" ht="15" customHeight="1" x14ac:dyDescent="0.25">
      <c r="A315" s="26" t="s">
        <v>1826</v>
      </c>
      <c r="B315" s="158" t="str">
        <f>VLOOKUP(A315,'IGNORE census data'!$A:$AB,1,FALSE)</f>
        <v>Dilebe Jokana</v>
      </c>
      <c r="C315" s="26" t="s">
        <v>476</v>
      </c>
      <c r="D315" s="26">
        <v>12.2004020125</v>
      </c>
      <c r="E315" s="26">
        <v>16.997169383799999</v>
      </c>
      <c r="F315" s="26">
        <v>296.58954792200001</v>
      </c>
      <c r="G315" s="26">
        <v>8</v>
      </c>
      <c r="H315" s="24" t="s">
        <v>967</v>
      </c>
      <c r="I315" s="26" t="s">
        <v>1598</v>
      </c>
      <c r="J315" s="26" t="s">
        <v>2044</v>
      </c>
      <c r="K315" s="26" t="s">
        <v>937</v>
      </c>
      <c r="N315" s="26" t="s">
        <v>24</v>
      </c>
      <c r="O315" s="26">
        <v>1</v>
      </c>
      <c r="P315" s="26">
        <v>0</v>
      </c>
      <c r="Q315" s="26" t="s">
        <v>25</v>
      </c>
    </row>
    <row r="316" spans="1:17" s="26" customFormat="1" ht="15" customHeight="1" x14ac:dyDescent="0.25">
      <c r="A316" s="26" t="s">
        <v>934</v>
      </c>
      <c r="B316" s="158" t="e">
        <f>VLOOKUP(A316,'IGNORE census data'!$A:$AB,1,FALSE)</f>
        <v>#N/A</v>
      </c>
      <c r="C316" s="26" t="s">
        <v>446</v>
      </c>
      <c r="D316" s="26">
        <v>12.173645413199999</v>
      </c>
      <c r="E316" s="26">
        <v>16.990170579200001</v>
      </c>
      <c r="F316" s="26">
        <v>306.92323821100001</v>
      </c>
      <c r="G316" s="26">
        <v>8</v>
      </c>
      <c r="H316" s="24" t="s">
        <v>967</v>
      </c>
      <c r="I316" s="26" t="s">
        <v>1582</v>
      </c>
      <c r="J316" s="26" t="s">
        <v>2044</v>
      </c>
      <c r="K316" s="26" t="s">
        <v>937</v>
      </c>
      <c r="N316" s="26" t="s">
        <v>24</v>
      </c>
      <c r="O316" s="26">
        <v>1</v>
      </c>
      <c r="P316" s="26">
        <v>0</v>
      </c>
      <c r="Q316" s="26" t="s">
        <v>25</v>
      </c>
    </row>
    <row r="317" spans="1:17" s="26" customFormat="1" ht="15" customHeight="1" x14ac:dyDescent="0.25">
      <c r="A317" s="26" t="s">
        <v>1840</v>
      </c>
      <c r="B317" s="158" t="str">
        <f>VLOOKUP(A317,'IGNORE census data'!$A:$AB,1,FALSE)</f>
        <v>Dilema Abdramane</v>
      </c>
      <c r="C317" s="26" t="s">
        <v>825</v>
      </c>
      <c r="D317" s="26">
        <v>12.1900407156</v>
      </c>
      <c r="E317" s="26">
        <v>16.880600389600001</v>
      </c>
      <c r="F317" s="26">
        <v>323.47957632999999</v>
      </c>
      <c r="G317" s="26">
        <v>8</v>
      </c>
      <c r="H317" s="24" t="s">
        <v>967</v>
      </c>
      <c r="I317" s="26" t="s">
        <v>1605</v>
      </c>
      <c r="J317" s="26" t="s">
        <v>2039</v>
      </c>
      <c r="K317" s="26" t="s">
        <v>1607</v>
      </c>
      <c r="N317" s="26" t="s">
        <v>24</v>
      </c>
      <c r="O317" s="26">
        <v>1</v>
      </c>
      <c r="P317" s="26">
        <v>0</v>
      </c>
      <c r="Q317" s="26" t="s">
        <v>25</v>
      </c>
    </row>
    <row r="318" spans="1:17" s="26" customFormat="1" ht="15" customHeight="1" x14ac:dyDescent="0.25">
      <c r="A318" s="26" t="s">
        <v>1257</v>
      </c>
      <c r="B318" s="158" t="str">
        <f>VLOOKUP(A318,'IGNORE census data'!$A:$AB,1,FALSE)</f>
        <v>Dilema Algoz</v>
      </c>
      <c r="C318" s="26" t="s">
        <v>811</v>
      </c>
      <c r="D318" s="26">
        <v>12.114418394799999</v>
      </c>
      <c r="E318" s="26">
        <v>16.822845089400001</v>
      </c>
      <c r="F318" s="26">
        <v>328.00907155599998</v>
      </c>
      <c r="G318" s="26">
        <v>8</v>
      </c>
      <c r="H318" s="24" t="s">
        <v>967</v>
      </c>
      <c r="I318" s="26" t="s">
        <v>1257</v>
      </c>
      <c r="J318" s="26" t="s">
        <v>2038</v>
      </c>
      <c r="K318" s="26" t="s">
        <v>1607</v>
      </c>
      <c r="N318" s="26" t="s">
        <v>24</v>
      </c>
      <c r="O318" s="26">
        <v>1</v>
      </c>
      <c r="P318" s="26">
        <v>0</v>
      </c>
      <c r="Q318" s="26" t="s">
        <v>25</v>
      </c>
    </row>
    <row r="319" spans="1:17" s="25" customFormat="1" ht="15" customHeight="1" x14ac:dyDescent="0.25">
      <c r="A319" s="26" t="s">
        <v>1258</v>
      </c>
      <c r="B319" s="158" t="e">
        <f>VLOOKUP(A319,'IGNORE census data'!$A:$AB,1,FALSE)</f>
        <v>#N/A</v>
      </c>
      <c r="C319" s="26" t="s">
        <v>827</v>
      </c>
      <c r="D319" s="26">
        <v>12.1606392978</v>
      </c>
      <c r="E319" s="26">
        <v>16.875933598300001</v>
      </c>
      <c r="F319" s="26">
        <v>318.50924273599998</v>
      </c>
      <c r="G319" s="26">
        <v>8</v>
      </c>
      <c r="H319" s="24" t="s">
        <v>967</v>
      </c>
      <c r="I319" s="26" t="s">
        <v>1606</v>
      </c>
      <c r="J319" s="26" t="s">
        <v>2039</v>
      </c>
      <c r="K319" s="26" t="s">
        <v>1607</v>
      </c>
      <c r="L319" s="26"/>
      <c r="M319" s="26"/>
      <c r="N319" s="26" t="s">
        <v>24</v>
      </c>
      <c r="O319" s="26">
        <v>1</v>
      </c>
      <c r="P319" s="26">
        <v>0</v>
      </c>
      <c r="Q319" s="26" t="s">
        <v>25</v>
      </c>
    </row>
    <row r="320" spans="1:17" s="25" customFormat="1" ht="15" customHeight="1" x14ac:dyDescent="0.25">
      <c r="A320" s="26" t="s">
        <v>1842</v>
      </c>
      <c r="B320" s="158" t="str">
        <f>VLOOKUP(A320,'IGNORE census data'!$A:$AB,1,FALSE)</f>
        <v>Dilema Centre 1</v>
      </c>
      <c r="C320" s="26" t="s">
        <v>829</v>
      </c>
      <c r="D320" s="26">
        <v>12.104162820499999</v>
      </c>
      <c r="E320" s="26">
        <v>16.8665159044</v>
      </c>
      <c r="F320" s="26">
        <v>322.10266010700002</v>
      </c>
      <c r="G320" s="26">
        <v>8</v>
      </c>
      <c r="H320" s="24" t="s">
        <v>967</v>
      </c>
      <c r="I320" s="26" t="s">
        <v>1607</v>
      </c>
      <c r="J320" s="26" t="s">
        <v>2039</v>
      </c>
      <c r="K320" s="26" t="s">
        <v>1607</v>
      </c>
      <c r="L320" s="26"/>
      <c r="M320" s="26"/>
      <c r="N320" s="26" t="s">
        <v>24</v>
      </c>
      <c r="O320" s="26">
        <v>4</v>
      </c>
      <c r="P320" s="26">
        <v>4</v>
      </c>
      <c r="Q320" s="26" t="s">
        <v>25</v>
      </c>
    </row>
    <row r="321" spans="1:17" s="26" customFormat="1" ht="15" customHeight="1" x14ac:dyDescent="0.25">
      <c r="A321" s="15" t="s">
        <v>2054</v>
      </c>
      <c r="B321" s="158" t="e">
        <f>VLOOKUP(A321,'IGNORE census data'!$A:$AB,1,FALSE)</f>
        <v>#N/A</v>
      </c>
      <c r="C321" s="26" t="s">
        <v>1013</v>
      </c>
      <c r="D321" s="26">
        <v>12.104294139</v>
      </c>
      <c r="E321" s="26">
        <v>16.866191283500001</v>
      </c>
      <c r="F321" s="26">
        <v>339.82119986700002</v>
      </c>
      <c r="G321" s="26">
        <v>6</v>
      </c>
      <c r="H321" s="26" t="s">
        <v>967</v>
      </c>
      <c r="I321" s="26" t="s">
        <v>1608</v>
      </c>
      <c r="J321" s="26" t="s">
        <v>2038</v>
      </c>
      <c r="K321" s="26" t="s">
        <v>1607</v>
      </c>
      <c r="N321" s="26" t="s">
        <v>12</v>
      </c>
      <c r="O321" s="26">
        <v>0</v>
      </c>
      <c r="P321" s="26">
        <v>1</v>
      </c>
      <c r="Q321" s="26" t="s">
        <v>13</v>
      </c>
    </row>
    <row r="322" spans="1:17" s="26" customFormat="1" ht="15" customHeight="1" x14ac:dyDescent="0.25">
      <c r="A322" s="26" t="s">
        <v>1259</v>
      </c>
      <c r="B322" s="158" t="str">
        <f>VLOOKUP(A322,'IGNORE census data'!$A:$AB,1,FALSE)</f>
        <v>Dilema Dana</v>
      </c>
      <c r="C322" s="26" t="s">
        <v>810</v>
      </c>
      <c r="D322" s="26">
        <v>12.103198835200001</v>
      </c>
      <c r="E322" s="26">
        <v>16.819851003299998</v>
      </c>
      <c r="F322" s="26">
        <v>313.62464645300003</v>
      </c>
      <c r="G322" s="26">
        <v>8</v>
      </c>
      <c r="H322" s="24" t="s">
        <v>967</v>
      </c>
      <c r="I322" s="26" t="s">
        <v>1259</v>
      </c>
      <c r="J322" s="26" t="s">
        <v>2039</v>
      </c>
      <c r="K322" s="26" t="s">
        <v>1607</v>
      </c>
      <c r="N322" s="26" t="s">
        <v>39</v>
      </c>
      <c r="O322" s="26">
        <v>0</v>
      </c>
      <c r="P322" s="26">
        <v>0</v>
      </c>
      <c r="Q322" s="26" t="s">
        <v>13</v>
      </c>
    </row>
    <row r="323" spans="1:17" s="26" customFormat="1" ht="15" customHeight="1" x14ac:dyDescent="0.25">
      <c r="A323" s="26" t="s">
        <v>1260</v>
      </c>
      <c r="B323" s="158" t="e">
        <f>VLOOKUP(A323,'IGNORE census data'!$A:$AB,1,FALSE)</f>
        <v>#N/A</v>
      </c>
      <c r="C323" s="26" t="s">
        <v>812</v>
      </c>
      <c r="D323" s="26">
        <v>12.127035959100001</v>
      </c>
      <c r="E323" s="26">
        <v>16.816260729500002</v>
      </c>
      <c r="F323" s="26">
        <v>319.647617287</v>
      </c>
      <c r="G323" s="26">
        <v>8</v>
      </c>
      <c r="H323" s="24" t="s">
        <v>967</v>
      </c>
      <c r="I323" s="26" t="s">
        <v>1609</v>
      </c>
      <c r="J323" s="26" t="s">
        <v>2038</v>
      </c>
      <c r="K323" s="26" t="s">
        <v>1607</v>
      </c>
      <c r="N323" s="26" t="s">
        <v>12</v>
      </c>
      <c r="O323" s="26">
        <v>0</v>
      </c>
      <c r="P323" s="26">
        <v>1</v>
      </c>
      <c r="Q323" s="26" t="s">
        <v>13</v>
      </c>
    </row>
    <row r="324" spans="1:17" s="26" customFormat="1" ht="15" customHeight="1" x14ac:dyDescent="0.25">
      <c r="A324" s="26" t="s">
        <v>1261</v>
      </c>
      <c r="B324" s="158" t="e">
        <f>VLOOKUP(A324,'IGNORE census data'!$A:$AB,1,FALSE)</f>
        <v>#N/A</v>
      </c>
      <c r="C324" s="26" t="s">
        <v>828</v>
      </c>
      <c r="D324" s="26">
        <v>12.1418655459</v>
      </c>
      <c r="E324" s="26">
        <v>16.8308889485</v>
      </c>
      <c r="F324" s="26">
        <v>375.52123552500001</v>
      </c>
      <c r="G324" s="26">
        <v>8</v>
      </c>
      <c r="H324" s="24" t="s">
        <v>967</v>
      </c>
      <c r="I324" s="26" t="s">
        <v>1610</v>
      </c>
      <c r="J324" s="26" t="s">
        <v>2039</v>
      </c>
      <c r="K324" s="26" t="s">
        <v>1607</v>
      </c>
      <c r="N324" s="26" t="s">
        <v>65</v>
      </c>
      <c r="O324" s="26">
        <v>0</v>
      </c>
      <c r="P324" s="26">
        <v>1</v>
      </c>
      <c r="Q324" s="26" t="s">
        <v>25</v>
      </c>
    </row>
    <row r="325" spans="1:17" s="26" customFormat="1" ht="15" customHeight="1" x14ac:dyDescent="0.25">
      <c r="A325" s="26" t="s">
        <v>1821</v>
      </c>
      <c r="B325" s="158" t="str">
        <f>VLOOKUP(A325,'IGNORE census data'!$A:$AB,1,FALSE)</f>
        <v>Dileybe Ibadol</v>
      </c>
      <c r="C325" s="26" t="s">
        <v>445</v>
      </c>
      <c r="D325" s="26">
        <v>12.1578338319</v>
      </c>
      <c r="E325" s="26">
        <v>16.993845633100001</v>
      </c>
      <c r="F325" s="26">
        <v>316.00223513899999</v>
      </c>
      <c r="G325" s="26">
        <v>6</v>
      </c>
      <c r="H325" s="24" t="s">
        <v>967</v>
      </c>
      <c r="I325" s="26" t="s">
        <v>1581</v>
      </c>
      <c r="J325" s="26" t="s">
        <v>2044</v>
      </c>
      <c r="K325" s="26" t="s">
        <v>937</v>
      </c>
      <c r="N325" s="26" t="s">
        <v>24</v>
      </c>
      <c r="O325" s="26">
        <v>1</v>
      </c>
      <c r="P325" s="26">
        <v>0</v>
      </c>
      <c r="Q325" s="26" t="s">
        <v>25</v>
      </c>
    </row>
    <row r="326" spans="1:17" s="26" customFormat="1" ht="15" customHeight="1" x14ac:dyDescent="0.25">
      <c r="A326" s="26" t="s">
        <v>131</v>
      </c>
      <c r="B326" s="158" t="str">
        <f>VLOOKUP(A326,'IGNORE census data'!$A:$AB,1,FALSE)</f>
        <v>Dinegiss</v>
      </c>
      <c r="C326" s="26" t="s">
        <v>130</v>
      </c>
      <c r="D326" s="26">
        <v>12.6480362253</v>
      </c>
      <c r="E326" s="26">
        <v>17.052773471399998</v>
      </c>
      <c r="F326" s="26">
        <v>290.478826443</v>
      </c>
      <c r="G326" s="26">
        <v>8</v>
      </c>
      <c r="H326" s="24" t="s">
        <v>967</v>
      </c>
      <c r="I326" s="26" t="s">
        <v>131</v>
      </c>
      <c r="J326" s="26" t="s">
        <v>105</v>
      </c>
      <c r="K326" s="26" t="s">
        <v>166</v>
      </c>
      <c r="N326" s="26" t="s">
        <v>18</v>
      </c>
      <c r="O326" s="26">
        <v>0</v>
      </c>
      <c r="P326" s="26">
        <v>2</v>
      </c>
      <c r="Q326" s="26" t="s">
        <v>25</v>
      </c>
    </row>
    <row r="327" spans="1:17" s="26" customFormat="1" ht="15" customHeight="1" x14ac:dyDescent="0.25">
      <c r="A327" s="25" t="s">
        <v>661</v>
      </c>
      <c r="B327" s="158" t="e">
        <f>VLOOKUP(A327,'IGNORE census data'!$A:$AB,1,FALSE)</f>
        <v>#N/A</v>
      </c>
      <c r="C327" s="25" t="s">
        <v>660</v>
      </c>
      <c r="D327" s="25">
        <v>11.934789861</v>
      </c>
      <c r="E327" s="25">
        <v>17.092483872900001</v>
      </c>
      <c r="F327" s="25">
        <v>339.500402748</v>
      </c>
      <c r="G327" s="25">
        <v>6</v>
      </c>
      <c r="H327" s="31" t="s">
        <v>968</v>
      </c>
      <c r="I327" s="25" t="s">
        <v>662</v>
      </c>
      <c r="J327" s="25" t="s">
        <v>2046</v>
      </c>
      <c r="K327" s="25" t="s">
        <v>1961</v>
      </c>
      <c r="L327" s="25"/>
      <c r="M327" s="25"/>
      <c r="N327" s="25" t="s">
        <v>24</v>
      </c>
      <c r="O327" s="25">
        <v>1</v>
      </c>
      <c r="P327" s="25">
        <v>0</v>
      </c>
      <c r="Q327" s="25" t="s">
        <v>25</v>
      </c>
    </row>
    <row r="328" spans="1:17" s="26" customFormat="1" ht="15" customHeight="1" x14ac:dyDescent="0.25">
      <c r="A328" s="25" t="s">
        <v>127</v>
      </c>
      <c r="B328" s="158" t="e">
        <f>VLOOKUP(A328,'IGNORE census data'!$A:$AB,1,FALSE)</f>
        <v>#N/A</v>
      </c>
      <c r="C328" s="25" t="s">
        <v>126</v>
      </c>
      <c r="D328" s="25">
        <v>12.574992100399999</v>
      </c>
      <c r="E328" s="25">
        <v>16.951909071399999</v>
      </c>
      <c r="F328" s="25">
        <v>303.14186351699999</v>
      </c>
      <c r="G328" s="25">
        <v>4</v>
      </c>
      <c r="H328" s="31" t="s">
        <v>968</v>
      </c>
      <c r="I328" s="25" t="s">
        <v>127</v>
      </c>
      <c r="J328" s="25" t="s">
        <v>105</v>
      </c>
      <c r="K328" s="25" t="s">
        <v>166</v>
      </c>
      <c r="L328" s="25"/>
      <c r="M328" s="25"/>
      <c r="N328" s="25" t="s">
        <v>65</v>
      </c>
      <c r="O328" s="25">
        <v>0</v>
      </c>
      <c r="P328" s="25">
        <v>0</v>
      </c>
      <c r="Q328" s="25" t="s">
        <v>13</v>
      </c>
    </row>
    <row r="329" spans="1:17" s="26" customFormat="1" ht="15" customHeight="1" x14ac:dyDescent="0.25">
      <c r="A329" s="26" t="s">
        <v>1277</v>
      </c>
      <c r="B329" s="158" t="str">
        <f>VLOOKUP(A329,'IGNORE census data'!$A:$AB,1,FALSE)</f>
        <v>Djabat</v>
      </c>
      <c r="C329" s="26" t="s">
        <v>128</v>
      </c>
      <c r="D329" s="26">
        <v>12.6223495771</v>
      </c>
      <c r="E329" s="26">
        <v>16.961047539999999</v>
      </c>
      <c r="F329" s="26">
        <v>303.66167877399999</v>
      </c>
      <c r="G329" s="26">
        <v>8</v>
      </c>
      <c r="H329" s="24" t="s">
        <v>967</v>
      </c>
      <c r="I329" s="26" t="s">
        <v>129</v>
      </c>
      <c r="J329" s="26" t="s">
        <v>105</v>
      </c>
      <c r="K329" s="26" t="s">
        <v>166</v>
      </c>
      <c r="N329" s="26" t="s">
        <v>39</v>
      </c>
      <c r="O329" s="26">
        <v>1</v>
      </c>
      <c r="P329" s="26">
        <v>0</v>
      </c>
      <c r="Q329" s="26" t="s">
        <v>25</v>
      </c>
    </row>
    <row r="330" spans="1:17" s="26" customFormat="1" ht="15" customHeight="1" x14ac:dyDescent="0.25">
      <c r="A330" s="26" t="s">
        <v>1611</v>
      </c>
      <c r="B330" s="158" t="str">
        <f>VLOOKUP(A330,'IGNORE census data'!$A:$AB,1,FALSE)</f>
        <v>Djabou Abdraman</v>
      </c>
      <c r="C330" s="26" t="s">
        <v>824</v>
      </c>
      <c r="D330" s="26">
        <v>12.215099310099999</v>
      </c>
      <c r="E330" s="26">
        <v>16.8683553941</v>
      </c>
      <c r="F330" s="26">
        <v>327.61240787899999</v>
      </c>
      <c r="G330" s="26">
        <v>6</v>
      </c>
      <c r="H330" s="24" t="s">
        <v>967</v>
      </c>
      <c r="I330" s="26" t="s">
        <v>1611</v>
      </c>
      <c r="J330" s="26" t="s">
        <v>2039</v>
      </c>
      <c r="K330" s="26" t="s">
        <v>1607</v>
      </c>
      <c r="N330" s="26" t="s">
        <v>24</v>
      </c>
      <c r="O330" s="26">
        <v>1</v>
      </c>
      <c r="P330" s="26">
        <v>0</v>
      </c>
      <c r="Q330" s="26" t="s">
        <v>25</v>
      </c>
    </row>
    <row r="331" spans="1:17" s="25" customFormat="1" ht="15" customHeight="1" x14ac:dyDescent="0.25">
      <c r="A331" s="23" t="s">
        <v>1084</v>
      </c>
      <c r="B331" s="158" t="str">
        <f>VLOOKUP(A331,'IGNORE census data'!$A:$AB,1,FALSE)</f>
        <v>Djabou Alamar Adoum</v>
      </c>
      <c r="C331" s="26" t="s">
        <v>159</v>
      </c>
      <c r="D331" s="26">
        <v>12.2695871505</v>
      </c>
      <c r="E331" s="26">
        <v>16.7852945289</v>
      </c>
      <c r="F331" s="26">
        <v>315.160951608</v>
      </c>
      <c r="G331" s="26">
        <v>4</v>
      </c>
      <c r="H331" s="24" t="s">
        <v>967</v>
      </c>
      <c r="I331" s="26" t="s">
        <v>1510</v>
      </c>
      <c r="J331" s="26" t="s">
        <v>2039</v>
      </c>
      <c r="K331" s="26" t="s">
        <v>2049</v>
      </c>
      <c r="L331" s="26"/>
      <c r="M331" s="26"/>
      <c r="N331" s="26" t="s">
        <v>18</v>
      </c>
      <c r="O331" s="26">
        <v>0</v>
      </c>
      <c r="P331" s="26">
        <v>1</v>
      </c>
      <c r="Q331" s="26" t="s">
        <v>13</v>
      </c>
    </row>
    <row r="332" spans="1:17" s="26" customFormat="1" ht="15" customHeight="1" x14ac:dyDescent="0.25">
      <c r="A332" s="26" t="s">
        <v>1612</v>
      </c>
      <c r="B332" s="158" t="str">
        <f>VLOOKUP(A332,'IGNORE census data'!$A:$AB,1,FALSE)</f>
        <v>Djabou Albilali</v>
      </c>
      <c r="C332" s="26" t="s">
        <v>823</v>
      </c>
      <c r="D332" s="26">
        <v>12.207950499700001</v>
      </c>
      <c r="E332" s="26">
        <v>16.873201978600001</v>
      </c>
      <c r="F332" s="26">
        <v>317.19886637500002</v>
      </c>
      <c r="G332" s="26">
        <v>8</v>
      </c>
      <c r="H332" s="24" t="s">
        <v>967</v>
      </c>
      <c r="I332" s="26" t="s">
        <v>1612</v>
      </c>
      <c r="J332" s="26" t="s">
        <v>2039</v>
      </c>
      <c r="K332" s="26" t="s">
        <v>1607</v>
      </c>
      <c r="N332" s="26" t="s">
        <v>24</v>
      </c>
      <c r="O332" s="26">
        <v>1</v>
      </c>
      <c r="P332" s="26">
        <v>0</v>
      </c>
      <c r="Q332" s="26" t="s">
        <v>25</v>
      </c>
    </row>
    <row r="333" spans="1:17" s="26" customFormat="1" ht="15" customHeight="1" x14ac:dyDescent="0.25">
      <c r="A333" s="23" t="s">
        <v>1085</v>
      </c>
      <c r="B333" s="158" t="str">
        <f>VLOOKUP(A333,'IGNORE census data'!$A:$AB,1,FALSE)</f>
        <v>Djabou Amdourman</v>
      </c>
      <c r="C333" s="26" t="s">
        <v>172</v>
      </c>
      <c r="D333" s="26">
        <v>12.2275291273</v>
      </c>
      <c r="E333" s="26">
        <v>16.868285422100001</v>
      </c>
      <c r="F333" s="26">
        <v>320.06028980399998</v>
      </c>
      <c r="G333" s="26">
        <v>8</v>
      </c>
      <c r="H333" s="24" t="s">
        <v>967</v>
      </c>
      <c r="I333" s="26" t="s">
        <v>1511</v>
      </c>
      <c r="J333" s="26" t="s">
        <v>2038</v>
      </c>
      <c r="K333" s="26" t="s">
        <v>2049</v>
      </c>
      <c r="N333" s="26" t="s">
        <v>39</v>
      </c>
      <c r="O333" s="26">
        <v>0</v>
      </c>
      <c r="P333" s="26">
        <v>0</v>
      </c>
      <c r="Q333" s="26" t="s">
        <v>13</v>
      </c>
    </row>
    <row r="334" spans="1:17" s="26" customFormat="1" ht="15" customHeight="1" x14ac:dyDescent="0.25">
      <c r="A334" s="23" t="s">
        <v>1086</v>
      </c>
      <c r="B334" s="158" t="str">
        <f>VLOOKUP(A334,'IGNORE census data'!$A:$AB,1,FALSE)</f>
        <v>Djabou Amoudalssel</v>
      </c>
      <c r="C334" s="26" t="s">
        <v>158</v>
      </c>
      <c r="D334" s="26">
        <v>12.2728365012</v>
      </c>
      <c r="E334" s="26">
        <v>16.7803038839</v>
      </c>
      <c r="F334" s="26">
        <v>306.41789149700003</v>
      </c>
      <c r="G334" s="26">
        <v>6</v>
      </c>
      <c r="H334" s="24" t="s">
        <v>967</v>
      </c>
      <c r="I334" s="26" t="s">
        <v>1512</v>
      </c>
      <c r="J334" s="26" t="s">
        <v>2038</v>
      </c>
      <c r="K334" s="26" t="s">
        <v>2049</v>
      </c>
      <c r="N334" s="26" t="s">
        <v>24</v>
      </c>
      <c r="O334" s="26">
        <v>1</v>
      </c>
      <c r="P334" s="26">
        <v>0</v>
      </c>
      <c r="Q334" s="26" t="s">
        <v>25</v>
      </c>
    </row>
    <row r="335" spans="1:17" s="26" customFormat="1" ht="15" customHeight="1" x14ac:dyDescent="0.25">
      <c r="A335" s="23" t="s">
        <v>1087</v>
      </c>
      <c r="B335" s="158" t="str">
        <f>VLOOKUP(A335,'IGNORE census data'!$A:$AB,1,FALSE)</f>
        <v>Djabou Andourman</v>
      </c>
      <c r="C335" s="26" t="s">
        <v>156</v>
      </c>
      <c r="D335" s="26">
        <v>12.269665095800001</v>
      </c>
      <c r="E335" s="26">
        <v>16.808556485699999</v>
      </c>
      <c r="F335" s="26">
        <v>324.77298410100002</v>
      </c>
      <c r="G335" s="26">
        <v>8</v>
      </c>
      <c r="H335" s="24" t="s">
        <v>967</v>
      </c>
      <c r="I335" s="26" t="s">
        <v>1513</v>
      </c>
      <c r="J335" s="26" t="s">
        <v>2038</v>
      </c>
      <c r="K335" s="26" t="s">
        <v>2049</v>
      </c>
      <c r="N335" s="26" t="s">
        <v>65</v>
      </c>
      <c r="O335" s="26">
        <v>0</v>
      </c>
      <c r="P335" s="26">
        <v>1</v>
      </c>
      <c r="Q335" s="26" t="s">
        <v>13</v>
      </c>
    </row>
    <row r="336" spans="1:17" s="26" customFormat="1" ht="15" customHeight="1" x14ac:dyDescent="0.25">
      <c r="A336" s="23" t="s">
        <v>1088</v>
      </c>
      <c r="B336" s="158" t="str">
        <f>VLOOKUP(A336,'IGNORE census data'!$A:$AB,1,FALSE)</f>
        <v>Djabou Angantoura</v>
      </c>
      <c r="C336" s="26" t="s">
        <v>177</v>
      </c>
      <c r="D336" s="26">
        <v>12.1916044541</v>
      </c>
      <c r="E336" s="26">
        <v>16.825927742200001</v>
      </c>
      <c r="F336" s="26">
        <v>289.89303647499997</v>
      </c>
      <c r="G336" s="26">
        <v>6</v>
      </c>
      <c r="H336" s="24" t="s">
        <v>967</v>
      </c>
      <c r="I336" s="26" t="s">
        <v>1088</v>
      </c>
      <c r="J336" s="26" t="s">
        <v>2038</v>
      </c>
      <c r="K336" s="26" t="s">
        <v>2049</v>
      </c>
      <c r="N336" s="26" t="s">
        <v>24</v>
      </c>
      <c r="O336" s="26">
        <v>1</v>
      </c>
      <c r="P336" s="26">
        <v>0</v>
      </c>
      <c r="Q336" s="26" t="s">
        <v>25</v>
      </c>
    </row>
    <row r="337" spans="1:17" s="26" customFormat="1" ht="15" customHeight="1" x14ac:dyDescent="0.25">
      <c r="A337" s="23" t="s">
        <v>1089</v>
      </c>
      <c r="B337" s="158" t="str">
        <f>VLOOKUP(A337,'IGNORE census data'!$A:$AB,1,FALSE)</f>
        <v>Djabou Centre</v>
      </c>
      <c r="C337" s="26" t="s">
        <v>157</v>
      </c>
      <c r="D337" s="26">
        <v>12.2661992761</v>
      </c>
      <c r="E337" s="26">
        <v>16.825764590799999</v>
      </c>
      <c r="F337" s="26">
        <v>335.45104585899998</v>
      </c>
      <c r="G337" s="26">
        <v>6</v>
      </c>
      <c r="H337" s="24" t="s">
        <v>967</v>
      </c>
      <c r="I337" s="26" t="s">
        <v>1514</v>
      </c>
      <c r="J337" s="26" t="s">
        <v>2039</v>
      </c>
      <c r="K337" s="26" t="s">
        <v>2049</v>
      </c>
      <c r="N337" s="26" t="s">
        <v>21</v>
      </c>
      <c r="O337" s="26">
        <v>1</v>
      </c>
      <c r="P337" s="26">
        <v>0</v>
      </c>
      <c r="Q337" s="26" t="s">
        <v>13</v>
      </c>
    </row>
    <row r="338" spans="1:17" s="26" customFormat="1" ht="15" customHeight="1" x14ac:dyDescent="0.25">
      <c r="A338" s="23" t="s">
        <v>1090</v>
      </c>
      <c r="B338" s="158" t="str">
        <f>VLOOKUP(A338,'IGNORE census data'!$A:$AB,1,FALSE)</f>
        <v>Djabou Grelka</v>
      </c>
      <c r="C338" s="26" t="s">
        <v>150</v>
      </c>
      <c r="D338" s="26">
        <v>12.2485619862</v>
      </c>
      <c r="E338" s="26">
        <v>16.834847527499999</v>
      </c>
      <c r="F338" s="26">
        <v>228.471206166</v>
      </c>
      <c r="G338" s="26">
        <v>8</v>
      </c>
      <c r="H338" s="24" t="s">
        <v>967</v>
      </c>
      <c r="I338" s="26" t="s">
        <v>1089</v>
      </c>
      <c r="J338" s="26" t="s">
        <v>2038</v>
      </c>
      <c r="K338" s="26" t="s">
        <v>2049</v>
      </c>
      <c r="N338" s="26" t="s">
        <v>24</v>
      </c>
      <c r="O338" s="26">
        <v>1</v>
      </c>
      <c r="P338" s="26">
        <v>0</v>
      </c>
      <c r="Q338" s="26" t="s">
        <v>25</v>
      </c>
    </row>
    <row r="339" spans="1:17" s="26" customFormat="1" ht="15" customHeight="1" x14ac:dyDescent="0.25">
      <c r="A339" s="25" t="s">
        <v>1090</v>
      </c>
      <c r="B339" s="158" t="str">
        <f>VLOOKUP(A339,'IGNORE census data'!$A:$AB,1,FALSE)</f>
        <v>Djabou Grelka</v>
      </c>
      <c r="C339" s="25" t="s">
        <v>176</v>
      </c>
      <c r="D339" s="25">
        <v>12.2030568605</v>
      </c>
      <c r="E339" s="25">
        <v>16.825180630799998</v>
      </c>
      <c r="F339" s="25">
        <v>307.63447129299999</v>
      </c>
      <c r="G339" s="25">
        <v>6</v>
      </c>
      <c r="H339" s="31" t="s">
        <v>968</v>
      </c>
      <c r="I339" s="25" t="s">
        <v>1090</v>
      </c>
      <c r="J339" s="25" t="s">
        <v>2038</v>
      </c>
      <c r="K339" s="25" t="s">
        <v>2049</v>
      </c>
      <c r="L339" s="25"/>
      <c r="M339" s="25"/>
      <c r="N339" s="25" t="s">
        <v>24</v>
      </c>
      <c r="O339" s="25">
        <v>0</v>
      </c>
      <c r="P339" s="25">
        <v>1</v>
      </c>
      <c r="Q339" s="25" t="s">
        <v>13</v>
      </c>
    </row>
    <row r="340" spans="1:17" s="26" customFormat="1" ht="15" customHeight="1" x14ac:dyDescent="0.25">
      <c r="A340" s="26" t="s">
        <v>1791</v>
      </c>
      <c r="B340" s="158" t="str">
        <f>VLOOKUP(A340,'IGNORE census data'!$A:$AB,1,FALSE)</f>
        <v>Djabou Hassane Abdjanadji</v>
      </c>
      <c r="C340" s="26" t="s">
        <v>982</v>
      </c>
      <c r="D340" s="26">
        <v>12.2677057606</v>
      </c>
      <c r="E340" s="26">
        <v>16.825685141600001</v>
      </c>
      <c r="F340" s="26">
        <v>378.45745869400002</v>
      </c>
      <c r="G340" s="26">
        <v>8</v>
      </c>
      <c r="H340" s="24" t="s">
        <v>967</v>
      </c>
      <c r="I340" s="26" t="s">
        <v>1515</v>
      </c>
      <c r="J340" s="26" t="s">
        <v>2038</v>
      </c>
      <c r="K340" s="26" t="s">
        <v>2049</v>
      </c>
      <c r="N340" s="26" t="s">
        <v>24</v>
      </c>
      <c r="O340" s="26">
        <v>1</v>
      </c>
      <c r="P340" s="26">
        <v>0</v>
      </c>
      <c r="Q340" s="26" t="s">
        <v>13</v>
      </c>
    </row>
    <row r="341" spans="1:17" s="26" customFormat="1" ht="15" customHeight="1" x14ac:dyDescent="0.25">
      <c r="A341" s="23" t="s">
        <v>1091</v>
      </c>
      <c r="B341" s="158" t="str">
        <f>VLOOKUP(A341,'IGNORE census data'!$A:$AB,1,FALSE)</f>
        <v>Djabou Kieke</v>
      </c>
      <c r="C341" s="26" t="s">
        <v>173</v>
      </c>
      <c r="D341" s="26">
        <v>12.2153897266</v>
      </c>
      <c r="E341" s="26">
        <v>16.868254953200001</v>
      </c>
      <c r="F341" s="26">
        <v>319.31826910900003</v>
      </c>
      <c r="G341" s="26">
        <v>6</v>
      </c>
      <c r="H341" s="24" t="s">
        <v>967</v>
      </c>
      <c r="I341" s="26" t="s">
        <v>1516</v>
      </c>
      <c r="J341" s="26" t="s">
        <v>2038</v>
      </c>
      <c r="K341" s="26" t="s">
        <v>2049</v>
      </c>
      <c r="N341" s="26" t="s">
        <v>24</v>
      </c>
      <c r="O341" s="26">
        <v>1</v>
      </c>
      <c r="P341" s="26">
        <v>0</v>
      </c>
      <c r="Q341" s="26" t="s">
        <v>25</v>
      </c>
    </row>
    <row r="342" spans="1:17" s="26" customFormat="1" ht="15" customHeight="1" x14ac:dyDescent="0.25">
      <c r="A342" s="25" t="s">
        <v>1092</v>
      </c>
      <c r="B342" s="158" t="e">
        <f>VLOOKUP(A342,'IGNORE census data'!$A:$AB,1,FALSE)</f>
        <v>#N/A</v>
      </c>
      <c r="C342" s="25" t="s">
        <v>981</v>
      </c>
      <c r="D342" s="25">
        <v>12.2727518848</v>
      </c>
      <c r="E342" s="25">
        <v>16.795111856599998</v>
      </c>
      <c r="F342" s="25">
        <v>277.209017045</v>
      </c>
      <c r="G342" s="25">
        <v>8</v>
      </c>
      <c r="H342" s="31" t="s">
        <v>968</v>
      </c>
      <c r="I342" s="25" t="s">
        <v>1092</v>
      </c>
      <c r="J342" s="25" t="s">
        <v>2038</v>
      </c>
      <c r="K342" s="25" t="s">
        <v>2049</v>
      </c>
      <c r="L342" s="25"/>
      <c r="M342" s="25"/>
      <c r="N342" s="25" t="s">
        <v>24</v>
      </c>
      <c r="O342" s="25">
        <v>1</v>
      </c>
      <c r="P342" s="25">
        <v>1</v>
      </c>
      <c r="Q342" s="25" t="s">
        <v>13</v>
      </c>
    </row>
    <row r="343" spans="1:17" s="26" customFormat="1" ht="15" customHeight="1" x14ac:dyDescent="0.25">
      <c r="A343" s="23" t="s">
        <v>1093</v>
      </c>
      <c r="B343" s="158" t="str">
        <f>VLOOKUP(A343,'IGNORE census data'!$A:$AB,1,FALSE)</f>
        <v>Djabou Souk</v>
      </c>
      <c r="C343" s="26" t="s">
        <v>174</v>
      </c>
      <c r="D343" s="26">
        <v>12.2456795928</v>
      </c>
      <c r="E343" s="26">
        <v>16.843674602099998</v>
      </c>
      <c r="F343" s="26">
        <v>353.32491952300001</v>
      </c>
      <c r="G343" s="26">
        <v>8</v>
      </c>
      <c r="H343" s="24" t="s">
        <v>967</v>
      </c>
      <c r="I343" s="26" t="s">
        <v>1093</v>
      </c>
      <c r="J343" s="26" t="s">
        <v>2038</v>
      </c>
      <c r="K343" s="26" t="s">
        <v>2049</v>
      </c>
      <c r="N343" s="26" t="s">
        <v>24</v>
      </c>
      <c r="O343" s="26">
        <v>1</v>
      </c>
      <c r="P343" s="26">
        <v>0</v>
      </c>
      <c r="Q343" s="26" t="s">
        <v>25</v>
      </c>
    </row>
    <row r="344" spans="1:17" s="26" customFormat="1" ht="15" customHeight="1" x14ac:dyDescent="0.25">
      <c r="A344" s="23" t="s">
        <v>1094</v>
      </c>
      <c r="B344" s="158" t="str">
        <f>VLOOKUP(A344,'IGNORE census data'!$A:$AB,1,FALSE)</f>
        <v>Djabou Touri</v>
      </c>
      <c r="C344" s="26" t="s">
        <v>160</v>
      </c>
      <c r="D344" s="26">
        <v>12.272012780100001</v>
      </c>
      <c r="E344" s="26">
        <v>16.794331038199999</v>
      </c>
      <c r="F344" s="26">
        <v>309.54072062900002</v>
      </c>
      <c r="G344" s="26">
        <v>6</v>
      </c>
      <c r="H344" s="24" t="s">
        <v>967</v>
      </c>
      <c r="I344" s="26" t="s">
        <v>1094</v>
      </c>
      <c r="J344" s="26" t="s">
        <v>2039</v>
      </c>
      <c r="K344" s="26" t="s">
        <v>2049</v>
      </c>
      <c r="N344" s="26" t="s">
        <v>24</v>
      </c>
      <c r="O344" s="26">
        <v>1</v>
      </c>
      <c r="P344" s="26">
        <v>0</v>
      </c>
      <c r="Q344" s="26" t="s">
        <v>25</v>
      </c>
    </row>
    <row r="345" spans="1:17" s="15" customFormat="1" x14ac:dyDescent="0.25">
      <c r="A345" s="23" t="s">
        <v>1095</v>
      </c>
      <c r="B345" s="158" t="str">
        <f>VLOOKUP(A345,'IGNORE census data'!$A:$AB,1,FALSE)</f>
        <v>Djabou Walad Nassir</v>
      </c>
      <c r="C345" s="26" t="s">
        <v>153</v>
      </c>
      <c r="D345" s="26">
        <v>12.253388815099999</v>
      </c>
      <c r="E345" s="26">
        <v>16.832699464800001</v>
      </c>
      <c r="F345" s="26">
        <v>309.25819853199999</v>
      </c>
      <c r="G345" s="26">
        <v>8</v>
      </c>
      <c r="H345" s="24" t="s">
        <v>967</v>
      </c>
      <c r="I345" s="26" t="s">
        <v>1517</v>
      </c>
      <c r="J345" s="26" t="s">
        <v>2038</v>
      </c>
      <c r="K345" s="26" t="s">
        <v>2049</v>
      </c>
      <c r="L345" s="26"/>
      <c r="M345" s="26"/>
      <c r="N345" s="26" t="s">
        <v>24</v>
      </c>
      <c r="O345" s="26">
        <v>1</v>
      </c>
      <c r="P345" s="26">
        <v>0</v>
      </c>
      <c r="Q345" s="26" t="s">
        <v>25</v>
      </c>
    </row>
    <row r="346" spans="1:17" s="15" customFormat="1" x14ac:dyDescent="0.25">
      <c r="A346" s="23" t="s">
        <v>1096</v>
      </c>
      <c r="B346" s="158" t="str">
        <f>VLOOKUP(A346,'IGNORE census data'!$A:$AB,1,FALSE)</f>
        <v>Djabou Wal-Brahim</v>
      </c>
      <c r="C346" s="26" t="s">
        <v>175</v>
      </c>
      <c r="D346" s="26">
        <v>12.184257260900001</v>
      </c>
      <c r="E346" s="26">
        <v>16.8473604932</v>
      </c>
      <c r="F346" s="26">
        <v>242.96088795099999</v>
      </c>
      <c r="G346" s="26">
        <v>8</v>
      </c>
      <c r="H346" s="24" t="s">
        <v>967</v>
      </c>
      <c r="I346" s="26" t="s">
        <v>1518</v>
      </c>
      <c r="J346" s="26" t="s">
        <v>2038</v>
      </c>
      <c r="K346" s="26" t="s">
        <v>2049</v>
      </c>
      <c r="L346" s="26"/>
      <c r="M346" s="26"/>
      <c r="N346" s="26" t="s">
        <v>24</v>
      </c>
      <c r="O346" s="26">
        <v>1</v>
      </c>
      <c r="P346" s="26">
        <v>0</v>
      </c>
      <c r="Q346" s="26" t="s">
        <v>25</v>
      </c>
    </row>
    <row r="347" spans="1:17" s="26" customFormat="1" ht="15" customHeight="1" x14ac:dyDescent="0.25">
      <c r="A347" s="23" t="s">
        <v>1097</v>
      </c>
      <c r="B347" s="158" t="str">
        <f>VLOOKUP(A347,'IGNORE census data'!$A:$AB,1,FALSE)</f>
        <v>Djabou Winesse1</v>
      </c>
      <c r="C347" s="26" t="s">
        <v>170</v>
      </c>
      <c r="D347" s="26">
        <v>12.235626939799999</v>
      </c>
      <c r="E347" s="26">
        <v>16.857362588000001</v>
      </c>
      <c r="F347" s="26">
        <v>322.86044088400001</v>
      </c>
      <c r="G347" s="26">
        <v>6</v>
      </c>
      <c r="H347" s="24" t="s">
        <v>967</v>
      </c>
      <c r="I347" s="26" t="s">
        <v>1519</v>
      </c>
      <c r="J347" s="26" t="s">
        <v>2038</v>
      </c>
      <c r="K347" s="26" t="s">
        <v>2049</v>
      </c>
      <c r="N347" s="26" t="s">
        <v>24</v>
      </c>
      <c r="O347" s="26">
        <v>1</v>
      </c>
      <c r="P347" s="26">
        <v>0</v>
      </c>
      <c r="Q347" s="26" t="s">
        <v>25</v>
      </c>
    </row>
    <row r="348" spans="1:17" s="26" customFormat="1" ht="15" customHeight="1" x14ac:dyDescent="0.25">
      <c r="A348" s="23" t="s">
        <v>1098</v>
      </c>
      <c r="B348" s="158" t="str">
        <f>VLOOKUP(A348,'IGNORE census data'!$A:$AB,1,FALSE)</f>
        <v>Djabou Winesse2</v>
      </c>
      <c r="H348" s="24" t="s">
        <v>967</v>
      </c>
      <c r="I348" s="26" t="s">
        <v>1520</v>
      </c>
      <c r="J348" s="26" t="s">
        <v>2039</v>
      </c>
      <c r="K348" s="26" t="s">
        <v>2049</v>
      </c>
      <c r="N348" s="26" t="s">
        <v>24</v>
      </c>
      <c r="O348" s="26">
        <v>1</v>
      </c>
      <c r="P348" s="26">
        <v>0</v>
      </c>
      <c r="Q348" s="26" t="s">
        <v>25</v>
      </c>
    </row>
    <row r="349" spans="1:17" s="26" customFormat="1" ht="15" customHeight="1" x14ac:dyDescent="0.25">
      <c r="A349" s="23" t="s">
        <v>1099</v>
      </c>
      <c r="B349" s="158" t="str">
        <f>VLOOKUP(A349,'IGNORE census data'!$A:$AB,1,FALSE)</f>
        <v>Djabou Winesse3</v>
      </c>
      <c r="C349" s="26" t="s">
        <v>171</v>
      </c>
      <c r="D349" s="26">
        <v>12.232358792799999</v>
      </c>
      <c r="E349" s="26">
        <v>16.862069744999999</v>
      </c>
      <c r="F349" s="26">
        <v>320.13341545399999</v>
      </c>
      <c r="G349" s="26">
        <v>8</v>
      </c>
      <c r="H349" s="24" t="s">
        <v>967</v>
      </c>
      <c r="I349" s="26" t="s">
        <v>1521</v>
      </c>
      <c r="J349" s="26" t="s">
        <v>2038</v>
      </c>
      <c r="K349" s="26" t="s">
        <v>2049</v>
      </c>
      <c r="N349" s="26" t="s">
        <v>24</v>
      </c>
      <c r="O349" s="26">
        <v>1</v>
      </c>
      <c r="P349" s="26">
        <v>0</v>
      </c>
      <c r="Q349" s="26" t="s">
        <v>25</v>
      </c>
    </row>
    <row r="350" spans="1:17" s="25" customFormat="1" ht="15" customHeight="1" x14ac:dyDescent="0.25">
      <c r="A350" s="30" t="s">
        <v>1100</v>
      </c>
      <c r="B350" s="158" t="str">
        <f>VLOOKUP(A350,'IGNORE census data'!$A:$AB,1,FALSE)</f>
        <v>Djabou Woulatissa</v>
      </c>
      <c r="C350" s="26" t="s">
        <v>983</v>
      </c>
      <c r="D350" s="26">
        <v>12.2523410114</v>
      </c>
      <c r="E350" s="26">
        <v>16.834543572499999</v>
      </c>
      <c r="F350" s="26">
        <v>325.37839026900002</v>
      </c>
      <c r="G350" s="26">
        <v>8</v>
      </c>
      <c r="H350" s="24" t="s">
        <v>967</v>
      </c>
      <c r="I350" s="26" t="s">
        <v>1522</v>
      </c>
      <c r="J350" s="26" t="s">
        <v>2038</v>
      </c>
      <c r="K350" s="26" t="s">
        <v>2049</v>
      </c>
      <c r="L350" s="26"/>
      <c r="M350" s="26"/>
      <c r="N350" s="26" t="s">
        <v>24</v>
      </c>
      <c r="O350" s="26">
        <v>1</v>
      </c>
      <c r="P350" s="26">
        <v>0</v>
      </c>
      <c r="Q350" s="26" t="s">
        <v>25</v>
      </c>
    </row>
    <row r="351" spans="1:17" s="26" customFormat="1" ht="15" customHeight="1" x14ac:dyDescent="0.25">
      <c r="A351" s="17" t="s">
        <v>547</v>
      </c>
      <c r="B351" s="158" t="str">
        <f>VLOOKUP(A351,'IGNORE census data'!$A:$AB,1,FALSE)</f>
        <v>Djamadi</v>
      </c>
      <c r="C351" s="26" t="s">
        <v>546</v>
      </c>
      <c r="D351" s="26">
        <v>12.0087093526</v>
      </c>
      <c r="E351" s="26">
        <v>17.198173332</v>
      </c>
      <c r="F351" s="26">
        <v>340.02555317500003</v>
      </c>
      <c r="G351" s="26">
        <v>8</v>
      </c>
      <c r="H351" s="24" t="s">
        <v>967</v>
      </c>
      <c r="I351" s="26" t="s">
        <v>547</v>
      </c>
      <c r="J351" s="26" t="s">
        <v>2040</v>
      </c>
      <c r="K351" s="26" t="s">
        <v>2050</v>
      </c>
      <c r="N351" s="26" t="s">
        <v>24</v>
      </c>
      <c r="O351" s="26">
        <v>1</v>
      </c>
      <c r="P351" s="26">
        <v>0</v>
      </c>
      <c r="Q351" s="26" t="s">
        <v>25</v>
      </c>
    </row>
    <row r="352" spans="1:17" s="26" customFormat="1" ht="15" customHeight="1" x14ac:dyDescent="0.25">
      <c r="A352" s="26" t="s">
        <v>1868</v>
      </c>
      <c r="B352" s="158" t="str">
        <f>VLOOKUP(A352,'IGNORE census data'!$A:$AB,1,FALSE)</f>
        <v>Djamal-Waguif 1</v>
      </c>
      <c r="C352" s="26" t="s">
        <v>649</v>
      </c>
      <c r="D352" s="26">
        <v>11.8352531566</v>
      </c>
      <c r="E352" s="26">
        <v>17.307062746100002</v>
      </c>
      <c r="F352" s="26">
        <v>348.67143588200003</v>
      </c>
      <c r="G352" s="26">
        <v>8</v>
      </c>
      <c r="H352" s="24" t="s">
        <v>967</v>
      </c>
      <c r="I352" s="26" t="s">
        <v>1639</v>
      </c>
      <c r="J352" s="26" t="s">
        <v>2046</v>
      </c>
      <c r="K352" s="26" t="s">
        <v>1961</v>
      </c>
      <c r="N352" s="26" t="s">
        <v>12</v>
      </c>
      <c r="O352" s="26">
        <v>0</v>
      </c>
      <c r="P352" s="26">
        <v>0</v>
      </c>
      <c r="Q352" s="26" t="s">
        <v>13</v>
      </c>
    </row>
    <row r="353" spans="1:17" s="25" customFormat="1" ht="15" customHeight="1" x14ac:dyDescent="0.25">
      <c r="A353" s="26" t="s">
        <v>1885</v>
      </c>
      <c r="B353" s="158" t="str">
        <f>VLOOKUP(A353,'IGNORE census data'!$A:$AB,1,FALSE)</f>
        <v>Djambalbatha</v>
      </c>
      <c r="C353" s="26" t="s">
        <v>636</v>
      </c>
      <c r="D353" s="26">
        <v>11.7884226833</v>
      </c>
      <c r="E353" s="26">
        <v>17.157532421999999</v>
      </c>
      <c r="F353" s="26">
        <v>342.19962020700001</v>
      </c>
      <c r="G353" s="26">
        <v>8</v>
      </c>
      <c r="H353" s="24" t="s">
        <v>967</v>
      </c>
      <c r="I353" s="26" t="s">
        <v>637</v>
      </c>
      <c r="J353" s="26" t="s">
        <v>2045</v>
      </c>
      <c r="K353" s="26" t="s">
        <v>1961</v>
      </c>
      <c r="L353" s="26"/>
      <c r="M353" s="26"/>
      <c r="N353" s="26" t="s">
        <v>24</v>
      </c>
      <c r="O353" s="26">
        <v>8</v>
      </c>
      <c r="P353" s="26">
        <v>0</v>
      </c>
      <c r="Q353" s="26" t="s">
        <v>13</v>
      </c>
    </row>
    <row r="354" spans="1:17" s="26" customFormat="1" ht="15" customHeight="1" x14ac:dyDescent="0.25">
      <c r="A354" s="23" t="s">
        <v>1373</v>
      </c>
      <c r="B354" s="158" t="str">
        <f>VLOOKUP(A354,'IGNORE census data'!$A:$AB,1,FALSE)</f>
        <v>Djarawa</v>
      </c>
      <c r="C354" s="15" t="s">
        <v>301</v>
      </c>
      <c r="D354" s="15">
        <v>12.092438898499999</v>
      </c>
      <c r="E354" s="15">
        <v>16.3182690177</v>
      </c>
      <c r="F354" s="15">
        <v>305.43544214799999</v>
      </c>
      <c r="G354" s="15">
        <v>6</v>
      </c>
      <c r="H354" s="24" t="s">
        <v>967</v>
      </c>
      <c r="I354" s="15" t="s">
        <v>300</v>
      </c>
      <c r="J354" s="15" t="s">
        <v>2038</v>
      </c>
      <c r="K354" s="15" t="s">
        <v>1903</v>
      </c>
      <c r="L354" s="15"/>
      <c r="M354" s="15"/>
      <c r="N354" s="15" t="s">
        <v>24</v>
      </c>
      <c r="O354" s="15">
        <v>1</v>
      </c>
      <c r="P354" s="15">
        <v>0</v>
      </c>
      <c r="Q354" s="15" t="s">
        <v>25</v>
      </c>
    </row>
    <row r="355" spans="1:17" s="26" customFormat="1" ht="15" customHeight="1" x14ac:dyDescent="0.25">
      <c r="A355" s="15" t="s">
        <v>1912</v>
      </c>
      <c r="B355" s="158" t="str">
        <f>VLOOKUP(A355,'IGNORE census data'!$A:$AB,1,FALSE)</f>
        <v>Djarawa Annabagaya</v>
      </c>
      <c r="C355" s="15" t="s">
        <v>299</v>
      </c>
      <c r="D355" s="15">
        <v>12.1387475754</v>
      </c>
      <c r="E355" s="15">
        <v>16.354000906700001</v>
      </c>
      <c r="F355" s="15">
        <v>323.65608022999999</v>
      </c>
      <c r="G355" s="15">
        <v>8</v>
      </c>
      <c r="H355" s="24" t="s">
        <v>967</v>
      </c>
      <c r="I355" s="15" t="s">
        <v>300</v>
      </c>
      <c r="J355" s="15" t="s">
        <v>2038</v>
      </c>
      <c r="K355" s="15" t="s">
        <v>1903</v>
      </c>
      <c r="L355" s="15"/>
      <c r="M355" s="15"/>
      <c r="N355" s="15" t="s">
        <v>65</v>
      </c>
      <c r="O355" s="15">
        <v>0</v>
      </c>
      <c r="P355" s="15">
        <v>0</v>
      </c>
      <c r="Q355" s="15" t="s">
        <v>13</v>
      </c>
    </row>
    <row r="356" spans="1:17" s="26" customFormat="1" ht="15" customHeight="1" x14ac:dyDescent="0.25">
      <c r="A356" s="24" t="s">
        <v>1374</v>
      </c>
      <c r="B356" s="158" t="str">
        <f>VLOOKUP(A356,'IGNORE census data'!$A:$AB,1,FALSE)</f>
        <v>Djarawa Farhana</v>
      </c>
      <c r="C356" s="26" t="s">
        <v>301</v>
      </c>
      <c r="D356" s="26">
        <v>12.092438898499999</v>
      </c>
      <c r="E356" s="26">
        <v>16.3182690177</v>
      </c>
      <c r="F356" s="26">
        <v>305.43544214799999</v>
      </c>
      <c r="G356" s="26">
        <v>6</v>
      </c>
      <c r="H356" s="24" t="s">
        <v>967</v>
      </c>
      <c r="I356" s="26" t="s">
        <v>300</v>
      </c>
      <c r="J356" s="26" t="s">
        <v>2038</v>
      </c>
      <c r="K356" s="26" t="s">
        <v>1903</v>
      </c>
      <c r="N356" s="26" t="s">
        <v>24</v>
      </c>
      <c r="O356" s="26">
        <v>1</v>
      </c>
      <c r="P356" s="26">
        <v>0</v>
      </c>
      <c r="Q356" s="26" t="s">
        <v>25</v>
      </c>
    </row>
    <row r="357" spans="1:17" s="26" customFormat="1" ht="15" customHeight="1" x14ac:dyDescent="0.25">
      <c r="A357" s="23" t="s">
        <v>1375</v>
      </c>
      <c r="B357" s="158" t="str">
        <f>VLOOKUP(A357,'IGNORE census data'!$A:$AB,1,FALSE)</f>
        <v>Djarawa Nabagaye</v>
      </c>
      <c r="C357" s="26" t="s">
        <v>299</v>
      </c>
      <c r="D357" s="26">
        <v>12.1387475754</v>
      </c>
      <c r="E357" s="26">
        <v>16.354000906700001</v>
      </c>
      <c r="F357" s="26">
        <v>323.65608022999999</v>
      </c>
      <c r="G357" s="26">
        <v>8</v>
      </c>
      <c r="H357" s="24" t="s">
        <v>967</v>
      </c>
      <c r="I357" s="26" t="s">
        <v>300</v>
      </c>
      <c r="J357" s="26" t="s">
        <v>2038</v>
      </c>
      <c r="K357" s="26" t="s">
        <v>1903</v>
      </c>
      <c r="N357" s="26" t="s">
        <v>65</v>
      </c>
      <c r="O357" s="26">
        <v>0</v>
      </c>
      <c r="P357" s="26">
        <v>0</v>
      </c>
      <c r="Q357" s="26" t="s">
        <v>13</v>
      </c>
    </row>
    <row r="358" spans="1:17" s="26" customFormat="1" ht="14.25" customHeight="1" x14ac:dyDescent="0.25">
      <c r="A358" s="26" t="s">
        <v>1282</v>
      </c>
      <c r="B358" s="158" t="str">
        <f>VLOOKUP(A358,'IGNORE census data'!$A:$AB,1,FALSE)</f>
        <v>Djarma</v>
      </c>
      <c r="C358" s="26" t="s">
        <v>136</v>
      </c>
      <c r="D358" s="26">
        <v>12.6976916564</v>
      </c>
      <c r="E358" s="26">
        <v>17.0167591831</v>
      </c>
      <c r="F358" s="26">
        <v>307.89203208599997</v>
      </c>
      <c r="G358" s="26">
        <v>8</v>
      </c>
      <c r="H358" s="24" t="s">
        <v>967</v>
      </c>
      <c r="I358" s="26" t="s">
        <v>1628</v>
      </c>
      <c r="J358" s="26" t="s">
        <v>105</v>
      </c>
      <c r="K358" s="26" t="s">
        <v>166</v>
      </c>
      <c r="N358" s="26" t="s">
        <v>65</v>
      </c>
      <c r="O358" s="26">
        <v>0</v>
      </c>
      <c r="P358" s="26">
        <v>0</v>
      </c>
      <c r="Q358" s="26" t="s">
        <v>13</v>
      </c>
    </row>
    <row r="359" spans="1:17" s="26" customFormat="1" ht="15" customHeight="1" x14ac:dyDescent="0.25">
      <c r="A359" s="24" t="s">
        <v>957</v>
      </c>
      <c r="B359" s="158" t="str">
        <f>VLOOKUP(A359,'IGNORE census data'!$A:$AB,1,FALSE)</f>
        <v>Djaya</v>
      </c>
      <c r="C359" s="40" t="s">
        <v>1056</v>
      </c>
      <c r="D359" s="40">
        <v>12.166708575199999</v>
      </c>
      <c r="E359" s="40">
        <v>17.547693921</v>
      </c>
      <c r="F359" s="40">
        <v>311.43957634399999</v>
      </c>
      <c r="G359" s="40">
        <v>6</v>
      </c>
      <c r="H359" s="26" t="s">
        <v>967</v>
      </c>
      <c r="I359" s="40" t="s">
        <v>957</v>
      </c>
      <c r="J359" s="40" t="s">
        <v>2040</v>
      </c>
      <c r="K359" s="40" t="s">
        <v>1796</v>
      </c>
      <c r="L359" s="40"/>
      <c r="M359" s="40"/>
      <c r="N359" s="40" t="s">
        <v>509</v>
      </c>
      <c r="O359" s="40">
        <v>0</v>
      </c>
      <c r="P359" s="40">
        <v>0</v>
      </c>
      <c r="Q359" s="40" t="s">
        <v>13</v>
      </c>
    </row>
    <row r="360" spans="1:17" s="25" customFormat="1" ht="15" customHeight="1" x14ac:dyDescent="0.25">
      <c r="A360" s="31" t="s">
        <v>957</v>
      </c>
      <c r="B360" s="158" t="str">
        <f>VLOOKUP(A360,'IGNORE census data'!$A:$AB,1,FALSE)</f>
        <v>Djaya</v>
      </c>
      <c r="C360" s="25" t="s">
        <v>1056</v>
      </c>
      <c r="D360" s="25">
        <v>12.166708575199999</v>
      </c>
      <c r="E360" s="25">
        <v>17.547693921</v>
      </c>
      <c r="F360" s="25">
        <v>311.43957634399999</v>
      </c>
      <c r="G360" s="25">
        <v>6</v>
      </c>
      <c r="H360" s="25" t="s">
        <v>967</v>
      </c>
      <c r="I360" s="25" t="s">
        <v>957</v>
      </c>
      <c r="J360" s="25" t="s">
        <v>2040</v>
      </c>
      <c r="K360" s="25" t="s">
        <v>1796</v>
      </c>
      <c r="N360" s="25" t="s">
        <v>509</v>
      </c>
      <c r="O360" s="25">
        <v>0</v>
      </c>
      <c r="P360" s="25">
        <v>0</v>
      </c>
      <c r="Q360" s="25" t="s">
        <v>13</v>
      </c>
    </row>
    <row r="361" spans="1:17" s="26" customFormat="1" ht="15" customHeight="1" x14ac:dyDescent="0.25">
      <c r="A361" s="25" t="s">
        <v>124</v>
      </c>
      <c r="B361" s="158" t="e">
        <f>VLOOKUP(A361,'IGNORE census data'!$A:$AB,1,FALSE)</f>
        <v>#N/A</v>
      </c>
      <c r="C361" s="25" t="s">
        <v>123</v>
      </c>
      <c r="D361" s="25">
        <v>12.5702759333</v>
      </c>
      <c r="E361" s="25">
        <v>16.949070440700002</v>
      </c>
      <c r="F361" s="25">
        <v>334.26656313699999</v>
      </c>
      <c r="G361" s="25">
        <v>6</v>
      </c>
      <c r="H361" s="31" t="s">
        <v>968</v>
      </c>
      <c r="I361" s="25" t="s">
        <v>125</v>
      </c>
      <c r="J361" s="25" t="s">
        <v>105</v>
      </c>
      <c r="K361" s="25" t="s">
        <v>166</v>
      </c>
      <c r="L361" s="25"/>
      <c r="M361" s="25"/>
      <c r="N361" s="25" t="s">
        <v>65</v>
      </c>
      <c r="O361" s="25">
        <v>0</v>
      </c>
      <c r="P361" s="25">
        <v>0</v>
      </c>
      <c r="Q361" s="25" t="s">
        <v>13</v>
      </c>
    </row>
    <row r="362" spans="1:17" s="26" customFormat="1" ht="15" customHeight="1" x14ac:dyDescent="0.25">
      <c r="A362" s="23" t="s">
        <v>1400</v>
      </c>
      <c r="B362" s="158" t="str">
        <f>VLOOKUP(A362,'IGNORE census data'!$A:$AB,1,FALSE)</f>
        <v>Djibni Boulala</v>
      </c>
      <c r="C362" s="26" t="s">
        <v>70</v>
      </c>
      <c r="D362" s="26">
        <v>12.6930409204</v>
      </c>
      <c r="E362" s="26">
        <v>16.439523659700001</v>
      </c>
      <c r="F362" s="26">
        <v>313.775193425</v>
      </c>
      <c r="G362" s="26">
        <v>4</v>
      </c>
      <c r="H362" s="24" t="s">
        <v>967</v>
      </c>
      <c r="I362" s="26" t="s">
        <v>71</v>
      </c>
      <c r="J362" s="26" t="s">
        <v>105</v>
      </c>
      <c r="K362" s="26" t="s">
        <v>105</v>
      </c>
      <c r="N362" s="26" t="s">
        <v>65</v>
      </c>
      <c r="O362" s="26">
        <v>0</v>
      </c>
      <c r="P362" s="26">
        <v>0</v>
      </c>
      <c r="Q362" s="26" t="s">
        <v>13</v>
      </c>
    </row>
    <row r="363" spans="1:17" s="26" customFormat="1" ht="15" customHeight="1" x14ac:dyDescent="0.25">
      <c r="A363" s="23" t="s">
        <v>1195</v>
      </c>
      <c r="B363" s="158" t="str">
        <f>VLOOKUP(A363,'IGNORE census data'!$A:$AB,1,FALSE)</f>
        <v>Djimeze</v>
      </c>
      <c r="C363" s="26" t="s">
        <v>322</v>
      </c>
      <c r="D363" s="26">
        <v>12.466931646900001</v>
      </c>
      <c r="E363" s="26">
        <v>17.043405275600001</v>
      </c>
      <c r="F363" s="26">
        <v>310.55902660100003</v>
      </c>
      <c r="G363" s="26">
        <v>6</v>
      </c>
      <c r="H363" s="24" t="s">
        <v>967</v>
      </c>
      <c r="I363" s="26" t="s">
        <v>1558</v>
      </c>
      <c r="J363" s="26" t="s">
        <v>2043</v>
      </c>
      <c r="K363" s="26" t="s">
        <v>102</v>
      </c>
      <c r="N363" s="26" t="s">
        <v>24</v>
      </c>
      <c r="O363" s="26">
        <v>1</v>
      </c>
      <c r="P363" s="26">
        <v>0</v>
      </c>
      <c r="Q363" s="26" t="s">
        <v>25</v>
      </c>
    </row>
    <row r="364" spans="1:17" s="25" customFormat="1" ht="15" customHeight="1" x14ac:dyDescent="0.25">
      <c r="A364" s="20" t="s">
        <v>1927</v>
      </c>
      <c r="B364" s="25" t="str">
        <f>VLOOKUP(A364,'IGNORE census data'!$A:$AB,1,FALSE)</f>
        <v>Djimeze 1</v>
      </c>
      <c r="C364" s="25" t="s">
        <v>573</v>
      </c>
      <c r="D364" s="25">
        <v>11.9839541181</v>
      </c>
      <c r="E364" s="25">
        <v>17.147556337699999</v>
      </c>
      <c r="F364" s="25">
        <v>325.279223522</v>
      </c>
      <c r="G364" s="25">
        <v>6</v>
      </c>
      <c r="H364" s="31" t="s">
        <v>967</v>
      </c>
      <c r="I364" s="25" t="s">
        <v>574</v>
      </c>
      <c r="J364" s="25" t="s">
        <v>2040</v>
      </c>
      <c r="K364" s="25" t="s">
        <v>2050</v>
      </c>
      <c r="N364" s="25" t="s">
        <v>24</v>
      </c>
      <c r="O364" s="25">
        <v>1</v>
      </c>
      <c r="P364" s="25">
        <v>0</v>
      </c>
      <c r="Q364" s="25" t="s">
        <v>25</v>
      </c>
    </row>
    <row r="365" spans="1:17" s="26" customFormat="1" ht="15" customHeight="1" x14ac:dyDescent="0.25">
      <c r="A365" s="23" t="s">
        <v>1441</v>
      </c>
      <c r="B365" s="158" t="str">
        <f>VLOOKUP(A365,'IGNORE census data'!$A:$AB,1,FALSE)</f>
        <v>Djimeze 2</v>
      </c>
      <c r="C365" s="26" t="s">
        <v>571</v>
      </c>
      <c r="D365" s="26">
        <v>11.975504637</v>
      </c>
      <c r="E365" s="26">
        <v>17.155122211399998</v>
      </c>
      <c r="F365" s="26">
        <v>324.30952553399999</v>
      </c>
      <c r="G365" s="26">
        <v>8</v>
      </c>
      <c r="H365" s="24" t="s">
        <v>967</v>
      </c>
      <c r="I365" s="26" t="s">
        <v>572</v>
      </c>
      <c r="J365" s="26" t="s">
        <v>2040</v>
      </c>
      <c r="K365" s="26" t="s">
        <v>2050</v>
      </c>
      <c r="N365" s="26" t="s">
        <v>24</v>
      </c>
      <c r="O365" s="26">
        <v>1</v>
      </c>
      <c r="P365" s="26">
        <v>0</v>
      </c>
      <c r="Q365" s="26" t="s">
        <v>25</v>
      </c>
    </row>
    <row r="366" spans="1:17" s="26" customFormat="1" ht="15" customHeight="1" x14ac:dyDescent="0.25">
      <c r="A366" s="26" t="s">
        <v>1876</v>
      </c>
      <c r="B366" s="158" t="str">
        <f>VLOOKUP(A366,'IGNORE census data'!$A:$AB,1,FALSE)</f>
        <v>Djob-Djoumalak</v>
      </c>
      <c r="C366" s="26" t="s">
        <v>646</v>
      </c>
      <c r="D366" s="26">
        <v>11.8662073731</v>
      </c>
      <c r="E366" s="26">
        <v>17.224826271000001</v>
      </c>
      <c r="F366" s="26">
        <v>328.24553043600002</v>
      </c>
      <c r="G366" s="26">
        <v>4</v>
      </c>
      <c r="H366" s="24" t="s">
        <v>967</v>
      </c>
      <c r="I366" s="26" t="s">
        <v>1294</v>
      </c>
      <c r="J366" s="26" t="s">
        <v>2045</v>
      </c>
      <c r="K366" s="26" t="s">
        <v>1961</v>
      </c>
      <c r="N366" s="26" t="s">
        <v>39</v>
      </c>
      <c r="O366" s="26">
        <v>0</v>
      </c>
      <c r="P366" s="26">
        <v>0</v>
      </c>
      <c r="Q366" s="26" t="s">
        <v>13</v>
      </c>
    </row>
    <row r="367" spans="1:17" s="26" customFormat="1" ht="15" customHeight="1" x14ac:dyDescent="0.25">
      <c r="A367" s="23" t="s">
        <v>91</v>
      </c>
      <c r="B367" s="158" t="str">
        <f>VLOOKUP(A367,'IGNORE census data'!$A:$AB,1,FALSE)</f>
        <v>Djokana</v>
      </c>
      <c r="C367" s="26" t="s">
        <v>165</v>
      </c>
      <c r="D367" s="26">
        <v>12.208919138100001</v>
      </c>
      <c r="E367" s="26">
        <v>16.6685248227</v>
      </c>
      <c r="F367" s="26">
        <v>309.38775841699999</v>
      </c>
      <c r="G367" s="26">
        <v>8</v>
      </c>
      <c r="H367" s="24" t="s">
        <v>967</v>
      </c>
      <c r="I367" s="26" t="s">
        <v>166</v>
      </c>
      <c r="J367" s="26" t="s">
        <v>2038</v>
      </c>
      <c r="K367" s="26" t="s">
        <v>2049</v>
      </c>
      <c r="N367" s="26" t="s">
        <v>12</v>
      </c>
      <c r="O367" s="26">
        <v>0</v>
      </c>
      <c r="P367" s="26">
        <v>2</v>
      </c>
      <c r="Q367" s="26" t="s">
        <v>13</v>
      </c>
    </row>
    <row r="368" spans="1:17" s="26" customFormat="1" ht="15" customHeight="1" x14ac:dyDescent="0.25">
      <c r="A368" s="26" t="s">
        <v>91</v>
      </c>
      <c r="B368" s="158" t="str">
        <f>VLOOKUP(A368,'IGNORE census data'!$A:$AB,1,FALSE)</f>
        <v>Djokana</v>
      </c>
      <c r="C368" s="26" t="s">
        <v>90</v>
      </c>
      <c r="D368" s="26">
        <v>12.671387023499999</v>
      </c>
      <c r="E368" s="26">
        <v>16.9847555421</v>
      </c>
      <c r="F368" s="26">
        <v>307.549917467</v>
      </c>
      <c r="G368" s="26">
        <v>8</v>
      </c>
      <c r="H368" s="24" t="s">
        <v>967</v>
      </c>
      <c r="I368" s="26" t="s">
        <v>91</v>
      </c>
      <c r="J368" s="26" t="s">
        <v>105</v>
      </c>
      <c r="K368" s="26" t="s">
        <v>166</v>
      </c>
      <c r="N368" s="26" t="s">
        <v>21</v>
      </c>
      <c r="O368" s="26">
        <v>1</v>
      </c>
      <c r="P368" s="26">
        <v>0</v>
      </c>
      <c r="Q368" s="26" t="s">
        <v>25</v>
      </c>
    </row>
    <row r="369" spans="1:17" s="26" customFormat="1" ht="15" customHeight="1" x14ac:dyDescent="0.25">
      <c r="A369" s="23" t="s">
        <v>1376</v>
      </c>
      <c r="B369" s="158" t="str">
        <f>VLOOKUP(A369,'IGNORE census data'!$A:$AB,1,FALSE)</f>
        <v>Djokhana Idio</v>
      </c>
      <c r="C369" s="26" t="s">
        <v>290</v>
      </c>
      <c r="D369" s="26">
        <v>12.118133544899999</v>
      </c>
      <c r="E369" s="26">
        <v>16.259460537700001</v>
      </c>
      <c r="F369" s="26">
        <v>315.09586219099998</v>
      </c>
      <c r="G369" s="26">
        <v>8</v>
      </c>
      <c r="H369" s="24" t="s">
        <v>967</v>
      </c>
      <c r="I369" s="26" t="s">
        <v>1692</v>
      </c>
      <c r="J369" s="26" t="s">
        <v>2041</v>
      </c>
      <c r="K369" s="26" t="s">
        <v>1903</v>
      </c>
      <c r="N369" s="26" t="s">
        <v>24</v>
      </c>
      <c r="O369" s="26">
        <v>2</v>
      </c>
      <c r="P369" s="26">
        <v>1</v>
      </c>
      <c r="Q369" s="26" t="s">
        <v>13</v>
      </c>
    </row>
    <row r="370" spans="1:17" s="26" customFormat="1" ht="15" customHeight="1" x14ac:dyDescent="0.25">
      <c r="A370" s="23" t="s">
        <v>1101</v>
      </c>
      <c r="B370" s="158" t="str">
        <f>VLOOKUP(A370,'IGNORE census data'!$A:$AB,1,FALSE)</f>
        <v>Djokhana Mouri</v>
      </c>
      <c r="C370" s="26" t="s">
        <v>167</v>
      </c>
      <c r="D370" s="26">
        <v>12.2162299224</v>
      </c>
      <c r="E370" s="26">
        <v>16.661337784400001</v>
      </c>
      <c r="F370" s="26">
        <v>329.24087692799998</v>
      </c>
      <c r="G370" s="26">
        <v>8</v>
      </c>
      <c r="H370" s="24" t="s">
        <v>967</v>
      </c>
      <c r="I370" s="26" t="s">
        <v>1523</v>
      </c>
      <c r="J370" s="26" t="s">
        <v>2039</v>
      </c>
      <c r="K370" s="26" t="s">
        <v>2049</v>
      </c>
      <c r="N370" s="26" t="s">
        <v>12</v>
      </c>
      <c r="O370" s="26">
        <v>0</v>
      </c>
      <c r="P370" s="26">
        <v>1</v>
      </c>
      <c r="Q370" s="26" t="s">
        <v>13</v>
      </c>
    </row>
    <row r="371" spans="1:17" s="26" customFormat="1" ht="15" customHeight="1" x14ac:dyDescent="0.25">
      <c r="A371" s="25" t="s">
        <v>1295</v>
      </c>
      <c r="B371" s="158" t="e">
        <f>VLOOKUP(A371,'IGNORE census data'!$A:$AB,1,FALSE)</f>
        <v>#N/A</v>
      </c>
      <c r="C371" s="25" t="s">
        <v>647</v>
      </c>
      <c r="D371" s="25">
        <v>11.860637307999999</v>
      </c>
      <c r="E371" s="25">
        <v>17.226607111900002</v>
      </c>
      <c r="F371" s="25">
        <v>322.64831076600001</v>
      </c>
      <c r="G371" s="25">
        <v>8</v>
      </c>
      <c r="H371" s="31" t="s">
        <v>968</v>
      </c>
      <c r="I371" s="25" t="s">
        <v>1295</v>
      </c>
      <c r="J371" s="25" t="s">
        <v>2045</v>
      </c>
      <c r="K371" s="25" t="s">
        <v>1961</v>
      </c>
      <c r="L371" s="25"/>
      <c r="M371" s="25"/>
      <c r="N371" s="25" t="s">
        <v>12</v>
      </c>
      <c r="O371" s="25">
        <v>0</v>
      </c>
      <c r="P371" s="25">
        <v>1</v>
      </c>
      <c r="Q371" s="25" t="s">
        <v>25</v>
      </c>
    </row>
    <row r="372" spans="1:17" s="25" customFormat="1" ht="15" customHeight="1" x14ac:dyDescent="0.25">
      <c r="A372" s="26" t="s">
        <v>1266</v>
      </c>
      <c r="B372" s="158" t="str">
        <f>VLOOKUP(A372,'IGNORE census data'!$A:$AB,1,FALSE)</f>
        <v xml:space="preserve">Djoudola </v>
      </c>
      <c r="C372" s="26" t="s">
        <v>80</v>
      </c>
      <c r="D372" s="26">
        <v>12.6829313686</v>
      </c>
      <c r="E372" s="26">
        <v>17.0265196135</v>
      </c>
      <c r="F372" s="26">
        <v>305.115045345</v>
      </c>
      <c r="G372" s="26">
        <v>8</v>
      </c>
      <c r="H372" s="24" t="s">
        <v>967</v>
      </c>
      <c r="I372" s="26" t="s">
        <v>81</v>
      </c>
      <c r="J372" s="26" t="s">
        <v>2037</v>
      </c>
      <c r="K372" s="26" t="s">
        <v>166</v>
      </c>
      <c r="L372" s="26"/>
      <c r="M372" s="26"/>
      <c r="N372" s="26" t="s">
        <v>18</v>
      </c>
      <c r="O372" s="26">
        <v>0</v>
      </c>
      <c r="P372" s="26">
        <v>1</v>
      </c>
      <c r="Q372" s="26" t="s">
        <v>13</v>
      </c>
    </row>
    <row r="373" spans="1:17" s="25" customFormat="1" ht="15" customHeight="1" x14ac:dyDescent="0.25">
      <c r="A373" s="26" t="s">
        <v>87</v>
      </c>
      <c r="B373" s="158" t="str">
        <f>VLOOKUP(A373,'IGNORE census data'!$A:$AB,1,FALSE)</f>
        <v>Dogolo</v>
      </c>
      <c r="C373" s="26" t="s">
        <v>86</v>
      </c>
      <c r="D373" s="26">
        <v>12.588211558699999</v>
      </c>
      <c r="E373" s="26">
        <v>17.068196565800001</v>
      </c>
      <c r="F373" s="26">
        <v>304.18379351200002</v>
      </c>
      <c r="G373" s="26">
        <v>8</v>
      </c>
      <c r="H373" s="24" t="s">
        <v>967</v>
      </c>
      <c r="I373" s="26" t="s">
        <v>87</v>
      </c>
      <c r="J373" s="26" t="s">
        <v>105</v>
      </c>
      <c r="K373" s="26" t="s">
        <v>166</v>
      </c>
      <c r="L373" s="26"/>
      <c r="M373" s="26"/>
      <c r="N373" s="26" t="s">
        <v>18</v>
      </c>
      <c r="O373" s="26">
        <v>0</v>
      </c>
      <c r="P373" s="26">
        <v>1</v>
      </c>
      <c r="Q373" s="26" t="s">
        <v>25</v>
      </c>
    </row>
    <row r="374" spans="1:17" s="26" customFormat="1" ht="15" customHeight="1" x14ac:dyDescent="0.25">
      <c r="A374" s="24" t="s">
        <v>1126</v>
      </c>
      <c r="B374" s="158" t="str">
        <f>VLOOKUP(A374,'IGNORE census data'!$A:$AB,1,FALSE)</f>
        <v xml:space="preserve">Dongoro </v>
      </c>
      <c r="C374" s="26" t="s">
        <v>836</v>
      </c>
      <c r="D374" s="26">
        <v>12.1110813556</v>
      </c>
      <c r="E374" s="26">
        <v>17.366714241499999</v>
      </c>
      <c r="F374" s="26">
        <v>327.725401992</v>
      </c>
      <c r="G374" s="26">
        <v>8</v>
      </c>
      <c r="H374" s="24" t="s">
        <v>967</v>
      </c>
      <c r="I374" s="26" t="s">
        <v>1534</v>
      </c>
      <c r="J374" s="26" t="s">
        <v>2040</v>
      </c>
      <c r="K374" s="26" t="s">
        <v>1796</v>
      </c>
      <c r="N374" s="26" t="s">
        <v>18</v>
      </c>
      <c r="O374" s="26">
        <v>0</v>
      </c>
      <c r="P374" s="26">
        <v>0</v>
      </c>
      <c r="Q374" s="26" t="s">
        <v>13</v>
      </c>
    </row>
    <row r="375" spans="1:17" s="26" customFormat="1" ht="15" customHeight="1" x14ac:dyDescent="0.25">
      <c r="A375" s="17" t="s">
        <v>1421</v>
      </c>
      <c r="B375" s="158" t="str">
        <f>VLOOKUP(A375,'IGNORE census data'!$A:$AB,1,FALSE)</f>
        <v>Dongoro 1</v>
      </c>
      <c r="C375" s="26" t="s">
        <v>514</v>
      </c>
      <c r="D375" s="26">
        <v>12.1119281152</v>
      </c>
      <c r="E375" s="26">
        <v>17.351425062200001</v>
      </c>
      <c r="F375" s="26">
        <v>326.60276048200001</v>
      </c>
      <c r="G375" s="26">
        <v>8</v>
      </c>
      <c r="H375" s="24" t="s">
        <v>967</v>
      </c>
      <c r="I375" s="26" t="s">
        <v>515</v>
      </c>
      <c r="J375" s="26" t="s">
        <v>2040</v>
      </c>
      <c r="K375" s="26" t="s">
        <v>2050</v>
      </c>
      <c r="N375" s="26" t="s">
        <v>24</v>
      </c>
      <c r="O375" s="26">
        <v>1</v>
      </c>
      <c r="P375" s="26">
        <v>1</v>
      </c>
      <c r="Q375" s="26" t="s">
        <v>13</v>
      </c>
    </row>
    <row r="376" spans="1:17" s="26" customFormat="1" ht="15" customHeight="1" x14ac:dyDescent="0.25">
      <c r="A376" s="17" t="s">
        <v>1453</v>
      </c>
      <c r="B376" s="158" t="str">
        <f>VLOOKUP(A376,'IGNORE census data'!$A:$AB,1,FALSE)</f>
        <v>Dongoro 2</v>
      </c>
      <c r="C376" s="26" t="s">
        <v>514</v>
      </c>
      <c r="D376" s="26">
        <v>12.1119281152</v>
      </c>
      <c r="E376" s="26">
        <v>17.351425062200001</v>
      </c>
      <c r="H376" s="24" t="s">
        <v>967</v>
      </c>
      <c r="I376" s="26" t="s">
        <v>1508</v>
      </c>
      <c r="J376" s="26" t="s">
        <v>1508</v>
      </c>
      <c r="K376" s="26" t="s">
        <v>2050</v>
      </c>
      <c r="N376" s="26" t="s">
        <v>24</v>
      </c>
      <c r="O376" s="26">
        <v>1</v>
      </c>
      <c r="P376" s="26">
        <v>1</v>
      </c>
      <c r="Q376" s="26" t="s">
        <v>13</v>
      </c>
    </row>
    <row r="377" spans="1:17" s="26" customFormat="1" ht="15" customHeight="1" x14ac:dyDescent="0.25">
      <c r="A377" s="26" t="s">
        <v>1310</v>
      </c>
      <c r="B377" s="158" t="e">
        <f>VLOOKUP(A377,'IGNORE census data'!$A:$AB,1,FALSE)</f>
        <v>#N/A</v>
      </c>
      <c r="C377" s="26" t="s">
        <v>758</v>
      </c>
      <c r="D377" s="26">
        <v>12.5812353968</v>
      </c>
      <c r="E377" s="26">
        <v>16.7163353555</v>
      </c>
      <c r="F377" s="26">
        <v>290.199704704</v>
      </c>
      <c r="G377" s="26">
        <v>6</v>
      </c>
      <c r="H377" s="24" t="s">
        <v>967</v>
      </c>
      <c r="I377" s="26" t="s">
        <v>1652</v>
      </c>
      <c r="J377" s="26" t="s">
        <v>2047</v>
      </c>
      <c r="K377" s="26" t="s">
        <v>1886</v>
      </c>
      <c r="N377" s="26" t="s">
        <v>12</v>
      </c>
      <c r="O377" s="26">
        <v>0</v>
      </c>
      <c r="P377" s="26">
        <v>1</v>
      </c>
      <c r="Q377" s="26" t="s">
        <v>13</v>
      </c>
    </row>
    <row r="378" spans="1:17" s="26" customFormat="1" ht="15" customHeight="1" x14ac:dyDescent="0.25">
      <c r="A378" s="26" t="s">
        <v>1311</v>
      </c>
      <c r="B378" s="158" t="e">
        <f>VLOOKUP(A378,'IGNORE census data'!$A:$AB,1,FALSE)</f>
        <v>#N/A</v>
      </c>
      <c r="C378" s="26" t="s">
        <v>756</v>
      </c>
      <c r="D378" s="26">
        <v>12.5770194116</v>
      </c>
      <c r="E378" s="26">
        <v>16.712284154300001</v>
      </c>
      <c r="F378" s="26">
        <v>293.47927379700002</v>
      </c>
      <c r="G378" s="26">
        <v>6</v>
      </c>
      <c r="H378" s="24" t="s">
        <v>967</v>
      </c>
      <c r="I378" s="26" t="s">
        <v>1653</v>
      </c>
      <c r="J378" s="26" t="s">
        <v>2047</v>
      </c>
      <c r="K378" s="26" t="s">
        <v>1886</v>
      </c>
      <c r="N378" s="26" t="s">
        <v>12</v>
      </c>
      <c r="O378" s="26">
        <v>0</v>
      </c>
      <c r="P378" s="26">
        <v>1</v>
      </c>
      <c r="Q378" s="26" t="s">
        <v>13</v>
      </c>
    </row>
    <row r="379" spans="1:17" s="26" customFormat="1" ht="15" customHeight="1" x14ac:dyDescent="0.25">
      <c r="A379" s="23" t="s">
        <v>1371</v>
      </c>
      <c r="B379" s="158" t="str">
        <f>VLOOKUP(A379,'IGNORE census data'!$A:$AB,1,FALSE)</f>
        <v>Dorossia</v>
      </c>
      <c r="C379" s="26" t="s">
        <v>1001</v>
      </c>
      <c r="D379" s="26">
        <v>12.117512</v>
      </c>
      <c r="E379" s="26">
        <v>16.408437259300001</v>
      </c>
      <c r="F379" s="26">
        <v>359.986115498</v>
      </c>
      <c r="G379" s="26">
        <v>8</v>
      </c>
      <c r="H379" s="26" t="s">
        <v>967</v>
      </c>
      <c r="I379" s="26" t="s">
        <v>1690</v>
      </c>
      <c r="J379" s="26" t="s">
        <v>2038</v>
      </c>
      <c r="K379" s="26" t="s">
        <v>1903</v>
      </c>
      <c r="N379" s="26" t="s">
        <v>24</v>
      </c>
      <c r="O379" s="26">
        <v>1</v>
      </c>
      <c r="P379" s="26">
        <v>0</v>
      </c>
      <c r="Q379" s="26" t="s">
        <v>25</v>
      </c>
    </row>
    <row r="380" spans="1:17" s="26" customFormat="1" ht="15" customHeight="1" x14ac:dyDescent="0.25">
      <c r="A380" s="26" t="s">
        <v>1469</v>
      </c>
      <c r="B380" s="158" t="str">
        <f>VLOOKUP(A380,'IGNORE census data'!$A:$AB,1,FALSE)</f>
        <v>Dougchi</v>
      </c>
      <c r="C380" s="26" t="s">
        <v>667</v>
      </c>
      <c r="D380" s="26">
        <v>12.2112142325</v>
      </c>
      <c r="E380" s="26">
        <v>17.117944902000001</v>
      </c>
      <c r="F380" s="26">
        <v>319.86320925500002</v>
      </c>
      <c r="G380" s="26">
        <v>6</v>
      </c>
      <c r="H380" s="24" t="s">
        <v>967</v>
      </c>
      <c r="I380" s="26" t="s">
        <v>1726</v>
      </c>
      <c r="J380" s="26" t="s">
        <v>2044</v>
      </c>
      <c r="K380" s="26" t="s">
        <v>2051</v>
      </c>
      <c r="N380" s="26" t="s">
        <v>21</v>
      </c>
      <c r="O380" s="26">
        <v>1</v>
      </c>
      <c r="P380" s="26">
        <v>0</v>
      </c>
      <c r="Q380" s="26" t="s">
        <v>25</v>
      </c>
    </row>
    <row r="381" spans="1:17" s="26" customFormat="1" ht="15" customHeight="1" x14ac:dyDescent="0.25">
      <c r="A381" s="23" t="s">
        <v>1430</v>
      </c>
      <c r="B381" s="158" t="str">
        <f>VLOOKUP(A381,'IGNORE census data'!$A:$AB,1,FALSE)</f>
        <v>Doulie 1</v>
      </c>
      <c r="C381" s="26" t="s">
        <v>544</v>
      </c>
      <c r="D381" s="26">
        <v>12.0015463563</v>
      </c>
      <c r="E381" s="26">
        <v>17.246469657700001</v>
      </c>
      <c r="F381" s="26">
        <v>332.96587600499998</v>
      </c>
      <c r="G381" s="26">
        <v>8</v>
      </c>
      <c r="H381" s="24" t="s">
        <v>967</v>
      </c>
      <c r="I381" s="26" t="s">
        <v>545</v>
      </c>
      <c r="J381" s="26" t="s">
        <v>2040</v>
      </c>
      <c r="K381" s="26" t="s">
        <v>2050</v>
      </c>
      <c r="N381" s="26" t="s">
        <v>24</v>
      </c>
      <c r="O381" s="26">
        <v>1</v>
      </c>
      <c r="P381" s="26">
        <v>0</v>
      </c>
      <c r="Q381" s="26" t="s">
        <v>25</v>
      </c>
    </row>
    <row r="382" spans="1:17" s="26" customFormat="1" ht="15" customHeight="1" x14ac:dyDescent="0.25">
      <c r="A382" s="23" t="s">
        <v>1431</v>
      </c>
      <c r="B382" s="158" t="str">
        <f>VLOOKUP(A382,'IGNORE census data'!$A:$AB,1,FALSE)</f>
        <v>Doulie 2</v>
      </c>
      <c r="C382" s="26" t="s">
        <v>548</v>
      </c>
      <c r="D382" s="26">
        <v>11.972250927099999</v>
      </c>
      <c r="E382" s="26">
        <v>17.253131274600001</v>
      </c>
      <c r="F382" s="26">
        <v>336.33949615199998</v>
      </c>
      <c r="G382" s="26">
        <v>6</v>
      </c>
      <c r="H382" s="24" t="s">
        <v>967</v>
      </c>
      <c r="I382" s="26" t="s">
        <v>549</v>
      </c>
      <c r="J382" s="26" t="s">
        <v>2040</v>
      </c>
      <c r="K382" s="26" t="s">
        <v>2050</v>
      </c>
      <c r="N382" s="26" t="s">
        <v>24</v>
      </c>
      <c r="O382" s="26">
        <v>1</v>
      </c>
      <c r="Q382" s="26" t="s">
        <v>25</v>
      </c>
    </row>
    <row r="383" spans="1:17" s="26" customFormat="1" ht="15" customHeight="1" x14ac:dyDescent="0.25">
      <c r="A383" s="26" t="s">
        <v>1470</v>
      </c>
      <c r="B383" s="158" t="str">
        <f>VLOOKUP(A383,'IGNORE census data'!$A:$AB,1,FALSE)</f>
        <v>Doulouk</v>
      </c>
      <c r="C383" s="26" t="s">
        <v>725</v>
      </c>
      <c r="D383" s="26">
        <v>12.298102887400001</v>
      </c>
      <c r="E383" s="26">
        <v>17.092557645399999</v>
      </c>
      <c r="F383" s="26">
        <v>324.92632992199998</v>
      </c>
      <c r="G383" s="26">
        <v>8</v>
      </c>
      <c r="H383" s="24" t="s">
        <v>967</v>
      </c>
      <c r="I383" s="26" t="s">
        <v>1470</v>
      </c>
      <c r="J383" s="26" t="s">
        <v>2044</v>
      </c>
      <c r="K383" s="26" t="s">
        <v>2051</v>
      </c>
      <c r="N383" s="26" t="s">
        <v>24</v>
      </c>
      <c r="O383" s="26">
        <v>1</v>
      </c>
      <c r="P383" s="26">
        <v>0</v>
      </c>
      <c r="Q383" s="26" t="s">
        <v>25</v>
      </c>
    </row>
    <row r="384" spans="1:17" s="26" customFormat="1" ht="15" customHeight="1" x14ac:dyDescent="0.25">
      <c r="A384" s="25" t="s">
        <v>1471</v>
      </c>
      <c r="B384" s="158" t="e">
        <f>VLOOKUP(A384,'IGNORE census data'!$A:$AB,1,FALSE)</f>
        <v>#N/A</v>
      </c>
      <c r="C384" s="25" t="s">
        <v>728</v>
      </c>
      <c r="D384" s="25">
        <v>12.288701981599999</v>
      </c>
      <c r="E384" s="25">
        <v>17.108950686299998</v>
      </c>
      <c r="F384" s="25">
        <v>317.23946774299998</v>
      </c>
      <c r="G384" s="25">
        <v>8</v>
      </c>
      <c r="H384" s="31" t="s">
        <v>968</v>
      </c>
      <c r="I384" s="25" t="s">
        <v>1471</v>
      </c>
      <c r="J384" s="25" t="s">
        <v>2044</v>
      </c>
      <c r="K384" s="25" t="s">
        <v>2051</v>
      </c>
      <c r="L384" s="25"/>
      <c r="M384" s="25"/>
      <c r="N384" s="25" t="s">
        <v>24</v>
      </c>
      <c r="O384" s="25">
        <v>1</v>
      </c>
      <c r="P384" s="25">
        <v>0</v>
      </c>
      <c r="Q384" s="25" t="s">
        <v>25</v>
      </c>
    </row>
    <row r="385" spans="1:17" s="26" customFormat="1" ht="15" customHeight="1" x14ac:dyDescent="0.25">
      <c r="A385" s="25" t="s">
        <v>727</v>
      </c>
      <c r="B385" s="158" t="e">
        <f>VLOOKUP(A385,'IGNORE census data'!$A:$AB,1,FALSE)</f>
        <v>#N/A</v>
      </c>
      <c r="C385" s="25" t="s">
        <v>726</v>
      </c>
      <c r="D385" s="25">
        <v>12.2985295336</v>
      </c>
      <c r="E385" s="25">
        <v>17.098214149299999</v>
      </c>
      <c r="F385" s="25">
        <v>331.11217777899998</v>
      </c>
      <c r="G385" s="25">
        <v>8</v>
      </c>
      <c r="H385" s="31" t="s">
        <v>968</v>
      </c>
      <c r="I385" s="25" t="s">
        <v>727</v>
      </c>
      <c r="J385" s="25" t="s">
        <v>2044</v>
      </c>
      <c r="K385" s="25" t="s">
        <v>2051</v>
      </c>
      <c r="L385" s="25"/>
      <c r="M385" s="25"/>
      <c r="N385" s="25" t="s">
        <v>24</v>
      </c>
      <c r="O385" s="25">
        <v>1</v>
      </c>
      <c r="P385" s="25">
        <v>0</v>
      </c>
      <c r="Q385" s="25" t="s">
        <v>25</v>
      </c>
    </row>
    <row r="386" spans="1:17" s="26" customFormat="1" ht="15" customHeight="1" x14ac:dyDescent="0.25">
      <c r="A386" s="26" t="s">
        <v>845</v>
      </c>
      <c r="B386" s="158" t="str">
        <f>VLOOKUP(A386,'IGNORE census data'!$A:$AB,1,FALSE)</f>
        <v>Doumdoumou</v>
      </c>
      <c r="C386" s="26" t="s">
        <v>844</v>
      </c>
      <c r="D386" s="26">
        <v>12.9989840855</v>
      </c>
      <c r="E386" s="26">
        <v>16.7595338655</v>
      </c>
      <c r="F386" s="26">
        <v>301.78086528199998</v>
      </c>
      <c r="G386" s="26">
        <v>8</v>
      </c>
      <c r="H386" s="24" t="s">
        <v>967</v>
      </c>
      <c r="I386" s="26" t="s">
        <v>845</v>
      </c>
      <c r="J386" s="26" t="s">
        <v>105</v>
      </c>
      <c r="K386" s="26" t="s">
        <v>2048</v>
      </c>
      <c r="N386" s="26" t="s">
        <v>24</v>
      </c>
      <c r="O386" s="26">
        <v>3</v>
      </c>
      <c r="P386" s="26">
        <v>0</v>
      </c>
    </row>
    <row r="387" spans="1:17" s="26" customFormat="1" ht="15" customHeight="1" x14ac:dyDescent="0.25">
      <c r="A387" s="26" t="s">
        <v>1870</v>
      </c>
      <c r="B387" s="158" t="str">
        <f>VLOOKUP(A387,'IGNORE census data'!$A:$AB,1,FALSE)</f>
        <v>Enakfouf</v>
      </c>
      <c r="C387" s="26" t="s">
        <v>589</v>
      </c>
      <c r="D387" s="26">
        <v>11.837894907400001</v>
      </c>
      <c r="E387" s="26">
        <v>17.060980537799999</v>
      </c>
      <c r="F387" s="26">
        <v>334.68353278400002</v>
      </c>
      <c r="G387" s="26">
        <v>6</v>
      </c>
      <c r="H387" s="24" t="s">
        <v>967</v>
      </c>
      <c r="I387" s="26" t="s">
        <v>1638</v>
      </c>
      <c r="J387" s="26" t="s">
        <v>2046</v>
      </c>
      <c r="K387" s="26" t="s">
        <v>1961</v>
      </c>
      <c r="N387" s="26" t="s">
        <v>24</v>
      </c>
      <c r="O387" s="26">
        <v>1</v>
      </c>
      <c r="P387" s="26">
        <v>0</v>
      </c>
      <c r="Q387" s="26" t="s">
        <v>25</v>
      </c>
    </row>
    <row r="388" spans="1:17" s="26" customFormat="1" ht="15" customHeight="1" x14ac:dyDescent="0.25">
      <c r="A388" s="26" t="s">
        <v>1881</v>
      </c>
      <c r="B388" s="158" t="str">
        <f>VLOOKUP(A388,'IGNORE census data'!$A:$AB,1,FALSE)</f>
        <v>Enefok 2</v>
      </c>
      <c r="D388" s="26">
        <v>11.837894907400001</v>
      </c>
      <c r="E388" s="26">
        <v>17.060980537799999</v>
      </c>
      <c r="F388" s="26">
        <v>334.68353278400002</v>
      </c>
      <c r="G388" s="26">
        <v>6</v>
      </c>
      <c r="H388" s="24" t="s">
        <v>967</v>
      </c>
      <c r="I388" s="26" t="s">
        <v>1508</v>
      </c>
      <c r="J388" s="26" t="s">
        <v>1508</v>
      </c>
      <c r="K388" s="26" t="s">
        <v>1961</v>
      </c>
      <c r="N388" s="26" t="s">
        <v>24</v>
      </c>
      <c r="O388" s="26">
        <v>1</v>
      </c>
      <c r="P388" s="26">
        <v>0</v>
      </c>
      <c r="Q388" s="26" t="s">
        <v>25</v>
      </c>
    </row>
    <row r="389" spans="1:17" s="26" customFormat="1" ht="15" customHeight="1" x14ac:dyDescent="0.25">
      <c r="A389" s="24" t="s">
        <v>1196</v>
      </c>
      <c r="B389" s="158" t="str">
        <f>VLOOKUP(A389,'IGNORE census data'!$A:$AB,1,FALSE)</f>
        <v>Etoil</v>
      </c>
      <c r="C389" s="26" t="s">
        <v>431</v>
      </c>
      <c r="D389" s="26">
        <v>12.3793815303</v>
      </c>
      <c r="E389" s="26">
        <v>17.055118651099999</v>
      </c>
      <c r="F389" s="26">
        <v>298.79369817200001</v>
      </c>
      <c r="G389" s="26">
        <v>8</v>
      </c>
      <c r="H389" s="24" t="s">
        <v>967</v>
      </c>
      <c r="I389" s="26" t="s">
        <v>432</v>
      </c>
      <c r="J389" s="26" t="s">
        <v>1508</v>
      </c>
      <c r="K389" s="26" t="s">
        <v>102</v>
      </c>
      <c r="N389" s="26" t="s">
        <v>21</v>
      </c>
      <c r="O389" s="26">
        <v>1</v>
      </c>
      <c r="P389" s="26">
        <v>0</v>
      </c>
      <c r="Q389" s="26" t="s">
        <v>13</v>
      </c>
    </row>
    <row r="390" spans="1:17" s="26" customFormat="1" ht="15" customHeight="1" x14ac:dyDescent="0.25">
      <c r="A390" s="26" t="s">
        <v>1312</v>
      </c>
      <c r="B390" s="158" t="e">
        <f>VLOOKUP(A390,'IGNORE census data'!$A:$AB,1,FALSE)</f>
        <v>#N/A</v>
      </c>
      <c r="C390" s="26" t="s">
        <v>752</v>
      </c>
      <c r="D390" s="26">
        <v>12.663923372899999</v>
      </c>
      <c r="E390" s="26">
        <v>16.7452122469</v>
      </c>
      <c r="F390" s="26">
        <v>301.88757445900001</v>
      </c>
      <c r="G390" s="26">
        <v>8</v>
      </c>
      <c r="H390" s="24" t="s">
        <v>967</v>
      </c>
      <c r="I390" s="26" t="s">
        <v>753</v>
      </c>
      <c r="J390" s="26" t="s">
        <v>2047</v>
      </c>
      <c r="K390" s="26" t="s">
        <v>1886</v>
      </c>
      <c r="N390" s="26" t="s">
        <v>24</v>
      </c>
      <c r="O390" s="26">
        <v>1</v>
      </c>
      <c r="P390" s="26">
        <v>0</v>
      </c>
      <c r="Q390" s="26" t="s">
        <v>25</v>
      </c>
    </row>
    <row r="391" spans="1:17" s="26" customFormat="1" ht="15" customHeight="1" x14ac:dyDescent="0.25">
      <c r="A391" s="26" t="s">
        <v>1313</v>
      </c>
      <c r="B391" s="158" t="str">
        <f>VLOOKUP(A391,'IGNORE census data'!$A:$AB,1,FALSE)</f>
        <v>Fadjawa 2</v>
      </c>
      <c r="C391" s="26" t="s">
        <v>749</v>
      </c>
      <c r="D391" s="26">
        <v>12.652180167899999</v>
      </c>
      <c r="E391" s="26">
        <v>16.753517929600001</v>
      </c>
      <c r="F391" s="26">
        <v>339.05761026200003</v>
      </c>
      <c r="G391" s="26">
        <v>8</v>
      </c>
      <c r="H391" s="24" t="s">
        <v>967</v>
      </c>
      <c r="I391" s="26" t="s">
        <v>750</v>
      </c>
      <c r="J391" s="26" t="s">
        <v>2047</v>
      </c>
      <c r="K391" s="26" t="s">
        <v>1886</v>
      </c>
      <c r="N391" s="26" t="s">
        <v>12</v>
      </c>
      <c r="O391" s="26">
        <v>1</v>
      </c>
      <c r="P391" s="26">
        <v>0</v>
      </c>
      <c r="Q391" s="26" t="s">
        <v>25</v>
      </c>
    </row>
    <row r="392" spans="1:17" s="26" customFormat="1" ht="15" customHeight="1" x14ac:dyDescent="0.25">
      <c r="A392" s="26" t="s">
        <v>1314</v>
      </c>
      <c r="B392" s="158" t="str">
        <f>VLOOKUP(A392,'IGNORE census data'!$A:$AB,1,FALSE)</f>
        <v>Fadje</v>
      </c>
      <c r="C392" s="26" t="s">
        <v>782</v>
      </c>
      <c r="D392" s="26">
        <v>12.5484275823</v>
      </c>
      <c r="E392" s="26">
        <v>16.749658553700002</v>
      </c>
      <c r="F392" s="26">
        <v>306.04178229299998</v>
      </c>
      <c r="G392" s="26">
        <v>6</v>
      </c>
      <c r="H392" s="24" t="s">
        <v>967</v>
      </c>
      <c r="I392" s="26" t="s">
        <v>783</v>
      </c>
      <c r="J392" s="26" t="s">
        <v>2047</v>
      </c>
      <c r="K392" s="26" t="s">
        <v>1886</v>
      </c>
      <c r="N392" s="26" t="s">
        <v>39</v>
      </c>
      <c r="O392" s="26">
        <v>0</v>
      </c>
      <c r="P392" s="26">
        <v>1</v>
      </c>
      <c r="Q392" s="26" t="s">
        <v>13</v>
      </c>
    </row>
    <row r="393" spans="1:17" s="26" customFormat="1" ht="15" customHeight="1" x14ac:dyDescent="0.25">
      <c r="A393" s="24" t="s">
        <v>1197</v>
      </c>
      <c r="B393" s="158" t="str">
        <f>VLOOKUP(A393,'IGNORE census data'!$A:$AB,1,FALSE)</f>
        <v>Fadje Himede 1</v>
      </c>
      <c r="C393" s="26" t="s">
        <v>338</v>
      </c>
      <c r="D393" s="26">
        <v>12.3839889192</v>
      </c>
      <c r="E393" s="26">
        <v>17.157821574100002</v>
      </c>
      <c r="F393" s="26">
        <v>299.575712173</v>
      </c>
      <c r="G393" s="26">
        <v>6</v>
      </c>
      <c r="H393" s="24" t="s">
        <v>967</v>
      </c>
      <c r="I393" s="26" t="s">
        <v>1559</v>
      </c>
      <c r="J393" s="26" t="s">
        <v>2044</v>
      </c>
      <c r="K393" s="26" t="s">
        <v>102</v>
      </c>
      <c r="N393" s="26" t="s">
        <v>21</v>
      </c>
      <c r="O393" s="26">
        <v>1</v>
      </c>
      <c r="P393" s="26">
        <v>0</v>
      </c>
      <c r="Q393" s="26" t="s">
        <v>13</v>
      </c>
    </row>
    <row r="394" spans="1:17" s="26" customFormat="1" ht="15" customHeight="1" x14ac:dyDescent="0.25">
      <c r="A394" s="24" t="s">
        <v>1198</v>
      </c>
      <c r="B394" s="158" t="str">
        <f>VLOOKUP(A394,'IGNORE census data'!$A:$AB,1,FALSE)</f>
        <v>Fadje Himede 2</v>
      </c>
      <c r="C394" s="26" t="s">
        <v>978</v>
      </c>
      <c r="D394" s="26">
        <v>12.3911814369</v>
      </c>
      <c r="E394" s="26">
        <v>17.158749902</v>
      </c>
      <c r="F394" s="26">
        <v>308.37680431199999</v>
      </c>
      <c r="G394" s="26">
        <v>6</v>
      </c>
      <c r="H394" s="26" t="s">
        <v>967</v>
      </c>
      <c r="I394" s="26" t="s">
        <v>1560</v>
      </c>
      <c r="J394" s="26" t="s">
        <v>2044</v>
      </c>
      <c r="K394" s="26" t="s">
        <v>102</v>
      </c>
      <c r="N394" s="26" t="s">
        <v>12</v>
      </c>
      <c r="O394" s="26">
        <v>0</v>
      </c>
      <c r="P394" s="26">
        <v>1</v>
      </c>
      <c r="Q394" s="26" t="s">
        <v>13</v>
      </c>
    </row>
    <row r="395" spans="1:17" s="26" customFormat="1" ht="15" customHeight="1" x14ac:dyDescent="0.25">
      <c r="A395" s="26" t="s">
        <v>1262</v>
      </c>
      <c r="B395" s="158" t="str">
        <f>VLOOKUP(A395,'IGNORE census data'!$A:$AB,1,FALSE)</f>
        <v>Falastine</v>
      </c>
      <c r="C395" s="26" t="s">
        <v>800</v>
      </c>
      <c r="D395" s="26">
        <v>11.998950178999999</v>
      </c>
      <c r="E395" s="26">
        <v>16.776578804700002</v>
      </c>
      <c r="F395" s="26">
        <v>335.47060012200001</v>
      </c>
      <c r="G395" s="26">
        <v>8</v>
      </c>
      <c r="H395" s="24" t="s">
        <v>967</v>
      </c>
      <c r="I395" s="26" t="s">
        <v>1613</v>
      </c>
      <c r="J395" s="26" t="s">
        <v>2039</v>
      </c>
      <c r="K395" s="26" t="s">
        <v>1607</v>
      </c>
      <c r="N395" s="26" t="s">
        <v>39</v>
      </c>
      <c r="O395" s="26">
        <v>0</v>
      </c>
      <c r="P395" s="26">
        <v>0</v>
      </c>
      <c r="Q395" s="26" t="s">
        <v>13</v>
      </c>
    </row>
    <row r="396" spans="1:17" s="26" customFormat="1" ht="15" customHeight="1" x14ac:dyDescent="0.25">
      <c r="A396" s="26" t="s">
        <v>112</v>
      </c>
      <c r="B396" s="158" t="str">
        <f>VLOOKUP(A396,'IGNORE census data'!$A:$AB,1,FALSE)</f>
        <v>Falgue</v>
      </c>
      <c r="C396" s="26" t="s">
        <v>111</v>
      </c>
      <c r="D396" s="26">
        <v>12.6650847309</v>
      </c>
      <c r="E396" s="26">
        <v>17.102175777500001</v>
      </c>
      <c r="F396" s="26">
        <v>283.78789100500001</v>
      </c>
      <c r="G396" s="26">
        <v>8</v>
      </c>
      <c r="H396" s="24" t="s">
        <v>967</v>
      </c>
      <c r="I396" s="26" t="s">
        <v>112</v>
      </c>
      <c r="J396" s="26" t="s">
        <v>105</v>
      </c>
      <c r="K396" s="26" t="s">
        <v>166</v>
      </c>
      <c r="N396" s="26" t="s">
        <v>65</v>
      </c>
      <c r="O396" s="26">
        <v>0</v>
      </c>
      <c r="P396" s="26">
        <v>0</v>
      </c>
      <c r="Q396" s="26" t="s">
        <v>13</v>
      </c>
    </row>
    <row r="397" spans="1:17" s="26" customFormat="1" ht="15" customHeight="1" x14ac:dyDescent="0.25">
      <c r="A397" s="26" t="s">
        <v>1789</v>
      </c>
      <c r="B397" s="158" t="str">
        <f>VLOOKUP(A397,'IGNORE census data'!$A:$AB,1,FALSE)</f>
        <v>Falle</v>
      </c>
      <c r="C397" s="26" t="s">
        <v>849</v>
      </c>
      <c r="D397" s="26">
        <v>13.070600965700001</v>
      </c>
      <c r="E397" s="26">
        <v>16.955831461599999</v>
      </c>
      <c r="F397" s="26">
        <v>292.227713693</v>
      </c>
      <c r="G397" s="26">
        <v>4</v>
      </c>
      <c r="H397" s="24" t="s">
        <v>967</v>
      </c>
      <c r="I397" s="26" t="s">
        <v>850</v>
      </c>
      <c r="J397" s="26" t="s">
        <v>2037</v>
      </c>
      <c r="K397" s="26" t="s">
        <v>2048</v>
      </c>
      <c r="N397" s="26" t="s">
        <v>24</v>
      </c>
      <c r="O397" s="26">
        <v>2</v>
      </c>
      <c r="P397" s="26">
        <v>0</v>
      </c>
    </row>
    <row r="398" spans="1:17" s="25" customFormat="1" ht="15" customHeight="1" x14ac:dyDescent="0.25">
      <c r="A398" s="26" t="s">
        <v>1315</v>
      </c>
      <c r="B398" s="158" t="e">
        <f>VLOOKUP(A398,'IGNORE census data'!$A:$AB,1,FALSE)</f>
        <v>#N/A</v>
      </c>
      <c r="C398" s="26" t="s">
        <v>779</v>
      </c>
      <c r="D398" s="26">
        <v>12.505456107900001</v>
      </c>
      <c r="E398" s="26">
        <v>16.738278376899999</v>
      </c>
      <c r="F398" s="26">
        <v>317.95968017000001</v>
      </c>
      <c r="G398" s="26">
        <v>8</v>
      </c>
      <c r="H398" s="24" t="s">
        <v>967</v>
      </c>
      <c r="I398" s="26" t="s">
        <v>1654</v>
      </c>
      <c r="J398" s="26" t="s">
        <v>2047</v>
      </c>
      <c r="K398" s="26" t="s">
        <v>1886</v>
      </c>
      <c r="L398" s="26"/>
      <c r="M398" s="26"/>
      <c r="N398" s="26" t="s">
        <v>24</v>
      </c>
      <c r="O398" s="26">
        <v>1</v>
      </c>
      <c r="P398" s="26">
        <v>1</v>
      </c>
      <c r="Q398" s="26" t="s">
        <v>25</v>
      </c>
    </row>
    <row r="399" spans="1:17" s="26" customFormat="1" ht="15" customHeight="1" x14ac:dyDescent="0.25">
      <c r="A399" s="23" t="s">
        <v>1377</v>
      </c>
      <c r="B399" s="158" t="str">
        <f>VLOOKUP(A399,'IGNORE census data'!$A:$AB,1,FALSE)</f>
        <v>Fatala</v>
      </c>
      <c r="C399" s="26" t="s">
        <v>1002</v>
      </c>
      <c r="D399" s="26">
        <v>12.070273521400001</v>
      </c>
      <c r="E399" s="26">
        <v>16.427889990400001</v>
      </c>
      <c r="F399" s="26">
        <v>317.26538998199999</v>
      </c>
      <c r="G399" s="26">
        <v>8</v>
      </c>
      <c r="H399" s="26" t="s">
        <v>967</v>
      </c>
      <c r="I399" s="26" t="s">
        <v>1377</v>
      </c>
      <c r="J399" s="26" t="s">
        <v>2038</v>
      </c>
      <c r="K399" s="26" t="s">
        <v>1903</v>
      </c>
      <c r="N399" s="26" t="s">
        <v>24</v>
      </c>
      <c r="O399" s="26">
        <v>1</v>
      </c>
      <c r="P399" s="26">
        <v>1</v>
      </c>
      <c r="Q399" s="26" t="s">
        <v>13</v>
      </c>
    </row>
    <row r="400" spans="1:17" s="26" customFormat="1" ht="15" customHeight="1" x14ac:dyDescent="0.25">
      <c r="A400" s="26" t="s">
        <v>1147</v>
      </c>
      <c r="B400" s="158" t="str">
        <f>VLOOKUP(A400,'IGNORE census data'!$A:$AB,1,FALSE)</f>
        <v>Fatime Yorousso</v>
      </c>
      <c r="C400" s="26" t="s">
        <v>330</v>
      </c>
      <c r="D400" s="26">
        <v>12.807890433100001</v>
      </c>
      <c r="E400" s="26">
        <v>16.1093867246</v>
      </c>
      <c r="F400" s="26">
        <v>301.06722950400001</v>
      </c>
      <c r="G400" s="26">
        <v>6</v>
      </c>
      <c r="H400" s="24" t="s">
        <v>967</v>
      </c>
      <c r="I400" s="26" t="s">
        <v>1536</v>
      </c>
      <c r="J400" s="26" t="s">
        <v>2041</v>
      </c>
      <c r="K400" s="26" t="s">
        <v>219</v>
      </c>
      <c r="N400" s="26" t="s">
        <v>65</v>
      </c>
      <c r="O400" s="26">
        <v>0</v>
      </c>
      <c r="P400" s="26">
        <v>0</v>
      </c>
      <c r="Q400" s="26" t="s">
        <v>13</v>
      </c>
    </row>
    <row r="401" spans="1:17" s="26" customFormat="1" ht="15" customHeight="1" x14ac:dyDescent="0.25">
      <c r="A401" s="23" t="s">
        <v>1287</v>
      </c>
      <c r="B401" s="158" t="str">
        <f>VLOOKUP(A401,'IGNORE census data'!$A:$AB,1,FALSE)</f>
        <v>Fili Djaba</v>
      </c>
      <c r="C401" s="14" t="s">
        <v>1052</v>
      </c>
      <c r="D401" s="14">
        <v>12.6220854488</v>
      </c>
      <c r="E401" s="14">
        <v>16.960440634600001</v>
      </c>
      <c r="F401" s="14">
        <v>275.16881422799997</v>
      </c>
      <c r="G401" s="14">
        <v>8</v>
      </c>
      <c r="H401" s="26" t="s">
        <v>967</v>
      </c>
      <c r="I401" s="14" t="s">
        <v>1630</v>
      </c>
      <c r="J401" s="14" t="s">
        <v>105</v>
      </c>
      <c r="K401" s="14" t="s">
        <v>166</v>
      </c>
      <c r="L401" s="14"/>
      <c r="M401" s="14"/>
      <c r="N401" s="14" t="s">
        <v>24</v>
      </c>
      <c r="O401" s="14">
        <v>1</v>
      </c>
      <c r="P401" s="14">
        <v>0</v>
      </c>
      <c r="Q401" s="14" t="s">
        <v>25</v>
      </c>
    </row>
    <row r="402" spans="1:17" s="26" customFormat="1" ht="15" customHeight="1" x14ac:dyDescent="0.25">
      <c r="A402" s="26" t="s">
        <v>1136</v>
      </c>
      <c r="B402" s="158" t="str">
        <f>VLOOKUP(A402,'IGNORE census data'!$A:$AB,1,FALSE)</f>
        <v>Fillie</v>
      </c>
      <c r="C402" s="26" t="s">
        <v>222</v>
      </c>
      <c r="D402" s="26">
        <v>12.7648960615</v>
      </c>
      <c r="E402" s="26">
        <v>16.1453529164</v>
      </c>
      <c r="F402" s="26">
        <v>305.86504890800001</v>
      </c>
      <c r="G402" s="26">
        <v>8</v>
      </c>
      <c r="H402" s="24" t="s">
        <v>967</v>
      </c>
      <c r="I402" s="26" t="s">
        <v>223</v>
      </c>
      <c r="J402" s="26" t="s">
        <v>105</v>
      </c>
      <c r="K402" s="26" t="s">
        <v>219</v>
      </c>
      <c r="N402" s="26" t="s">
        <v>24</v>
      </c>
      <c r="O402" s="26">
        <v>1</v>
      </c>
      <c r="P402" s="26">
        <v>1</v>
      </c>
      <c r="Q402" s="26" t="s">
        <v>25</v>
      </c>
    </row>
    <row r="403" spans="1:17" s="14" customFormat="1" x14ac:dyDescent="0.25">
      <c r="A403" s="26" t="s">
        <v>221</v>
      </c>
      <c r="B403" s="158" t="str">
        <f>VLOOKUP(A403,'IGNORE census data'!$A:$AB,1,FALSE)</f>
        <v>Furou</v>
      </c>
      <c r="C403" s="26" t="s">
        <v>220</v>
      </c>
      <c r="D403" s="26">
        <v>12.737901262999999</v>
      </c>
      <c r="E403" s="26">
        <v>16.151752670600001</v>
      </c>
      <c r="F403" s="26">
        <v>306.05451273800003</v>
      </c>
      <c r="G403" s="26">
        <v>8</v>
      </c>
      <c r="H403" s="24" t="s">
        <v>967</v>
      </c>
      <c r="I403" s="26" t="s">
        <v>221</v>
      </c>
      <c r="J403" s="26" t="s">
        <v>105</v>
      </c>
      <c r="K403" s="26" t="s">
        <v>219</v>
      </c>
      <c r="L403" s="26"/>
      <c r="M403" s="26"/>
      <c r="N403" s="26" t="s">
        <v>65</v>
      </c>
      <c r="O403" s="26">
        <v>0</v>
      </c>
      <c r="P403" s="26">
        <v>0</v>
      </c>
      <c r="Q403" s="26" t="s">
        <v>13</v>
      </c>
    </row>
    <row r="404" spans="1:17" s="26" customFormat="1" ht="15" customHeight="1" x14ac:dyDescent="0.25">
      <c r="A404" s="15" t="s">
        <v>1895</v>
      </c>
      <c r="B404" s="158" t="str">
        <f>VLOOKUP(A404,'IGNORE census data'!$A:$AB,1,FALSE)</f>
        <v>Gabilni</v>
      </c>
      <c r="C404" s="26" t="s">
        <v>1023</v>
      </c>
      <c r="D404" s="26">
        <v>12.5950008054</v>
      </c>
      <c r="E404" s="26">
        <v>16.759001111100002</v>
      </c>
      <c r="F404" s="26">
        <v>329.29075012200002</v>
      </c>
      <c r="G404" s="26">
        <v>8</v>
      </c>
      <c r="H404" s="26" t="s">
        <v>1024</v>
      </c>
      <c r="I404" s="26" t="s">
        <v>105</v>
      </c>
      <c r="J404" s="26" t="s">
        <v>2047</v>
      </c>
      <c r="K404" s="26" t="s">
        <v>1886</v>
      </c>
      <c r="N404" s="26" t="s">
        <v>12</v>
      </c>
      <c r="O404" s="26">
        <v>0</v>
      </c>
      <c r="P404" s="26">
        <v>1</v>
      </c>
      <c r="Q404" s="26" t="s">
        <v>13</v>
      </c>
    </row>
    <row r="405" spans="1:17" s="26" customFormat="1" ht="15" customHeight="1" x14ac:dyDescent="0.25">
      <c r="A405" s="26" t="s">
        <v>1102</v>
      </c>
      <c r="B405" s="158" t="str">
        <f>VLOOKUP(A405,'IGNORE census data'!$A:$AB,1,FALSE)</f>
        <v>Gadena</v>
      </c>
      <c r="C405" s="26" t="s">
        <v>984</v>
      </c>
      <c r="D405" s="26">
        <v>12.217137324599999</v>
      </c>
      <c r="E405" s="26">
        <v>16.7857934773</v>
      </c>
      <c r="F405" s="26">
        <v>292.777940027</v>
      </c>
      <c r="G405" s="26">
        <v>8</v>
      </c>
      <c r="H405" s="24" t="s">
        <v>967</v>
      </c>
      <c r="I405" s="26" t="s">
        <v>1102</v>
      </c>
      <c r="J405" s="26" t="s">
        <v>2038</v>
      </c>
      <c r="K405" s="26" t="s">
        <v>2049</v>
      </c>
      <c r="N405" s="26" t="s">
        <v>24</v>
      </c>
      <c r="O405" s="26">
        <v>1</v>
      </c>
      <c r="P405" s="26">
        <v>0</v>
      </c>
      <c r="Q405" s="26" t="s">
        <v>25</v>
      </c>
    </row>
    <row r="406" spans="1:17" s="25" customFormat="1" ht="15" customHeight="1" x14ac:dyDescent="0.25">
      <c r="A406" s="24" t="s">
        <v>1127</v>
      </c>
      <c r="B406" s="158" t="str">
        <f>VLOOKUP(A406,'IGNORE census data'!$A:$AB,1,FALSE)</f>
        <v>Gadoum</v>
      </c>
      <c r="C406" s="26" t="s">
        <v>837</v>
      </c>
      <c r="D406" s="26">
        <v>12.118042643200001</v>
      </c>
      <c r="E406" s="26">
        <v>17.4314448925</v>
      </c>
      <c r="F406" s="26">
        <v>355.33237711499999</v>
      </c>
      <c r="G406" s="26">
        <v>8</v>
      </c>
      <c r="H406" s="24" t="s">
        <v>967</v>
      </c>
      <c r="I406" s="26" t="s">
        <v>1127</v>
      </c>
      <c r="J406" s="26" t="s">
        <v>2040</v>
      </c>
      <c r="K406" s="26" t="s">
        <v>1796</v>
      </c>
      <c r="L406" s="26"/>
      <c r="M406" s="26"/>
      <c r="N406" s="26" t="s">
        <v>509</v>
      </c>
      <c r="O406" s="26">
        <v>0</v>
      </c>
      <c r="P406" s="26">
        <v>0</v>
      </c>
      <c r="Q406" s="26" t="s">
        <v>13</v>
      </c>
    </row>
    <row r="407" spans="1:17" s="26" customFormat="1" ht="15" customHeight="1" x14ac:dyDescent="0.25">
      <c r="A407" s="23" t="s">
        <v>1103</v>
      </c>
      <c r="B407" s="158" t="str">
        <f>VLOOKUP(A407,'IGNORE census data'!$A:$AB,1,FALSE)</f>
        <v>Galali 1</v>
      </c>
      <c r="C407" s="26" t="s">
        <v>148</v>
      </c>
      <c r="D407" s="26">
        <v>12.2961402854</v>
      </c>
      <c r="E407" s="26">
        <v>16.744129859499999</v>
      </c>
      <c r="F407" s="26">
        <v>322.96516845000002</v>
      </c>
      <c r="G407" s="26">
        <v>8</v>
      </c>
      <c r="H407" s="24" t="s">
        <v>967</v>
      </c>
      <c r="I407" s="26" t="s">
        <v>149</v>
      </c>
      <c r="J407" s="26" t="s">
        <v>2039</v>
      </c>
      <c r="K407" s="26" t="s">
        <v>2049</v>
      </c>
      <c r="N407" s="26" t="s">
        <v>24</v>
      </c>
      <c r="O407" s="26">
        <v>1</v>
      </c>
      <c r="P407" s="26">
        <v>0</v>
      </c>
      <c r="Q407" s="26" t="s">
        <v>25</v>
      </c>
    </row>
    <row r="408" spans="1:17" s="26" customFormat="1" ht="15" customHeight="1" x14ac:dyDescent="0.25">
      <c r="A408" s="23" t="s">
        <v>1104</v>
      </c>
      <c r="B408" s="158" t="str">
        <f>VLOOKUP(A408,'IGNORE census data'!$A:$AB,1,FALSE)</f>
        <v>Galali 2</v>
      </c>
      <c r="C408" s="26" t="s">
        <v>151</v>
      </c>
      <c r="D408" s="26">
        <v>12.2980954471</v>
      </c>
      <c r="E408" s="26">
        <v>16.738401127700001</v>
      </c>
      <c r="F408" s="26">
        <v>314.25216247499998</v>
      </c>
      <c r="G408" s="26">
        <v>6</v>
      </c>
      <c r="H408" s="24" t="s">
        <v>967</v>
      </c>
      <c r="I408" s="26" t="s">
        <v>152</v>
      </c>
      <c r="J408" s="26" t="s">
        <v>2039</v>
      </c>
      <c r="K408" s="26" t="s">
        <v>2049</v>
      </c>
      <c r="N408" s="26" t="s">
        <v>12</v>
      </c>
      <c r="O408" s="26">
        <v>0</v>
      </c>
      <c r="P408" s="26">
        <v>1</v>
      </c>
      <c r="Q408" s="26" t="s">
        <v>13</v>
      </c>
    </row>
    <row r="409" spans="1:17" s="26" customFormat="1" ht="15" customHeight="1" x14ac:dyDescent="0.25">
      <c r="A409" s="23" t="s">
        <v>1105</v>
      </c>
      <c r="B409" s="158" t="str">
        <f>VLOOKUP(A409,'IGNORE census data'!$A:$AB,1,FALSE)</f>
        <v>Galali 3</v>
      </c>
      <c r="C409" s="26" t="s">
        <v>154</v>
      </c>
      <c r="D409" s="26">
        <v>12.3022513647</v>
      </c>
      <c r="E409" s="26">
        <v>16.7370400794</v>
      </c>
      <c r="F409" s="26">
        <v>309.37977361100002</v>
      </c>
      <c r="G409" s="26">
        <v>6</v>
      </c>
      <c r="H409" s="24" t="s">
        <v>967</v>
      </c>
      <c r="I409" s="26" t="s">
        <v>155</v>
      </c>
      <c r="J409" s="26" t="s">
        <v>2039</v>
      </c>
      <c r="K409" s="26" t="s">
        <v>2049</v>
      </c>
      <c r="N409" s="26" t="s">
        <v>12</v>
      </c>
      <c r="O409" s="26">
        <v>0</v>
      </c>
      <c r="P409" s="26">
        <v>1</v>
      </c>
      <c r="Q409" s="26" t="s">
        <v>13</v>
      </c>
    </row>
    <row r="410" spans="1:17" s="26" customFormat="1" ht="15" customHeight="1" x14ac:dyDescent="0.25">
      <c r="A410" s="23" t="s">
        <v>1424</v>
      </c>
      <c r="B410" s="158" t="str">
        <f>VLOOKUP(A410,'IGNORE census data'!$A:$AB,1,FALSE)</f>
        <v>Galatchi Moustapha</v>
      </c>
      <c r="C410" s="26" t="s">
        <v>523</v>
      </c>
      <c r="D410" s="26">
        <v>12.1573144081</v>
      </c>
      <c r="E410" s="26">
        <v>17.266164806100001</v>
      </c>
      <c r="F410" s="26">
        <v>330.05566830399999</v>
      </c>
      <c r="G410" s="26">
        <v>8</v>
      </c>
      <c r="H410" s="24" t="s">
        <v>967</v>
      </c>
      <c r="I410" s="26" t="s">
        <v>524</v>
      </c>
      <c r="J410" s="26" t="s">
        <v>2040</v>
      </c>
      <c r="K410" s="26" t="s">
        <v>2050</v>
      </c>
      <c r="N410" s="26" t="s">
        <v>21</v>
      </c>
      <c r="O410" s="26">
        <v>0</v>
      </c>
      <c r="P410" s="26">
        <v>0</v>
      </c>
      <c r="Q410" s="26" t="s">
        <v>13</v>
      </c>
    </row>
    <row r="411" spans="1:17" s="26" customFormat="1" ht="15" customHeight="1" x14ac:dyDescent="0.25">
      <c r="A411" s="18" t="s">
        <v>1424</v>
      </c>
      <c r="B411" s="158" t="str">
        <f>VLOOKUP(A411,'IGNORE census data'!$A:$AB,1,FALSE)</f>
        <v>Galatchi Moustapha</v>
      </c>
      <c r="C411" s="25" t="s">
        <v>525</v>
      </c>
      <c r="D411" s="25">
        <v>12.167355217900001</v>
      </c>
      <c r="E411" s="25">
        <v>17.253954304400001</v>
      </c>
      <c r="F411" s="25">
        <v>324.25354652200002</v>
      </c>
      <c r="G411" s="25">
        <v>8</v>
      </c>
      <c r="H411" s="31" t="s">
        <v>968</v>
      </c>
      <c r="I411" s="25" t="s">
        <v>1705</v>
      </c>
      <c r="J411" s="25" t="s">
        <v>2040</v>
      </c>
      <c r="K411" s="25" t="s">
        <v>2050</v>
      </c>
      <c r="L411" s="25"/>
      <c r="M411" s="25"/>
      <c r="N411" s="25" t="s">
        <v>509</v>
      </c>
      <c r="O411" s="25">
        <v>0</v>
      </c>
      <c r="P411" s="25">
        <v>0</v>
      </c>
      <c r="Q411" s="25" t="s">
        <v>13</v>
      </c>
    </row>
    <row r="412" spans="1:17" s="26" customFormat="1" ht="15" customHeight="1" x14ac:dyDescent="0.25">
      <c r="A412" s="26" t="s">
        <v>1142</v>
      </c>
      <c r="B412" s="158" t="str">
        <f>VLOOKUP(A412,'IGNORE census data'!$A:$AB,1,FALSE)</f>
        <v>Galdame</v>
      </c>
      <c r="C412" s="26" t="s">
        <v>238</v>
      </c>
      <c r="D412" s="26">
        <v>12.417119275199999</v>
      </c>
      <c r="E412" s="26">
        <v>16.170944222799999</v>
      </c>
      <c r="F412" s="26">
        <v>304.44758422199999</v>
      </c>
      <c r="G412" s="26">
        <v>8</v>
      </c>
      <c r="H412" s="24" t="s">
        <v>967</v>
      </c>
      <c r="I412" s="26" t="s">
        <v>239</v>
      </c>
      <c r="J412" s="26" t="s">
        <v>2041</v>
      </c>
      <c r="K412" s="26" t="s">
        <v>219</v>
      </c>
      <c r="N412" s="26" t="s">
        <v>12</v>
      </c>
      <c r="O412" s="26">
        <v>0</v>
      </c>
      <c r="P412" s="26">
        <v>0</v>
      </c>
      <c r="Q412" s="26" t="s">
        <v>13</v>
      </c>
    </row>
    <row r="413" spans="1:17" s="26" customFormat="1" ht="15" customHeight="1" x14ac:dyDescent="0.25">
      <c r="A413" s="23" t="s">
        <v>1439</v>
      </c>
      <c r="B413" s="158" t="str">
        <f>VLOOKUP(A413,'IGNORE census data'!$A:$AB,1,FALSE)</f>
        <v>Galedjie Oumar</v>
      </c>
      <c r="C413" s="26" t="s">
        <v>576</v>
      </c>
      <c r="D413" s="26">
        <v>12.171270765999999</v>
      </c>
      <c r="E413" s="26">
        <v>17.275692636700001</v>
      </c>
      <c r="F413" s="26">
        <v>317.63587224000003</v>
      </c>
      <c r="G413" s="26">
        <v>8</v>
      </c>
      <c r="H413" s="24" t="s">
        <v>967</v>
      </c>
      <c r="I413" s="26" t="s">
        <v>1712</v>
      </c>
      <c r="J413" s="26" t="s">
        <v>2040</v>
      </c>
      <c r="K413" s="26" t="s">
        <v>2050</v>
      </c>
      <c r="N413" s="26" t="s">
        <v>18</v>
      </c>
      <c r="O413" s="26">
        <v>0</v>
      </c>
      <c r="P413" s="26">
        <v>0</v>
      </c>
      <c r="Q413" s="26" t="s">
        <v>13</v>
      </c>
    </row>
    <row r="414" spans="1:17" s="26" customFormat="1" ht="15" customHeight="1" x14ac:dyDescent="0.25">
      <c r="A414" s="24" t="s">
        <v>1199</v>
      </c>
      <c r="B414" s="158" t="str">
        <f>VLOOKUP(A414,'IGNORE census data'!$A:$AB,1,FALSE)</f>
        <v>Gamar Kabir</v>
      </c>
      <c r="C414" s="26" t="s">
        <v>327</v>
      </c>
      <c r="D414" s="26">
        <v>12.487893008</v>
      </c>
      <c r="E414" s="26">
        <v>17.096397236400001</v>
      </c>
      <c r="F414" s="26">
        <v>316.93576646700001</v>
      </c>
      <c r="G414" s="26">
        <v>6</v>
      </c>
      <c r="H414" s="24" t="s">
        <v>967</v>
      </c>
      <c r="I414" s="26" t="s">
        <v>1200</v>
      </c>
      <c r="J414" s="26" t="s">
        <v>2043</v>
      </c>
      <c r="K414" s="26" t="s">
        <v>102</v>
      </c>
      <c r="N414" s="26" t="s">
        <v>24</v>
      </c>
      <c r="O414" s="26">
        <v>0</v>
      </c>
      <c r="P414" s="26">
        <v>1</v>
      </c>
      <c r="Q414" s="26" t="s">
        <v>13</v>
      </c>
    </row>
    <row r="415" spans="1:17" s="26" customFormat="1" ht="15" customHeight="1" x14ac:dyDescent="0.25">
      <c r="A415" s="14" t="s">
        <v>1200</v>
      </c>
      <c r="B415" s="158" t="str">
        <f>VLOOKUP(A415,'IGNORE census data'!$A:$AB,1,FALSE)</f>
        <v>Gamara Kabir</v>
      </c>
      <c r="C415" s="14" t="s">
        <v>327</v>
      </c>
      <c r="D415" s="14">
        <v>12.487893008</v>
      </c>
      <c r="E415" s="14">
        <v>17.096397236400001</v>
      </c>
      <c r="F415" s="14">
        <v>316.93576646700001</v>
      </c>
      <c r="G415" s="14">
        <v>6</v>
      </c>
      <c r="H415" s="26" t="s">
        <v>967</v>
      </c>
      <c r="I415" s="14" t="s">
        <v>1200</v>
      </c>
      <c r="J415" s="14" t="s">
        <v>2043</v>
      </c>
      <c r="K415" s="14" t="s">
        <v>102</v>
      </c>
      <c r="L415" s="14"/>
      <c r="M415" s="14"/>
      <c r="N415" s="14" t="s">
        <v>24</v>
      </c>
      <c r="O415" s="14">
        <v>0</v>
      </c>
      <c r="P415" s="14">
        <v>1</v>
      </c>
      <c r="Q415" s="14" t="s">
        <v>13</v>
      </c>
    </row>
    <row r="416" spans="1:17" s="25" customFormat="1" ht="15" customHeight="1" x14ac:dyDescent="0.25">
      <c r="A416" s="26" t="s">
        <v>1316</v>
      </c>
      <c r="B416" s="158" t="e">
        <f>VLOOKUP(A416,'IGNORE census data'!$A:$AB,1,FALSE)</f>
        <v>#N/A</v>
      </c>
      <c r="C416" s="26" t="s">
        <v>772</v>
      </c>
      <c r="D416" s="26">
        <v>12.5353335405</v>
      </c>
      <c r="E416" s="26">
        <v>16.751251660099999</v>
      </c>
      <c r="F416" s="26">
        <v>352.47222491299999</v>
      </c>
      <c r="G416" s="26">
        <v>8</v>
      </c>
      <c r="H416" s="24" t="s">
        <v>967</v>
      </c>
      <c r="I416" s="26" t="s">
        <v>1655</v>
      </c>
      <c r="J416" s="26" t="s">
        <v>2047</v>
      </c>
      <c r="K416" s="26" t="s">
        <v>1886</v>
      </c>
      <c r="L416" s="26"/>
      <c r="M416" s="26"/>
      <c r="N416" s="26" t="s">
        <v>24</v>
      </c>
      <c r="O416" s="26">
        <v>1</v>
      </c>
      <c r="P416" s="26">
        <v>1</v>
      </c>
      <c r="Q416" s="26" t="s">
        <v>25</v>
      </c>
    </row>
    <row r="417" spans="1:17" s="25" customFormat="1" ht="15" customHeight="1" x14ac:dyDescent="0.25">
      <c r="A417" s="26" t="s">
        <v>1317</v>
      </c>
      <c r="B417" s="158" t="e">
        <f>VLOOKUP(A417,'IGNORE census data'!$A:$AB,1,FALSE)</f>
        <v>#N/A</v>
      </c>
      <c r="C417" s="26" t="s">
        <v>773</v>
      </c>
      <c r="D417" s="26">
        <v>12.533782583300001</v>
      </c>
      <c r="E417" s="26">
        <v>16.7519226348</v>
      </c>
      <c r="F417" s="26">
        <v>288.86575547799998</v>
      </c>
      <c r="G417" s="26">
        <v>8</v>
      </c>
      <c r="H417" s="24" t="s">
        <v>967</v>
      </c>
      <c r="I417" s="26" t="s">
        <v>1656</v>
      </c>
      <c r="J417" s="26" t="s">
        <v>2047</v>
      </c>
      <c r="K417" s="26" t="s">
        <v>1886</v>
      </c>
      <c r="L417" s="26"/>
      <c r="M417" s="26"/>
      <c r="N417" s="26" t="s">
        <v>24</v>
      </c>
      <c r="O417" s="26">
        <v>3</v>
      </c>
      <c r="P417" s="26">
        <v>3</v>
      </c>
      <c r="Q417" s="26" t="s">
        <v>25</v>
      </c>
    </row>
    <row r="418" spans="1:17" s="25" customFormat="1" ht="15" customHeight="1" x14ac:dyDescent="0.25">
      <c r="A418" s="25" t="s">
        <v>878</v>
      </c>
      <c r="B418" s="158" t="e">
        <f>VLOOKUP(A418,'IGNORE census data'!$A:$AB,1,FALSE)</f>
        <v>#N/A</v>
      </c>
      <c r="C418" s="25" t="s">
        <v>877</v>
      </c>
      <c r="D418" s="25">
        <v>12.9085277748</v>
      </c>
      <c r="E418" s="25">
        <v>16.766476142799998</v>
      </c>
      <c r="F418" s="25">
        <v>307.53899683100002</v>
      </c>
      <c r="G418" s="25">
        <v>12</v>
      </c>
      <c r="H418" s="31" t="s">
        <v>968</v>
      </c>
      <c r="I418" s="25" t="s">
        <v>879</v>
      </c>
      <c r="J418" s="25" t="s">
        <v>105</v>
      </c>
      <c r="K418" s="25" t="s">
        <v>2052</v>
      </c>
      <c r="N418" s="25" t="s">
        <v>65</v>
      </c>
      <c r="O418" s="25">
        <v>1</v>
      </c>
      <c r="P418" s="25">
        <v>0</v>
      </c>
    </row>
    <row r="419" spans="1:17" s="25" customFormat="1" ht="15" customHeight="1" x14ac:dyDescent="0.25">
      <c r="A419" s="26" t="s">
        <v>928</v>
      </c>
      <c r="B419" s="158" t="str">
        <f>VLOOKUP(A419,'IGNORE census data'!$A:$AB,1,FALSE)</f>
        <v>Gamssousse</v>
      </c>
      <c r="C419" s="26" t="s">
        <v>880</v>
      </c>
      <c r="D419" s="26">
        <v>12.9353905793</v>
      </c>
      <c r="E419" s="26">
        <v>16.749658595100001</v>
      </c>
      <c r="F419" s="26">
        <v>306.16229314100002</v>
      </c>
      <c r="G419" s="26">
        <v>4</v>
      </c>
      <c r="H419" s="24" t="s">
        <v>967</v>
      </c>
      <c r="I419" s="26" t="s">
        <v>881</v>
      </c>
      <c r="J419" s="26" t="s">
        <v>105</v>
      </c>
      <c r="K419" s="26" t="s">
        <v>2052</v>
      </c>
      <c r="L419" s="26"/>
      <c r="M419" s="26"/>
      <c r="N419" s="26" t="s">
        <v>12</v>
      </c>
      <c r="O419" s="26">
        <v>0</v>
      </c>
      <c r="P419" s="26">
        <v>1</v>
      </c>
      <c r="Q419" s="26"/>
    </row>
    <row r="420" spans="1:17" s="26" customFormat="1" ht="15" customHeight="1" x14ac:dyDescent="0.25">
      <c r="A420" s="26" t="s">
        <v>699</v>
      </c>
      <c r="B420" s="158" t="str">
        <f>VLOOKUP(A420,'IGNORE census data'!$A:$AB,1,FALSE)</f>
        <v>Garasa</v>
      </c>
      <c r="C420" s="26" t="s">
        <v>698</v>
      </c>
      <c r="D420" s="26">
        <v>12.2861378147</v>
      </c>
      <c r="E420" s="26">
        <v>17.197462196</v>
      </c>
      <c r="F420" s="26">
        <v>300.06521364600002</v>
      </c>
      <c r="G420" s="26">
        <v>8</v>
      </c>
      <c r="H420" s="24" t="s">
        <v>967</v>
      </c>
      <c r="I420" s="26" t="s">
        <v>699</v>
      </c>
      <c r="J420" s="26" t="s">
        <v>2044</v>
      </c>
      <c r="K420" s="26" t="s">
        <v>2051</v>
      </c>
      <c r="N420" s="26" t="s">
        <v>24</v>
      </c>
      <c r="O420" s="26">
        <v>1</v>
      </c>
      <c r="P420" s="26">
        <v>1</v>
      </c>
      <c r="Q420" s="26" t="s">
        <v>13</v>
      </c>
    </row>
    <row r="421" spans="1:17" s="26" customFormat="1" ht="15" customHeight="1" x14ac:dyDescent="0.25">
      <c r="A421" s="24" t="s">
        <v>1201</v>
      </c>
      <c r="B421" s="158" t="str">
        <f>VLOOKUP(A421,'IGNORE census data'!$A:$AB,1,FALSE)</f>
        <v xml:space="preserve">Gardole </v>
      </c>
      <c r="C421" s="26" t="s">
        <v>418</v>
      </c>
      <c r="D421" s="26">
        <v>12.377951000099999</v>
      </c>
      <c r="E421" s="26">
        <v>17.062647628000001</v>
      </c>
      <c r="F421" s="26">
        <v>301.51790361899998</v>
      </c>
      <c r="G421" s="26">
        <v>6</v>
      </c>
      <c r="H421" s="24" t="s">
        <v>967</v>
      </c>
      <c r="I421" s="26" t="s">
        <v>1561</v>
      </c>
      <c r="J421" s="26" t="s">
        <v>2044</v>
      </c>
      <c r="K421" s="26" t="s">
        <v>102</v>
      </c>
      <c r="N421" s="26" t="s">
        <v>18</v>
      </c>
      <c r="O421" s="26">
        <v>6</v>
      </c>
      <c r="P421" s="26">
        <v>0</v>
      </c>
      <c r="Q421" s="26" t="s">
        <v>25</v>
      </c>
    </row>
    <row r="422" spans="1:17" s="26" customFormat="1" ht="15" customHeight="1" x14ac:dyDescent="0.25">
      <c r="A422" s="26" t="s">
        <v>1805</v>
      </c>
      <c r="B422" s="158" t="str">
        <f>VLOOKUP(A422,'IGNORE census data'!$A:$AB,1,FALSE)</f>
        <v>Gassar 1</v>
      </c>
      <c r="C422" s="26" t="s">
        <v>461</v>
      </c>
      <c r="D422" s="26">
        <v>12.1224051624</v>
      </c>
      <c r="E422" s="26">
        <v>17.115742433499999</v>
      </c>
      <c r="F422" s="26">
        <v>306.65154998000003</v>
      </c>
      <c r="G422" s="26">
        <v>8</v>
      </c>
      <c r="H422" s="24" t="s">
        <v>967</v>
      </c>
      <c r="I422" s="26" t="s">
        <v>1586</v>
      </c>
      <c r="J422" s="26" t="s">
        <v>2043</v>
      </c>
      <c r="K422" s="26" t="s">
        <v>937</v>
      </c>
      <c r="N422" s="26" t="s">
        <v>24</v>
      </c>
      <c r="O422" s="26">
        <v>1</v>
      </c>
      <c r="P422" s="26">
        <v>0</v>
      </c>
      <c r="Q422" s="26" t="s">
        <v>25</v>
      </c>
    </row>
    <row r="423" spans="1:17" s="26" customFormat="1" ht="15.75" customHeight="1" x14ac:dyDescent="0.25">
      <c r="A423" s="26" t="s">
        <v>991</v>
      </c>
      <c r="B423" s="158" t="e">
        <f>VLOOKUP(A423,'IGNORE census data'!$A:$AB,1,FALSE)</f>
        <v>#N/A</v>
      </c>
      <c r="C423" s="26" t="s">
        <v>990</v>
      </c>
      <c r="D423" s="26">
        <v>12.1191462332</v>
      </c>
      <c r="E423" s="26">
        <v>17.1137018312</v>
      </c>
      <c r="F423" s="26">
        <v>313.697405855</v>
      </c>
      <c r="G423" s="26">
        <v>8</v>
      </c>
      <c r="H423" s="26" t="s">
        <v>967</v>
      </c>
      <c r="I423" s="26" t="s">
        <v>992</v>
      </c>
      <c r="J423" s="26" t="s">
        <v>2044</v>
      </c>
      <c r="K423" s="26" t="s">
        <v>937</v>
      </c>
      <c r="N423" s="26" t="s">
        <v>24</v>
      </c>
      <c r="O423" s="26">
        <v>1</v>
      </c>
      <c r="P423" s="26">
        <v>0</v>
      </c>
      <c r="Q423" s="26" t="s">
        <v>25</v>
      </c>
    </row>
    <row r="424" spans="1:17" s="26" customFormat="1" ht="15" customHeight="1" x14ac:dyDescent="0.25">
      <c r="A424" s="26" t="s">
        <v>1269</v>
      </c>
      <c r="B424" s="158" t="str">
        <f>VLOOKUP(A424,'IGNORE census data'!$A:$AB,1,FALSE)</f>
        <v>Gawaya</v>
      </c>
      <c r="C424" s="26" t="s">
        <v>84</v>
      </c>
      <c r="D424" s="26">
        <v>12.6192846392</v>
      </c>
      <c r="E424" s="26">
        <v>17.0600914529</v>
      </c>
      <c r="F424" s="26">
        <v>303.38860618000001</v>
      </c>
      <c r="G424" s="26">
        <v>6</v>
      </c>
      <c r="H424" s="24" t="s">
        <v>967</v>
      </c>
      <c r="I424" s="26" t="s">
        <v>85</v>
      </c>
      <c r="J424" s="26" t="s">
        <v>105</v>
      </c>
      <c r="K424" s="26" t="s">
        <v>166</v>
      </c>
      <c r="N424" s="26" t="s">
        <v>21</v>
      </c>
      <c r="O424" s="26">
        <v>0</v>
      </c>
      <c r="P424" s="26">
        <v>1</v>
      </c>
      <c r="Q424" s="26" t="s">
        <v>25</v>
      </c>
    </row>
    <row r="425" spans="1:17" s="26" customFormat="1" ht="15" customHeight="1" x14ac:dyDescent="0.25">
      <c r="A425" s="23" t="s">
        <v>1378</v>
      </c>
      <c r="B425" s="158" t="str">
        <f>VLOOKUP(A425,'IGNORE census data'!$A:$AB,1,FALSE)</f>
        <v>Gidehal Moula</v>
      </c>
      <c r="C425" s="40" t="s">
        <v>1055</v>
      </c>
      <c r="D425" s="40">
        <v>12.165641862899999</v>
      </c>
      <c r="E425" s="40">
        <v>16.463204079</v>
      </c>
      <c r="F425" s="40">
        <v>312.55494091700001</v>
      </c>
      <c r="G425" s="40">
        <v>6</v>
      </c>
      <c r="H425" s="26" t="s">
        <v>967</v>
      </c>
      <c r="I425" s="23" t="s">
        <v>1378</v>
      </c>
      <c r="J425" s="40" t="s">
        <v>2038</v>
      </c>
      <c r="K425" s="40" t="s">
        <v>1903</v>
      </c>
      <c r="L425" s="40"/>
      <c r="M425" s="40"/>
      <c r="N425" s="40" t="s">
        <v>65</v>
      </c>
      <c r="O425" s="40">
        <v>0</v>
      </c>
      <c r="P425" s="40">
        <v>0</v>
      </c>
      <c r="Q425" s="40" t="s">
        <v>13</v>
      </c>
    </row>
    <row r="426" spans="1:17" s="26" customFormat="1" ht="15" customHeight="1" x14ac:dyDescent="0.25">
      <c r="A426" s="26" t="s">
        <v>1902</v>
      </c>
      <c r="B426" s="158" t="str">
        <f>VLOOKUP(A426,'IGNORE census data'!$A:$AB,1,FALSE)</f>
        <v>Giredaya</v>
      </c>
      <c r="C426" s="26" t="s">
        <v>761</v>
      </c>
      <c r="D426" s="26">
        <v>12.5412369447</v>
      </c>
      <c r="E426" s="26">
        <v>16.725443265599999</v>
      </c>
      <c r="F426" s="26">
        <v>297.52384049599999</v>
      </c>
      <c r="G426" s="26">
        <v>8</v>
      </c>
      <c r="H426" s="24" t="s">
        <v>967</v>
      </c>
      <c r="I426" s="26" t="s">
        <v>1658</v>
      </c>
      <c r="J426" s="26" t="s">
        <v>2047</v>
      </c>
      <c r="K426" s="26" t="s">
        <v>1886</v>
      </c>
      <c r="N426" s="26" t="s">
        <v>65</v>
      </c>
      <c r="O426" s="26">
        <v>0</v>
      </c>
      <c r="P426" s="26">
        <v>0</v>
      </c>
      <c r="Q426" s="26" t="s">
        <v>13</v>
      </c>
    </row>
    <row r="427" spans="1:17" s="26" customFormat="1" ht="15" customHeight="1" x14ac:dyDescent="0.25">
      <c r="A427" s="26" t="s">
        <v>949</v>
      </c>
      <c r="B427" s="158" t="e">
        <f>VLOOKUP(A427,'IGNORE census data'!$A:$AB,1,FALSE)</f>
        <v>#N/A</v>
      </c>
      <c r="C427" s="26" t="s">
        <v>648</v>
      </c>
      <c r="D427" s="26">
        <v>11.835615481</v>
      </c>
      <c r="E427" s="26">
        <v>17.293348572900001</v>
      </c>
      <c r="F427" s="26">
        <v>345.66516909299997</v>
      </c>
      <c r="G427" s="26">
        <v>8</v>
      </c>
      <c r="H427" s="24" t="s">
        <v>967</v>
      </c>
      <c r="I427" s="26" t="s">
        <v>1640</v>
      </c>
      <c r="J427" s="26" t="s">
        <v>2046</v>
      </c>
      <c r="K427" s="26" t="s">
        <v>1961</v>
      </c>
      <c r="N427" s="26" t="s">
        <v>24</v>
      </c>
      <c r="O427" s="26">
        <v>1</v>
      </c>
      <c r="P427" s="26">
        <v>0</v>
      </c>
      <c r="Q427" s="26" t="s">
        <v>25</v>
      </c>
    </row>
    <row r="428" spans="1:17" s="25" customFormat="1" ht="15" customHeight="1" x14ac:dyDescent="0.25">
      <c r="A428" s="25" t="s">
        <v>1887</v>
      </c>
      <c r="B428" s="25" t="str">
        <f>VLOOKUP(A428,'IGNORE census data'!$A:$AB,1,FALSE)</f>
        <v>Gogo 1</v>
      </c>
      <c r="C428" s="25" t="s">
        <v>767</v>
      </c>
      <c r="D428" s="25">
        <v>12.5206304213</v>
      </c>
      <c r="E428" s="25">
        <v>16.794898687900002</v>
      </c>
      <c r="F428" s="25">
        <v>317.73584777500002</v>
      </c>
      <c r="G428" s="25">
        <v>8</v>
      </c>
      <c r="H428" s="31" t="s">
        <v>967</v>
      </c>
      <c r="I428" s="25" t="s">
        <v>1318</v>
      </c>
      <c r="J428" s="25" t="s">
        <v>2047</v>
      </c>
      <c r="K428" s="25" t="s">
        <v>1886</v>
      </c>
      <c r="N428" s="25" t="s">
        <v>24</v>
      </c>
      <c r="O428" s="25">
        <v>1</v>
      </c>
      <c r="P428" s="25">
        <v>1</v>
      </c>
      <c r="Q428" s="25" t="s">
        <v>13</v>
      </c>
    </row>
    <row r="429" spans="1:17" s="26" customFormat="1" ht="15" customHeight="1" x14ac:dyDescent="0.25">
      <c r="A429" s="25" t="s">
        <v>1319</v>
      </c>
      <c r="B429" s="158" t="e">
        <f>VLOOKUP(A429,'IGNORE census data'!$A:$AB,1,FALSE)</f>
        <v>#N/A</v>
      </c>
      <c r="C429" s="25" t="s">
        <v>766</v>
      </c>
      <c r="D429" s="25">
        <v>12.539129730899999</v>
      </c>
      <c r="E429" s="25">
        <v>16.796219912400002</v>
      </c>
      <c r="F429" s="25">
        <v>294.64886747899999</v>
      </c>
      <c r="G429" s="25">
        <v>8</v>
      </c>
      <c r="H429" s="31" t="s">
        <v>968</v>
      </c>
      <c r="I429" s="25" t="s">
        <v>1319</v>
      </c>
      <c r="J429" s="25" t="s">
        <v>2047</v>
      </c>
      <c r="K429" s="25" t="s">
        <v>1886</v>
      </c>
      <c r="L429" s="25"/>
      <c r="M429" s="25"/>
      <c r="N429" s="25" t="s">
        <v>24</v>
      </c>
      <c r="O429" s="25">
        <v>1</v>
      </c>
      <c r="P429" s="25">
        <v>0</v>
      </c>
      <c r="Q429" s="25" t="s">
        <v>13</v>
      </c>
    </row>
    <row r="430" spans="1:17" s="26" customFormat="1" ht="15" customHeight="1" x14ac:dyDescent="0.25">
      <c r="A430" s="25" t="s">
        <v>1320</v>
      </c>
      <c r="B430" s="158" t="e">
        <f>VLOOKUP(A430,'IGNORE census data'!$A:$AB,1,FALSE)</f>
        <v>#N/A</v>
      </c>
      <c r="C430" s="25" t="s">
        <v>768</v>
      </c>
      <c r="D430" s="25">
        <v>12.520879365400001</v>
      </c>
      <c r="E430" s="25">
        <v>16.8187453295</v>
      </c>
      <c r="F430" s="25">
        <v>307.47624415600001</v>
      </c>
      <c r="G430" s="25">
        <v>6</v>
      </c>
      <c r="H430" s="31" t="s">
        <v>968</v>
      </c>
      <c r="I430" s="25" t="s">
        <v>1657</v>
      </c>
      <c r="J430" s="25" t="s">
        <v>2047</v>
      </c>
      <c r="K430" s="25" t="s">
        <v>1886</v>
      </c>
      <c r="L430" s="25"/>
      <c r="M430" s="25"/>
      <c r="N430" s="25" t="s">
        <v>65</v>
      </c>
      <c r="O430" s="25">
        <v>0</v>
      </c>
      <c r="P430" s="25">
        <v>0</v>
      </c>
      <c r="Q430" s="25" t="s">
        <v>13</v>
      </c>
    </row>
    <row r="431" spans="1:17" s="26" customFormat="1" ht="15" customHeight="1" x14ac:dyDescent="0.25">
      <c r="A431" s="25" t="s">
        <v>1321</v>
      </c>
      <c r="B431" s="158" t="e">
        <f>VLOOKUP(A431,'IGNORE census data'!$A:$AB,1,FALSE)</f>
        <v>#N/A</v>
      </c>
      <c r="C431" s="25" t="s">
        <v>770</v>
      </c>
      <c r="D431" s="25">
        <v>12.507129812000001</v>
      </c>
      <c r="E431" s="25">
        <v>16.8075121639</v>
      </c>
      <c r="F431" s="25">
        <v>299.65551547899997</v>
      </c>
      <c r="G431" s="25">
        <v>6</v>
      </c>
      <c r="H431" s="31" t="s">
        <v>968</v>
      </c>
      <c r="I431" s="25" t="s">
        <v>1321</v>
      </c>
      <c r="J431" s="25" t="s">
        <v>2047</v>
      </c>
      <c r="K431" s="25" t="s">
        <v>1886</v>
      </c>
      <c r="L431" s="25"/>
      <c r="M431" s="25"/>
      <c r="N431" s="25" t="s">
        <v>24</v>
      </c>
      <c r="O431" s="25">
        <v>1</v>
      </c>
      <c r="P431" s="25">
        <v>0</v>
      </c>
      <c r="Q431" s="25" t="s">
        <v>25</v>
      </c>
    </row>
    <row r="432" spans="1:17" s="26" customFormat="1" ht="15" customHeight="1" x14ac:dyDescent="0.25">
      <c r="A432" s="24" t="s">
        <v>1202</v>
      </c>
      <c r="B432" s="158" t="str">
        <f>VLOOKUP(A432,'IGNORE census data'!$A:$AB,1,FALSE)</f>
        <v>Golala Gosbeda</v>
      </c>
      <c r="C432" s="26" t="s">
        <v>969</v>
      </c>
      <c r="D432" s="26">
        <v>12.419421379499999</v>
      </c>
      <c r="E432" s="26">
        <v>17.125617056100001</v>
      </c>
      <c r="F432" s="26">
        <v>303.037117567</v>
      </c>
      <c r="G432" s="26">
        <v>8</v>
      </c>
      <c r="H432" s="26" t="s">
        <v>967</v>
      </c>
      <c r="I432" s="26" t="s">
        <v>1562</v>
      </c>
      <c r="J432" s="26" t="s">
        <v>2044</v>
      </c>
      <c r="K432" s="26" t="s">
        <v>102</v>
      </c>
      <c r="N432" s="26" t="s">
        <v>24</v>
      </c>
      <c r="O432" s="26">
        <v>2</v>
      </c>
      <c r="P432" s="26">
        <v>0</v>
      </c>
      <c r="Q432" s="26" t="s">
        <v>25</v>
      </c>
    </row>
    <row r="433" spans="1:17 16177:16243" s="25" customFormat="1" ht="15" customHeight="1" x14ac:dyDescent="0.25">
      <c r="A433" s="23" t="s">
        <v>29</v>
      </c>
      <c r="B433" s="158" t="str">
        <f>VLOOKUP(A433,'IGNORE census data'!$A:$AB,1,FALSE)</f>
        <v>Gono</v>
      </c>
      <c r="C433" s="26" t="s">
        <v>28</v>
      </c>
      <c r="D433" s="26">
        <v>12.6496469622</v>
      </c>
      <c r="E433" s="26">
        <v>16.5433327416</v>
      </c>
      <c r="F433" s="26">
        <v>308.42995825200001</v>
      </c>
      <c r="G433" s="26">
        <v>6</v>
      </c>
      <c r="H433" s="24" t="s">
        <v>967</v>
      </c>
      <c r="I433" s="26" t="s">
        <v>29</v>
      </c>
      <c r="J433" s="26" t="s">
        <v>105</v>
      </c>
      <c r="K433" s="26" t="s">
        <v>105</v>
      </c>
      <c r="L433" s="26"/>
      <c r="M433" s="26"/>
      <c r="N433" s="26" t="s">
        <v>24</v>
      </c>
      <c r="O433" s="26">
        <v>2</v>
      </c>
      <c r="P433" s="26">
        <v>1</v>
      </c>
      <c r="Q433" s="26" t="s">
        <v>25</v>
      </c>
    </row>
    <row r="434" spans="1:17 16177:16243" s="25" customFormat="1" ht="15" customHeight="1" x14ac:dyDescent="0.25">
      <c r="A434" s="26" t="s">
        <v>1472</v>
      </c>
      <c r="B434" s="158" t="str">
        <f>VLOOKUP(A434,'IGNORE census data'!$A:$AB,1,FALSE)</f>
        <v>Gousmougara</v>
      </c>
      <c r="C434" s="26" t="s">
        <v>691</v>
      </c>
      <c r="D434" s="26">
        <v>12.2408703063</v>
      </c>
      <c r="E434" s="26">
        <v>17.222227870200001</v>
      </c>
      <c r="F434" s="26">
        <v>328.39488782000001</v>
      </c>
      <c r="G434" s="26">
        <v>6</v>
      </c>
      <c r="H434" s="24" t="s">
        <v>967</v>
      </c>
      <c r="I434" s="26" t="s">
        <v>1727</v>
      </c>
      <c r="J434" s="26" t="s">
        <v>2044</v>
      </c>
      <c r="K434" s="26" t="s">
        <v>2051</v>
      </c>
      <c r="L434" s="26"/>
      <c r="M434" s="26"/>
      <c r="N434" s="26" t="s">
        <v>509</v>
      </c>
      <c r="O434" s="26">
        <v>0</v>
      </c>
      <c r="P434" s="26">
        <v>0</v>
      </c>
      <c r="Q434" s="26" t="s">
        <v>13</v>
      </c>
    </row>
    <row r="435" spans="1:17 16177:16243" s="26" customFormat="1" ht="15" customHeight="1" x14ac:dyDescent="0.25">
      <c r="A435" s="26" t="s">
        <v>1473</v>
      </c>
      <c r="B435" s="158" t="str">
        <f>VLOOKUP(A435,'IGNORE census data'!$A:$AB,1,FALSE)</f>
        <v>Gousonogara</v>
      </c>
      <c r="C435" s="26" t="s">
        <v>692</v>
      </c>
      <c r="D435" s="26">
        <v>12.2254236996</v>
      </c>
      <c r="E435" s="26">
        <v>17.223262811800002</v>
      </c>
      <c r="F435" s="26">
        <v>317.85643457499998</v>
      </c>
      <c r="G435" s="26">
        <v>8</v>
      </c>
      <c r="H435" s="24" t="s">
        <v>967</v>
      </c>
      <c r="I435" s="26" t="s">
        <v>1728</v>
      </c>
      <c r="J435" s="26" t="s">
        <v>2044</v>
      </c>
      <c r="K435" s="26" t="s">
        <v>2051</v>
      </c>
      <c r="N435" s="26" t="s">
        <v>509</v>
      </c>
      <c r="O435" s="26">
        <v>0</v>
      </c>
      <c r="P435" s="26">
        <v>0</v>
      </c>
      <c r="Q435" s="26" t="s">
        <v>13</v>
      </c>
    </row>
    <row r="436" spans="1:17 16177:16243" s="25" customFormat="1" ht="15" customHeight="1" x14ac:dyDescent="0.25">
      <c r="A436" s="24" t="s">
        <v>1203</v>
      </c>
      <c r="B436" s="158" t="str">
        <f>VLOOKUP(A436,'IGNORE census data'!$A:$AB,1,FALSE)</f>
        <v>Goz Adjame</v>
      </c>
      <c r="C436" s="26" t="s">
        <v>337</v>
      </c>
      <c r="D436" s="26">
        <v>12.397264553699999</v>
      </c>
      <c r="E436" s="26">
        <v>17.162475845500001</v>
      </c>
      <c r="F436" s="26">
        <v>327.14651009599999</v>
      </c>
      <c r="G436" s="26">
        <v>8</v>
      </c>
      <c r="H436" s="24" t="s">
        <v>967</v>
      </c>
      <c r="I436" s="26" t="s">
        <v>1563</v>
      </c>
      <c r="J436" s="26" t="s">
        <v>2044</v>
      </c>
      <c r="K436" s="26" t="s">
        <v>102</v>
      </c>
      <c r="L436" s="26"/>
      <c r="M436" s="26"/>
      <c r="N436" s="26" t="s">
        <v>24</v>
      </c>
      <c r="O436" s="26">
        <v>1</v>
      </c>
      <c r="P436" s="26">
        <v>0</v>
      </c>
      <c r="Q436" s="26" t="s">
        <v>13</v>
      </c>
      <c r="WXE436" s="29"/>
      <c r="WXF436" s="29"/>
      <c r="WXG436" s="29"/>
      <c r="WXH436" s="29"/>
      <c r="WXI436" s="29"/>
      <c r="WXJ436" s="29"/>
      <c r="WXK436" s="29"/>
      <c r="WXL436" s="29"/>
      <c r="WXM436" s="29"/>
      <c r="WXN436" s="29"/>
      <c r="WXO436" s="29"/>
      <c r="WXP436" s="29"/>
      <c r="WXQ436" s="29"/>
      <c r="WXR436" s="29"/>
      <c r="WXS436" s="29"/>
      <c r="WXT436" s="29"/>
      <c r="WXU436" s="29"/>
      <c r="WXV436" s="29"/>
      <c r="WXW436" s="29"/>
      <c r="WXX436" s="29"/>
      <c r="WXY436" s="29"/>
      <c r="WXZ436" s="29"/>
      <c r="WYA436" s="29"/>
      <c r="WYM436" s="29"/>
      <c r="WYN436" s="29"/>
      <c r="WYO436" s="29"/>
      <c r="WYP436" s="29"/>
      <c r="WYQ436" s="29"/>
      <c r="WYR436" s="29"/>
      <c r="WYS436" s="29"/>
      <c r="WYT436" s="29"/>
      <c r="WYU436" s="29"/>
      <c r="WYV436" s="29"/>
      <c r="WYW436" s="29"/>
      <c r="WYX436" s="29"/>
      <c r="WYY436" s="29"/>
      <c r="WYZ436" s="29"/>
      <c r="WZA436" s="29"/>
      <c r="WZB436" s="29"/>
      <c r="WZC436" s="29"/>
      <c r="WZD436" s="29"/>
      <c r="WZE436" s="29"/>
      <c r="WZF436" s="29"/>
      <c r="WZG436" s="29"/>
      <c r="WZH436" s="29"/>
      <c r="WZI436" s="29"/>
      <c r="WZJ436" s="29"/>
      <c r="WZK436" s="29"/>
      <c r="WZL436" s="29"/>
      <c r="WZM436" s="29"/>
      <c r="WZN436" s="29"/>
      <c r="WZO436" s="29"/>
      <c r="WZP436" s="29"/>
      <c r="WZQ436" s="29"/>
      <c r="WZR436" s="29"/>
      <c r="WZS436" s="29"/>
    </row>
    <row r="437" spans="1:17 16177:16243" s="26" customFormat="1" ht="15" customHeight="1" x14ac:dyDescent="0.25">
      <c r="A437" s="23" t="s">
        <v>164</v>
      </c>
      <c r="B437" s="158" t="str">
        <f>VLOOKUP(A437,'IGNORE census data'!$A:$AB,1,FALSE)</f>
        <v>Gozbeda</v>
      </c>
      <c r="C437" s="26" t="s">
        <v>163</v>
      </c>
      <c r="D437" s="26">
        <v>12.166466717400001</v>
      </c>
      <c r="E437" s="26">
        <v>16.683822447099999</v>
      </c>
      <c r="F437" s="26">
        <v>316.54373661800003</v>
      </c>
      <c r="G437" s="26">
        <v>6</v>
      </c>
      <c r="H437" s="24" t="s">
        <v>967</v>
      </c>
      <c r="I437" s="26" t="s">
        <v>164</v>
      </c>
      <c r="J437" s="26" t="s">
        <v>2038</v>
      </c>
      <c r="K437" s="26" t="s">
        <v>2049</v>
      </c>
      <c r="N437" s="26" t="s">
        <v>12</v>
      </c>
      <c r="O437" s="26">
        <v>0</v>
      </c>
      <c r="P437" s="26">
        <v>2</v>
      </c>
      <c r="Q437" s="26" t="s">
        <v>13</v>
      </c>
    </row>
    <row r="438" spans="1:17 16177:16243" s="26" customFormat="1" ht="15" customHeight="1" x14ac:dyDescent="0.25">
      <c r="A438" s="24" t="s">
        <v>1128</v>
      </c>
      <c r="B438" s="158" t="str">
        <f>VLOOKUP(A438,'IGNORE census data'!$A:$AB,1,FALSE)</f>
        <v>Gozebeida</v>
      </c>
      <c r="C438" s="26" t="s">
        <v>952</v>
      </c>
      <c r="D438" s="26">
        <v>12.1696243174</v>
      </c>
      <c r="E438" s="26">
        <v>17.556475773900001</v>
      </c>
      <c r="F438" s="26">
        <v>347.30605733300001</v>
      </c>
      <c r="G438" s="26">
        <v>8</v>
      </c>
      <c r="H438" s="24" t="s">
        <v>967</v>
      </c>
      <c r="I438" s="26" t="s">
        <v>953</v>
      </c>
      <c r="J438" s="26" t="s">
        <v>2040</v>
      </c>
      <c r="K438" s="26" t="s">
        <v>1796</v>
      </c>
      <c r="N438" s="26" t="s">
        <v>65</v>
      </c>
      <c r="O438" s="26">
        <v>0</v>
      </c>
      <c r="P438" s="26">
        <v>0</v>
      </c>
      <c r="Q438" s="26" t="s">
        <v>13</v>
      </c>
    </row>
    <row r="439" spans="1:17 16177:16243" s="26" customFormat="1" ht="15" customHeight="1" x14ac:dyDescent="0.25">
      <c r="A439" s="26" t="s">
        <v>1474</v>
      </c>
      <c r="B439" s="158" t="str">
        <f>VLOOKUP(A439,'IGNORE census data'!$A:$AB,1,FALSE)</f>
        <v>Gozonougara1</v>
      </c>
      <c r="C439" s="26" t="s">
        <v>693</v>
      </c>
      <c r="D439" s="26">
        <v>12.2519059597</v>
      </c>
      <c r="E439" s="26">
        <v>17.2037530502</v>
      </c>
      <c r="F439" s="26">
        <v>320.22746952799997</v>
      </c>
      <c r="G439" s="26">
        <v>6</v>
      </c>
      <c r="H439" s="24" t="s">
        <v>967</v>
      </c>
      <c r="I439" s="26" t="s">
        <v>1729</v>
      </c>
      <c r="J439" s="26" t="s">
        <v>2044</v>
      </c>
      <c r="K439" s="26" t="s">
        <v>2051</v>
      </c>
      <c r="N439" s="26" t="s">
        <v>24</v>
      </c>
      <c r="O439" s="26">
        <v>2</v>
      </c>
      <c r="P439" s="26">
        <v>0</v>
      </c>
      <c r="Q439" s="26" t="s">
        <v>25</v>
      </c>
    </row>
    <row r="440" spans="1:17 16177:16243" s="26" customFormat="1" ht="15" customHeight="1" x14ac:dyDescent="0.25">
      <c r="A440" s="20" t="s">
        <v>1497</v>
      </c>
      <c r="B440" s="158" t="e">
        <f>VLOOKUP(A440,'IGNORE census data'!$A:$AB,1,FALSE)</f>
        <v>#N/A</v>
      </c>
      <c r="C440" s="25" t="s">
        <v>1055</v>
      </c>
      <c r="D440" s="25">
        <v>12.165641862899999</v>
      </c>
      <c r="E440" s="25">
        <v>16.463204079</v>
      </c>
      <c r="F440" s="25">
        <v>312.55494091700001</v>
      </c>
      <c r="G440" s="25">
        <v>6</v>
      </c>
      <c r="H440" s="25"/>
      <c r="I440" s="25" t="s">
        <v>1497</v>
      </c>
      <c r="J440" s="25" t="s">
        <v>2038</v>
      </c>
      <c r="K440" s="25" t="s">
        <v>1903</v>
      </c>
      <c r="L440" s="25"/>
      <c r="M440" s="25"/>
      <c r="N440" s="25" t="s">
        <v>65</v>
      </c>
      <c r="O440" s="25">
        <v>0</v>
      </c>
      <c r="P440" s="25">
        <v>0</v>
      </c>
      <c r="Q440" s="25" t="s">
        <v>13</v>
      </c>
    </row>
    <row r="441" spans="1:17 16177:16243" s="26" customFormat="1" ht="15" customHeight="1" x14ac:dyDescent="0.25">
      <c r="A441" s="26" t="s">
        <v>1322</v>
      </c>
      <c r="B441" s="158" t="e">
        <f>VLOOKUP(A441,'IGNORE census data'!$A:$AB,1,FALSE)</f>
        <v>#N/A</v>
      </c>
      <c r="C441" s="26" t="s">
        <v>754</v>
      </c>
      <c r="D441" s="26">
        <v>12.674380808800001</v>
      </c>
      <c r="E441" s="26">
        <v>16.7413472014</v>
      </c>
      <c r="F441" s="26">
        <v>304.70976490200002</v>
      </c>
      <c r="G441" s="26">
        <v>8</v>
      </c>
      <c r="H441" s="24" t="s">
        <v>967</v>
      </c>
      <c r="I441" s="26" t="s">
        <v>1659</v>
      </c>
      <c r="J441" s="26" t="s">
        <v>2047</v>
      </c>
      <c r="K441" s="26" t="s">
        <v>1886</v>
      </c>
      <c r="N441" s="26" t="s">
        <v>12</v>
      </c>
      <c r="O441" s="26">
        <v>0</v>
      </c>
      <c r="P441" s="26">
        <v>1</v>
      </c>
      <c r="Q441" s="26" t="s">
        <v>13</v>
      </c>
    </row>
    <row r="442" spans="1:17 16177:16243" s="26" customFormat="1" ht="15" customHeight="1" x14ac:dyDescent="0.25">
      <c r="A442" s="26" t="s">
        <v>938</v>
      </c>
      <c r="B442" s="158" t="e">
        <f>VLOOKUP(A442,'IGNORE census data'!$A:$AB,1,FALSE)</f>
        <v>#N/A</v>
      </c>
      <c r="C442" s="26" t="s">
        <v>468</v>
      </c>
      <c r="D442" s="26">
        <v>12.107750191499999</v>
      </c>
      <c r="E442" s="26">
        <v>17.0851873073</v>
      </c>
      <c r="F442" s="26">
        <v>322.13621949999998</v>
      </c>
      <c r="G442" s="26">
        <v>8</v>
      </c>
      <c r="H442" s="24" t="s">
        <v>967</v>
      </c>
      <c r="I442" s="26" t="s">
        <v>1595</v>
      </c>
      <c r="J442" s="26" t="s">
        <v>2044</v>
      </c>
      <c r="K442" s="26" t="s">
        <v>937</v>
      </c>
      <c r="N442" s="26" t="s">
        <v>24</v>
      </c>
      <c r="O442" s="26">
        <v>1</v>
      </c>
      <c r="P442" s="26">
        <v>1</v>
      </c>
      <c r="Q442" s="26" t="s">
        <v>25</v>
      </c>
    </row>
    <row r="443" spans="1:17 16177:16243" s="26" customFormat="1" ht="15" customHeight="1" x14ac:dyDescent="0.25">
      <c r="A443" s="23" t="s">
        <v>1379</v>
      </c>
      <c r="B443" s="158" t="str">
        <f>VLOOKUP(A443,'IGNORE census data'!$A:$AB,1,FALSE)</f>
        <v>Guideh Almouna</v>
      </c>
      <c r="C443" s="26" t="s">
        <v>309</v>
      </c>
      <c r="D443" s="26">
        <v>12.129795356900001</v>
      </c>
      <c r="E443" s="26">
        <v>16.5493280737</v>
      </c>
      <c r="F443" s="26">
        <v>364.34976627899999</v>
      </c>
      <c r="G443" s="26">
        <v>8</v>
      </c>
      <c r="H443" s="24" t="s">
        <v>967</v>
      </c>
      <c r="I443" s="26" t="s">
        <v>310</v>
      </c>
      <c r="J443" s="26" t="s">
        <v>2038</v>
      </c>
      <c r="K443" s="26" t="s">
        <v>1903</v>
      </c>
      <c r="N443" s="26" t="s">
        <v>12</v>
      </c>
      <c r="O443" s="26">
        <v>0</v>
      </c>
      <c r="P443" s="26">
        <v>0</v>
      </c>
      <c r="Q443" s="26" t="s">
        <v>13</v>
      </c>
    </row>
    <row r="444" spans="1:17 16177:16243" s="26" customFormat="1" ht="15" customHeight="1" x14ac:dyDescent="0.25">
      <c r="A444" s="26" t="s">
        <v>1273</v>
      </c>
      <c r="B444" s="158" t="str">
        <f>VLOOKUP(A444,'IGNORE census data'!$A:$AB,1,FALSE)</f>
        <v>Hadjelid</v>
      </c>
      <c r="C444" s="26" t="s">
        <v>115</v>
      </c>
      <c r="D444" s="26">
        <v>12.7481683695</v>
      </c>
      <c r="E444" s="26">
        <v>17.042090291200001</v>
      </c>
      <c r="F444" s="26">
        <v>290.69178764700001</v>
      </c>
      <c r="G444" s="26">
        <v>6</v>
      </c>
      <c r="H444" s="24" t="s">
        <v>967</v>
      </c>
      <c r="I444" s="26" t="s">
        <v>116</v>
      </c>
      <c r="J444" s="26" t="s">
        <v>105</v>
      </c>
      <c r="K444" s="26" t="s">
        <v>166</v>
      </c>
      <c r="N444" s="26" t="s">
        <v>65</v>
      </c>
      <c r="O444" s="26">
        <v>0</v>
      </c>
      <c r="P444" s="26">
        <v>0</v>
      </c>
      <c r="Q444" s="26" t="s">
        <v>13</v>
      </c>
    </row>
    <row r="445" spans="1:17 16177:16243" s="26" customFormat="1" ht="15" customHeight="1" x14ac:dyDescent="0.25">
      <c r="A445" s="25" t="s">
        <v>482</v>
      </c>
      <c r="B445" s="158" t="e">
        <f>VLOOKUP(A445,'IGNORE census data'!$A:$AB,1,FALSE)</f>
        <v>#N/A</v>
      </c>
      <c r="C445" s="25" t="s">
        <v>481</v>
      </c>
      <c r="D445" s="25">
        <v>12.141505583000001</v>
      </c>
      <c r="E445" s="25">
        <v>17.173805443100001</v>
      </c>
      <c r="F445" s="25">
        <v>316.45994775200001</v>
      </c>
      <c r="G445" s="25">
        <v>8</v>
      </c>
      <c r="H445" s="31" t="s">
        <v>968</v>
      </c>
      <c r="I445" s="25" t="s">
        <v>1599</v>
      </c>
      <c r="J445" s="25" t="s">
        <v>2043</v>
      </c>
      <c r="K445" s="25" t="s">
        <v>937</v>
      </c>
      <c r="L445" s="25"/>
      <c r="M445" s="25"/>
      <c r="N445" s="25" t="s">
        <v>24</v>
      </c>
      <c r="O445" s="25">
        <v>1</v>
      </c>
      <c r="P445" s="25">
        <v>0</v>
      </c>
      <c r="Q445" s="25" t="s">
        <v>25</v>
      </c>
    </row>
    <row r="446" spans="1:17 16177:16243" s="26" customFormat="1" ht="15" customHeight="1" x14ac:dyDescent="0.25">
      <c r="A446" s="25" t="s">
        <v>1247</v>
      </c>
      <c r="B446" s="158" t="e">
        <f>VLOOKUP(A446,'IGNORE census data'!$A:$AB,1,FALSE)</f>
        <v>#N/A</v>
      </c>
      <c r="C446" s="25" t="s">
        <v>469</v>
      </c>
      <c r="D446" s="25">
        <v>12.133117165</v>
      </c>
      <c r="E446" s="25">
        <v>17.1439676649</v>
      </c>
      <c r="F446" s="25">
        <v>296.32263602799998</v>
      </c>
      <c r="G446" s="25">
        <v>8</v>
      </c>
      <c r="H446" s="31" t="s">
        <v>968</v>
      </c>
      <c r="I446" s="25" t="s">
        <v>1597</v>
      </c>
      <c r="J446" s="25" t="s">
        <v>2044</v>
      </c>
      <c r="K446" s="25" t="s">
        <v>937</v>
      </c>
      <c r="L446" s="25"/>
      <c r="M446" s="25"/>
      <c r="N446" s="25" t="s">
        <v>24</v>
      </c>
      <c r="O446" s="25">
        <v>1</v>
      </c>
      <c r="P446" s="25">
        <v>0</v>
      </c>
      <c r="Q446" s="25" t="s">
        <v>25</v>
      </c>
    </row>
    <row r="447" spans="1:17 16177:16243" s="26" customFormat="1" ht="15" customHeight="1" x14ac:dyDescent="0.25">
      <c r="A447" s="26" t="s">
        <v>1824</v>
      </c>
      <c r="B447" s="158" t="str">
        <f>VLOOKUP(A447,'IGNORE census data'!$A:$AB,1,FALSE)</f>
        <v>Hajalti Achar</v>
      </c>
      <c r="C447" s="26" t="s">
        <v>473</v>
      </c>
      <c r="D447" s="26">
        <v>12.1770375976</v>
      </c>
      <c r="E447" s="26">
        <v>17.0585718277</v>
      </c>
      <c r="F447" s="26">
        <v>326.03744064599999</v>
      </c>
      <c r="G447" s="26">
        <v>6</v>
      </c>
      <c r="H447" s="24" t="s">
        <v>967</v>
      </c>
      <c r="I447" s="26" t="s">
        <v>1593</v>
      </c>
      <c r="J447" s="26" t="s">
        <v>2044</v>
      </c>
      <c r="K447" s="26" t="s">
        <v>937</v>
      </c>
      <c r="N447" s="26" t="s">
        <v>24</v>
      </c>
      <c r="O447" s="26">
        <v>2</v>
      </c>
      <c r="P447" s="26">
        <v>0</v>
      </c>
      <c r="Q447" s="26" t="s">
        <v>25</v>
      </c>
    </row>
    <row r="448" spans="1:17 16177:16243" s="26" customFormat="1" ht="15" customHeight="1" x14ac:dyDescent="0.25">
      <c r="A448" s="26" t="s">
        <v>1823</v>
      </c>
      <c r="B448" s="158" t="str">
        <f>VLOOKUP(A448,'IGNORE census data'!$A:$AB,1,FALSE)</f>
        <v>Hajelite Adan</v>
      </c>
      <c r="C448" s="26" t="s">
        <v>479</v>
      </c>
      <c r="D448" s="26">
        <v>12.1204812809</v>
      </c>
      <c r="E448" s="26">
        <v>17.1769160865</v>
      </c>
      <c r="F448" s="26">
        <v>334.59153571500002</v>
      </c>
      <c r="G448" s="26">
        <v>8</v>
      </c>
      <c r="H448" s="24" t="s">
        <v>967</v>
      </c>
      <c r="I448" s="26" t="s">
        <v>480</v>
      </c>
      <c r="J448" s="26" t="s">
        <v>2043</v>
      </c>
      <c r="K448" s="26" t="s">
        <v>937</v>
      </c>
      <c r="N448" s="26" t="s">
        <v>65</v>
      </c>
      <c r="O448" s="26">
        <v>0</v>
      </c>
      <c r="P448" s="26">
        <v>0</v>
      </c>
      <c r="Q448" s="26" t="s">
        <v>13</v>
      </c>
    </row>
    <row r="449" spans="1:17 16177:16243" s="26" customFormat="1" ht="15" customHeight="1" x14ac:dyDescent="0.25">
      <c r="A449" s="26" t="s">
        <v>1917</v>
      </c>
      <c r="B449" s="158" t="str">
        <f>VLOOKUP(A449,'IGNORE census data'!$A:$AB,1,FALSE)</f>
        <v>Haloufa</v>
      </c>
      <c r="C449" s="26" t="s">
        <v>919</v>
      </c>
      <c r="D449" s="26">
        <v>12.4800519064</v>
      </c>
      <c r="E449" s="26">
        <v>16.495416387199999</v>
      </c>
      <c r="F449" s="26">
        <v>254.517757741</v>
      </c>
      <c r="G449" s="26">
        <v>8</v>
      </c>
      <c r="H449" s="24" t="s">
        <v>967</v>
      </c>
      <c r="I449" s="26" t="s">
        <v>1407</v>
      </c>
      <c r="J449" s="26" t="s">
        <v>105</v>
      </c>
      <c r="K449" s="26" t="s">
        <v>105</v>
      </c>
      <c r="N449" s="26" t="s">
        <v>12</v>
      </c>
      <c r="O449" s="26">
        <v>0</v>
      </c>
      <c r="P449" s="26">
        <v>1</v>
      </c>
      <c r="Q449" s="26" t="s">
        <v>13</v>
      </c>
    </row>
    <row r="450" spans="1:17 16177:16243" s="26" customFormat="1" ht="15" customHeight="1" x14ac:dyDescent="0.25">
      <c r="A450" s="25" t="s">
        <v>1408</v>
      </c>
      <c r="B450" s="158" t="e">
        <f>VLOOKUP(A450,'IGNORE census data'!$A:$AB,1,FALSE)</f>
        <v>#N/A</v>
      </c>
      <c r="C450" s="25" t="s">
        <v>920</v>
      </c>
      <c r="D450" s="25">
        <v>12.488038573300001</v>
      </c>
      <c r="E450" s="25">
        <v>16.505208387</v>
      </c>
      <c r="F450" s="25">
        <v>310.25254647499997</v>
      </c>
      <c r="G450" s="25">
        <v>6</v>
      </c>
      <c r="H450" s="31" t="s">
        <v>968</v>
      </c>
      <c r="I450" s="25" t="s">
        <v>1408</v>
      </c>
      <c r="J450" s="25" t="s">
        <v>105</v>
      </c>
      <c r="K450" s="25" t="s">
        <v>105</v>
      </c>
      <c r="L450" s="25"/>
      <c r="M450" s="25"/>
      <c r="N450" s="25" t="s">
        <v>24</v>
      </c>
      <c r="O450" s="25">
        <v>1</v>
      </c>
      <c r="P450" s="25">
        <v>0</v>
      </c>
      <c r="Q450" s="25" t="s">
        <v>25</v>
      </c>
    </row>
    <row r="451" spans="1:17 16177:16243" s="26" customFormat="1" ht="15" customHeight="1" x14ac:dyDescent="0.25">
      <c r="A451" s="23" t="s">
        <v>1106</v>
      </c>
      <c r="B451" s="158" t="str">
        <f>VLOOKUP(A451,'IGNORE census data'!$A:$AB,1,FALSE)</f>
        <v>Hamala</v>
      </c>
      <c r="C451" s="26" t="s">
        <v>145</v>
      </c>
      <c r="D451" s="26">
        <v>12.3249198479</v>
      </c>
      <c r="E451" s="26">
        <v>16.732911573100001</v>
      </c>
      <c r="F451" s="26">
        <v>313.75206219199998</v>
      </c>
      <c r="G451" s="26">
        <v>8</v>
      </c>
      <c r="H451" s="24" t="s">
        <v>967</v>
      </c>
      <c r="I451" s="26" t="s">
        <v>1524</v>
      </c>
      <c r="J451" s="26" t="s">
        <v>2039</v>
      </c>
      <c r="K451" s="26" t="s">
        <v>2049</v>
      </c>
      <c r="N451" s="26" t="s">
        <v>18</v>
      </c>
      <c r="O451" s="26">
        <v>0</v>
      </c>
      <c r="P451" s="26">
        <v>0</v>
      </c>
      <c r="Q451" s="26" t="s">
        <v>13</v>
      </c>
    </row>
    <row r="452" spans="1:17 16177:16243" s="26" customFormat="1" ht="15" customHeight="1" x14ac:dyDescent="0.25">
      <c r="A452" s="24" t="s">
        <v>1129</v>
      </c>
      <c r="B452" s="158" t="str">
        <f>VLOOKUP(A452,'IGNORE census data'!$A:$AB,1,FALSE)</f>
        <v>Hamar</v>
      </c>
      <c r="C452" s="26" t="s">
        <v>835</v>
      </c>
      <c r="D452" s="26">
        <v>12.1051496373</v>
      </c>
      <c r="E452" s="26">
        <v>17.404153875199999</v>
      </c>
      <c r="F452" s="26">
        <v>377.07059693399998</v>
      </c>
      <c r="G452" s="26">
        <v>6</v>
      </c>
      <c r="H452" s="24" t="s">
        <v>967</v>
      </c>
      <c r="I452" s="26" t="s">
        <v>1129</v>
      </c>
      <c r="J452" s="26" t="s">
        <v>2040</v>
      </c>
      <c r="K452" s="26" t="s">
        <v>1796</v>
      </c>
      <c r="N452" s="26" t="s">
        <v>531</v>
      </c>
      <c r="O452" s="26">
        <v>0</v>
      </c>
      <c r="P452" s="26">
        <v>0</v>
      </c>
      <c r="Q452" s="26" t="s">
        <v>13</v>
      </c>
    </row>
    <row r="453" spans="1:17 16177:16243" s="25" customFormat="1" ht="15" customHeight="1" x14ac:dyDescent="0.25">
      <c r="A453" s="26" t="s">
        <v>1270</v>
      </c>
      <c r="B453" s="158" t="str">
        <f>VLOOKUP(A453,'IGNORE census data'!$A:$AB,1,FALSE)</f>
        <v>Haradja</v>
      </c>
      <c r="C453" s="26" t="s">
        <v>88</v>
      </c>
      <c r="D453" s="26">
        <v>12.582013871699999</v>
      </c>
      <c r="E453" s="26">
        <v>17.052690717200001</v>
      </c>
      <c r="F453" s="26">
        <v>304.14828567000001</v>
      </c>
      <c r="G453" s="26">
        <v>6</v>
      </c>
      <c r="H453" s="24" t="s">
        <v>967</v>
      </c>
      <c r="I453" s="26" t="s">
        <v>89</v>
      </c>
      <c r="J453" s="26" t="s">
        <v>105</v>
      </c>
      <c r="K453" s="26" t="s">
        <v>166</v>
      </c>
      <c r="L453" s="26"/>
      <c r="M453" s="26"/>
      <c r="N453" s="26" t="s">
        <v>21</v>
      </c>
      <c r="O453" s="26">
        <v>0</v>
      </c>
      <c r="P453" s="26">
        <v>1</v>
      </c>
      <c r="Q453" s="26" t="s">
        <v>25</v>
      </c>
      <c r="WXE453" s="29"/>
      <c r="WXF453" s="29"/>
      <c r="WXG453" s="29"/>
      <c r="WXH453" s="29"/>
      <c r="WXI453" s="29"/>
      <c r="WXJ453" s="29"/>
      <c r="WXK453" s="29"/>
      <c r="WXL453" s="29"/>
      <c r="WXM453" s="29"/>
      <c r="WXN453" s="29"/>
      <c r="WXO453" s="29"/>
      <c r="WXP453" s="29"/>
      <c r="WXQ453" s="29"/>
      <c r="WXR453" s="29"/>
      <c r="WXS453" s="29"/>
      <c r="WXT453" s="29"/>
      <c r="WXU453" s="29"/>
      <c r="WXV453" s="29"/>
      <c r="WXW453" s="29"/>
      <c r="WXX453" s="29"/>
      <c r="WXY453" s="29"/>
      <c r="WXZ453" s="29"/>
      <c r="WYA453" s="29"/>
      <c r="WYM453" s="29"/>
      <c r="WYN453" s="29"/>
      <c r="WYO453" s="29"/>
      <c r="WYP453" s="29"/>
      <c r="WYQ453" s="29"/>
      <c r="WYR453" s="29"/>
      <c r="WYS453" s="29"/>
      <c r="WYT453" s="29"/>
      <c r="WYU453" s="29"/>
      <c r="WYV453" s="29"/>
      <c r="WYW453" s="29"/>
      <c r="WYX453" s="29"/>
      <c r="WYY453" s="29"/>
      <c r="WYZ453" s="29"/>
      <c r="WZA453" s="29"/>
      <c r="WZB453" s="29"/>
      <c r="WZC453" s="29"/>
      <c r="WZD453" s="29"/>
      <c r="WZE453" s="29"/>
      <c r="WZF453" s="29"/>
      <c r="WZG453" s="29"/>
      <c r="WZH453" s="29"/>
      <c r="WZI453" s="29"/>
      <c r="WZJ453" s="29"/>
      <c r="WZK453" s="29"/>
      <c r="WZL453" s="29"/>
      <c r="WZM453" s="29"/>
      <c r="WZN453" s="29"/>
      <c r="WZO453" s="29"/>
      <c r="WZP453" s="29"/>
      <c r="WZQ453" s="29"/>
      <c r="WZR453" s="29"/>
      <c r="WZS453" s="29"/>
    </row>
    <row r="454" spans="1:17 16177:16243" s="26" customFormat="1" ht="15" customHeight="1" x14ac:dyDescent="0.25">
      <c r="A454" s="24" t="s">
        <v>1204</v>
      </c>
      <c r="B454" s="158" t="str">
        <f>VLOOKUP(A454,'IGNORE census data'!$A:$AB,1,FALSE)</f>
        <v xml:space="preserve">Haraza  </v>
      </c>
      <c r="C454" s="26" t="s">
        <v>411</v>
      </c>
      <c r="D454" s="26">
        <v>12.276081320999999</v>
      </c>
      <c r="E454" s="26">
        <v>17.006868860299999</v>
      </c>
      <c r="F454" s="26">
        <v>324.21706018999998</v>
      </c>
      <c r="G454" s="26">
        <v>8</v>
      </c>
      <c r="H454" s="24" t="s">
        <v>967</v>
      </c>
      <c r="I454" s="26" t="s">
        <v>1564</v>
      </c>
      <c r="J454" s="26" t="s">
        <v>2044</v>
      </c>
      <c r="K454" s="26" t="s">
        <v>102</v>
      </c>
      <c r="N454" s="26" t="s">
        <v>21</v>
      </c>
      <c r="O454" s="26">
        <v>0</v>
      </c>
      <c r="P454" s="26">
        <v>1</v>
      </c>
      <c r="Q454" s="26" t="s">
        <v>13</v>
      </c>
    </row>
    <row r="455" spans="1:17 16177:16243" s="26" customFormat="1" ht="15" customHeight="1" x14ac:dyDescent="0.25">
      <c r="A455" s="26" t="s">
        <v>1854</v>
      </c>
      <c r="B455" s="158" t="str">
        <f>VLOOKUP(A455,'IGNORE census data'!$A:$AB,1,FALSE)</f>
        <v>Harazaya</v>
      </c>
      <c r="C455" s="26" t="s">
        <v>619</v>
      </c>
      <c r="D455" s="26">
        <v>11.7920888007</v>
      </c>
      <c r="E455" s="26">
        <v>17.165856701399999</v>
      </c>
      <c r="F455" s="26">
        <v>336.09335855199998</v>
      </c>
      <c r="G455" s="26">
        <v>8</v>
      </c>
      <c r="H455" s="24" t="s">
        <v>967</v>
      </c>
      <c r="I455" s="26" t="s">
        <v>620</v>
      </c>
      <c r="J455" s="26" t="s">
        <v>1508</v>
      </c>
      <c r="K455" s="26" t="s">
        <v>1961</v>
      </c>
      <c r="N455" s="26" t="s">
        <v>24</v>
      </c>
      <c r="O455" s="26">
        <v>4</v>
      </c>
      <c r="P455" s="26">
        <v>0</v>
      </c>
      <c r="Q455" s="26" t="s">
        <v>25</v>
      </c>
    </row>
    <row r="456" spans="1:17 16177:16243" s="26" customFormat="1" ht="15" customHeight="1" x14ac:dyDescent="0.25">
      <c r="A456" s="24" t="s">
        <v>1475</v>
      </c>
      <c r="B456" s="158" t="str">
        <f>VLOOKUP(A456,'IGNORE census data'!$A:$AB,1,FALSE)</f>
        <v>Harene</v>
      </c>
      <c r="C456" s="26" t="s">
        <v>1039</v>
      </c>
      <c r="D456" s="26">
        <v>12.270048792400001</v>
      </c>
      <c r="E456" s="26">
        <v>17.1441688305</v>
      </c>
      <c r="F456" s="26">
        <v>274.05106971700002</v>
      </c>
      <c r="G456" s="26">
        <v>8</v>
      </c>
      <c r="H456" s="24" t="s">
        <v>967</v>
      </c>
      <c r="I456" s="26" t="s">
        <v>1730</v>
      </c>
      <c r="J456" s="26" t="s">
        <v>2043</v>
      </c>
      <c r="K456" s="26" t="s">
        <v>2051</v>
      </c>
      <c r="N456" s="26" t="s">
        <v>24</v>
      </c>
      <c r="O456" s="26">
        <v>1</v>
      </c>
      <c r="P456" s="26">
        <v>1</v>
      </c>
      <c r="Q456" s="26" t="s">
        <v>25</v>
      </c>
    </row>
    <row r="457" spans="1:17 16177:16243" s="26" customFormat="1" ht="15" customHeight="1" x14ac:dyDescent="0.25">
      <c r="A457" s="24" t="s">
        <v>1205</v>
      </c>
      <c r="B457" s="158" t="str">
        <f>VLOOKUP(A457,'IGNORE census data'!$A:$AB,1,FALSE)</f>
        <v>Harouma Aboulfaga</v>
      </c>
      <c r="C457" s="26" t="s">
        <v>345</v>
      </c>
      <c r="D457" s="26">
        <v>12.3797530165</v>
      </c>
      <c r="E457" s="26">
        <v>17.116431518700001</v>
      </c>
      <c r="F457" s="26">
        <v>275.33619990800003</v>
      </c>
      <c r="G457" s="26">
        <v>8</v>
      </c>
      <c r="H457" s="24" t="s">
        <v>967</v>
      </c>
      <c r="I457" s="26" t="s">
        <v>346</v>
      </c>
      <c r="J457" s="26" t="s">
        <v>2044</v>
      </c>
      <c r="K457" s="26" t="s">
        <v>102</v>
      </c>
      <c r="N457" s="26" t="s">
        <v>24</v>
      </c>
      <c r="O457" s="26">
        <v>1</v>
      </c>
      <c r="P457" s="26">
        <v>0</v>
      </c>
      <c r="Q457" s="26" t="s">
        <v>25</v>
      </c>
    </row>
    <row r="458" spans="1:17 16177:16243" s="26" customFormat="1" ht="15" customHeight="1" x14ac:dyDescent="0.25">
      <c r="A458" s="24" t="s">
        <v>413</v>
      </c>
      <c r="B458" s="158" t="str">
        <f>VLOOKUP(A458,'IGNORE census data'!$A:$AB,1,FALSE)</f>
        <v>Hazara 2</v>
      </c>
      <c r="C458" s="26" t="s">
        <v>412</v>
      </c>
      <c r="D458" s="26">
        <v>12.268895542999999</v>
      </c>
      <c r="E458" s="26">
        <v>17.000432036700001</v>
      </c>
      <c r="F458" s="26">
        <v>288.87839214399997</v>
      </c>
      <c r="G458" s="26">
        <v>8</v>
      </c>
      <c r="H458" s="24" t="s">
        <v>967</v>
      </c>
      <c r="I458" s="26" t="s">
        <v>413</v>
      </c>
      <c r="J458" s="26" t="s">
        <v>2044</v>
      </c>
      <c r="K458" s="26" t="s">
        <v>102</v>
      </c>
      <c r="N458" s="26" t="s">
        <v>24</v>
      </c>
      <c r="O458" s="26">
        <v>1</v>
      </c>
      <c r="P458" s="26">
        <v>0</v>
      </c>
      <c r="Q458" s="26" t="s">
        <v>25</v>
      </c>
    </row>
    <row r="459" spans="1:17 16177:16243" s="25" customFormat="1" ht="15" customHeight="1" x14ac:dyDescent="0.25">
      <c r="A459" s="24" t="s">
        <v>1206</v>
      </c>
      <c r="B459" s="158" t="str">
        <f>VLOOKUP(A459,'IGNORE census data'!$A:$AB,1,FALSE)</f>
        <v>Hazara 3</v>
      </c>
      <c r="C459" s="26" t="s">
        <v>910</v>
      </c>
      <c r="D459" s="26">
        <v>12.257531282</v>
      </c>
      <c r="E459" s="26">
        <v>16.999522714699999</v>
      </c>
      <c r="F459" s="26">
        <v>324.79682071799999</v>
      </c>
      <c r="G459" s="26">
        <v>8</v>
      </c>
      <c r="H459" s="24" t="s">
        <v>967</v>
      </c>
      <c r="I459" s="26" t="s">
        <v>1565</v>
      </c>
      <c r="J459" s="26" t="s">
        <v>2043</v>
      </c>
      <c r="K459" s="26" t="s">
        <v>102</v>
      </c>
      <c r="L459" s="26"/>
      <c r="M459" s="26"/>
      <c r="N459" s="26" t="s">
        <v>24</v>
      </c>
      <c r="O459" s="26">
        <v>1</v>
      </c>
      <c r="P459" s="26">
        <v>1</v>
      </c>
      <c r="Q459" s="26" t="s">
        <v>25</v>
      </c>
    </row>
    <row r="460" spans="1:17 16177:16243" s="26" customFormat="1" ht="15" customHeight="1" x14ac:dyDescent="0.25">
      <c r="A460" s="24" t="s">
        <v>1207</v>
      </c>
      <c r="B460" s="158" t="str">
        <f>VLOOKUP(A460,'IGNORE census data'!$A:$AB,1,FALSE)</f>
        <v>Hazara-Amloubia</v>
      </c>
      <c r="C460" s="26" t="s">
        <v>912</v>
      </c>
      <c r="D460" s="26">
        <v>12.266381776099999</v>
      </c>
      <c r="E460" s="26">
        <v>16.988351271999999</v>
      </c>
      <c r="F460" s="26">
        <v>315.82438364000001</v>
      </c>
      <c r="G460" s="26">
        <v>8</v>
      </c>
      <c r="H460" s="24" t="s">
        <v>967</v>
      </c>
      <c r="I460" s="26" t="s">
        <v>1566</v>
      </c>
      <c r="J460" s="26" t="s">
        <v>2043</v>
      </c>
      <c r="K460" s="26" t="s">
        <v>102</v>
      </c>
      <c r="N460" s="26" t="s">
        <v>24</v>
      </c>
      <c r="O460" s="26">
        <v>1</v>
      </c>
      <c r="P460" s="26">
        <v>0</v>
      </c>
      <c r="Q460" s="26" t="s">
        <v>25</v>
      </c>
    </row>
    <row r="461" spans="1:17 16177:16243" s="26" customFormat="1" ht="15" customHeight="1" x14ac:dyDescent="0.25">
      <c r="A461" s="26" t="s">
        <v>350</v>
      </c>
      <c r="B461" s="158" t="str">
        <f>VLOOKUP(A461,'IGNORE census data'!$A:$AB,1,FALSE)</f>
        <v>Hidjelidje</v>
      </c>
      <c r="C461" s="26" t="s">
        <v>739</v>
      </c>
      <c r="D461" s="26">
        <v>12.5269576525</v>
      </c>
      <c r="E461" s="26">
        <v>16.703162744299998</v>
      </c>
      <c r="H461" s="24" t="s">
        <v>967</v>
      </c>
      <c r="I461" s="26" t="s">
        <v>1508</v>
      </c>
      <c r="J461" s="26" t="s">
        <v>1508</v>
      </c>
      <c r="K461" s="26" t="s">
        <v>102</v>
      </c>
      <c r="N461" s="26" t="s">
        <v>24</v>
      </c>
      <c r="O461" s="26">
        <v>1</v>
      </c>
      <c r="P461" s="26">
        <v>0</v>
      </c>
      <c r="Q461" s="26" t="s">
        <v>25</v>
      </c>
    </row>
    <row r="462" spans="1:17 16177:16243" s="26" customFormat="1" ht="15" customHeight="1" x14ac:dyDescent="0.25">
      <c r="A462" s="24" t="s">
        <v>1208</v>
      </c>
      <c r="B462" s="158" t="str">
        <f>VLOOKUP(A462,'IGNORE census data'!$A:$AB,1,FALSE)</f>
        <v>Hidjelidje 1</v>
      </c>
      <c r="C462" s="26" t="s">
        <v>349</v>
      </c>
      <c r="D462" s="26">
        <v>12.3318259593</v>
      </c>
      <c r="E462" s="26">
        <v>17.123274282299999</v>
      </c>
      <c r="F462" s="26">
        <v>320.22850021599999</v>
      </c>
      <c r="G462" s="26">
        <v>6</v>
      </c>
      <c r="H462" s="24" t="s">
        <v>967</v>
      </c>
      <c r="I462" s="26" t="s">
        <v>350</v>
      </c>
      <c r="J462" s="26" t="s">
        <v>2044</v>
      </c>
      <c r="K462" s="26" t="s">
        <v>102</v>
      </c>
      <c r="N462" s="26" t="s">
        <v>24</v>
      </c>
      <c r="O462" s="26">
        <v>1</v>
      </c>
      <c r="P462" s="26">
        <v>0</v>
      </c>
      <c r="Q462" s="26" t="s">
        <v>25</v>
      </c>
    </row>
    <row r="463" spans="1:17 16177:16243" s="26" customFormat="1" ht="15" customHeight="1" x14ac:dyDescent="0.25">
      <c r="A463" s="26" t="s">
        <v>1208</v>
      </c>
      <c r="B463" s="158" t="str">
        <f>VLOOKUP(A463,'IGNORE census data'!$A:$AB,1,FALSE)</f>
        <v>Hidjelidje 1</v>
      </c>
      <c r="C463" s="26" t="s">
        <v>739</v>
      </c>
      <c r="D463" s="26">
        <v>12.5269576525</v>
      </c>
      <c r="E463" s="26">
        <v>16.703162744299998</v>
      </c>
      <c r="F463" s="26">
        <v>311.590468999</v>
      </c>
      <c r="G463" s="26">
        <v>6</v>
      </c>
      <c r="H463" s="24" t="s">
        <v>967</v>
      </c>
      <c r="I463" s="26" t="s">
        <v>1660</v>
      </c>
      <c r="J463" s="26" t="s">
        <v>2047</v>
      </c>
      <c r="K463" s="26" t="s">
        <v>1886</v>
      </c>
      <c r="N463" s="26" t="s">
        <v>24</v>
      </c>
      <c r="O463" s="26">
        <v>1</v>
      </c>
      <c r="P463" s="26">
        <v>0</v>
      </c>
      <c r="Q463" s="26" t="s">
        <v>25</v>
      </c>
    </row>
    <row r="464" spans="1:17 16177:16243" s="26" customFormat="1" ht="15" customHeight="1" x14ac:dyDescent="0.25">
      <c r="A464" s="26" t="s">
        <v>1323</v>
      </c>
      <c r="B464" s="158" t="str">
        <f>VLOOKUP(A464,'IGNORE census data'!$A:$AB,1,FALSE)</f>
        <v>Hidjelidje 2</v>
      </c>
      <c r="C464" s="26" t="s">
        <v>751</v>
      </c>
      <c r="D464" s="26">
        <v>12.563456630999999</v>
      </c>
      <c r="E464" s="26">
        <v>16.6962810297</v>
      </c>
      <c r="F464" s="26">
        <v>309.64600666799998</v>
      </c>
      <c r="G464" s="26">
        <v>4</v>
      </c>
      <c r="H464" s="24" t="s">
        <v>967</v>
      </c>
      <c r="I464" s="26" t="s">
        <v>1661</v>
      </c>
      <c r="J464" s="26" t="s">
        <v>2047</v>
      </c>
      <c r="K464" s="26" t="s">
        <v>1886</v>
      </c>
      <c r="N464" s="26" t="s">
        <v>24</v>
      </c>
      <c r="O464" s="26">
        <v>1</v>
      </c>
      <c r="P464" s="26">
        <v>0</v>
      </c>
      <c r="Q464" s="26" t="s">
        <v>25</v>
      </c>
    </row>
    <row r="465" spans="1:17" s="26" customFormat="1" ht="15" customHeight="1" x14ac:dyDescent="0.25">
      <c r="A465" s="26" t="s">
        <v>1324</v>
      </c>
      <c r="B465" s="158" t="str">
        <f>VLOOKUP(A465,'IGNORE census data'!$A:$AB,1,FALSE)</f>
        <v>Hidjelidje 3</v>
      </c>
      <c r="C465" s="26" t="s">
        <v>760</v>
      </c>
      <c r="D465" s="26">
        <v>12.5293002668</v>
      </c>
      <c r="E465" s="26">
        <v>16.698334581400001</v>
      </c>
      <c r="F465" s="26">
        <v>297.909092708</v>
      </c>
      <c r="G465" s="26">
        <v>6</v>
      </c>
      <c r="H465" s="24" t="s">
        <v>967</v>
      </c>
      <c r="I465" s="26" t="s">
        <v>1662</v>
      </c>
      <c r="J465" s="26" t="s">
        <v>2047</v>
      </c>
      <c r="K465" s="26" t="s">
        <v>1886</v>
      </c>
      <c r="N465" s="26" t="s">
        <v>24</v>
      </c>
      <c r="O465" s="26">
        <v>1</v>
      </c>
      <c r="P465" s="26">
        <v>0</v>
      </c>
      <c r="Q465" s="26" t="s">
        <v>13</v>
      </c>
    </row>
    <row r="466" spans="1:17" s="26" customFormat="1" ht="15" customHeight="1" x14ac:dyDescent="0.25">
      <c r="A466" s="24" t="s">
        <v>1209</v>
      </c>
      <c r="B466" s="158" t="str">
        <f>VLOOKUP(A466,'IGNORE census data'!$A:$AB,1,FALSE)</f>
        <v>Hidjelidje Mankere</v>
      </c>
      <c r="C466" s="26" t="s">
        <v>323</v>
      </c>
      <c r="D466" s="26">
        <v>12.4603642763</v>
      </c>
      <c r="E466" s="26">
        <v>17.0321484336</v>
      </c>
      <c r="F466" s="26">
        <v>304.56662091800001</v>
      </c>
      <c r="G466" s="26">
        <v>8</v>
      </c>
      <c r="H466" s="24" t="s">
        <v>967</v>
      </c>
      <c r="I466" s="26" t="s">
        <v>324</v>
      </c>
      <c r="J466" s="26" t="s">
        <v>2043</v>
      </c>
      <c r="K466" s="26" t="s">
        <v>102</v>
      </c>
      <c r="N466" s="26" t="s">
        <v>24</v>
      </c>
      <c r="O466" s="26">
        <v>1</v>
      </c>
      <c r="P466" s="26">
        <v>0</v>
      </c>
      <c r="Q466" s="26" t="s">
        <v>13</v>
      </c>
    </row>
    <row r="467" spans="1:17" s="26" customFormat="1" ht="15" customHeight="1" x14ac:dyDescent="0.25">
      <c r="A467" s="20" t="s">
        <v>1448</v>
      </c>
      <c r="B467" s="158" t="e">
        <f>VLOOKUP(A467,'IGNORE census data'!$A:$AB,1,FALSE)</f>
        <v>#N/A</v>
      </c>
      <c r="C467" s="25" t="s">
        <v>1020</v>
      </c>
      <c r="D467" s="25">
        <v>11.972355283900001</v>
      </c>
      <c r="E467" s="25">
        <v>17.253309016199999</v>
      </c>
      <c r="F467" s="25">
        <v>308.44613733</v>
      </c>
      <c r="G467" s="25">
        <v>8</v>
      </c>
      <c r="H467" s="25" t="s">
        <v>968</v>
      </c>
      <c r="I467" s="25" t="s">
        <v>1716</v>
      </c>
      <c r="J467" s="25" t="s">
        <v>2040</v>
      </c>
      <c r="K467" s="25" t="s">
        <v>2050</v>
      </c>
      <c r="L467" s="25"/>
      <c r="M467" s="25"/>
      <c r="N467" s="25" t="s">
        <v>24</v>
      </c>
      <c r="O467" s="25">
        <v>1</v>
      </c>
      <c r="P467" s="25">
        <v>0</v>
      </c>
      <c r="Q467" s="25" t="s">
        <v>25</v>
      </c>
    </row>
    <row r="468" spans="1:17" s="26" customFormat="1" ht="15" customHeight="1" x14ac:dyDescent="0.25">
      <c r="A468" s="26" t="s">
        <v>1476</v>
      </c>
      <c r="B468" s="158" t="str">
        <f>VLOOKUP(A468,'IGNORE census data'!$A:$AB,1,FALSE)</f>
        <v>Hila Allah</v>
      </c>
      <c r="C468" s="26" t="s">
        <v>674</v>
      </c>
      <c r="D468" s="26">
        <v>12.2427957835</v>
      </c>
      <c r="E468" s="26">
        <v>17.110811235100002</v>
      </c>
      <c r="F468" s="26">
        <v>337.17180733999999</v>
      </c>
      <c r="G468" s="26">
        <v>8</v>
      </c>
      <c r="H468" s="24" t="s">
        <v>967</v>
      </c>
      <c r="I468" s="26" t="s">
        <v>675</v>
      </c>
      <c r="J468" s="26" t="s">
        <v>2043</v>
      </c>
      <c r="K468" s="26" t="s">
        <v>2051</v>
      </c>
      <c r="N468" s="26" t="s">
        <v>24</v>
      </c>
      <c r="O468" s="26">
        <v>1</v>
      </c>
      <c r="P468" s="26">
        <v>0</v>
      </c>
      <c r="Q468" s="26" t="s">
        <v>25</v>
      </c>
    </row>
    <row r="469" spans="1:17" s="26" customFormat="1" ht="15" customHeight="1" x14ac:dyDescent="0.25">
      <c r="A469" s="26" t="s">
        <v>1594</v>
      </c>
      <c r="B469" s="158" t="str">
        <f>VLOOKUP(A469,'IGNORE census data'!$A:$AB,1,FALSE)</f>
        <v>Hile Abhoura</v>
      </c>
      <c r="C469" s="26" t="s">
        <v>474</v>
      </c>
      <c r="D469" s="26">
        <v>12.183662015399999</v>
      </c>
      <c r="E469" s="26">
        <v>17.028169826599999</v>
      </c>
      <c r="F469" s="26">
        <v>310.96649961600002</v>
      </c>
      <c r="G469" s="26">
        <v>6</v>
      </c>
      <c r="H469" s="24" t="s">
        <v>967</v>
      </c>
      <c r="I469" s="26" t="s">
        <v>1594</v>
      </c>
      <c r="J469" s="26" t="s">
        <v>2044</v>
      </c>
      <c r="K469" s="26" t="s">
        <v>937</v>
      </c>
      <c r="N469" s="26" t="s">
        <v>24</v>
      </c>
      <c r="O469" s="26">
        <v>1</v>
      </c>
      <c r="P469" s="26">
        <v>0</v>
      </c>
      <c r="Q469" s="26" t="s">
        <v>25</v>
      </c>
    </row>
    <row r="470" spans="1:17" s="26" customFormat="1" ht="15" customHeight="1" x14ac:dyDescent="0.25">
      <c r="A470" s="26" t="s">
        <v>1875</v>
      </c>
      <c r="B470" s="158" t="str">
        <f>VLOOKUP(A470,'IGNORE census data'!$A:$AB,1,FALSE)</f>
        <v>Hile Moustapha</v>
      </c>
      <c r="C470" s="26" t="s">
        <v>639</v>
      </c>
      <c r="D470" s="26">
        <v>11.9161548528</v>
      </c>
      <c r="E470" s="26">
        <v>17.2182316134</v>
      </c>
      <c r="F470" s="26">
        <v>318.25126807100003</v>
      </c>
      <c r="G470" s="26">
        <v>8</v>
      </c>
      <c r="H470" s="24" t="s">
        <v>967</v>
      </c>
      <c r="I470" s="26" t="s">
        <v>944</v>
      </c>
      <c r="J470" s="26" t="s">
        <v>2045</v>
      </c>
      <c r="K470" s="26" t="s">
        <v>1961</v>
      </c>
      <c r="N470" s="26" t="s">
        <v>24</v>
      </c>
      <c r="O470" s="26">
        <v>2</v>
      </c>
      <c r="P470" s="26">
        <v>0</v>
      </c>
      <c r="Q470" s="26" t="s">
        <v>25</v>
      </c>
    </row>
    <row r="471" spans="1:17" s="26" customFormat="1" ht="15" customHeight="1" x14ac:dyDescent="0.25">
      <c r="A471" s="24" t="s">
        <v>1210</v>
      </c>
      <c r="B471" s="158" t="str">
        <f>VLOOKUP(A471,'IGNORE census data'!$A:$AB,1,FALSE)</f>
        <v>Hile Wadai</v>
      </c>
      <c r="C471" s="26" t="s">
        <v>382</v>
      </c>
      <c r="D471" s="26">
        <v>12.318874082800001</v>
      </c>
      <c r="E471" s="26">
        <v>17.067956107299999</v>
      </c>
      <c r="F471" s="26">
        <v>311.98221307</v>
      </c>
      <c r="G471" s="26">
        <v>8</v>
      </c>
      <c r="H471" s="24" t="s">
        <v>967</v>
      </c>
      <c r="I471" s="26" t="s">
        <v>383</v>
      </c>
      <c r="J471" s="26" t="s">
        <v>2043</v>
      </c>
      <c r="K471" s="26" t="s">
        <v>102</v>
      </c>
      <c r="N471" s="26" t="s">
        <v>24</v>
      </c>
      <c r="O471" s="26">
        <v>1</v>
      </c>
      <c r="P471" s="26">
        <v>0</v>
      </c>
      <c r="Q471" s="26" t="s">
        <v>25</v>
      </c>
    </row>
    <row r="472" spans="1:17" s="26" customFormat="1" ht="15" customHeight="1" x14ac:dyDescent="0.25">
      <c r="A472" s="26" t="s">
        <v>1477</v>
      </c>
      <c r="B472" s="158" t="str">
        <f>VLOOKUP(A472,'IGNORE census data'!$A:$AB,1,FALSE)</f>
        <v>Hile-Adano</v>
      </c>
      <c r="C472" s="26" t="s">
        <v>729</v>
      </c>
      <c r="D472" s="26">
        <v>12.297096529299999</v>
      </c>
      <c r="E472" s="26">
        <v>17.120495761899999</v>
      </c>
      <c r="F472" s="26">
        <v>314.40806156100001</v>
      </c>
      <c r="G472" s="26">
        <v>8</v>
      </c>
      <c r="H472" s="24" t="s">
        <v>967</v>
      </c>
      <c r="I472" s="26" t="s">
        <v>1731</v>
      </c>
      <c r="J472" s="26" t="s">
        <v>2044</v>
      </c>
      <c r="K472" s="26" t="s">
        <v>2051</v>
      </c>
      <c r="N472" s="26" t="s">
        <v>39</v>
      </c>
      <c r="O472" s="26">
        <v>0</v>
      </c>
      <c r="P472" s="26">
        <v>0</v>
      </c>
      <c r="Q472" s="26" t="s">
        <v>25</v>
      </c>
    </row>
    <row r="473" spans="1:17" s="26" customFormat="1" ht="15" customHeight="1" x14ac:dyDescent="0.25">
      <c r="A473" s="23" t="s">
        <v>75</v>
      </c>
      <c r="B473" s="158" t="str">
        <f>VLOOKUP(A473,'IGNORE census data'!$A:$AB,1,FALSE)</f>
        <v>Hilele</v>
      </c>
      <c r="C473" s="26" t="s">
        <v>74</v>
      </c>
      <c r="D473" s="26">
        <v>12.751378518599999</v>
      </c>
      <c r="E473" s="26">
        <v>16.718022579599999</v>
      </c>
      <c r="F473" s="26">
        <v>334.73373301499998</v>
      </c>
      <c r="G473" s="26">
        <v>8</v>
      </c>
      <c r="H473" s="24" t="s">
        <v>967</v>
      </c>
      <c r="I473" s="26" t="s">
        <v>75</v>
      </c>
      <c r="J473" s="26" t="s">
        <v>105</v>
      </c>
      <c r="K473" s="26" t="s">
        <v>105</v>
      </c>
      <c r="N473" s="26" t="s">
        <v>12</v>
      </c>
      <c r="O473" s="26">
        <v>0</v>
      </c>
      <c r="P473" s="26">
        <v>0</v>
      </c>
      <c r="Q473" s="26" t="s">
        <v>13</v>
      </c>
    </row>
    <row r="474" spans="1:17" s="26" customFormat="1" ht="15" customHeight="1" x14ac:dyDescent="0.25">
      <c r="A474" s="25" t="s">
        <v>75</v>
      </c>
      <c r="B474" s="158" t="str">
        <f>VLOOKUP(A474,'IGNORE census data'!$A:$AB,1,FALSE)</f>
        <v>Hilele</v>
      </c>
      <c r="C474" s="25" t="s">
        <v>103</v>
      </c>
      <c r="D474" s="25">
        <v>12.751883673</v>
      </c>
      <c r="E474" s="25">
        <v>16.715412044699999</v>
      </c>
      <c r="F474" s="25">
        <v>299.308504148</v>
      </c>
      <c r="G474" s="25">
        <v>8</v>
      </c>
      <c r="H474" s="31" t="s">
        <v>968</v>
      </c>
      <c r="I474" s="25" t="s">
        <v>75</v>
      </c>
      <c r="J474" s="25" t="s">
        <v>105</v>
      </c>
      <c r="K474" s="25" t="s">
        <v>105</v>
      </c>
      <c r="L474" s="25"/>
      <c r="M474" s="25"/>
      <c r="N474" s="25" t="s">
        <v>12</v>
      </c>
      <c r="O474" s="25">
        <v>0</v>
      </c>
      <c r="P474" s="25">
        <v>0</v>
      </c>
      <c r="Q474" s="25"/>
    </row>
    <row r="475" spans="1:17" s="26" customFormat="1" ht="15" customHeight="1" x14ac:dyDescent="0.25">
      <c r="A475" s="26" t="s">
        <v>1478</v>
      </c>
      <c r="B475" s="158" t="str">
        <f>VLOOKUP(A475,'IGNORE census data'!$A:$AB,1,FALSE)</f>
        <v>Hilite Bachari Abla</v>
      </c>
      <c r="C475" s="26" t="s">
        <v>668</v>
      </c>
      <c r="D475" s="26">
        <v>12.1719468939</v>
      </c>
      <c r="E475" s="26">
        <v>17.0878292905</v>
      </c>
      <c r="F475" s="26">
        <v>335.63979252799999</v>
      </c>
      <c r="G475" s="26">
        <v>8</v>
      </c>
      <c r="H475" s="24" t="s">
        <v>967</v>
      </c>
      <c r="I475" s="26" t="s">
        <v>1732</v>
      </c>
      <c r="J475" s="26" t="s">
        <v>2043</v>
      </c>
      <c r="K475" s="26" t="s">
        <v>2051</v>
      </c>
      <c r="N475" s="26" t="s">
        <v>24</v>
      </c>
      <c r="O475" s="26">
        <v>1</v>
      </c>
      <c r="P475" s="26">
        <v>0</v>
      </c>
      <c r="Q475" s="26" t="s">
        <v>25</v>
      </c>
    </row>
    <row r="476" spans="1:17" s="26" customFormat="1" ht="15" customHeight="1" x14ac:dyDescent="0.25">
      <c r="A476" s="26" t="s">
        <v>1479</v>
      </c>
      <c r="B476" s="158" t="str">
        <f>VLOOKUP(A476,'IGNORE census data'!$A:$AB,1,FALSE)</f>
        <v>Hilite Djarma</v>
      </c>
      <c r="C476" s="26" t="s">
        <v>714</v>
      </c>
      <c r="D476" s="26">
        <v>12.2876170708</v>
      </c>
      <c r="E476" s="26">
        <v>17.154124937599999</v>
      </c>
      <c r="F476" s="26">
        <v>347.92218970200003</v>
      </c>
      <c r="G476" s="26">
        <v>8</v>
      </c>
      <c r="H476" s="24" t="s">
        <v>967</v>
      </c>
      <c r="I476" s="26" t="s">
        <v>1733</v>
      </c>
      <c r="J476" s="26" t="s">
        <v>2044</v>
      </c>
      <c r="K476" s="26" t="s">
        <v>2051</v>
      </c>
      <c r="N476" s="26" t="s">
        <v>24</v>
      </c>
      <c r="O476" s="26">
        <v>1</v>
      </c>
      <c r="P476" s="26">
        <v>0</v>
      </c>
      <c r="Q476" s="26" t="s">
        <v>13</v>
      </c>
    </row>
    <row r="477" spans="1:17" s="26" customFormat="1" ht="15" customHeight="1" x14ac:dyDescent="0.25">
      <c r="A477" s="23" t="s">
        <v>1426</v>
      </c>
      <c r="B477" s="158" t="str">
        <f>VLOOKUP(A477,'IGNORE census data'!$A:$AB,1,FALSE)</f>
        <v>Hille Faki</v>
      </c>
      <c r="C477" s="26" t="s">
        <v>534</v>
      </c>
      <c r="D477" s="26">
        <v>12.069788170800001</v>
      </c>
      <c r="E477" s="26">
        <v>17.230244660899999</v>
      </c>
      <c r="F477" s="26">
        <v>342.70451409700001</v>
      </c>
      <c r="G477" s="26">
        <v>6</v>
      </c>
      <c r="H477" s="24" t="s">
        <v>967</v>
      </c>
      <c r="I477" s="26" t="s">
        <v>1706</v>
      </c>
      <c r="J477" s="26" t="s">
        <v>2040</v>
      </c>
      <c r="K477" s="26" t="s">
        <v>2050</v>
      </c>
      <c r="N477" s="26" t="s">
        <v>39</v>
      </c>
      <c r="O477" s="26">
        <v>0</v>
      </c>
      <c r="P477" s="26">
        <v>0</v>
      </c>
      <c r="Q477" s="26" t="s">
        <v>13</v>
      </c>
    </row>
    <row r="478" spans="1:17" s="25" customFormat="1" ht="15" customHeight="1" x14ac:dyDescent="0.25">
      <c r="A478" s="23" t="s">
        <v>1380</v>
      </c>
      <c r="B478" s="158" t="str">
        <f>VLOOKUP(A478,'IGNORE census data'!$A:$AB,1,FALSE)</f>
        <v>Hille Mahamat Nour</v>
      </c>
      <c r="C478" s="26" t="s">
        <v>273</v>
      </c>
      <c r="D478" s="26">
        <v>12.1601543438</v>
      </c>
      <c r="E478" s="26">
        <v>16.515095778100001</v>
      </c>
      <c r="F478" s="26">
        <v>329.966987647</v>
      </c>
      <c r="G478" s="26">
        <v>8</v>
      </c>
      <c r="H478" s="24" t="s">
        <v>967</v>
      </c>
      <c r="I478" s="26" t="s">
        <v>274</v>
      </c>
      <c r="J478" s="26" t="s">
        <v>2038</v>
      </c>
      <c r="K478" s="26" t="s">
        <v>1903</v>
      </c>
      <c r="L478" s="26"/>
      <c r="M478" s="26"/>
      <c r="N478" s="26" t="s">
        <v>18</v>
      </c>
      <c r="O478" s="26">
        <v>0</v>
      </c>
      <c r="P478" s="26">
        <v>1</v>
      </c>
      <c r="Q478" s="26" t="s">
        <v>25</v>
      </c>
    </row>
    <row r="479" spans="1:17" s="25" customFormat="1" ht="15" customHeight="1" x14ac:dyDescent="0.25">
      <c r="A479" s="19" t="s">
        <v>530</v>
      </c>
      <c r="B479" s="158" t="str">
        <f>VLOOKUP(A479,'IGNORE census data'!$A:$AB,1,FALSE)</f>
        <v>Himemit</v>
      </c>
      <c r="C479" s="17" t="s">
        <v>529</v>
      </c>
      <c r="D479" s="17">
        <v>12.091185235899999</v>
      </c>
      <c r="E479" s="17">
        <v>17.358921784900001</v>
      </c>
      <c r="F479" s="17">
        <v>331.03954849000002</v>
      </c>
      <c r="G479" s="17">
        <v>6</v>
      </c>
      <c r="H479" s="16" t="s">
        <v>967</v>
      </c>
      <c r="I479" s="17" t="s">
        <v>530</v>
      </c>
      <c r="J479" s="17" t="s">
        <v>2040</v>
      </c>
      <c r="K479" s="17" t="s">
        <v>2050</v>
      </c>
      <c r="L479" s="17"/>
      <c r="M479" s="17"/>
      <c r="N479" s="17" t="s">
        <v>531</v>
      </c>
      <c r="O479" s="17">
        <v>0</v>
      </c>
      <c r="P479" s="17">
        <v>0</v>
      </c>
      <c r="Q479" s="17" t="s">
        <v>13</v>
      </c>
    </row>
    <row r="480" spans="1:17" s="26" customFormat="1" ht="15" customHeight="1" x14ac:dyDescent="0.25">
      <c r="A480" s="26" t="s">
        <v>1872</v>
      </c>
      <c r="B480" s="158" t="str">
        <f>VLOOKUP(A480,'IGNORE census data'!$A:$AB,1,FALSE)</f>
        <v>Idal-Haraye</v>
      </c>
      <c r="C480" s="26" t="s">
        <v>606</v>
      </c>
      <c r="D480" s="26">
        <v>11.7849809558</v>
      </c>
      <c r="E480" s="26">
        <v>17.1843320664</v>
      </c>
      <c r="F480" s="26">
        <v>354.23939388899998</v>
      </c>
      <c r="G480" s="26">
        <v>8</v>
      </c>
      <c r="H480" s="24" t="s">
        <v>967</v>
      </c>
      <c r="I480" s="26" t="s">
        <v>1641</v>
      </c>
      <c r="J480" s="26" t="s">
        <v>2046</v>
      </c>
      <c r="K480" s="26" t="s">
        <v>1961</v>
      </c>
      <c r="N480" s="26" t="s">
        <v>18</v>
      </c>
      <c r="O480" s="26">
        <v>0</v>
      </c>
      <c r="P480" s="26">
        <v>0</v>
      </c>
      <c r="Q480" s="26" t="s">
        <v>13</v>
      </c>
    </row>
    <row r="481" spans="1:17" s="26" customFormat="1" ht="15" customHeight="1" x14ac:dyDescent="0.25">
      <c r="A481" s="26" t="s">
        <v>1296</v>
      </c>
      <c r="B481" s="158" t="e">
        <f>VLOOKUP(A481,'IGNORE census data'!$A:$AB,1,FALSE)</f>
        <v>#N/A</v>
      </c>
      <c r="C481" s="26" t="s">
        <v>616</v>
      </c>
      <c r="D481" s="26">
        <v>11.7889733863</v>
      </c>
      <c r="E481" s="26">
        <v>17.164092098800001</v>
      </c>
      <c r="F481" s="26">
        <v>341.38900495399997</v>
      </c>
      <c r="G481" s="26">
        <v>6</v>
      </c>
      <c r="H481" s="24" t="s">
        <v>967</v>
      </c>
      <c r="I481" s="26" t="s">
        <v>1641</v>
      </c>
      <c r="J481" s="26" t="s">
        <v>1508</v>
      </c>
      <c r="K481" s="26" t="s">
        <v>1961</v>
      </c>
      <c r="N481" s="26" t="s">
        <v>24</v>
      </c>
      <c r="O481" s="26">
        <v>1</v>
      </c>
      <c r="P481" s="26">
        <v>1</v>
      </c>
      <c r="Q481" s="26" t="s">
        <v>25</v>
      </c>
    </row>
    <row r="482" spans="1:17" s="26" customFormat="1" ht="15" customHeight="1" x14ac:dyDescent="0.25">
      <c r="A482" s="24" t="s">
        <v>1130</v>
      </c>
      <c r="B482" s="158" t="str">
        <f>VLOOKUP(A482,'IGNORE census data'!$A:$AB,1,FALSE)</f>
        <v>Ide Goze</v>
      </c>
      <c r="C482" s="26" t="s">
        <v>954</v>
      </c>
      <c r="D482" s="26">
        <v>12.2193687583</v>
      </c>
      <c r="E482" s="26">
        <v>17.582557160299999</v>
      </c>
      <c r="F482" s="26">
        <v>365.28264885200002</v>
      </c>
      <c r="G482" s="26">
        <v>8</v>
      </c>
      <c r="H482" s="24" t="s">
        <v>967</v>
      </c>
      <c r="I482" s="26" t="s">
        <v>1535</v>
      </c>
      <c r="J482" s="26" t="s">
        <v>2040</v>
      </c>
      <c r="K482" s="26" t="s">
        <v>1796</v>
      </c>
      <c r="N482" s="26" t="s">
        <v>65</v>
      </c>
      <c r="O482" s="26">
        <v>0</v>
      </c>
      <c r="P482" s="26">
        <v>0</v>
      </c>
      <c r="Q482" s="26" t="s">
        <v>13</v>
      </c>
    </row>
    <row r="483" spans="1:17" s="26" customFormat="1" ht="15" customHeight="1" x14ac:dyDescent="0.25">
      <c r="A483" s="26" t="s">
        <v>1878</v>
      </c>
      <c r="B483" s="158" t="str">
        <f>VLOOKUP(A483,'IGNORE census data'!$A:$AB,1,FALSE)</f>
        <v>Ifene Moubi</v>
      </c>
      <c r="C483" s="26" t="s">
        <v>607</v>
      </c>
      <c r="D483" s="26">
        <v>11.7774729977</v>
      </c>
      <c r="E483" s="26">
        <v>17.218400512500001</v>
      </c>
      <c r="F483" s="26">
        <v>345.51617654799998</v>
      </c>
      <c r="G483" s="26">
        <v>8</v>
      </c>
      <c r="H483" s="24" t="s">
        <v>967</v>
      </c>
      <c r="I483" s="26" t="s">
        <v>608</v>
      </c>
      <c r="J483" s="26" t="s">
        <v>2046</v>
      </c>
      <c r="K483" s="26" t="s">
        <v>1961</v>
      </c>
      <c r="N483" s="26" t="s">
        <v>24</v>
      </c>
      <c r="O483" s="26">
        <v>1</v>
      </c>
      <c r="P483" s="26">
        <v>0</v>
      </c>
      <c r="Q483" s="26" t="s">
        <v>25</v>
      </c>
    </row>
    <row r="484" spans="1:17" s="26" customFormat="1" ht="15" customHeight="1" x14ac:dyDescent="0.25">
      <c r="A484" s="26" t="s">
        <v>1132</v>
      </c>
      <c r="B484" s="158" t="str">
        <f>VLOOKUP(A484,'IGNORE census data'!$A:$AB,1,FALSE)</f>
        <v>Ilele</v>
      </c>
      <c r="C484" s="26" t="s">
        <v>210</v>
      </c>
      <c r="D484" s="26">
        <v>12.6917411502</v>
      </c>
      <c r="E484" s="26">
        <v>16.188250654600001</v>
      </c>
      <c r="F484" s="26">
        <v>305.06376573799997</v>
      </c>
      <c r="G484" s="26">
        <v>8</v>
      </c>
      <c r="H484" s="24" t="s">
        <v>967</v>
      </c>
      <c r="I484" s="26" t="s">
        <v>211</v>
      </c>
      <c r="J484" s="26" t="s">
        <v>105</v>
      </c>
      <c r="K484" s="26" t="s">
        <v>219</v>
      </c>
      <c r="N484" s="26" t="s">
        <v>24</v>
      </c>
      <c r="O484" s="26">
        <v>0</v>
      </c>
      <c r="P484" s="26">
        <v>1</v>
      </c>
      <c r="Q484" s="26" t="s">
        <v>13</v>
      </c>
    </row>
    <row r="485" spans="1:17" s="26" customFormat="1" ht="15" customHeight="1" x14ac:dyDescent="0.25">
      <c r="A485" s="26" t="s">
        <v>1275</v>
      </c>
      <c r="B485" s="158" t="str">
        <f>VLOOKUP(A485,'IGNORE census data'!$A:$AB,1,FALSE)</f>
        <v>Iredja Kabire</v>
      </c>
      <c r="C485" s="26" t="s">
        <v>109</v>
      </c>
      <c r="D485" s="26">
        <v>12.638026010500001</v>
      </c>
      <c r="E485" s="26">
        <v>17.112440940599999</v>
      </c>
      <c r="F485" s="26">
        <v>321.36801747599998</v>
      </c>
      <c r="G485" s="26">
        <v>8</v>
      </c>
      <c r="H485" s="24" t="s">
        <v>967</v>
      </c>
      <c r="I485" s="26" t="s">
        <v>1626</v>
      </c>
      <c r="J485" s="26" t="s">
        <v>105</v>
      </c>
      <c r="K485" s="26" t="s">
        <v>166</v>
      </c>
      <c r="N485" s="26" t="s">
        <v>12</v>
      </c>
      <c r="O485" s="26">
        <v>0</v>
      </c>
      <c r="P485" s="26">
        <v>0</v>
      </c>
      <c r="Q485" s="26" t="s">
        <v>13</v>
      </c>
    </row>
    <row r="486" spans="1:17" s="26" customFormat="1" ht="15" customHeight="1" x14ac:dyDescent="0.25">
      <c r="A486" s="26" t="s">
        <v>1276</v>
      </c>
      <c r="B486" s="158" t="str">
        <f>VLOOKUP(A486,'IGNORE census data'!$A:$AB,1,FALSE)</f>
        <v>Iredja Souk</v>
      </c>
      <c r="C486" s="26" t="s">
        <v>110</v>
      </c>
      <c r="D486" s="26">
        <v>12.6460730952</v>
      </c>
      <c r="E486" s="26">
        <v>17.1191917415</v>
      </c>
      <c r="F486" s="26">
        <v>308.616996976</v>
      </c>
      <c r="G486" s="26">
        <v>4</v>
      </c>
      <c r="H486" s="24" t="s">
        <v>967</v>
      </c>
      <c r="I486" s="26" t="s">
        <v>1627</v>
      </c>
      <c r="J486" s="26" t="s">
        <v>105</v>
      </c>
      <c r="K486" s="26" t="s">
        <v>166</v>
      </c>
      <c r="N486" s="26" t="s">
        <v>21</v>
      </c>
      <c r="O486" s="26">
        <v>2</v>
      </c>
      <c r="P486" s="26">
        <v>1</v>
      </c>
      <c r="Q486" s="26" t="s">
        <v>13</v>
      </c>
    </row>
    <row r="487" spans="1:17" s="25" customFormat="1" ht="15" customHeight="1" x14ac:dyDescent="0.25">
      <c r="A487" s="24" t="s">
        <v>1211</v>
      </c>
      <c r="B487" s="158" t="str">
        <f>VLOOKUP(A487,'IGNORE census data'!$A:$AB,1,FALSE)</f>
        <v>Iredoubo</v>
      </c>
      <c r="C487" s="26" t="s">
        <v>630</v>
      </c>
      <c r="D487" s="26">
        <v>12.3476853008</v>
      </c>
      <c r="E487" s="26">
        <v>16.9982783383</v>
      </c>
      <c r="F487" s="26">
        <v>318.27936911799998</v>
      </c>
      <c r="G487" s="26">
        <v>8</v>
      </c>
      <c r="H487" s="24" t="s">
        <v>967</v>
      </c>
      <c r="I487" s="26" t="s">
        <v>631</v>
      </c>
      <c r="J487" s="26" t="s">
        <v>2043</v>
      </c>
      <c r="K487" s="26" t="s">
        <v>102</v>
      </c>
      <c r="L487" s="26"/>
      <c r="M487" s="26"/>
      <c r="N487" s="26" t="s">
        <v>12</v>
      </c>
      <c r="O487" s="26">
        <v>0</v>
      </c>
      <c r="P487" s="26">
        <v>1</v>
      </c>
      <c r="Q487" s="26" t="s">
        <v>13</v>
      </c>
    </row>
    <row r="488" spans="1:17" s="26" customFormat="1" ht="15" customHeight="1" x14ac:dyDescent="0.25">
      <c r="A488" s="24" t="s">
        <v>1212</v>
      </c>
      <c r="B488" s="158" t="str">
        <f>VLOOKUP(A488,'IGNORE census data'!$A:$AB,1,FALSE)</f>
        <v>Iredoubo-Saleh</v>
      </c>
      <c r="C488" s="26" t="s">
        <v>977</v>
      </c>
      <c r="D488" s="26">
        <v>12.3477104343</v>
      </c>
      <c r="E488" s="26">
        <v>16.998353390399998</v>
      </c>
      <c r="F488" s="26">
        <v>328.20243433899998</v>
      </c>
      <c r="G488" s="26">
        <v>6</v>
      </c>
      <c r="H488" s="26" t="s">
        <v>967</v>
      </c>
      <c r="I488" s="26" t="s">
        <v>1567</v>
      </c>
      <c r="J488" s="26" t="s">
        <v>2043</v>
      </c>
      <c r="K488" s="26" t="s">
        <v>102</v>
      </c>
      <c r="N488" s="26" t="s">
        <v>12</v>
      </c>
      <c r="O488" s="26">
        <v>0</v>
      </c>
      <c r="P488" s="26">
        <v>1</v>
      </c>
      <c r="Q488" s="26" t="s">
        <v>13</v>
      </c>
    </row>
    <row r="489" spans="1:17" s="26" customFormat="1" ht="15" customHeight="1" x14ac:dyDescent="0.25">
      <c r="A489" s="24" t="s">
        <v>1213</v>
      </c>
      <c r="B489" s="158" t="str">
        <f>VLOOKUP(A489,'IGNORE census data'!$A:$AB,1,FALSE)</f>
        <v>Ireika 2</v>
      </c>
      <c r="C489" s="26" t="s">
        <v>395</v>
      </c>
      <c r="D489" s="26">
        <v>12.491932955599999</v>
      </c>
      <c r="E489" s="26">
        <v>17.0614595433</v>
      </c>
      <c r="F489" s="26">
        <v>323.46347109099997</v>
      </c>
      <c r="G489" s="26">
        <v>8</v>
      </c>
      <c r="H489" s="24" t="s">
        <v>967</v>
      </c>
      <c r="I489" s="26" t="s">
        <v>1568</v>
      </c>
      <c r="J489" s="26" t="s">
        <v>2043</v>
      </c>
      <c r="K489" s="26" t="s">
        <v>102</v>
      </c>
      <c r="N489" s="26" t="s">
        <v>65</v>
      </c>
      <c r="O489" s="26">
        <v>0</v>
      </c>
      <c r="P489" s="26">
        <v>1</v>
      </c>
      <c r="Q489" s="26" t="s">
        <v>25</v>
      </c>
    </row>
    <row r="490" spans="1:17" s="26" customFormat="1" ht="15" customHeight="1" x14ac:dyDescent="0.25">
      <c r="A490" s="24" t="s">
        <v>1214</v>
      </c>
      <c r="B490" s="158" t="str">
        <f>VLOOKUP(A490,'IGNORE census data'!$A:$AB,1,FALSE)</f>
        <v>Ireika-Ibrahim</v>
      </c>
      <c r="C490" s="26" t="s">
        <v>396</v>
      </c>
      <c r="D490" s="26">
        <v>12.4919448322</v>
      </c>
      <c r="E490" s="26">
        <v>17.048167532000001</v>
      </c>
      <c r="F490" s="26">
        <v>276.076833325</v>
      </c>
      <c r="G490" s="26">
        <v>8</v>
      </c>
      <c r="H490" s="24" t="s">
        <v>967</v>
      </c>
      <c r="I490" s="26" t="s">
        <v>397</v>
      </c>
      <c r="J490" s="26" t="s">
        <v>2043</v>
      </c>
      <c r="K490" s="26" t="s">
        <v>102</v>
      </c>
      <c r="N490" s="26" t="s">
        <v>24</v>
      </c>
      <c r="O490" s="26">
        <v>1</v>
      </c>
      <c r="P490" s="26">
        <v>0</v>
      </c>
      <c r="Q490" s="26" t="s">
        <v>25</v>
      </c>
    </row>
    <row r="491" spans="1:17" s="25" customFormat="1" ht="15" customHeight="1" x14ac:dyDescent="0.25">
      <c r="A491" s="23" t="s">
        <v>1107</v>
      </c>
      <c r="B491" s="158" t="str">
        <f>VLOOKUP(A491,'IGNORE census data'!$A:$AB,1,FALSE)</f>
        <v>Ireka</v>
      </c>
      <c r="C491" s="26" t="s">
        <v>141</v>
      </c>
      <c r="D491" s="26">
        <v>12.3159133191</v>
      </c>
      <c r="E491" s="26">
        <v>16.733442925199999</v>
      </c>
      <c r="F491" s="26">
        <v>331.21332412300001</v>
      </c>
      <c r="G491" s="26">
        <v>8</v>
      </c>
      <c r="H491" s="24" t="s">
        <v>967</v>
      </c>
      <c r="I491" s="26" t="s">
        <v>1525</v>
      </c>
      <c r="J491" s="26" t="s">
        <v>2038</v>
      </c>
      <c r="K491" s="26" t="s">
        <v>2049</v>
      </c>
      <c r="L491" s="26"/>
      <c r="M491" s="26"/>
      <c r="N491" s="26" t="s">
        <v>24</v>
      </c>
      <c r="O491" s="26">
        <v>1</v>
      </c>
      <c r="P491" s="26">
        <v>0</v>
      </c>
      <c r="Q491" s="26" t="s">
        <v>13</v>
      </c>
    </row>
    <row r="492" spans="1:17" s="26" customFormat="1" ht="15" customHeight="1" x14ac:dyDescent="0.25">
      <c r="A492" s="25" t="s">
        <v>854</v>
      </c>
      <c r="B492" s="158" t="e">
        <f>VLOOKUP(A492,'IGNORE census data'!$A:$AB,1,FALSE)</f>
        <v>#N/A</v>
      </c>
      <c r="C492" s="25" t="s">
        <v>853</v>
      </c>
      <c r="D492" s="25">
        <v>12.9695006639</v>
      </c>
      <c r="E492" s="25">
        <v>16.811232297899998</v>
      </c>
      <c r="F492" s="25">
        <v>313.152552668</v>
      </c>
      <c r="G492" s="25">
        <v>4</v>
      </c>
      <c r="H492" s="31" t="s">
        <v>968</v>
      </c>
      <c r="I492" s="25" t="s">
        <v>854</v>
      </c>
      <c r="J492" s="25" t="s">
        <v>2037</v>
      </c>
      <c r="K492" s="25" t="s">
        <v>2048</v>
      </c>
      <c r="L492" s="25"/>
      <c r="M492" s="25"/>
      <c r="N492" s="25" t="s">
        <v>65</v>
      </c>
      <c r="O492" s="25">
        <v>0</v>
      </c>
      <c r="P492" s="25">
        <v>0</v>
      </c>
      <c r="Q492" s="25"/>
    </row>
    <row r="493" spans="1:17" s="26" customFormat="1" ht="15" customHeight="1" x14ac:dyDescent="0.25">
      <c r="A493" s="25" t="s">
        <v>852</v>
      </c>
      <c r="B493" s="158" t="e">
        <f>VLOOKUP(A493,'IGNORE census data'!$A:$AB,1,FALSE)</f>
        <v>#N/A</v>
      </c>
      <c r="C493" s="25" t="s">
        <v>851</v>
      </c>
      <c r="D493" s="25">
        <v>12.961440252599999</v>
      </c>
      <c r="E493" s="25">
        <v>16.818782498000001</v>
      </c>
      <c r="F493" s="25">
        <v>305.15495580200002</v>
      </c>
      <c r="G493" s="25">
        <v>4</v>
      </c>
      <c r="H493" s="31" t="s">
        <v>968</v>
      </c>
      <c r="I493" s="25" t="s">
        <v>852</v>
      </c>
      <c r="J493" s="25" t="s">
        <v>2037</v>
      </c>
      <c r="K493" s="25" t="s">
        <v>2048</v>
      </c>
      <c r="L493" s="25"/>
      <c r="M493" s="25"/>
      <c r="N493" s="25" t="s">
        <v>65</v>
      </c>
      <c r="O493" s="25">
        <v>0</v>
      </c>
      <c r="P493" s="25">
        <v>0</v>
      </c>
      <c r="Q493" s="25"/>
    </row>
    <row r="494" spans="1:17" s="25" customFormat="1" ht="15" customHeight="1" x14ac:dyDescent="0.25">
      <c r="A494" s="26" t="s">
        <v>1067</v>
      </c>
      <c r="B494" s="158" t="str">
        <f>VLOOKUP(A494,'IGNORE census data'!$A:$AB,1,FALSE)</f>
        <v>Irni1</v>
      </c>
      <c r="C494" s="26" t="s">
        <v>855</v>
      </c>
      <c r="D494" s="26">
        <v>12.983280492700001</v>
      </c>
      <c r="E494" s="26">
        <v>16.829031984</v>
      </c>
      <c r="F494" s="26">
        <v>300.73014671499999</v>
      </c>
      <c r="G494" s="26">
        <v>4</v>
      </c>
      <c r="H494" s="24" t="s">
        <v>967</v>
      </c>
      <c r="I494" s="26" t="s">
        <v>856</v>
      </c>
      <c r="J494" s="26" t="s">
        <v>2037</v>
      </c>
      <c r="K494" s="26" t="s">
        <v>2048</v>
      </c>
      <c r="L494" s="26"/>
      <c r="M494" s="26"/>
      <c r="N494" s="26" t="s">
        <v>65</v>
      </c>
      <c r="O494" s="26">
        <v>0</v>
      </c>
      <c r="P494" s="26">
        <v>0</v>
      </c>
      <c r="Q494" s="26"/>
    </row>
    <row r="495" spans="1:17" s="26" customFormat="1" ht="15" customHeight="1" x14ac:dyDescent="0.25">
      <c r="A495" s="26" t="s">
        <v>929</v>
      </c>
      <c r="B495" s="158" t="str">
        <f>VLOOKUP(A495,'IGNORE census data'!$A:$AB,1,FALSE)</f>
        <v>Isne Koudou</v>
      </c>
      <c r="C495" s="26" t="s">
        <v>873</v>
      </c>
      <c r="D495" s="26">
        <v>12.963831815600001</v>
      </c>
      <c r="E495" s="26">
        <v>16.868493582399999</v>
      </c>
      <c r="F495" s="26">
        <v>310.36099788899998</v>
      </c>
      <c r="G495" s="26">
        <v>4</v>
      </c>
      <c r="H495" s="24" t="s">
        <v>967</v>
      </c>
      <c r="I495" s="26" t="s">
        <v>874</v>
      </c>
      <c r="J495" s="26" t="s">
        <v>2037</v>
      </c>
      <c r="K495" s="26" t="s">
        <v>2052</v>
      </c>
      <c r="N495" s="26" t="s">
        <v>39</v>
      </c>
      <c r="O495" s="26">
        <v>1</v>
      </c>
      <c r="P495" s="26">
        <v>2</v>
      </c>
    </row>
    <row r="496" spans="1:17" s="26" customFormat="1" ht="15" customHeight="1" x14ac:dyDescent="0.25">
      <c r="A496" s="26" t="s">
        <v>930</v>
      </c>
      <c r="B496" s="158" t="str">
        <f>VLOOKUP(A496,'IGNORE census data'!$A:$AB,1,FALSE)</f>
        <v>Isne Mazaraf</v>
      </c>
      <c r="C496" s="26" t="s">
        <v>869</v>
      </c>
      <c r="D496" s="26">
        <v>12.936984025299999</v>
      </c>
      <c r="E496" s="26">
        <v>16.870817861100001</v>
      </c>
      <c r="F496" s="26">
        <v>295.478276456</v>
      </c>
      <c r="G496" s="26">
        <v>4</v>
      </c>
      <c r="H496" s="24" t="s">
        <v>967</v>
      </c>
      <c r="I496" s="26" t="s">
        <v>870</v>
      </c>
      <c r="J496" s="26" t="s">
        <v>2037</v>
      </c>
      <c r="K496" s="26" t="s">
        <v>2052</v>
      </c>
      <c r="N496" s="26" t="s">
        <v>24</v>
      </c>
      <c r="O496" s="26">
        <v>2</v>
      </c>
      <c r="P496" s="26">
        <v>0</v>
      </c>
    </row>
    <row r="497" spans="1:17" s="26" customFormat="1" ht="15" customHeight="1" x14ac:dyDescent="0.25">
      <c r="A497" s="24" t="s">
        <v>1215</v>
      </c>
      <c r="B497" s="158" t="str">
        <f>VLOOKUP(A497,'IGNORE census data'!$A:$AB,1,FALSE)</f>
        <v>Izebet</v>
      </c>
      <c r="C497" s="26" t="s">
        <v>336</v>
      </c>
      <c r="D497" s="26">
        <v>12.4779535447</v>
      </c>
      <c r="E497" s="26">
        <v>17.095524015100001</v>
      </c>
      <c r="F497" s="26">
        <v>299.514898652</v>
      </c>
      <c r="G497" s="26">
        <v>8</v>
      </c>
      <c r="H497" s="24" t="s">
        <v>967</v>
      </c>
      <c r="I497" s="26" t="s">
        <v>1325</v>
      </c>
      <c r="J497" s="26" t="s">
        <v>2043</v>
      </c>
      <c r="K497" s="26" t="s">
        <v>102</v>
      </c>
      <c r="N497" s="26" t="s">
        <v>24</v>
      </c>
      <c r="O497" s="26">
        <v>1</v>
      </c>
      <c r="P497" s="26">
        <v>0</v>
      </c>
      <c r="Q497" s="26" t="s">
        <v>25</v>
      </c>
    </row>
    <row r="498" spans="1:17" s="25" customFormat="1" ht="15" customHeight="1" x14ac:dyDescent="0.25">
      <c r="A498" s="26" t="s">
        <v>1325</v>
      </c>
      <c r="B498" s="158" t="e">
        <f>VLOOKUP(A498,'IGNORE census data'!$A:$AB,1,FALSE)</f>
        <v>#N/A</v>
      </c>
      <c r="C498" s="26" t="s">
        <v>757</v>
      </c>
      <c r="D498" s="26">
        <v>12.6694772722</v>
      </c>
      <c r="E498" s="26">
        <v>16.7386886042</v>
      </c>
      <c r="F498" s="26">
        <v>284.82121860400002</v>
      </c>
      <c r="G498" s="26">
        <v>6</v>
      </c>
      <c r="H498" s="24" t="s">
        <v>967</v>
      </c>
      <c r="I498" s="26" t="s">
        <v>1325</v>
      </c>
      <c r="J498" s="26" t="s">
        <v>2047</v>
      </c>
      <c r="K498" s="26" t="s">
        <v>1886</v>
      </c>
      <c r="L498" s="26"/>
      <c r="M498" s="26"/>
      <c r="N498" s="26" t="s">
        <v>12</v>
      </c>
      <c r="O498" s="26">
        <v>0</v>
      </c>
      <c r="P498" s="26">
        <v>1</v>
      </c>
      <c r="Q498" s="26" t="s">
        <v>13</v>
      </c>
    </row>
    <row r="499" spans="1:17" s="26" customFormat="1" ht="15" customHeight="1" x14ac:dyDescent="0.25">
      <c r="A499" s="26" t="s">
        <v>945</v>
      </c>
      <c r="B499" s="158" t="e">
        <f>VLOOKUP(A499,'IGNORE census data'!$A:$AB,1,FALSE)</f>
        <v>#N/A</v>
      </c>
      <c r="C499" s="26" t="s">
        <v>645</v>
      </c>
      <c r="D499" s="26">
        <v>11.8490591652</v>
      </c>
      <c r="E499" s="26">
        <v>17.2230897972</v>
      </c>
      <c r="F499" s="26">
        <v>347.76830862000003</v>
      </c>
      <c r="G499" s="26">
        <v>8</v>
      </c>
      <c r="H499" s="24" t="s">
        <v>967</v>
      </c>
      <c r="I499" s="26" t="s">
        <v>945</v>
      </c>
      <c r="J499" s="26" t="s">
        <v>2045</v>
      </c>
      <c r="K499" s="26" t="s">
        <v>1961</v>
      </c>
      <c r="N499" s="26" t="s">
        <v>12</v>
      </c>
      <c r="O499" s="26">
        <v>1</v>
      </c>
      <c r="P499" s="26">
        <v>0</v>
      </c>
      <c r="Q499" s="26" t="s">
        <v>25</v>
      </c>
    </row>
    <row r="500" spans="1:17" s="26" customFormat="1" ht="15" customHeight="1" x14ac:dyDescent="0.25">
      <c r="A500" s="24" t="s">
        <v>375</v>
      </c>
      <c r="B500" s="158" t="str">
        <f>VLOOKUP(A500,'IGNORE census data'!$A:$AB,1,FALSE)</f>
        <v>Kaffata</v>
      </c>
      <c r="C500" s="26" t="s">
        <v>374</v>
      </c>
      <c r="D500" s="26">
        <v>12.481471556800001</v>
      </c>
      <c r="E500" s="26">
        <v>17.178887174900002</v>
      </c>
      <c r="F500" s="26">
        <v>328.77213835200001</v>
      </c>
      <c r="G500" s="26">
        <v>8</v>
      </c>
      <c r="H500" s="24" t="s">
        <v>967</v>
      </c>
      <c r="I500" s="26" t="s">
        <v>375</v>
      </c>
      <c r="J500" s="26" t="s">
        <v>2044</v>
      </c>
      <c r="K500" s="26" t="s">
        <v>102</v>
      </c>
      <c r="N500" s="26" t="s">
        <v>24</v>
      </c>
      <c r="O500" s="26">
        <v>1</v>
      </c>
      <c r="P500" s="26">
        <v>0</v>
      </c>
      <c r="Q500" s="26" t="s">
        <v>25</v>
      </c>
    </row>
    <row r="501" spans="1:17" s="26" customFormat="1" ht="15" customHeight="1" x14ac:dyDescent="0.25">
      <c r="A501" s="25" t="s">
        <v>359</v>
      </c>
      <c r="B501" s="158" t="e">
        <f>VLOOKUP(A501,'IGNORE census data'!$A:$AB,1,FALSE)</f>
        <v>#N/A</v>
      </c>
      <c r="C501" s="25" t="s">
        <v>358</v>
      </c>
      <c r="D501" s="25">
        <v>12.169931823400001</v>
      </c>
      <c r="E501" s="25">
        <v>16.5780592791</v>
      </c>
      <c r="F501" s="25">
        <v>330.870734981</v>
      </c>
      <c r="G501" s="25">
        <v>8</v>
      </c>
      <c r="H501" s="31" t="s">
        <v>968</v>
      </c>
      <c r="I501" s="25" t="s">
        <v>1693</v>
      </c>
      <c r="J501" s="25" t="s">
        <v>2038</v>
      </c>
      <c r="K501" s="25" t="s">
        <v>1903</v>
      </c>
      <c r="L501" s="25"/>
      <c r="M501" s="25"/>
      <c r="N501" s="25" t="s">
        <v>18</v>
      </c>
      <c r="O501" s="25">
        <v>0</v>
      </c>
      <c r="P501" s="25">
        <v>0</v>
      </c>
      <c r="Q501" s="25" t="s">
        <v>13</v>
      </c>
    </row>
    <row r="502" spans="1:17" s="26" customFormat="1" ht="15" customHeight="1" x14ac:dyDescent="0.25">
      <c r="A502" s="26" t="s">
        <v>1326</v>
      </c>
      <c r="B502" s="158" t="e">
        <f>VLOOKUP(A502,'IGNORE census data'!$A:$AB,1,FALSE)</f>
        <v>#N/A</v>
      </c>
      <c r="C502" s="26" t="s">
        <v>794</v>
      </c>
      <c r="D502" s="26">
        <v>12.645893077</v>
      </c>
      <c r="E502" s="26">
        <v>16.716426033299999</v>
      </c>
      <c r="F502" s="26">
        <v>306.40338121299999</v>
      </c>
      <c r="G502" s="26">
        <v>4</v>
      </c>
      <c r="H502" s="24" t="s">
        <v>967</v>
      </c>
      <c r="I502" s="26" t="s">
        <v>1663</v>
      </c>
      <c r="J502" s="26" t="s">
        <v>2047</v>
      </c>
      <c r="K502" s="26" t="s">
        <v>1886</v>
      </c>
      <c r="N502" s="26" t="s">
        <v>12</v>
      </c>
      <c r="O502" s="26">
        <v>0</v>
      </c>
      <c r="P502" s="26">
        <v>1</v>
      </c>
      <c r="Q502" s="26" t="s">
        <v>13</v>
      </c>
    </row>
    <row r="503" spans="1:17" s="26" customFormat="1" ht="15" customHeight="1" x14ac:dyDescent="0.25">
      <c r="A503" s="26" t="s">
        <v>872</v>
      </c>
      <c r="B503" s="158" t="str">
        <f>VLOOKUP(A503,'IGNORE census data'!$A:$AB,1,FALSE)</f>
        <v>Kama</v>
      </c>
      <c r="C503" s="26" t="s">
        <v>871</v>
      </c>
      <c r="D503" s="26">
        <v>12.8929193336</v>
      </c>
      <c r="E503" s="26">
        <v>16.766727026400002</v>
      </c>
      <c r="F503" s="26">
        <v>300.305210617</v>
      </c>
      <c r="G503" s="26">
        <v>4</v>
      </c>
      <c r="H503" s="24" t="s">
        <v>967</v>
      </c>
      <c r="I503" s="26" t="s">
        <v>872</v>
      </c>
      <c r="J503" s="26" t="s">
        <v>2037</v>
      </c>
      <c r="K503" s="26" t="s">
        <v>2052</v>
      </c>
      <c r="N503" s="26" t="s">
        <v>24</v>
      </c>
      <c r="O503" s="26">
        <v>6</v>
      </c>
      <c r="P503" s="26">
        <v>2</v>
      </c>
    </row>
    <row r="504" spans="1:17" s="26" customFormat="1" ht="15" customHeight="1" x14ac:dyDescent="0.25">
      <c r="A504" s="26" t="s">
        <v>1327</v>
      </c>
      <c r="B504" s="158" t="e">
        <f>VLOOKUP(A504,'IGNORE census data'!$A:$AB,1,FALSE)</f>
        <v>#N/A</v>
      </c>
      <c r="C504" s="26" t="s">
        <v>748</v>
      </c>
      <c r="D504" s="26">
        <v>12.6520186236</v>
      </c>
      <c r="E504" s="26">
        <v>16.7652189374</v>
      </c>
      <c r="F504" s="26">
        <v>298.80491210899999</v>
      </c>
      <c r="G504" s="26">
        <v>8</v>
      </c>
      <c r="H504" s="24" t="s">
        <v>967</v>
      </c>
      <c r="I504" s="26" t="s">
        <v>1327</v>
      </c>
      <c r="J504" s="26" t="s">
        <v>2047</v>
      </c>
      <c r="K504" s="26" t="s">
        <v>1886</v>
      </c>
      <c r="N504" s="26" t="s">
        <v>65</v>
      </c>
      <c r="O504" s="26">
        <v>0</v>
      </c>
      <c r="P504" s="26">
        <v>1</v>
      </c>
      <c r="Q504" s="26" t="s">
        <v>13</v>
      </c>
    </row>
    <row r="505" spans="1:17" s="25" customFormat="1" ht="15" customHeight="1" x14ac:dyDescent="0.25">
      <c r="A505" s="25" t="s">
        <v>1889</v>
      </c>
      <c r="B505" s="25" t="str">
        <f>VLOOKUP(A505,'IGNORE census data'!$A:$AB,1,FALSE)</f>
        <v>Kao Kao 1</v>
      </c>
      <c r="C505" s="25" t="s">
        <v>776</v>
      </c>
      <c r="D505" s="25">
        <v>12.501575793900001</v>
      </c>
      <c r="E505" s="25">
        <v>16.667626591099999</v>
      </c>
      <c r="F505" s="25">
        <v>305.769451715</v>
      </c>
      <c r="G505" s="25">
        <v>8</v>
      </c>
      <c r="H505" s="31" t="s">
        <v>968</v>
      </c>
      <c r="I505" s="25" t="s">
        <v>777</v>
      </c>
      <c r="J505" s="25" t="s">
        <v>2047</v>
      </c>
      <c r="K505" s="25" t="s">
        <v>1886</v>
      </c>
      <c r="N505" s="25" t="s">
        <v>24</v>
      </c>
      <c r="O505" s="25">
        <v>1</v>
      </c>
      <c r="P505" s="25">
        <v>0</v>
      </c>
      <c r="Q505" s="25" t="s">
        <v>25</v>
      </c>
    </row>
    <row r="506" spans="1:17" s="26" customFormat="1" ht="15" customHeight="1" x14ac:dyDescent="0.25">
      <c r="A506" s="26" t="s">
        <v>1863</v>
      </c>
      <c r="B506" s="158" t="str">
        <f>VLOOKUP(A506,'IGNORE census data'!$A:$AB,1,FALSE)</f>
        <v>Kaskassa 1</v>
      </c>
      <c r="C506" s="26" t="s">
        <v>581</v>
      </c>
      <c r="D506" s="26">
        <v>11.847614349200001</v>
      </c>
      <c r="E506" s="26">
        <v>17.1769893759</v>
      </c>
      <c r="F506" s="26">
        <v>335.77764904999998</v>
      </c>
      <c r="G506" s="26">
        <v>8</v>
      </c>
      <c r="H506" s="24" t="s">
        <v>967</v>
      </c>
      <c r="I506" s="26" t="s">
        <v>1642</v>
      </c>
      <c r="J506" s="26" t="s">
        <v>2046</v>
      </c>
      <c r="K506" s="26" t="s">
        <v>1961</v>
      </c>
      <c r="N506" s="26" t="s">
        <v>24</v>
      </c>
      <c r="O506" s="26">
        <v>2</v>
      </c>
      <c r="P506" s="26">
        <v>0</v>
      </c>
      <c r="Q506" s="26" t="s">
        <v>25</v>
      </c>
    </row>
    <row r="507" spans="1:17" s="26" customFormat="1" ht="15" customHeight="1" x14ac:dyDescent="0.25">
      <c r="A507" s="26" t="s">
        <v>1864</v>
      </c>
      <c r="B507" s="158" t="str">
        <f>VLOOKUP(A507,'IGNORE census data'!$A:$AB,1,FALSE)</f>
        <v>Kaskassa 2</v>
      </c>
      <c r="C507" s="26" t="s">
        <v>581</v>
      </c>
      <c r="D507" s="26">
        <v>11.847614349200001</v>
      </c>
      <c r="E507" s="26">
        <v>17.1769893759</v>
      </c>
      <c r="H507" s="24" t="s">
        <v>967</v>
      </c>
      <c r="I507" s="26" t="s">
        <v>1508</v>
      </c>
      <c r="J507" s="26" t="s">
        <v>1508</v>
      </c>
      <c r="K507" s="26" t="s">
        <v>1961</v>
      </c>
      <c r="N507" s="26" t="s">
        <v>24</v>
      </c>
      <c r="O507" s="26">
        <v>2</v>
      </c>
      <c r="P507" s="26">
        <v>0</v>
      </c>
      <c r="Q507" s="26" t="s">
        <v>25</v>
      </c>
    </row>
    <row r="508" spans="1:17" s="26" customFormat="1" ht="15" customHeight="1" x14ac:dyDescent="0.25">
      <c r="A508" s="26" t="s">
        <v>1865</v>
      </c>
      <c r="B508" s="158" t="str">
        <f>VLOOKUP(A508,'IGNORE census data'!$A:$AB,1,FALSE)</f>
        <v>Kaskassa Kole</v>
      </c>
      <c r="C508" s="26" t="s">
        <v>580</v>
      </c>
      <c r="D508" s="26">
        <v>11.9010317962</v>
      </c>
      <c r="E508" s="26">
        <v>17.189477704400002</v>
      </c>
      <c r="F508" s="26">
        <v>315.04631968000001</v>
      </c>
      <c r="G508" s="26">
        <v>6</v>
      </c>
      <c r="H508" s="24" t="s">
        <v>967</v>
      </c>
      <c r="I508" s="26" t="s">
        <v>946</v>
      </c>
      <c r="J508" s="26" t="s">
        <v>2046</v>
      </c>
      <c r="K508" s="26" t="s">
        <v>1961</v>
      </c>
      <c r="N508" s="26" t="s">
        <v>24</v>
      </c>
      <c r="O508" s="26">
        <v>1</v>
      </c>
      <c r="P508" s="26">
        <v>0</v>
      </c>
      <c r="Q508" s="26" t="s">
        <v>25</v>
      </c>
    </row>
    <row r="509" spans="1:17" s="26" customFormat="1" ht="15" customHeight="1" x14ac:dyDescent="0.25">
      <c r="A509" s="25" t="s">
        <v>1328</v>
      </c>
      <c r="B509" s="158" t="e">
        <f>VLOOKUP(A509,'IGNORE census data'!$A:$AB,1,FALSE)</f>
        <v>#N/A</v>
      </c>
      <c r="C509" s="25" t="s">
        <v>1031</v>
      </c>
      <c r="D509" s="25">
        <v>11.8461252296</v>
      </c>
      <c r="E509" s="25">
        <v>17.1776718417</v>
      </c>
      <c r="F509" s="25">
        <v>325.21768197699998</v>
      </c>
      <c r="G509" s="25">
        <v>8</v>
      </c>
      <c r="H509" s="25" t="s">
        <v>968</v>
      </c>
      <c r="I509" s="25" t="s">
        <v>1328</v>
      </c>
      <c r="J509" s="25" t="s">
        <v>2046</v>
      </c>
      <c r="K509" s="25" t="s">
        <v>1886</v>
      </c>
      <c r="L509" s="25"/>
      <c r="M509" s="25"/>
      <c r="N509" s="25" t="s">
        <v>24</v>
      </c>
      <c r="O509" s="25">
        <v>1</v>
      </c>
      <c r="P509" s="25">
        <v>0</v>
      </c>
      <c r="Q509" s="25" t="s">
        <v>25</v>
      </c>
    </row>
    <row r="510" spans="1:17" s="26" customFormat="1" ht="15" customHeight="1" x14ac:dyDescent="0.25">
      <c r="A510" s="26" t="s">
        <v>1890</v>
      </c>
      <c r="B510" s="158" t="str">
        <f>VLOOKUP(A510,'IGNORE census data'!$A:$AB,1,FALSE)</f>
        <v>Kaw Kaw 3</v>
      </c>
      <c r="C510" s="26" t="s">
        <v>778</v>
      </c>
      <c r="D510" s="26">
        <v>12.510755983399999</v>
      </c>
      <c r="E510" s="26">
        <v>16.668118744400001</v>
      </c>
      <c r="F510" s="26">
        <v>305.50420764900002</v>
      </c>
      <c r="G510" s="26">
        <v>8</v>
      </c>
      <c r="H510" s="24" t="s">
        <v>967</v>
      </c>
      <c r="I510" s="26" t="s">
        <v>1666</v>
      </c>
      <c r="J510" s="26" t="s">
        <v>2047</v>
      </c>
      <c r="K510" s="26" t="s">
        <v>1886</v>
      </c>
      <c r="N510" s="26" t="s">
        <v>65</v>
      </c>
      <c r="O510" s="26">
        <v>0</v>
      </c>
      <c r="P510" s="26">
        <v>1</v>
      </c>
      <c r="Q510" s="26" t="s">
        <v>13</v>
      </c>
    </row>
    <row r="511" spans="1:17" s="25" customFormat="1" ht="15" customHeight="1" x14ac:dyDescent="0.25">
      <c r="A511" s="26" t="s">
        <v>1329</v>
      </c>
      <c r="B511" s="158" t="e">
        <f>VLOOKUP(A511,'IGNORE census data'!$A:$AB,1,FALSE)</f>
        <v>#N/A</v>
      </c>
      <c r="C511" s="26" t="s">
        <v>775</v>
      </c>
      <c r="D511" s="26">
        <v>12.497237434200001</v>
      </c>
      <c r="E511" s="26">
        <v>16.677565429000001</v>
      </c>
      <c r="F511" s="26">
        <v>322.46397654700002</v>
      </c>
      <c r="G511" s="26">
        <v>8</v>
      </c>
      <c r="H511" s="24" t="s">
        <v>967</v>
      </c>
      <c r="I511" s="26" t="s">
        <v>1664</v>
      </c>
      <c r="J511" s="26" t="s">
        <v>2047</v>
      </c>
      <c r="K511" s="26" t="s">
        <v>1886</v>
      </c>
      <c r="L511" s="26"/>
      <c r="M511" s="26"/>
      <c r="N511" s="26" t="s">
        <v>12</v>
      </c>
      <c r="O511" s="26">
        <v>0</v>
      </c>
      <c r="P511" s="26">
        <v>1</v>
      </c>
      <c r="Q511" s="26" t="s">
        <v>25</v>
      </c>
    </row>
    <row r="512" spans="1:17" s="26" customFormat="1" ht="15" customHeight="1" x14ac:dyDescent="0.25">
      <c r="A512" s="26" t="s">
        <v>1330</v>
      </c>
      <c r="B512" s="158" t="e">
        <f>VLOOKUP(A512,'IGNORE census data'!$A:$AB,1,FALSE)</f>
        <v>#N/A</v>
      </c>
      <c r="C512" s="26" t="s">
        <v>774</v>
      </c>
      <c r="D512" s="26">
        <v>12.504101994699999</v>
      </c>
      <c r="E512" s="26">
        <v>16.683233427800001</v>
      </c>
      <c r="F512" s="26">
        <v>317.32164374299998</v>
      </c>
      <c r="G512" s="26">
        <v>8</v>
      </c>
      <c r="H512" s="24" t="s">
        <v>967</v>
      </c>
      <c r="I512" s="26" t="s">
        <v>1665</v>
      </c>
      <c r="J512" s="26" t="s">
        <v>2047</v>
      </c>
      <c r="K512" s="26" t="s">
        <v>1886</v>
      </c>
      <c r="N512" s="26" t="s">
        <v>12</v>
      </c>
      <c r="O512" s="26">
        <v>0</v>
      </c>
      <c r="P512" s="26">
        <v>0</v>
      </c>
      <c r="Q512" s="26" t="s">
        <v>13</v>
      </c>
    </row>
    <row r="513" spans="1:17" s="26" customFormat="1" ht="15" customHeight="1" x14ac:dyDescent="0.25">
      <c r="A513" s="25" t="s">
        <v>1331</v>
      </c>
      <c r="B513" s="158" t="e">
        <f>VLOOKUP(A513,'IGNORE census data'!$A:$AB,1,FALSE)</f>
        <v>#N/A</v>
      </c>
      <c r="C513" s="25" t="s">
        <v>765</v>
      </c>
      <c r="D513" s="25">
        <v>12.5482618173</v>
      </c>
      <c r="E513" s="25">
        <v>16.771589051300001</v>
      </c>
      <c r="F513" s="25">
        <v>298.630572669</v>
      </c>
      <c r="G513" s="25">
        <v>8</v>
      </c>
      <c r="H513" s="31" t="s">
        <v>968</v>
      </c>
      <c r="I513" s="25" t="s">
        <v>1331</v>
      </c>
      <c r="J513" s="25" t="s">
        <v>2047</v>
      </c>
      <c r="K513" s="25" t="s">
        <v>1886</v>
      </c>
      <c r="L513" s="25"/>
      <c r="M513" s="25"/>
      <c r="N513" s="25" t="s">
        <v>24</v>
      </c>
      <c r="O513" s="25">
        <v>1</v>
      </c>
      <c r="P513" s="25">
        <v>0</v>
      </c>
      <c r="Q513" s="25" t="s">
        <v>25</v>
      </c>
    </row>
    <row r="514" spans="1:17" s="26" customFormat="1" ht="15" customHeight="1" x14ac:dyDescent="0.25">
      <c r="A514" s="23" t="s">
        <v>1480</v>
      </c>
      <c r="B514" s="158" t="str">
        <f>VLOOKUP(A514,'IGNORE census data'!$A:$AB,1,FALSE)</f>
        <v>Kharoum  Adibikir</v>
      </c>
      <c r="C514" s="26" t="s">
        <v>1041</v>
      </c>
      <c r="D514" s="26">
        <v>12.1485029833</v>
      </c>
      <c r="E514" s="26">
        <v>17.0919786744</v>
      </c>
      <c r="F514" s="26">
        <v>335.90454379099998</v>
      </c>
      <c r="G514" s="26">
        <v>8</v>
      </c>
      <c r="H514" s="24" t="s">
        <v>967</v>
      </c>
      <c r="I514" s="26" t="s">
        <v>1734</v>
      </c>
      <c r="J514" s="26" t="s">
        <v>2043</v>
      </c>
      <c r="K514" s="26" t="s">
        <v>2051</v>
      </c>
      <c r="N514" s="26" t="s">
        <v>24</v>
      </c>
      <c r="O514" s="26">
        <v>1</v>
      </c>
      <c r="P514" s="26">
        <v>0</v>
      </c>
      <c r="Q514" s="26" t="s">
        <v>25</v>
      </c>
    </row>
    <row r="515" spans="1:17" s="26" customFormat="1" ht="15" customHeight="1" x14ac:dyDescent="0.25">
      <c r="A515" s="23" t="s">
        <v>1481</v>
      </c>
      <c r="B515" s="158" t="str">
        <f>VLOOKUP(A515,'IGNORE census data'!$A:$AB,1,FALSE)</f>
        <v>Kharoum  Tourno</v>
      </c>
      <c r="C515" s="26" t="s">
        <v>1042</v>
      </c>
      <c r="D515" s="26">
        <v>12.154234649999999</v>
      </c>
      <c r="E515" s="26">
        <v>17.0981548924</v>
      </c>
      <c r="F515" s="26">
        <v>310.88460170000002</v>
      </c>
      <c r="G515" s="26">
        <v>8</v>
      </c>
      <c r="H515" s="24" t="s">
        <v>967</v>
      </c>
      <c r="I515" s="26" t="s">
        <v>1735</v>
      </c>
      <c r="J515" s="26" t="s">
        <v>2043</v>
      </c>
      <c r="K515" s="26" t="s">
        <v>2051</v>
      </c>
      <c r="N515" s="26" t="s">
        <v>24</v>
      </c>
      <c r="O515" s="26">
        <v>1</v>
      </c>
      <c r="P515" s="26">
        <v>1</v>
      </c>
      <c r="Q515" s="26" t="s">
        <v>25</v>
      </c>
    </row>
    <row r="516" spans="1:17" s="26" customFormat="1" ht="15" customHeight="1" x14ac:dyDescent="0.25">
      <c r="A516" s="24" t="s">
        <v>1482</v>
      </c>
      <c r="B516" s="158" t="str">
        <f>VLOOKUP(A516,'IGNORE census data'!$A:$AB,1,FALSE)</f>
        <v>Kharoum Imedaye</v>
      </c>
      <c r="C516" s="26" t="s">
        <v>1040</v>
      </c>
      <c r="D516" s="26">
        <v>12.172002644899999</v>
      </c>
      <c r="E516" s="26">
        <v>17.087836344399999</v>
      </c>
      <c r="F516" s="26">
        <v>292.18859846700002</v>
      </c>
      <c r="G516" s="26">
        <v>8</v>
      </c>
      <c r="H516" s="24" t="s">
        <v>967</v>
      </c>
      <c r="I516" s="26" t="s">
        <v>1736</v>
      </c>
      <c r="J516" s="26" t="s">
        <v>2043</v>
      </c>
      <c r="K516" s="26" t="s">
        <v>2051</v>
      </c>
      <c r="N516" s="26" t="s">
        <v>24</v>
      </c>
      <c r="O516" s="26">
        <v>1</v>
      </c>
      <c r="P516" s="26">
        <v>0</v>
      </c>
      <c r="Q516" s="26" t="s">
        <v>25</v>
      </c>
    </row>
    <row r="517" spans="1:17" s="26" customFormat="1" ht="15" customHeight="1" x14ac:dyDescent="0.25">
      <c r="A517" s="23" t="s">
        <v>1483</v>
      </c>
      <c r="B517" s="158" t="str">
        <f>VLOOKUP(A517,'IGNORE census data'!$A:$AB,1,FALSE)</f>
        <v>Kharouma 4</v>
      </c>
      <c r="C517" s="26" t="s">
        <v>1043</v>
      </c>
      <c r="D517" s="26">
        <v>12.174859611</v>
      </c>
      <c r="E517" s="26">
        <v>17.104158248000001</v>
      </c>
      <c r="F517" s="26">
        <v>299.69884629500001</v>
      </c>
      <c r="G517" s="26">
        <v>8</v>
      </c>
      <c r="H517" s="24" t="s">
        <v>967</v>
      </c>
      <c r="I517" s="26" t="s">
        <v>1737</v>
      </c>
      <c r="J517" s="26" t="s">
        <v>2043</v>
      </c>
      <c r="K517" s="26" t="s">
        <v>2051</v>
      </c>
      <c r="N517" s="26" t="s">
        <v>24</v>
      </c>
      <c r="O517" s="26">
        <v>1</v>
      </c>
      <c r="P517" s="26">
        <v>0</v>
      </c>
      <c r="Q517" s="26" t="s">
        <v>13</v>
      </c>
    </row>
    <row r="518" spans="1:17" s="26" customFormat="1" ht="15" customHeight="1" x14ac:dyDescent="0.25">
      <c r="A518" s="26" t="s">
        <v>1252</v>
      </c>
      <c r="B518" s="158" t="str">
        <f>VLOOKUP(A518,'IGNORE census data'!$A:$AB,1,FALSE)</f>
        <v>Kibebiche</v>
      </c>
      <c r="C518" s="26" t="s">
        <v>497</v>
      </c>
      <c r="D518" s="26">
        <v>12.0704202569</v>
      </c>
      <c r="E518" s="26">
        <v>17.107830634999999</v>
      </c>
      <c r="F518" s="26">
        <v>259.22455150799999</v>
      </c>
      <c r="G518" s="26">
        <v>6</v>
      </c>
      <c r="H518" s="24" t="s">
        <v>967</v>
      </c>
      <c r="I518" s="26" t="s">
        <v>1602</v>
      </c>
      <c r="J518" s="26" t="s">
        <v>2040</v>
      </c>
      <c r="K518" s="26" t="s">
        <v>937</v>
      </c>
      <c r="N518" s="26" t="s">
        <v>65</v>
      </c>
      <c r="O518" s="26">
        <v>0</v>
      </c>
      <c r="P518" s="26">
        <v>0</v>
      </c>
      <c r="Q518" s="26" t="s">
        <v>13</v>
      </c>
    </row>
    <row r="519" spans="1:17" s="26" customFormat="1" ht="15" customHeight="1" x14ac:dyDescent="0.25">
      <c r="A519" s="26" t="s">
        <v>1849</v>
      </c>
      <c r="B519" s="158" t="str">
        <f>VLOOKUP(A519,'IGNORE census data'!$A:$AB,1,FALSE)</f>
        <v>Kindji 1</v>
      </c>
      <c r="C519" s="26" t="s">
        <v>803</v>
      </c>
      <c r="D519" s="26">
        <v>12.009786864600001</v>
      </c>
      <c r="E519" s="26">
        <v>16.7574878428</v>
      </c>
      <c r="F519" s="26">
        <v>338.24288228400002</v>
      </c>
      <c r="G519" s="26">
        <v>8</v>
      </c>
      <c r="H519" s="24" t="s">
        <v>967</v>
      </c>
      <c r="I519" s="26" t="s">
        <v>1614</v>
      </c>
      <c r="J519" s="26" t="s">
        <v>2039</v>
      </c>
      <c r="K519" s="26" t="s">
        <v>1607</v>
      </c>
      <c r="N519" s="26" t="s">
        <v>24</v>
      </c>
      <c r="O519" s="26">
        <v>0</v>
      </c>
      <c r="P519" s="26">
        <v>2</v>
      </c>
      <c r="Q519" s="26" t="s">
        <v>13</v>
      </c>
    </row>
    <row r="520" spans="1:17" s="25" customFormat="1" ht="15" customHeight="1" x14ac:dyDescent="0.25">
      <c r="A520" s="26" t="s">
        <v>1848</v>
      </c>
      <c r="B520" s="158" t="str">
        <f>VLOOKUP(A520,'IGNORE census data'!$A:$AB,1,FALSE)</f>
        <v>Kindji 2</v>
      </c>
      <c r="C520" s="26" t="s">
        <v>803</v>
      </c>
      <c r="D520" s="26">
        <v>12.009786864600001</v>
      </c>
      <c r="E520" s="26">
        <v>16.7574878428</v>
      </c>
      <c r="F520" s="26">
        <v>338.24288228400002</v>
      </c>
      <c r="G520" s="26"/>
      <c r="H520" s="24" t="s">
        <v>967</v>
      </c>
      <c r="I520" s="26" t="s">
        <v>1508</v>
      </c>
      <c r="J520" s="26" t="s">
        <v>1508</v>
      </c>
      <c r="K520" s="26" t="s">
        <v>1607</v>
      </c>
      <c r="L520" s="14"/>
      <c r="M520" s="14"/>
      <c r="N520" s="26" t="s">
        <v>24</v>
      </c>
      <c r="O520" s="26">
        <v>1</v>
      </c>
      <c r="P520" s="26">
        <v>0</v>
      </c>
      <c r="Q520" s="26" t="s">
        <v>25</v>
      </c>
    </row>
    <row r="521" spans="1:17" s="25" customFormat="1" ht="15" customHeight="1" x14ac:dyDescent="0.25">
      <c r="A521" s="15" t="s">
        <v>1850</v>
      </c>
      <c r="B521" s="158" t="str">
        <f>VLOOKUP(A521,'IGNORE census data'!$A:$AB,1,FALSE)</f>
        <v>Kindji 3</v>
      </c>
      <c r="C521" s="26" t="s">
        <v>1011</v>
      </c>
      <c r="D521" s="26">
        <v>12.0112265559</v>
      </c>
      <c r="E521" s="26">
        <v>16.761366763200002</v>
      </c>
      <c r="F521" s="26">
        <v>328.46846734500002</v>
      </c>
      <c r="G521" s="26">
        <v>8</v>
      </c>
      <c r="H521" s="24" t="s">
        <v>967</v>
      </c>
      <c r="I521" s="26" t="s">
        <v>1615</v>
      </c>
      <c r="J521" s="26" t="s">
        <v>2039</v>
      </c>
      <c r="K521" s="26" t="s">
        <v>1607</v>
      </c>
      <c r="L521" s="26"/>
      <c r="M521" s="26"/>
      <c r="N521" s="26" t="s">
        <v>24</v>
      </c>
      <c r="O521" s="26">
        <v>1</v>
      </c>
      <c r="P521" s="26">
        <v>0</v>
      </c>
      <c r="Q521" s="26" t="s">
        <v>25</v>
      </c>
    </row>
    <row r="522" spans="1:17" s="25" customFormat="1" ht="15" customHeight="1" x14ac:dyDescent="0.25">
      <c r="A522" s="26" t="s">
        <v>1838</v>
      </c>
      <c r="B522" s="158" t="str">
        <f>VLOOKUP(A522,'IGNORE census data'!$A:$AB,1,FALSE)</f>
        <v>Kinedji Al-Goz 1</v>
      </c>
      <c r="C522" s="26" t="s">
        <v>809</v>
      </c>
      <c r="D522" s="26">
        <v>11.999951451699999</v>
      </c>
      <c r="E522" s="26">
        <v>16.867739670599999</v>
      </c>
      <c r="F522" s="26">
        <v>338.94153542200002</v>
      </c>
      <c r="G522" s="26">
        <v>6</v>
      </c>
      <c r="H522" s="24" t="s">
        <v>967</v>
      </c>
      <c r="I522" s="24" t="s">
        <v>1508</v>
      </c>
      <c r="J522" s="26" t="s">
        <v>2039</v>
      </c>
      <c r="K522" s="26" t="s">
        <v>1607</v>
      </c>
      <c r="L522" s="26"/>
      <c r="M522" s="26"/>
      <c r="N522" s="26" t="s">
        <v>39</v>
      </c>
      <c r="O522" s="26">
        <v>0</v>
      </c>
      <c r="P522" s="26">
        <v>1</v>
      </c>
      <c r="Q522" s="26" t="s">
        <v>25</v>
      </c>
    </row>
    <row r="523" spans="1:17" s="26" customFormat="1" ht="15" customHeight="1" x14ac:dyDescent="0.25">
      <c r="A523" s="15" t="s">
        <v>1839</v>
      </c>
      <c r="B523" s="158" t="str">
        <f>VLOOKUP(A523,'IGNORE census data'!$A:$AB,1,FALSE)</f>
        <v>Kinedji Al-Goz 2</v>
      </c>
      <c r="C523" s="26" t="s">
        <v>1003</v>
      </c>
      <c r="D523" s="26">
        <v>12.0402756931</v>
      </c>
      <c r="E523" s="26">
        <v>16.813917718399999</v>
      </c>
      <c r="F523" s="26">
        <v>325.69275572700002</v>
      </c>
      <c r="G523" s="26">
        <v>8</v>
      </c>
      <c r="H523" s="24" t="s">
        <v>967</v>
      </c>
      <c r="I523" s="26" t="s">
        <v>1616</v>
      </c>
      <c r="J523" s="26" t="s">
        <v>2039</v>
      </c>
      <c r="K523" s="26" t="s">
        <v>1607</v>
      </c>
      <c r="N523" s="26" t="s">
        <v>21</v>
      </c>
      <c r="O523" s="26">
        <v>0</v>
      </c>
      <c r="P523" s="26">
        <v>1</v>
      </c>
      <c r="Q523" s="26" t="s">
        <v>13</v>
      </c>
    </row>
    <row r="524" spans="1:17" s="26" customFormat="1" ht="15" customHeight="1" x14ac:dyDescent="0.25">
      <c r="A524" s="23" t="s">
        <v>1381</v>
      </c>
      <c r="B524" s="158" t="str">
        <f>VLOOKUP(A524,'IGNORE census data'!$A:$AB,1,FALSE)</f>
        <v>Kose Sahabaye</v>
      </c>
      <c r="C524" s="26" t="s">
        <v>1009</v>
      </c>
      <c r="D524" s="26">
        <v>11.9647615487</v>
      </c>
      <c r="E524" s="26">
        <v>16.397129872099999</v>
      </c>
      <c r="F524" s="26">
        <v>341.26426374599998</v>
      </c>
      <c r="G524" s="26">
        <v>6</v>
      </c>
      <c r="H524" s="26" t="s">
        <v>967</v>
      </c>
      <c r="I524" s="26" t="s">
        <v>1694</v>
      </c>
      <c r="J524" s="26" t="s">
        <v>2038</v>
      </c>
      <c r="K524" s="26" t="s">
        <v>1903</v>
      </c>
      <c r="N524" s="26" t="s">
        <v>24</v>
      </c>
      <c r="O524" s="26">
        <v>1</v>
      </c>
      <c r="P524" s="26">
        <v>0</v>
      </c>
      <c r="Q524" s="26" t="s">
        <v>25</v>
      </c>
    </row>
    <row r="525" spans="1:17" s="26" customFormat="1" ht="15" customHeight="1" x14ac:dyDescent="0.25">
      <c r="A525" s="23" t="s">
        <v>1382</v>
      </c>
      <c r="B525" s="158" t="e">
        <f>VLOOKUP(A525,'IGNORE census data'!$A:$AB,1,FALSE)</f>
        <v>#N/A</v>
      </c>
      <c r="C525" s="26" t="s">
        <v>287</v>
      </c>
      <c r="D525" s="26">
        <v>11.9648976801</v>
      </c>
      <c r="E525" s="26">
        <v>16.396800731599999</v>
      </c>
      <c r="F525" s="26">
        <v>320.92998046899999</v>
      </c>
      <c r="G525" s="26">
        <v>8</v>
      </c>
      <c r="H525" s="24" t="s">
        <v>967</v>
      </c>
      <c r="I525" s="26" t="s">
        <v>1694</v>
      </c>
      <c r="J525" s="26" t="s">
        <v>2038</v>
      </c>
      <c r="K525" s="26" t="s">
        <v>1903</v>
      </c>
      <c r="N525" s="26" t="s">
        <v>24</v>
      </c>
      <c r="O525" s="26">
        <v>1</v>
      </c>
      <c r="P525" s="26">
        <v>0</v>
      </c>
      <c r="Q525" s="26" t="s">
        <v>13</v>
      </c>
    </row>
    <row r="526" spans="1:17" s="26" customFormat="1" ht="15" customHeight="1" x14ac:dyDescent="0.25">
      <c r="A526" s="26" t="s">
        <v>1140</v>
      </c>
      <c r="B526" s="158" t="str">
        <f>VLOOKUP(A526,'IGNORE census data'!$A:$AB,1,FALSE)</f>
        <v>Koudaiyeski</v>
      </c>
      <c r="C526" s="26" t="s">
        <v>228</v>
      </c>
      <c r="D526" s="26">
        <v>12.7976628439</v>
      </c>
      <c r="E526" s="26">
        <v>16.1443443462</v>
      </c>
      <c r="F526" s="26">
        <v>300.14448025500002</v>
      </c>
      <c r="G526" s="26">
        <v>6</v>
      </c>
      <c r="H526" s="24" t="s">
        <v>967</v>
      </c>
      <c r="I526" s="26" t="s">
        <v>229</v>
      </c>
      <c r="J526" s="26" t="s">
        <v>105</v>
      </c>
      <c r="K526" s="26" t="s">
        <v>219</v>
      </c>
      <c r="N526" s="26" t="s">
        <v>18</v>
      </c>
      <c r="O526" s="26">
        <v>0</v>
      </c>
      <c r="P526" s="26">
        <v>0</v>
      </c>
      <c r="Q526" s="26" t="s">
        <v>13</v>
      </c>
    </row>
    <row r="527" spans="1:17" s="26" customFormat="1" ht="15" customHeight="1" x14ac:dyDescent="0.25">
      <c r="A527" s="26" t="s">
        <v>947</v>
      </c>
      <c r="B527" s="158" t="e">
        <f>VLOOKUP(A527,'IGNORE census data'!$A:$AB,1,FALSE)</f>
        <v>#N/A</v>
      </c>
      <c r="C527" s="26" t="s">
        <v>618</v>
      </c>
      <c r="D527" s="26">
        <v>11.785187646700001</v>
      </c>
      <c r="E527" s="26">
        <v>17.162177698499999</v>
      </c>
      <c r="F527" s="26">
        <v>362.20425479199997</v>
      </c>
      <c r="G527" s="26">
        <v>8</v>
      </c>
      <c r="H527" s="24" t="s">
        <v>967</v>
      </c>
      <c r="I527" s="26" t="s">
        <v>1643</v>
      </c>
      <c r="J527" s="26" t="s">
        <v>2046</v>
      </c>
      <c r="K527" s="26" t="s">
        <v>1961</v>
      </c>
      <c r="N527" s="26" t="s">
        <v>21</v>
      </c>
      <c r="O527" s="26">
        <v>2</v>
      </c>
      <c r="P527" s="26">
        <v>1</v>
      </c>
      <c r="Q527" s="26" t="s">
        <v>25</v>
      </c>
    </row>
    <row r="528" spans="1:17" s="25" customFormat="1" ht="15" customHeight="1" x14ac:dyDescent="0.25">
      <c r="A528" s="26" t="s">
        <v>1667</v>
      </c>
      <c r="B528" s="158" t="str">
        <f>VLOOKUP(A528,'IGNORE census data'!$A:$AB,1,FALSE)</f>
        <v>Kourdakat</v>
      </c>
      <c r="C528" s="26" t="s">
        <v>759</v>
      </c>
      <c r="D528" s="26">
        <v>12.574324324399999</v>
      </c>
      <c r="E528" s="26">
        <v>16.7343116202</v>
      </c>
      <c r="F528" s="26">
        <v>295.52733670399999</v>
      </c>
      <c r="G528" s="26">
        <v>8</v>
      </c>
      <c r="H528" s="24" t="s">
        <v>967</v>
      </c>
      <c r="I528" s="26" t="s">
        <v>1667</v>
      </c>
      <c r="J528" s="26" t="s">
        <v>2047</v>
      </c>
      <c r="K528" s="26" t="s">
        <v>1886</v>
      </c>
      <c r="L528" s="26"/>
      <c r="M528" s="26"/>
      <c r="N528" s="26" t="s">
        <v>65</v>
      </c>
      <c r="O528" s="26">
        <v>0</v>
      </c>
      <c r="P528" s="26">
        <v>1</v>
      </c>
      <c r="Q528" s="26" t="s">
        <v>25</v>
      </c>
    </row>
    <row r="529" spans="1:17" s="25" customFormat="1" ht="15" customHeight="1" x14ac:dyDescent="0.25">
      <c r="A529" s="26" t="s">
        <v>1141</v>
      </c>
      <c r="B529" s="158" t="str">
        <f>VLOOKUP(A529,'IGNORE census data'!$A:$AB,1,FALSE)</f>
        <v>Kousouboura</v>
      </c>
      <c r="C529" s="26" t="s">
        <v>230</v>
      </c>
      <c r="D529" s="26">
        <v>12.813346859699999</v>
      </c>
      <c r="E529" s="26">
        <v>16.133044819199998</v>
      </c>
      <c r="F529" s="26">
        <v>316.30587583800002</v>
      </c>
      <c r="G529" s="26">
        <v>8</v>
      </c>
      <c r="H529" s="24" t="s">
        <v>967</v>
      </c>
      <c r="I529" s="26" t="s">
        <v>231</v>
      </c>
      <c r="J529" s="26" t="s">
        <v>105</v>
      </c>
      <c r="K529" s="26" t="s">
        <v>219</v>
      </c>
      <c r="L529" s="26"/>
      <c r="M529" s="26"/>
      <c r="N529" s="26" t="s">
        <v>18</v>
      </c>
      <c r="O529" s="26">
        <v>0</v>
      </c>
      <c r="P529" s="26">
        <v>2</v>
      </c>
      <c r="Q529" s="26" t="s">
        <v>13</v>
      </c>
    </row>
    <row r="530" spans="1:17" s="26" customFormat="1" ht="15" customHeight="1" x14ac:dyDescent="0.25">
      <c r="A530" s="26" t="s">
        <v>1484</v>
      </c>
      <c r="B530" s="158" t="str">
        <f>VLOOKUP(A530,'IGNORE census data'!$A:$AB,1,FALSE)</f>
        <v>Kouzi Wai</v>
      </c>
      <c r="C530" s="26" t="s">
        <v>665</v>
      </c>
      <c r="D530" s="26">
        <v>12.2519356534</v>
      </c>
      <c r="E530" s="26">
        <v>17.139067172899999</v>
      </c>
      <c r="F530" s="26">
        <v>321.91061289999999</v>
      </c>
      <c r="G530" s="26">
        <v>8</v>
      </c>
      <c r="H530" s="24" t="s">
        <v>967</v>
      </c>
      <c r="I530" s="26" t="s">
        <v>1738</v>
      </c>
      <c r="J530" s="26" t="s">
        <v>2044</v>
      </c>
      <c r="K530" s="26" t="s">
        <v>2051</v>
      </c>
      <c r="N530" s="26" t="s">
        <v>39</v>
      </c>
      <c r="O530" s="26">
        <v>0</v>
      </c>
      <c r="P530" s="26">
        <v>0</v>
      </c>
      <c r="Q530" s="26" t="s">
        <v>13</v>
      </c>
    </row>
    <row r="531" spans="1:17" s="26" customFormat="1" ht="15" customHeight="1" x14ac:dyDescent="0.25">
      <c r="A531" s="23" t="s">
        <v>1416</v>
      </c>
      <c r="B531" s="158" t="str">
        <f>VLOOKUP(A531,'IGNORE census data'!$A:$AB,1,FALSE)</f>
        <v>Labane-Marbo</v>
      </c>
      <c r="C531" s="26" t="s">
        <v>516</v>
      </c>
      <c r="D531" s="26">
        <v>12.1812121491</v>
      </c>
      <c r="E531" s="26">
        <v>17.327752323599999</v>
      </c>
      <c r="F531" s="26">
        <v>332.59526198999998</v>
      </c>
      <c r="G531" s="26">
        <v>8</v>
      </c>
      <c r="H531" s="24" t="s">
        <v>967</v>
      </c>
      <c r="I531" s="26" t="s">
        <v>1701</v>
      </c>
      <c r="J531" s="26" t="s">
        <v>2040</v>
      </c>
      <c r="K531" s="26" t="s">
        <v>2050</v>
      </c>
      <c r="N531" s="26" t="s">
        <v>21</v>
      </c>
      <c r="O531" s="26">
        <v>1</v>
      </c>
      <c r="P531" s="26">
        <v>0</v>
      </c>
      <c r="Q531" s="26" t="s">
        <v>25</v>
      </c>
    </row>
    <row r="532" spans="1:17" s="26" customFormat="1" ht="15" customHeight="1" x14ac:dyDescent="0.25">
      <c r="A532" s="26" t="s">
        <v>1280</v>
      </c>
      <c r="B532" s="158" t="str">
        <f>VLOOKUP(A532,'IGNORE census data'!$A:$AB,1,FALSE)</f>
        <v>Labbata</v>
      </c>
      <c r="C532" s="26" t="s">
        <v>137</v>
      </c>
      <c r="D532" s="26">
        <v>12.601891247499999</v>
      </c>
      <c r="E532" s="26">
        <v>17.045311137900001</v>
      </c>
      <c r="F532" s="26">
        <v>303.57608288199998</v>
      </c>
      <c r="G532" s="26">
        <v>8</v>
      </c>
      <c r="H532" s="24" t="s">
        <v>967</v>
      </c>
      <c r="I532" s="26" t="s">
        <v>138</v>
      </c>
      <c r="J532" s="26" t="s">
        <v>105</v>
      </c>
      <c r="K532" s="26" t="s">
        <v>166</v>
      </c>
      <c r="N532" s="26" t="s">
        <v>18</v>
      </c>
      <c r="O532" s="26">
        <v>0</v>
      </c>
      <c r="P532" s="26">
        <v>0</v>
      </c>
      <c r="Q532" s="26" t="s">
        <v>13</v>
      </c>
    </row>
    <row r="533" spans="1:17" s="25" customFormat="1" ht="15" customHeight="1" x14ac:dyDescent="0.25">
      <c r="A533" s="26" t="s">
        <v>1134</v>
      </c>
      <c r="B533" s="158" t="str">
        <f>VLOOKUP(A533,'IGNORE census data'!$A:$AB,1,FALSE)</f>
        <v>Laboba</v>
      </c>
      <c r="C533" s="26" t="s">
        <v>208</v>
      </c>
      <c r="D533" s="26">
        <v>12.6061850464</v>
      </c>
      <c r="E533" s="26">
        <v>16.040320377899999</v>
      </c>
      <c r="F533" s="26">
        <v>296.094823104</v>
      </c>
      <c r="G533" s="26">
        <v>6</v>
      </c>
      <c r="H533" s="24" t="s">
        <v>967</v>
      </c>
      <c r="I533" s="26" t="s">
        <v>209</v>
      </c>
      <c r="J533" s="26" t="s">
        <v>105</v>
      </c>
      <c r="K533" s="26" t="s">
        <v>219</v>
      </c>
      <c r="L533" s="26"/>
      <c r="M533" s="26"/>
      <c r="N533" s="26" t="s">
        <v>39</v>
      </c>
      <c r="O533" s="26">
        <v>0</v>
      </c>
      <c r="P533" s="26">
        <v>1</v>
      </c>
      <c r="Q533" s="26" t="s">
        <v>13</v>
      </c>
    </row>
    <row r="534" spans="1:17" s="26" customFormat="1" ht="15" customHeight="1" x14ac:dyDescent="0.25">
      <c r="A534" s="25" t="s">
        <v>206</v>
      </c>
      <c r="B534" s="158" t="e">
        <f>VLOOKUP(A534,'IGNORE census data'!$A:$AB,1,FALSE)</f>
        <v>#N/A</v>
      </c>
      <c r="C534" s="25" t="s">
        <v>205</v>
      </c>
      <c r="D534" s="25">
        <v>12.601714962400001</v>
      </c>
      <c r="E534" s="25">
        <v>16.036402326800001</v>
      </c>
      <c r="F534" s="25">
        <v>298.27266748199997</v>
      </c>
      <c r="G534" s="25">
        <v>6</v>
      </c>
      <c r="H534" s="31" t="s">
        <v>968</v>
      </c>
      <c r="I534" s="25" t="s">
        <v>207</v>
      </c>
      <c r="J534" s="25" t="s">
        <v>105</v>
      </c>
      <c r="K534" s="25" t="s">
        <v>219</v>
      </c>
      <c r="L534" s="25"/>
      <c r="M534" s="25"/>
      <c r="N534" s="25" t="s">
        <v>65</v>
      </c>
      <c r="O534" s="25">
        <v>0</v>
      </c>
      <c r="P534" s="25">
        <v>0</v>
      </c>
      <c r="Q534" s="25" t="s">
        <v>13</v>
      </c>
    </row>
    <row r="535" spans="1:17" s="17" customFormat="1" ht="15" customHeight="1" x14ac:dyDescent="0.25">
      <c r="A535" s="25" t="s">
        <v>1131</v>
      </c>
      <c r="B535" s="158" t="e">
        <f>VLOOKUP(A535,'IGNORE census data'!$A:$AB,1,FALSE)</f>
        <v>#N/A</v>
      </c>
      <c r="C535" s="25" t="s">
        <v>198</v>
      </c>
      <c r="D535" s="25">
        <v>12.610889693700001</v>
      </c>
      <c r="E535" s="25">
        <v>16.050200219899999</v>
      </c>
      <c r="F535" s="25">
        <v>298.07117607999999</v>
      </c>
      <c r="G535" s="25">
        <v>8</v>
      </c>
      <c r="H535" s="31" t="s">
        <v>968</v>
      </c>
      <c r="I535" s="25" t="s">
        <v>1131</v>
      </c>
      <c r="J535" s="25" t="s">
        <v>2037</v>
      </c>
      <c r="K535" s="25" t="s">
        <v>219</v>
      </c>
      <c r="L535" s="25"/>
      <c r="M535" s="25"/>
      <c r="N535" s="25" t="s">
        <v>65</v>
      </c>
      <c r="O535" s="25">
        <v>1</v>
      </c>
      <c r="P535" s="25">
        <v>0</v>
      </c>
      <c r="Q535" s="25" t="s">
        <v>13</v>
      </c>
    </row>
    <row r="536" spans="1:17" s="25" customFormat="1" ht="15" customHeight="1" x14ac:dyDescent="0.25">
      <c r="A536" s="25" t="s">
        <v>1133</v>
      </c>
      <c r="B536" s="158" t="e">
        <f>VLOOKUP(A536,'IGNORE census data'!$A:$AB,1,FALSE)</f>
        <v>#N/A</v>
      </c>
      <c r="C536" s="25" t="s">
        <v>203</v>
      </c>
      <c r="D536" s="25">
        <v>12.5934737558</v>
      </c>
      <c r="E536" s="25">
        <v>16.029280302499998</v>
      </c>
      <c r="F536" s="25">
        <v>328.57451327299998</v>
      </c>
      <c r="G536" s="25">
        <v>8</v>
      </c>
      <c r="H536" s="31" t="s">
        <v>968</v>
      </c>
      <c r="I536" s="25" t="s">
        <v>204</v>
      </c>
      <c r="J536" s="25" t="s">
        <v>105</v>
      </c>
      <c r="K536" s="25" t="s">
        <v>219</v>
      </c>
      <c r="N536" s="25" t="s">
        <v>65</v>
      </c>
      <c r="O536" s="25">
        <v>0</v>
      </c>
      <c r="P536" s="25">
        <v>0</v>
      </c>
      <c r="Q536" s="25" t="s">
        <v>13</v>
      </c>
    </row>
    <row r="537" spans="1:17" s="26" customFormat="1" ht="15" customHeight="1" x14ac:dyDescent="0.25">
      <c r="A537" s="24" t="s">
        <v>1216</v>
      </c>
      <c r="B537" s="158" t="str">
        <f>VLOOKUP(A537,'IGNORE census data'!$A:$AB,1,FALSE)</f>
        <v>Lamadine 1</v>
      </c>
      <c r="C537" s="26" t="s">
        <v>426</v>
      </c>
      <c r="D537" s="26">
        <v>12.372534050700001</v>
      </c>
      <c r="E537" s="26">
        <v>17.0586550405</v>
      </c>
      <c r="F537" s="26">
        <v>326.93066506000002</v>
      </c>
      <c r="G537" s="26">
        <v>8</v>
      </c>
      <c r="H537" s="24" t="s">
        <v>967</v>
      </c>
      <c r="I537" s="26" t="s">
        <v>1569</v>
      </c>
      <c r="J537" s="26" t="s">
        <v>1508</v>
      </c>
      <c r="K537" s="26" t="s">
        <v>102</v>
      </c>
      <c r="N537" s="26" t="s">
        <v>21</v>
      </c>
      <c r="O537" s="26">
        <v>0</v>
      </c>
      <c r="P537" s="26">
        <v>0</v>
      </c>
      <c r="Q537" s="26" t="s">
        <v>13</v>
      </c>
    </row>
    <row r="538" spans="1:17" s="26" customFormat="1" ht="15" customHeight="1" x14ac:dyDescent="0.25">
      <c r="A538" s="24" t="s">
        <v>1217</v>
      </c>
      <c r="B538" s="158" t="str">
        <f>VLOOKUP(A538,'IGNORE census data'!$A:$AB,1,FALSE)</f>
        <v>Lamadine 2</v>
      </c>
      <c r="C538" s="26" t="s">
        <v>427</v>
      </c>
      <c r="D538" s="26">
        <v>12.372720558999999</v>
      </c>
      <c r="E538" s="26">
        <v>17.060774375299999</v>
      </c>
      <c r="F538" s="26">
        <v>304.38313197600002</v>
      </c>
      <c r="G538" s="26">
        <v>8</v>
      </c>
      <c r="H538" s="24" t="s">
        <v>967</v>
      </c>
      <c r="I538" s="26" t="s">
        <v>1570</v>
      </c>
      <c r="J538" s="26" t="s">
        <v>1508</v>
      </c>
      <c r="K538" s="26" t="s">
        <v>102</v>
      </c>
      <c r="N538" s="26" t="s">
        <v>21</v>
      </c>
      <c r="O538" s="26">
        <v>0</v>
      </c>
      <c r="P538" s="26">
        <v>0</v>
      </c>
      <c r="Q538" s="26" t="s">
        <v>13</v>
      </c>
    </row>
    <row r="539" spans="1:17" s="26" customFormat="1" ht="15" customHeight="1" x14ac:dyDescent="0.25">
      <c r="A539" s="24" t="s">
        <v>1285</v>
      </c>
      <c r="B539" s="158" t="str">
        <f>VLOOKUP(A539,'IGNORE census data'!$A:$AB,1,FALSE)</f>
        <v>Ligiti</v>
      </c>
      <c r="C539" s="14" t="s">
        <v>1050</v>
      </c>
      <c r="D539" s="14">
        <v>12.6725339974</v>
      </c>
      <c r="E539" s="14">
        <v>16.982393601199998</v>
      </c>
      <c r="F539" s="14">
        <v>306.74102625900002</v>
      </c>
      <c r="G539" s="14">
        <v>8</v>
      </c>
      <c r="H539" s="26" t="s">
        <v>967</v>
      </c>
      <c r="I539" s="14" t="s">
        <v>1629</v>
      </c>
      <c r="J539" s="14" t="s">
        <v>105</v>
      </c>
      <c r="K539" s="14" t="s">
        <v>166</v>
      </c>
      <c r="L539" s="14"/>
      <c r="M539" s="14"/>
      <c r="N539" s="14" t="s">
        <v>65</v>
      </c>
      <c r="O539" s="14">
        <v>0</v>
      </c>
      <c r="P539" s="14">
        <v>0</v>
      </c>
      <c r="Q539" s="14" t="s">
        <v>13</v>
      </c>
    </row>
    <row r="540" spans="1:17" s="26" customFormat="1" ht="15" customHeight="1" x14ac:dyDescent="0.25">
      <c r="A540" s="23" t="s">
        <v>1383</v>
      </c>
      <c r="B540" s="158" t="str">
        <f>VLOOKUP(A540,'IGNORE census data'!$A:$AB,1,FALSE)</f>
        <v>Mabrouka</v>
      </c>
      <c r="C540" s="26" t="s">
        <v>249</v>
      </c>
      <c r="D540" s="26">
        <v>12.1590974177</v>
      </c>
      <c r="E540" s="26">
        <v>16.446973331199999</v>
      </c>
      <c r="F540" s="26">
        <v>297.25714307499999</v>
      </c>
      <c r="G540" s="26">
        <v>6</v>
      </c>
      <c r="H540" s="24" t="s">
        <v>967</v>
      </c>
      <c r="I540" s="26" t="s">
        <v>250</v>
      </c>
      <c r="J540" s="26" t="s">
        <v>2038</v>
      </c>
      <c r="K540" s="26" t="s">
        <v>1903</v>
      </c>
      <c r="N540" s="26" t="s">
        <v>24</v>
      </c>
      <c r="O540" s="26">
        <v>2</v>
      </c>
      <c r="P540" s="26">
        <v>0</v>
      </c>
      <c r="Q540" s="26" t="s">
        <v>25</v>
      </c>
    </row>
    <row r="541" spans="1:17" s="26" customFormat="1" ht="15" customHeight="1" x14ac:dyDescent="0.25">
      <c r="A541" s="23" t="s">
        <v>1384</v>
      </c>
      <c r="B541" s="158" t="str">
        <f>VLOOKUP(A541,'IGNORE census data'!$A:$AB,1,FALSE)</f>
        <v>Mabrouka 1</v>
      </c>
      <c r="C541" s="26" t="s">
        <v>253</v>
      </c>
      <c r="D541" s="26">
        <v>12.144100282</v>
      </c>
      <c r="E541" s="26">
        <v>16.4073220402</v>
      </c>
      <c r="F541" s="26">
        <v>319.58681090699997</v>
      </c>
      <c r="G541" s="26">
        <v>8</v>
      </c>
      <c r="H541" s="24" t="s">
        <v>967</v>
      </c>
      <c r="I541" s="26" t="s">
        <v>254</v>
      </c>
      <c r="J541" s="26" t="s">
        <v>2038</v>
      </c>
      <c r="K541" s="26" t="s">
        <v>1903</v>
      </c>
      <c r="N541" s="26" t="s">
        <v>12</v>
      </c>
      <c r="O541" s="26">
        <v>1</v>
      </c>
      <c r="P541" s="26">
        <v>0</v>
      </c>
      <c r="Q541" s="26" t="s">
        <v>25</v>
      </c>
    </row>
    <row r="542" spans="1:17" s="26" customFormat="1" ht="15" customHeight="1" x14ac:dyDescent="0.25">
      <c r="A542" s="25" t="s">
        <v>1108</v>
      </c>
      <c r="B542" s="158" t="e">
        <f>VLOOKUP(A542,'IGNORE census data'!$A:$AB,1,FALSE)</f>
        <v>#N/A</v>
      </c>
      <c r="C542" s="25" t="s">
        <v>189</v>
      </c>
      <c r="D542" s="25">
        <v>12.409078159</v>
      </c>
      <c r="E542" s="25">
        <v>16.670336057699998</v>
      </c>
      <c r="F542" s="25">
        <v>315.29016791100003</v>
      </c>
      <c r="G542" s="25">
        <v>6</v>
      </c>
      <c r="H542" s="31" t="s">
        <v>968</v>
      </c>
      <c r="I542" s="25" t="s">
        <v>1108</v>
      </c>
      <c r="J542" s="25" t="s">
        <v>2038</v>
      </c>
      <c r="K542" s="25" t="s">
        <v>2049</v>
      </c>
      <c r="L542" s="25"/>
      <c r="M542" s="25"/>
      <c r="N542" s="25" t="s">
        <v>65</v>
      </c>
      <c r="O542" s="25">
        <v>0</v>
      </c>
      <c r="P542" s="25">
        <v>0</v>
      </c>
      <c r="Q542" s="25" t="s">
        <v>13</v>
      </c>
    </row>
    <row r="543" spans="1:17" s="26" customFormat="1" ht="15" customHeight="1" x14ac:dyDescent="0.25">
      <c r="A543" s="20" t="s">
        <v>1414</v>
      </c>
      <c r="B543" s="158" t="e">
        <f>VLOOKUP(A543,'IGNORE census data'!$A:$AB,1,FALSE)</f>
        <v>#N/A</v>
      </c>
      <c r="C543" s="25" t="s">
        <v>506</v>
      </c>
      <c r="D543" s="25">
        <v>12.128609046199999</v>
      </c>
      <c r="E543" s="25">
        <v>17.2735762085</v>
      </c>
      <c r="F543" s="25">
        <v>357.60320325100002</v>
      </c>
      <c r="G543" s="25">
        <v>8</v>
      </c>
      <c r="H543" s="31" t="s">
        <v>968</v>
      </c>
      <c r="I543" s="25" t="s">
        <v>1699</v>
      </c>
      <c r="J543" s="25" t="s">
        <v>2040</v>
      </c>
      <c r="K543" s="25" t="s">
        <v>2050</v>
      </c>
      <c r="L543" s="25"/>
      <c r="M543" s="25"/>
      <c r="N543" s="25" t="s">
        <v>39</v>
      </c>
      <c r="O543" s="25">
        <v>0</v>
      </c>
      <c r="P543" s="25">
        <v>1</v>
      </c>
      <c r="Q543" s="25" t="s">
        <v>13</v>
      </c>
    </row>
    <row r="544" spans="1:17" s="26" customFormat="1" ht="15" customHeight="1" x14ac:dyDescent="0.25">
      <c r="A544" s="26" t="s">
        <v>1279</v>
      </c>
      <c r="B544" s="158" t="str">
        <f>VLOOKUP(A544,'IGNORE census data'!$A:$AB,1,FALSE)</f>
        <v>Madalala</v>
      </c>
      <c r="C544" s="26" t="s">
        <v>134</v>
      </c>
      <c r="D544" s="26">
        <v>12.636655784</v>
      </c>
      <c r="E544" s="26">
        <v>16.953030665099998</v>
      </c>
      <c r="F544" s="26">
        <v>298.09478653899998</v>
      </c>
      <c r="G544" s="26">
        <v>8</v>
      </c>
      <c r="H544" s="24" t="s">
        <v>967</v>
      </c>
      <c r="I544" s="26" t="s">
        <v>135</v>
      </c>
      <c r="J544" s="26" t="s">
        <v>105</v>
      </c>
      <c r="K544" s="26" t="s">
        <v>166</v>
      </c>
      <c r="N544" s="26" t="s">
        <v>65</v>
      </c>
      <c r="O544" s="26">
        <v>0</v>
      </c>
      <c r="P544" s="26">
        <v>1</v>
      </c>
      <c r="Q544" s="26" t="s">
        <v>13</v>
      </c>
    </row>
    <row r="545" spans="1:17" s="26" customFormat="1" ht="15" customHeight="1" x14ac:dyDescent="0.25">
      <c r="A545" s="24" t="s">
        <v>1218</v>
      </c>
      <c r="B545" s="158" t="str">
        <f>VLOOKUP(A545,'IGNORE census data'!$A:$AB,1,FALSE)</f>
        <v>Madba</v>
      </c>
      <c r="C545" s="26" t="s">
        <v>1000</v>
      </c>
      <c r="D545" s="26">
        <v>12.4553613839</v>
      </c>
      <c r="E545" s="26">
        <v>17.151144483500001</v>
      </c>
      <c r="F545" s="26">
        <v>276.55126652400003</v>
      </c>
      <c r="G545" s="26">
        <v>6</v>
      </c>
      <c r="H545" s="26" t="s">
        <v>967</v>
      </c>
      <c r="I545" s="26" t="s">
        <v>1218</v>
      </c>
      <c r="J545" s="26" t="s">
        <v>2044</v>
      </c>
      <c r="K545" s="26" t="s">
        <v>102</v>
      </c>
      <c r="N545" s="26" t="s">
        <v>65</v>
      </c>
      <c r="O545" s="26">
        <v>0</v>
      </c>
      <c r="P545" s="26">
        <v>0</v>
      </c>
      <c r="Q545" s="26" t="s">
        <v>13</v>
      </c>
    </row>
    <row r="546" spans="1:17" s="26" customFormat="1" ht="19.5" customHeight="1" x14ac:dyDescent="0.25">
      <c r="A546" s="25" t="s">
        <v>1498</v>
      </c>
      <c r="B546" s="158" t="e">
        <f>VLOOKUP(A546,'IGNORE census data'!$A:$AB,1,FALSE)</f>
        <v>#N/A</v>
      </c>
      <c r="C546" s="25" t="s">
        <v>961</v>
      </c>
      <c r="D546" s="25">
        <v>12.038138332100001</v>
      </c>
      <c r="E546" s="25">
        <v>17.437651534</v>
      </c>
      <c r="F546" s="25">
        <v>356.95201572000002</v>
      </c>
      <c r="G546" s="25">
        <v>6</v>
      </c>
      <c r="H546" s="31" t="s">
        <v>968</v>
      </c>
      <c r="I546" s="25" t="s">
        <v>1743</v>
      </c>
      <c r="J546" s="25" t="s">
        <v>2040</v>
      </c>
      <c r="K546" s="25" t="s">
        <v>1796</v>
      </c>
      <c r="L546" s="25"/>
      <c r="M546" s="25"/>
      <c r="N546" s="25" t="s">
        <v>65</v>
      </c>
      <c r="O546" s="25">
        <v>0</v>
      </c>
      <c r="P546" s="25">
        <v>0</v>
      </c>
      <c r="Q546" s="25" t="s">
        <v>13</v>
      </c>
    </row>
    <row r="547" spans="1:17" s="26" customFormat="1" ht="15" customHeight="1" x14ac:dyDescent="0.25">
      <c r="A547" s="23" t="s">
        <v>1385</v>
      </c>
      <c r="B547" s="158" t="str">
        <f>VLOOKUP(A547,'IGNORE census data'!$A:$AB,1,FALSE)</f>
        <v>Maigana Centre</v>
      </c>
      <c r="C547" s="26" t="s">
        <v>311</v>
      </c>
      <c r="D547" s="26">
        <v>12.1640239581</v>
      </c>
      <c r="E547" s="26">
        <v>16.462330527199999</v>
      </c>
      <c r="F547" s="26">
        <v>310.09996949100002</v>
      </c>
      <c r="G547" s="26">
        <v>6</v>
      </c>
      <c r="H547" s="24" t="s">
        <v>967</v>
      </c>
      <c r="I547" s="26" t="s">
        <v>312</v>
      </c>
      <c r="J547" s="26" t="s">
        <v>2038</v>
      </c>
      <c r="K547" s="26" t="s">
        <v>1903</v>
      </c>
      <c r="N547" s="26" t="s">
        <v>18</v>
      </c>
      <c r="O547" s="26">
        <v>2</v>
      </c>
      <c r="P547" s="26">
        <v>4</v>
      </c>
      <c r="Q547" s="26" t="s">
        <v>25</v>
      </c>
    </row>
    <row r="548" spans="1:17" s="26" customFormat="1" ht="15" customHeight="1" x14ac:dyDescent="0.25">
      <c r="A548" s="30" t="s">
        <v>1425</v>
      </c>
      <c r="B548" s="158" t="str">
        <f>VLOOKUP(A548,'IGNORE census data'!$A:$AB,1,FALSE)</f>
        <v>Makachawa</v>
      </c>
      <c r="C548" s="26" t="s">
        <v>532</v>
      </c>
      <c r="D548" s="26">
        <v>12.060318251</v>
      </c>
      <c r="E548" s="26">
        <v>17.239542701600001</v>
      </c>
      <c r="F548" s="26">
        <v>331.391095624</v>
      </c>
      <c r="G548" s="26">
        <v>8</v>
      </c>
      <c r="H548" s="24" t="s">
        <v>967</v>
      </c>
      <c r="I548" s="26" t="s">
        <v>533</v>
      </c>
      <c r="J548" s="26" t="s">
        <v>2040</v>
      </c>
      <c r="K548" s="26" t="s">
        <v>2050</v>
      </c>
      <c r="N548" s="26" t="s">
        <v>24</v>
      </c>
      <c r="O548" s="26">
        <v>1</v>
      </c>
      <c r="P548" s="26">
        <v>0</v>
      </c>
      <c r="Q548" s="26" t="s">
        <v>13</v>
      </c>
    </row>
    <row r="549" spans="1:17" s="25" customFormat="1" ht="15" customHeight="1" x14ac:dyDescent="0.25">
      <c r="A549" s="25" t="s">
        <v>1332</v>
      </c>
      <c r="B549" s="158" t="e">
        <f>VLOOKUP(A549,'IGNORE census data'!$A:$AB,1,FALSE)</f>
        <v>#N/A</v>
      </c>
      <c r="C549" s="25" t="s">
        <v>771</v>
      </c>
      <c r="D549" s="25">
        <v>12.526365974000001</v>
      </c>
      <c r="E549" s="25">
        <v>16.768220597399999</v>
      </c>
      <c r="F549" s="25">
        <v>318.95890140400002</v>
      </c>
      <c r="G549" s="25">
        <v>8</v>
      </c>
      <c r="H549" s="31" t="s">
        <v>968</v>
      </c>
      <c r="I549" s="25" t="s">
        <v>1332</v>
      </c>
      <c r="J549" s="25" t="s">
        <v>2047</v>
      </c>
      <c r="K549" s="25" t="s">
        <v>1886</v>
      </c>
      <c r="N549" s="25" t="s">
        <v>24</v>
      </c>
      <c r="O549" s="25">
        <v>1</v>
      </c>
      <c r="P549" s="25">
        <v>0</v>
      </c>
      <c r="Q549" s="25" t="s">
        <v>25</v>
      </c>
    </row>
    <row r="550" spans="1:17" s="26" customFormat="1" ht="15" customHeight="1" x14ac:dyDescent="0.25">
      <c r="A550" s="20" t="s">
        <v>1496</v>
      </c>
      <c r="B550" s="158" t="e">
        <f>VLOOKUP(A550,'IGNORE census data'!$A:$AB,1,FALSE)</f>
        <v>#N/A</v>
      </c>
      <c r="C550" s="25" t="s">
        <v>1053</v>
      </c>
      <c r="D550" s="25">
        <v>12.267962764</v>
      </c>
      <c r="E550" s="25">
        <v>16.577448302600001</v>
      </c>
      <c r="F550" s="25">
        <v>327.25291514399999</v>
      </c>
      <c r="G550" s="25">
        <v>8</v>
      </c>
      <c r="H550" s="25"/>
      <c r="I550" s="25" t="s">
        <v>1496</v>
      </c>
      <c r="J550" s="25" t="s">
        <v>2038</v>
      </c>
      <c r="K550" s="25" t="s">
        <v>1903</v>
      </c>
      <c r="L550" s="25"/>
      <c r="M550" s="25"/>
      <c r="N550" s="25" t="s">
        <v>24</v>
      </c>
      <c r="O550" s="25">
        <v>1</v>
      </c>
      <c r="P550" s="25">
        <v>0</v>
      </c>
      <c r="Q550" s="25" t="s">
        <v>13</v>
      </c>
    </row>
    <row r="551" spans="1:17" s="26" customFormat="1" ht="15" customHeight="1" x14ac:dyDescent="0.25">
      <c r="A551" s="39" t="s">
        <v>1386</v>
      </c>
      <c r="B551" s="158" t="e">
        <f>VLOOKUP(A551,'IGNORE census data'!$A:$AB,1,FALSE)</f>
        <v>#N/A</v>
      </c>
      <c r="C551" s="39" t="s">
        <v>1054</v>
      </c>
      <c r="D551" s="39">
        <v>12.2802266119</v>
      </c>
      <c r="E551" s="39">
        <v>16.5634238122</v>
      </c>
      <c r="F551" s="39">
        <v>301.163901458</v>
      </c>
      <c r="G551" s="39">
        <v>8</v>
      </c>
      <c r="H551" s="25" t="s">
        <v>968</v>
      </c>
      <c r="I551" s="39" t="s">
        <v>1386</v>
      </c>
      <c r="J551" s="39" t="s">
        <v>2038</v>
      </c>
      <c r="K551" s="39" t="s">
        <v>1903</v>
      </c>
      <c r="L551" s="39"/>
      <c r="M551" s="39"/>
      <c r="N551" s="39" t="s">
        <v>12</v>
      </c>
      <c r="O551" s="39">
        <v>0</v>
      </c>
      <c r="P551" s="39">
        <v>1</v>
      </c>
      <c r="Q551" s="39" t="s">
        <v>13</v>
      </c>
    </row>
    <row r="552" spans="1:17" s="26" customFormat="1" ht="15" customHeight="1" x14ac:dyDescent="0.25">
      <c r="A552" s="20" t="s">
        <v>1386</v>
      </c>
      <c r="B552" s="158" t="e">
        <f>VLOOKUP(A552,'IGNORE census data'!$A:$AB,1,FALSE)</f>
        <v>#N/A</v>
      </c>
      <c r="C552" s="25" t="s">
        <v>1054</v>
      </c>
      <c r="D552" s="25">
        <v>12.2802266119</v>
      </c>
      <c r="E552" s="25">
        <v>16.5634238122</v>
      </c>
      <c r="F552" s="25">
        <v>301.163901458</v>
      </c>
      <c r="G552" s="25">
        <v>8</v>
      </c>
      <c r="H552" s="25"/>
      <c r="I552" s="25" t="s">
        <v>1386</v>
      </c>
      <c r="J552" s="25" t="s">
        <v>2038</v>
      </c>
      <c r="K552" s="25" t="s">
        <v>1903</v>
      </c>
      <c r="L552" s="25"/>
      <c r="M552" s="25"/>
      <c r="N552" s="25" t="s">
        <v>12</v>
      </c>
      <c r="O552" s="25">
        <v>0</v>
      </c>
      <c r="P552" s="25">
        <v>1</v>
      </c>
      <c r="Q552" s="25" t="s">
        <v>13</v>
      </c>
    </row>
    <row r="553" spans="1:17" s="26" customFormat="1" ht="15" customHeight="1" x14ac:dyDescent="0.25">
      <c r="A553" s="24" t="s">
        <v>1219</v>
      </c>
      <c r="B553" s="158" t="str">
        <f>VLOOKUP(A553,'IGNORE census data'!$A:$AB,1,FALSE)</f>
        <v>Manawatchi 1</v>
      </c>
      <c r="C553" s="26" t="s">
        <v>430</v>
      </c>
      <c r="D553" s="26">
        <v>12.3773386459</v>
      </c>
      <c r="E553" s="26">
        <v>17.0628971171</v>
      </c>
      <c r="F553" s="26">
        <v>366.70605809099999</v>
      </c>
      <c r="G553" s="26">
        <v>8</v>
      </c>
      <c r="H553" s="24" t="s">
        <v>967</v>
      </c>
      <c r="I553" s="26" t="s">
        <v>1571</v>
      </c>
      <c r="J553" s="26" t="s">
        <v>1508</v>
      </c>
      <c r="K553" s="26" t="s">
        <v>102</v>
      </c>
      <c r="N553" s="26" t="s">
        <v>21</v>
      </c>
      <c r="O553" s="26">
        <v>0</v>
      </c>
      <c r="P553" s="26">
        <v>0</v>
      </c>
      <c r="Q553" s="26" t="s">
        <v>13</v>
      </c>
    </row>
    <row r="554" spans="1:17" s="26" customFormat="1" ht="15" customHeight="1" x14ac:dyDescent="0.25">
      <c r="A554" s="26" t="s">
        <v>931</v>
      </c>
      <c r="B554" s="158" t="str">
        <f>VLOOKUP(A554,'IGNORE census data'!$A:$AB,1,FALSE)</f>
        <v>Mangondi 1</v>
      </c>
      <c r="C554" s="26" t="s">
        <v>863</v>
      </c>
      <c r="D554" s="26">
        <v>12.8034499649</v>
      </c>
      <c r="E554" s="26">
        <v>16.7395702102</v>
      </c>
      <c r="F554" s="26">
        <v>298.04737258699998</v>
      </c>
      <c r="G554" s="26">
        <v>8</v>
      </c>
      <c r="H554" s="24" t="s">
        <v>967</v>
      </c>
      <c r="I554" s="26" t="s">
        <v>864</v>
      </c>
      <c r="J554" s="26" t="s">
        <v>2037</v>
      </c>
      <c r="K554" s="26" t="s">
        <v>2052</v>
      </c>
      <c r="N554" s="26" t="s">
        <v>24</v>
      </c>
      <c r="O554" s="26">
        <v>1</v>
      </c>
      <c r="P554" s="26">
        <v>0</v>
      </c>
    </row>
    <row r="555" spans="1:17" s="26" customFormat="1" ht="15" customHeight="1" x14ac:dyDescent="0.25">
      <c r="A555" s="26" t="s">
        <v>932</v>
      </c>
      <c r="B555" s="158" t="str">
        <f>VLOOKUP(A555,'IGNORE census data'!$A:$AB,1,FALSE)</f>
        <v>Mangondi 2</v>
      </c>
      <c r="C555" s="26" t="s">
        <v>857</v>
      </c>
      <c r="D555" s="26">
        <v>12.797345221</v>
      </c>
      <c r="E555" s="26">
        <v>16.742261332000002</v>
      </c>
      <c r="F555" s="26">
        <v>310.41012071400002</v>
      </c>
      <c r="G555" s="26">
        <v>4</v>
      </c>
      <c r="H555" s="24" t="s">
        <v>967</v>
      </c>
      <c r="I555" s="26" t="s">
        <v>858</v>
      </c>
      <c r="J555" s="26" t="s">
        <v>2037</v>
      </c>
      <c r="K555" s="26" t="s">
        <v>2052</v>
      </c>
      <c r="N555" s="26" t="s">
        <v>12</v>
      </c>
      <c r="O555" s="26">
        <v>0</v>
      </c>
      <c r="P555" s="26">
        <v>0</v>
      </c>
    </row>
    <row r="556" spans="1:17" s="26" customFormat="1" ht="15" customHeight="1" x14ac:dyDescent="0.25">
      <c r="A556" s="24" t="s">
        <v>1499</v>
      </c>
      <c r="B556" s="158" t="str">
        <f>VLOOKUP(A556,'IGNORE census data'!$A:$AB,1,FALSE)</f>
        <v xml:space="preserve">Mankache </v>
      </c>
      <c r="C556" s="26" t="s">
        <v>1060</v>
      </c>
      <c r="D556" s="26">
        <v>12.0780234949</v>
      </c>
      <c r="E556" s="26">
        <v>17.458735493599999</v>
      </c>
      <c r="F556" s="26">
        <v>351.37107710700002</v>
      </c>
      <c r="G556" s="26">
        <v>6</v>
      </c>
      <c r="H556" s="26" t="s">
        <v>967</v>
      </c>
      <c r="I556" s="26" t="s">
        <v>1744</v>
      </c>
      <c r="J556" s="26" t="s">
        <v>2040</v>
      </c>
      <c r="K556" s="26" t="s">
        <v>1796</v>
      </c>
      <c r="N556" s="26" t="s">
        <v>531</v>
      </c>
      <c r="O556" s="26">
        <v>0</v>
      </c>
      <c r="P556" s="26">
        <v>0</v>
      </c>
      <c r="Q556" s="26" t="s">
        <v>13</v>
      </c>
    </row>
    <row r="557" spans="1:17" s="26" customFormat="1" ht="15" customHeight="1" x14ac:dyDescent="0.25">
      <c r="A557" s="26" t="s">
        <v>1801</v>
      </c>
      <c r="B557" s="158" t="str">
        <f>VLOOKUP(A557,'IGNORE census data'!$A:$AB,1,FALSE)</f>
        <v>Mantaga Alread</v>
      </c>
      <c r="C557" s="26" t="s">
        <v>1038</v>
      </c>
      <c r="D557" s="26">
        <v>12.37426666</v>
      </c>
      <c r="E557" s="26">
        <v>16.121865847599999</v>
      </c>
      <c r="F557" s="26">
        <v>306.461237799</v>
      </c>
      <c r="G557" s="26">
        <v>8</v>
      </c>
      <c r="H557" s="26" t="s">
        <v>967</v>
      </c>
      <c r="I557" s="26" t="s">
        <v>105</v>
      </c>
      <c r="J557" s="26" t="s">
        <v>2041</v>
      </c>
      <c r="K557" s="26" t="s">
        <v>219</v>
      </c>
      <c r="N557" s="26" t="s">
        <v>65</v>
      </c>
      <c r="O557" s="26">
        <v>0</v>
      </c>
      <c r="P557" s="26">
        <v>0</v>
      </c>
      <c r="Q557" s="26" t="s">
        <v>13</v>
      </c>
    </row>
    <row r="558" spans="1:17" s="26" customFormat="1" ht="15" customHeight="1" x14ac:dyDescent="0.25">
      <c r="A558" s="24" t="s">
        <v>97</v>
      </c>
      <c r="B558" s="158" t="str">
        <f>VLOOKUP(A558,'IGNORE census data'!$A:$AB,1,FALSE)</f>
        <v>Mantcherne</v>
      </c>
      <c r="C558" s="26" t="s">
        <v>831</v>
      </c>
      <c r="D558" s="26">
        <v>12.114756095000001</v>
      </c>
      <c r="E558" s="26">
        <v>17.488474175099999</v>
      </c>
      <c r="F558" s="26">
        <v>330.76094313300001</v>
      </c>
      <c r="G558" s="26">
        <v>6</v>
      </c>
      <c r="H558" s="24" t="s">
        <v>967</v>
      </c>
      <c r="I558" s="26" t="s">
        <v>1745</v>
      </c>
      <c r="J558" s="26" t="s">
        <v>2040</v>
      </c>
      <c r="K558" s="26" t="s">
        <v>1796</v>
      </c>
      <c r="N558" s="26" t="s">
        <v>509</v>
      </c>
      <c r="O558" s="26">
        <v>0</v>
      </c>
      <c r="P558" s="26">
        <v>0</v>
      </c>
      <c r="Q558" s="26" t="s">
        <v>13</v>
      </c>
    </row>
    <row r="559" spans="1:17" s="26" customFormat="1" ht="15" customHeight="1" x14ac:dyDescent="0.25">
      <c r="A559" s="26" t="s">
        <v>97</v>
      </c>
      <c r="B559" s="158" t="str">
        <f>VLOOKUP(A559,'IGNORE census data'!$A:$AB,1,FALSE)</f>
        <v>Mantcherne</v>
      </c>
      <c r="C559" s="26" t="s">
        <v>96</v>
      </c>
      <c r="D559" s="26">
        <v>12.6862204209</v>
      </c>
      <c r="E559" s="26">
        <v>17.066051059999999</v>
      </c>
      <c r="F559" s="26">
        <v>313.40162677799998</v>
      </c>
      <c r="G559" s="26">
        <v>6</v>
      </c>
      <c r="H559" s="24" t="s">
        <v>967</v>
      </c>
      <c r="I559" s="26" t="s">
        <v>97</v>
      </c>
      <c r="J559" s="26" t="s">
        <v>105</v>
      </c>
      <c r="K559" s="26" t="s">
        <v>166</v>
      </c>
      <c r="N559" s="26" t="s">
        <v>24</v>
      </c>
      <c r="O559" s="26">
        <v>1</v>
      </c>
      <c r="P559" s="26">
        <v>1</v>
      </c>
      <c r="Q559" s="26" t="s">
        <v>25</v>
      </c>
    </row>
    <row r="560" spans="1:17" s="26" customFormat="1" ht="15" customHeight="1" x14ac:dyDescent="0.25">
      <c r="A560" s="23" t="s">
        <v>1109</v>
      </c>
      <c r="B560" s="158" t="str">
        <f>VLOOKUP(A560,'IGNORE census data'!$A:$AB,1,FALSE)</f>
        <v>Marchouche</v>
      </c>
      <c r="C560" s="26" t="s">
        <v>161</v>
      </c>
      <c r="D560" s="26">
        <v>12.3748145741</v>
      </c>
      <c r="E560" s="26">
        <v>16.739601733899999</v>
      </c>
      <c r="F560" s="26">
        <v>295.52988108699998</v>
      </c>
      <c r="G560" s="26">
        <v>8</v>
      </c>
      <c r="H560" s="24" t="s">
        <v>967</v>
      </c>
      <c r="I560" s="26" t="s">
        <v>162</v>
      </c>
      <c r="J560" s="26" t="s">
        <v>2038</v>
      </c>
      <c r="K560" s="26" t="s">
        <v>2049</v>
      </c>
      <c r="N560" s="26" t="s">
        <v>24</v>
      </c>
      <c r="O560" s="26">
        <v>1</v>
      </c>
      <c r="P560" s="26">
        <v>1</v>
      </c>
      <c r="Q560" s="26" t="s">
        <v>13</v>
      </c>
    </row>
    <row r="561" spans="1:17" s="26" customFormat="1" x14ac:dyDescent="0.25">
      <c r="A561" s="23" t="s">
        <v>1395</v>
      </c>
      <c r="B561" s="158" t="str">
        <f>VLOOKUP(A561,'IGNORE census data'!$A:$AB,1,FALSE)</f>
        <v>Mardia</v>
      </c>
      <c r="C561" s="26" t="s">
        <v>35</v>
      </c>
      <c r="D561" s="26">
        <v>12.588752529000001</v>
      </c>
      <c r="E561" s="26">
        <v>16.5558627172</v>
      </c>
      <c r="F561" s="26">
        <v>295.35203562999999</v>
      </c>
      <c r="G561" s="26">
        <v>6</v>
      </c>
      <c r="H561" s="24" t="s">
        <v>967</v>
      </c>
      <c r="I561" s="26" t="s">
        <v>36</v>
      </c>
      <c r="J561" s="26" t="s">
        <v>105</v>
      </c>
      <c r="K561" s="26" t="s">
        <v>105</v>
      </c>
      <c r="N561" s="26" t="s">
        <v>12</v>
      </c>
      <c r="O561" s="26">
        <v>0</v>
      </c>
      <c r="P561" s="26">
        <v>3</v>
      </c>
      <c r="Q561" s="26" t="s">
        <v>25</v>
      </c>
    </row>
    <row r="562" spans="1:17" s="25" customFormat="1" x14ac:dyDescent="0.25">
      <c r="A562" s="26" t="s">
        <v>1918</v>
      </c>
      <c r="B562" s="158" t="str">
        <f>VLOOKUP(A562,'IGNORE census data'!$A:$AB,1,FALSE)</f>
        <v>Mariada</v>
      </c>
      <c r="C562" s="26" t="s">
        <v>734</v>
      </c>
      <c r="D562" s="26">
        <v>12.552312184</v>
      </c>
      <c r="E562" s="26">
        <v>16.747082538000001</v>
      </c>
      <c r="F562" s="26">
        <v>273.47316667699999</v>
      </c>
      <c r="G562" s="26">
        <v>8</v>
      </c>
      <c r="H562" s="24" t="s">
        <v>967</v>
      </c>
      <c r="I562" s="26" t="s">
        <v>735</v>
      </c>
      <c r="J562" s="26" t="s">
        <v>2047</v>
      </c>
      <c r="K562" s="26" t="s">
        <v>1886</v>
      </c>
      <c r="L562" s="26"/>
      <c r="M562" s="26"/>
      <c r="N562" s="26" t="s">
        <v>39</v>
      </c>
      <c r="O562" s="26">
        <v>0</v>
      </c>
      <c r="P562" s="26">
        <v>1</v>
      </c>
      <c r="Q562" s="26" t="s">
        <v>13</v>
      </c>
    </row>
    <row r="563" spans="1:17" s="25" customFormat="1" x14ac:dyDescent="0.25">
      <c r="A563" s="26" t="s">
        <v>1333</v>
      </c>
      <c r="B563" s="158" t="str">
        <f>VLOOKUP(A563,'IGNORE census data'!$A:$AB,1,FALSE)</f>
        <v>Mario</v>
      </c>
      <c r="C563" s="26" t="s">
        <v>780</v>
      </c>
      <c r="D563" s="26">
        <v>12.496086384</v>
      </c>
      <c r="E563" s="26">
        <v>16.725703340199999</v>
      </c>
      <c r="F563" s="26">
        <v>298.89545927699999</v>
      </c>
      <c r="G563" s="26">
        <v>8</v>
      </c>
      <c r="H563" s="24" t="s">
        <v>967</v>
      </c>
      <c r="I563" s="26" t="s">
        <v>781</v>
      </c>
      <c r="J563" s="26" t="s">
        <v>2047</v>
      </c>
      <c r="K563" s="26" t="s">
        <v>1886</v>
      </c>
      <c r="L563" s="26"/>
      <c r="M563" s="26"/>
      <c r="N563" s="26" t="s">
        <v>39</v>
      </c>
      <c r="O563" s="26">
        <v>0</v>
      </c>
      <c r="P563" s="26">
        <v>0</v>
      </c>
      <c r="Q563" s="26" t="s">
        <v>13</v>
      </c>
    </row>
    <row r="564" spans="1:17" s="26" customFormat="1" x14ac:dyDescent="0.25">
      <c r="A564" s="26" t="s">
        <v>1334</v>
      </c>
      <c r="B564" s="158" t="str">
        <f>VLOOKUP(A564,'IGNORE census data'!$A:$AB,1,FALSE)</f>
        <v>Mario 2</v>
      </c>
      <c r="C564" s="26" t="s">
        <v>740</v>
      </c>
      <c r="D564" s="26">
        <v>12.539396698799999</v>
      </c>
      <c r="E564" s="26">
        <v>16.702973377799999</v>
      </c>
      <c r="F564" s="26">
        <v>305.61416152300001</v>
      </c>
      <c r="G564" s="26">
        <v>6</v>
      </c>
      <c r="H564" s="24" t="s">
        <v>967</v>
      </c>
      <c r="I564" s="26" t="s">
        <v>1668</v>
      </c>
      <c r="J564" s="26" t="s">
        <v>2047</v>
      </c>
      <c r="K564" s="26" t="s">
        <v>1886</v>
      </c>
      <c r="N564" s="26" t="s">
        <v>24</v>
      </c>
      <c r="O564" s="26">
        <v>1</v>
      </c>
      <c r="P564" s="26">
        <v>0</v>
      </c>
      <c r="Q564" s="26" t="s">
        <v>13</v>
      </c>
    </row>
    <row r="565" spans="1:17" s="26" customFormat="1" x14ac:dyDescent="0.25">
      <c r="A565" s="26" t="s">
        <v>868</v>
      </c>
      <c r="B565" s="158" t="str">
        <f>VLOOKUP(A565,'IGNORE census data'!$A:$AB,1,FALSE)</f>
        <v>Massa</v>
      </c>
      <c r="C565" s="26" t="s">
        <v>867</v>
      </c>
      <c r="D565" s="26">
        <v>12.829238462799999</v>
      </c>
      <c r="E565" s="26">
        <v>16.6677333017</v>
      </c>
      <c r="F565" s="26">
        <v>302.86278262000002</v>
      </c>
      <c r="G565" s="26">
        <v>4</v>
      </c>
      <c r="H565" s="24" t="s">
        <v>967</v>
      </c>
      <c r="I565" s="26" t="s">
        <v>868</v>
      </c>
      <c r="J565" s="26" t="s">
        <v>2037</v>
      </c>
      <c r="K565" s="26" t="s">
        <v>2052</v>
      </c>
      <c r="N565" s="26" t="s">
        <v>24</v>
      </c>
      <c r="O565" s="26">
        <v>1</v>
      </c>
      <c r="P565" s="26">
        <v>0</v>
      </c>
    </row>
    <row r="566" spans="1:17" s="26" customFormat="1" x14ac:dyDescent="0.25">
      <c r="A566" s="25" t="s">
        <v>23</v>
      </c>
      <c r="B566" s="158" t="e">
        <f>VLOOKUP(A566,'IGNORE census data'!$A:$AB,1,FALSE)</f>
        <v>#N/A</v>
      </c>
      <c r="C566" s="25" t="s">
        <v>22</v>
      </c>
      <c r="D566" s="25">
        <v>12.566156471899999</v>
      </c>
      <c r="E566" s="25">
        <v>16.596119329899999</v>
      </c>
      <c r="F566" s="25">
        <v>304.86575872700001</v>
      </c>
      <c r="G566" s="25">
        <v>4</v>
      </c>
      <c r="H566" s="31" t="s">
        <v>968</v>
      </c>
      <c r="I566" s="25" t="s">
        <v>23</v>
      </c>
      <c r="J566" s="25" t="s">
        <v>105</v>
      </c>
      <c r="K566" s="25" t="s">
        <v>105</v>
      </c>
      <c r="L566" s="25"/>
      <c r="M566" s="25"/>
      <c r="N566" s="25" t="s">
        <v>24</v>
      </c>
      <c r="O566" s="25">
        <v>1</v>
      </c>
      <c r="P566" s="25">
        <v>1</v>
      </c>
      <c r="Q566" s="25" t="s">
        <v>25</v>
      </c>
    </row>
    <row r="567" spans="1:17" s="26" customFormat="1" x14ac:dyDescent="0.25">
      <c r="A567" s="26" t="s">
        <v>1297</v>
      </c>
      <c r="B567" s="158" t="e">
        <f>VLOOKUP(A567,'IGNORE census data'!$A:$AB,1,FALSE)</f>
        <v>#N/A</v>
      </c>
      <c r="C567" s="26" t="s">
        <v>654</v>
      </c>
      <c r="D567" s="26">
        <v>11.860164057</v>
      </c>
      <c r="E567" s="26">
        <v>17.296005933299998</v>
      </c>
      <c r="F567" s="26">
        <v>348.37278275699998</v>
      </c>
      <c r="G567" s="26">
        <v>8</v>
      </c>
      <c r="H567" s="24" t="s">
        <v>967</v>
      </c>
      <c r="I567" s="26" t="s">
        <v>655</v>
      </c>
      <c r="J567" s="26" t="s">
        <v>2046</v>
      </c>
      <c r="K567" s="26" t="s">
        <v>1961</v>
      </c>
      <c r="N567" s="26" t="s">
        <v>65</v>
      </c>
      <c r="O567" s="26">
        <v>0</v>
      </c>
      <c r="P567" s="26">
        <v>0</v>
      </c>
      <c r="Q567" s="26" t="s">
        <v>13</v>
      </c>
    </row>
    <row r="568" spans="1:17" s="26" customFormat="1" x14ac:dyDescent="0.25">
      <c r="A568" s="15" t="s">
        <v>799</v>
      </c>
      <c r="B568" s="158" t="str">
        <f>VLOOKUP(A568,'IGNORE census data'!$A:$AB,1,FALSE)</f>
        <v>Matibga</v>
      </c>
      <c r="C568" s="26" t="s">
        <v>1016</v>
      </c>
      <c r="D568" s="26">
        <v>12.7534479948</v>
      </c>
      <c r="E568" s="26">
        <v>16.730214456900001</v>
      </c>
      <c r="F568" s="26">
        <v>316.13734764600002</v>
      </c>
      <c r="G568" s="26">
        <v>8</v>
      </c>
      <c r="H568" s="26" t="s">
        <v>967</v>
      </c>
      <c r="I568" s="26" t="s">
        <v>799</v>
      </c>
      <c r="J568" s="26" t="s">
        <v>2047</v>
      </c>
      <c r="K568" s="26" t="s">
        <v>1886</v>
      </c>
      <c r="N568" s="26" t="s">
        <v>65</v>
      </c>
      <c r="O568" s="26">
        <v>0</v>
      </c>
      <c r="P568" s="26">
        <v>1</v>
      </c>
      <c r="Q568" s="26" t="s">
        <v>13</v>
      </c>
    </row>
    <row r="569" spans="1:17" s="26" customFormat="1" x14ac:dyDescent="0.25">
      <c r="A569" s="26" t="s">
        <v>1335</v>
      </c>
      <c r="B569" s="158" t="e">
        <f>VLOOKUP(A569,'IGNORE census data'!$A:$AB,1,FALSE)</f>
        <v>#N/A</v>
      </c>
      <c r="C569" s="26" t="s">
        <v>798</v>
      </c>
      <c r="D569" s="26">
        <v>12.753747260600001</v>
      </c>
      <c r="E569" s="26">
        <v>16.7308763592</v>
      </c>
      <c r="F569" s="26">
        <v>308.51094679900001</v>
      </c>
      <c r="G569" s="26">
        <v>8</v>
      </c>
      <c r="H569" s="24" t="s">
        <v>967</v>
      </c>
      <c r="I569" s="26" t="s">
        <v>799</v>
      </c>
      <c r="J569" s="26" t="s">
        <v>2047</v>
      </c>
      <c r="K569" s="26" t="s">
        <v>1886</v>
      </c>
      <c r="N569" s="26" t="s">
        <v>12</v>
      </c>
      <c r="O569" s="26">
        <v>0</v>
      </c>
      <c r="P569" s="26">
        <v>1</v>
      </c>
      <c r="Q569" s="26" t="s">
        <v>13</v>
      </c>
    </row>
    <row r="570" spans="1:17" s="17" customFormat="1" x14ac:dyDescent="0.25">
      <c r="A570" s="26" t="s">
        <v>948</v>
      </c>
      <c r="B570" s="158" t="str">
        <f>VLOOKUP(A570,'IGNORE census data'!$A:$AB,1,FALSE)</f>
        <v>Matigba</v>
      </c>
      <c r="C570" s="26" t="s">
        <v>614</v>
      </c>
      <c r="D570" s="26">
        <v>11.8978598529</v>
      </c>
      <c r="E570" s="26">
        <v>17.237957784900001</v>
      </c>
      <c r="F570" s="26">
        <v>317.38116540999999</v>
      </c>
      <c r="G570" s="26">
        <v>8</v>
      </c>
      <c r="H570" s="24" t="s">
        <v>967</v>
      </c>
      <c r="I570" s="26" t="s">
        <v>615</v>
      </c>
      <c r="J570" s="26" t="s">
        <v>2046</v>
      </c>
      <c r="K570" s="26" t="s">
        <v>1961</v>
      </c>
      <c r="L570" s="26"/>
      <c r="M570" s="26"/>
      <c r="N570" s="26" t="s">
        <v>24</v>
      </c>
      <c r="O570" s="26">
        <v>1</v>
      </c>
      <c r="P570" s="26">
        <v>0</v>
      </c>
      <c r="Q570" s="26" t="s">
        <v>25</v>
      </c>
    </row>
    <row r="571" spans="1:17" s="26" customFormat="1" x14ac:dyDescent="0.25">
      <c r="A571" s="24" t="s">
        <v>1220</v>
      </c>
      <c r="B571" s="158" t="str">
        <f>VLOOKUP(A571,'IGNORE census data'!$A:$AB,1,FALSE)</f>
        <v>Matogse</v>
      </c>
      <c r="C571" s="26" t="s">
        <v>632</v>
      </c>
      <c r="D571" s="26">
        <v>12.3392155909</v>
      </c>
      <c r="E571" s="26">
        <v>16.979480177300001</v>
      </c>
      <c r="F571" s="26">
        <v>311.85443893899998</v>
      </c>
      <c r="G571" s="26">
        <v>6</v>
      </c>
      <c r="H571" s="24" t="s">
        <v>967</v>
      </c>
      <c r="I571" s="26" t="s">
        <v>633</v>
      </c>
      <c r="J571" s="26" t="s">
        <v>2043</v>
      </c>
      <c r="K571" s="26" t="s">
        <v>102</v>
      </c>
      <c r="N571" s="26" t="s">
        <v>24</v>
      </c>
      <c r="O571" s="26">
        <v>2</v>
      </c>
      <c r="P571" s="26">
        <v>0</v>
      </c>
      <c r="Q571" s="26" t="s">
        <v>25</v>
      </c>
    </row>
    <row r="572" spans="1:17" s="26" customFormat="1" ht="15" customHeight="1" x14ac:dyDescent="0.25">
      <c r="A572" s="30" t="s">
        <v>1436</v>
      </c>
      <c r="B572" s="158" t="str">
        <f>VLOOKUP(A572,'IGNORE census data'!$A:$AB,1,FALSE)</f>
        <v>Merecile</v>
      </c>
      <c r="C572" s="26" t="s">
        <v>562</v>
      </c>
      <c r="D572" s="26">
        <v>11.9824982632</v>
      </c>
      <c r="E572" s="26">
        <v>17.192864914699999</v>
      </c>
      <c r="F572" s="26">
        <v>317.39854000100001</v>
      </c>
      <c r="G572" s="26">
        <v>8</v>
      </c>
      <c r="H572" s="24" t="s">
        <v>967</v>
      </c>
      <c r="I572" s="26" t="s">
        <v>1709</v>
      </c>
      <c r="J572" s="26" t="s">
        <v>2040</v>
      </c>
      <c r="K572" s="26" t="s">
        <v>2050</v>
      </c>
      <c r="N572" s="26" t="s">
        <v>24</v>
      </c>
      <c r="O572" s="26">
        <v>1</v>
      </c>
      <c r="P572" s="26">
        <v>0</v>
      </c>
      <c r="Q572" s="26" t="s">
        <v>25</v>
      </c>
    </row>
    <row r="573" spans="1:17" s="26" customFormat="1" ht="15" customHeight="1" x14ac:dyDescent="0.25">
      <c r="A573" s="26" t="s">
        <v>1250</v>
      </c>
      <c r="B573" s="158" t="e">
        <f>VLOOKUP(A573,'IGNORE census data'!$A:$AB,1,FALSE)</f>
        <v>#N/A</v>
      </c>
      <c r="C573" s="26" t="s">
        <v>489</v>
      </c>
      <c r="D573" s="26">
        <v>12.0153062726</v>
      </c>
      <c r="E573" s="26">
        <v>17.134856551599999</v>
      </c>
      <c r="F573" s="26">
        <v>329.37925783999998</v>
      </c>
      <c r="G573" s="26">
        <v>6</v>
      </c>
      <c r="H573" s="24" t="s">
        <v>967</v>
      </c>
      <c r="I573" s="26" t="s">
        <v>490</v>
      </c>
      <c r="J573" s="26" t="s">
        <v>2044</v>
      </c>
      <c r="K573" s="26" t="s">
        <v>937</v>
      </c>
      <c r="N573" s="26" t="s">
        <v>12</v>
      </c>
      <c r="O573" s="26">
        <v>0</v>
      </c>
      <c r="P573" s="26">
        <v>0</v>
      </c>
      <c r="Q573" s="26" t="s">
        <v>13</v>
      </c>
    </row>
    <row r="574" spans="1:17" s="26" customFormat="1" ht="15" customHeight="1" x14ac:dyDescent="0.25">
      <c r="A574" s="26" t="s">
        <v>342</v>
      </c>
      <c r="B574" s="158" t="str">
        <f>VLOOKUP(A574,'IGNORE census data'!$A:$AB,1,FALSE)</f>
        <v>Michegue</v>
      </c>
      <c r="C574" s="26" t="s">
        <v>341</v>
      </c>
      <c r="D574" s="26">
        <v>12.397764263399999</v>
      </c>
      <c r="E574" s="26">
        <v>17.206017955699998</v>
      </c>
      <c r="F574" s="26">
        <v>293.20221081</v>
      </c>
      <c r="G574" s="26">
        <v>8</v>
      </c>
      <c r="H574" s="24" t="s">
        <v>967</v>
      </c>
      <c r="I574" s="24" t="s">
        <v>342</v>
      </c>
      <c r="J574" s="26" t="s">
        <v>2044</v>
      </c>
      <c r="K574" s="26" t="s">
        <v>102</v>
      </c>
      <c r="N574" s="26" t="s">
        <v>12</v>
      </c>
      <c r="O574" s="26">
        <v>0</v>
      </c>
      <c r="P574" s="26">
        <v>0</v>
      </c>
      <c r="Q574" s="26" t="s">
        <v>13</v>
      </c>
    </row>
    <row r="575" spans="1:17" s="25" customFormat="1" ht="15" customHeight="1" x14ac:dyDescent="0.25">
      <c r="A575" s="26" t="s">
        <v>653</v>
      </c>
      <c r="B575" s="158" t="str">
        <f>VLOOKUP(A575,'IGNORE census data'!$A:$AB,1,FALSE)</f>
        <v>Mirehike</v>
      </c>
      <c r="C575" s="26" t="s">
        <v>652</v>
      </c>
      <c r="D575" s="26">
        <v>11.852440463900001</v>
      </c>
      <c r="E575" s="26">
        <v>17.3185318401</v>
      </c>
      <c r="F575" s="26">
        <v>324.594462572</v>
      </c>
      <c r="G575" s="26">
        <v>8</v>
      </c>
      <c r="H575" s="24" t="s">
        <v>967</v>
      </c>
      <c r="I575" s="26" t="s">
        <v>653</v>
      </c>
      <c r="J575" s="26" t="s">
        <v>2046</v>
      </c>
      <c r="K575" s="26" t="s">
        <v>1961</v>
      </c>
      <c r="L575" s="26"/>
      <c r="M575" s="26"/>
      <c r="N575" s="26" t="s">
        <v>39</v>
      </c>
      <c r="O575" s="26">
        <v>0</v>
      </c>
      <c r="P575" s="26">
        <v>0</v>
      </c>
      <c r="Q575" s="26" t="s">
        <v>13</v>
      </c>
    </row>
    <row r="576" spans="1:17" s="25" customFormat="1" ht="15" customHeight="1" x14ac:dyDescent="0.25">
      <c r="A576" s="30" t="s">
        <v>556</v>
      </c>
      <c r="B576" s="158" t="str">
        <f>VLOOKUP(A576,'IGNORE census data'!$A:$AB,1,FALSE)</f>
        <v>Mirere</v>
      </c>
      <c r="C576" s="26" t="s">
        <v>555</v>
      </c>
      <c r="D576" s="26">
        <v>11.8944597839</v>
      </c>
      <c r="E576" s="26">
        <v>17.329732699400001</v>
      </c>
      <c r="F576" s="26">
        <v>348.96502548500001</v>
      </c>
      <c r="G576" s="26">
        <v>6</v>
      </c>
      <c r="H576" s="24" t="s">
        <v>967</v>
      </c>
      <c r="I576" s="26" t="s">
        <v>556</v>
      </c>
      <c r="J576" s="26" t="s">
        <v>2040</v>
      </c>
      <c r="K576" s="26" t="s">
        <v>2050</v>
      </c>
      <c r="L576" s="26"/>
      <c r="M576" s="26"/>
      <c r="N576" s="26" t="s">
        <v>65</v>
      </c>
      <c r="O576" s="26">
        <v>0</v>
      </c>
      <c r="P576" s="26">
        <v>0</v>
      </c>
      <c r="Q576" s="26" t="s">
        <v>13</v>
      </c>
    </row>
    <row r="577" spans="1:17" s="25" customFormat="1" ht="15.75" customHeight="1" x14ac:dyDescent="0.25">
      <c r="A577" s="30" t="s">
        <v>1435</v>
      </c>
      <c r="B577" s="158" t="str">
        <f>VLOOKUP(A577,'IGNORE census data'!$A:$AB,1,FALSE)</f>
        <v>Miressil 2</v>
      </c>
      <c r="C577" s="26" t="s">
        <v>560</v>
      </c>
      <c r="D577" s="26">
        <v>11.978783356099999</v>
      </c>
      <c r="E577" s="26">
        <v>17.206028997099999</v>
      </c>
      <c r="F577" s="26">
        <v>289.02784719200002</v>
      </c>
      <c r="G577" s="26">
        <v>8</v>
      </c>
      <c r="H577" s="24" t="s">
        <v>967</v>
      </c>
      <c r="I577" s="26" t="s">
        <v>561</v>
      </c>
      <c r="J577" s="26" t="s">
        <v>2040</v>
      </c>
      <c r="K577" s="26" t="s">
        <v>2050</v>
      </c>
      <c r="L577" s="26"/>
      <c r="M577" s="26"/>
      <c r="N577" s="26" t="s">
        <v>24</v>
      </c>
      <c r="O577" s="26">
        <v>1</v>
      </c>
      <c r="P577" s="26">
        <v>0</v>
      </c>
      <c r="Q577" s="26" t="s">
        <v>25</v>
      </c>
    </row>
    <row r="578" spans="1:17" s="27" customFormat="1" ht="15" customHeight="1" x14ac:dyDescent="0.25">
      <c r="A578" s="24" t="s">
        <v>1221</v>
      </c>
      <c r="B578" s="158" t="str">
        <f>VLOOKUP(A578,'IGNORE census data'!$A:$AB,1,FALSE)</f>
        <v>Modogo</v>
      </c>
      <c r="C578" s="26" t="s">
        <v>325</v>
      </c>
      <c r="D578" s="26">
        <v>12.437737051799999</v>
      </c>
      <c r="E578" s="26">
        <v>17.0473071533</v>
      </c>
      <c r="F578" s="26">
        <v>356.90506346199999</v>
      </c>
      <c r="G578" s="26">
        <v>8</v>
      </c>
      <c r="H578" s="24" t="s">
        <v>967</v>
      </c>
      <c r="I578" s="26" t="s">
        <v>326</v>
      </c>
      <c r="J578" s="26" t="s">
        <v>2043</v>
      </c>
      <c r="K578" s="26" t="s">
        <v>102</v>
      </c>
      <c r="L578" s="26"/>
      <c r="M578" s="26"/>
      <c r="N578" s="26" t="s">
        <v>24</v>
      </c>
      <c r="O578" s="26">
        <v>1</v>
      </c>
      <c r="P578" s="26">
        <v>0</v>
      </c>
      <c r="Q578" s="26" t="s">
        <v>25</v>
      </c>
    </row>
    <row r="579" spans="1:17" s="26" customFormat="1" ht="15" customHeight="1" x14ac:dyDescent="0.25">
      <c r="A579" s="25" t="s">
        <v>105</v>
      </c>
      <c r="B579" s="158" t="e">
        <f>VLOOKUP(A579,'IGNORE census data'!$A:$AB,1,FALSE)</f>
        <v>#N/A</v>
      </c>
      <c r="C579" s="25" t="s">
        <v>104</v>
      </c>
      <c r="D579" s="25">
        <v>12.532368485999999</v>
      </c>
      <c r="E579" s="25">
        <v>16.748820669400001</v>
      </c>
      <c r="F579" s="25">
        <v>311.45289350799999</v>
      </c>
      <c r="G579" s="25">
        <v>6</v>
      </c>
      <c r="H579" s="31" t="s">
        <v>968</v>
      </c>
      <c r="I579" s="25" t="s">
        <v>106</v>
      </c>
      <c r="J579" s="25" t="s">
        <v>105</v>
      </c>
      <c r="K579" s="25" t="s">
        <v>1886</v>
      </c>
      <c r="L579" s="25"/>
      <c r="M579" s="25"/>
      <c r="N579" s="25" t="s">
        <v>21</v>
      </c>
      <c r="O579" s="25">
        <v>5</v>
      </c>
      <c r="P579" s="25">
        <v>3</v>
      </c>
      <c r="Q579" s="25" t="s">
        <v>25</v>
      </c>
    </row>
    <row r="580" spans="1:17" s="25" customFormat="1" ht="15" customHeight="1" x14ac:dyDescent="0.25">
      <c r="A580" s="25" t="s">
        <v>1392</v>
      </c>
      <c r="B580" s="158" t="e">
        <f>VLOOKUP(A580,'IGNORE census data'!$A:$AB,1,FALSE)</f>
        <v>#N/A</v>
      </c>
      <c r="C580" s="25" t="s">
        <v>14</v>
      </c>
      <c r="D580" s="25">
        <v>12.5869946302</v>
      </c>
      <c r="E580" s="25">
        <v>16.561209985800001</v>
      </c>
      <c r="F580" s="25">
        <v>311.77269584099997</v>
      </c>
      <c r="G580" s="25">
        <v>6</v>
      </c>
      <c r="H580" s="31" t="s">
        <v>968</v>
      </c>
      <c r="I580" s="25" t="s">
        <v>15</v>
      </c>
      <c r="J580" s="25" t="s">
        <v>105</v>
      </c>
      <c r="K580" s="25" t="s">
        <v>105</v>
      </c>
      <c r="N580" s="25" t="s">
        <v>12</v>
      </c>
      <c r="O580" s="25">
        <v>0</v>
      </c>
      <c r="P580" s="25">
        <v>0</v>
      </c>
      <c r="Q580" s="25" t="s">
        <v>13</v>
      </c>
    </row>
    <row r="581" spans="1:17" s="25" customFormat="1" ht="15" customHeight="1" x14ac:dyDescent="0.25">
      <c r="A581" s="26" t="s">
        <v>1860</v>
      </c>
      <c r="B581" s="158" t="str">
        <f>VLOOKUP(A581,'IGNORE census data'!$A:$AB,1,FALSE)</f>
        <v>Moumier</v>
      </c>
      <c r="C581" s="26" t="s">
        <v>642</v>
      </c>
      <c r="D581" s="26">
        <v>11.7895682443</v>
      </c>
      <c r="E581" s="26">
        <v>17.158925268699999</v>
      </c>
      <c r="F581" s="26">
        <v>342.27458895299998</v>
      </c>
      <c r="G581" s="26">
        <v>6</v>
      </c>
      <c r="H581" s="24" t="s">
        <v>967</v>
      </c>
      <c r="I581" s="26" t="s">
        <v>1644</v>
      </c>
      <c r="J581" s="26" t="s">
        <v>2046</v>
      </c>
      <c r="K581" s="26" t="s">
        <v>1961</v>
      </c>
      <c r="L581" s="26"/>
      <c r="M581" s="26"/>
      <c r="N581" s="26" t="s">
        <v>24</v>
      </c>
      <c r="O581" s="26">
        <v>2</v>
      </c>
      <c r="P581" s="26">
        <v>0</v>
      </c>
      <c r="Q581" s="26" t="s">
        <v>13</v>
      </c>
    </row>
    <row r="582" spans="1:17" s="26" customFormat="1" ht="15" customHeight="1" x14ac:dyDescent="0.25">
      <c r="A582" s="24" t="s">
        <v>1222</v>
      </c>
      <c r="B582" s="158" t="str">
        <f>VLOOKUP(A582,'IGNORE census data'!$A:$AB,1,FALSE)</f>
        <v>Mouraye</v>
      </c>
      <c r="C582" s="26" t="s">
        <v>334</v>
      </c>
      <c r="D582" s="26">
        <v>12.452831245700001</v>
      </c>
      <c r="E582" s="26">
        <v>17.122749080799998</v>
      </c>
      <c r="F582" s="26">
        <v>303.06930701300001</v>
      </c>
      <c r="G582" s="26">
        <v>4</v>
      </c>
      <c r="H582" s="24" t="s">
        <v>967</v>
      </c>
      <c r="I582" s="26" t="s">
        <v>335</v>
      </c>
      <c r="J582" s="26" t="s">
        <v>2043</v>
      </c>
      <c r="K582" s="26" t="s">
        <v>102</v>
      </c>
      <c r="N582" s="26" t="s">
        <v>24</v>
      </c>
      <c r="O582" s="26">
        <v>1</v>
      </c>
      <c r="P582" s="26">
        <v>0</v>
      </c>
      <c r="Q582" s="26" t="s">
        <v>13</v>
      </c>
    </row>
    <row r="583" spans="1:17" s="26" customFormat="1" x14ac:dyDescent="0.25">
      <c r="A583" s="23" t="s">
        <v>43</v>
      </c>
      <c r="B583" s="158" t="str">
        <f>VLOOKUP(A583,'IGNORE census data'!$A:$AB,1,FALSE)</f>
        <v>Mousbana</v>
      </c>
      <c r="C583" s="26" t="s">
        <v>42</v>
      </c>
      <c r="D583" s="26">
        <v>12.514662850800001</v>
      </c>
      <c r="E583" s="26">
        <v>16.5652877152</v>
      </c>
      <c r="F583" s="26">
        <v>311.18566695099997</v>
      </c>
      <c r="G583" s="26">
        <v>6</v>
      </c>
      <c r="H583" s="24" t="s">
        <v>967</v>
      </c>
      <c r="I583" s="26" t="s">
        <v>43</v>
      </c>
      <c r="J583" s="26" t="s">
        <v>2037</v>
      </c>
      <c r="K583" s="26" t="s">
        <v>105</v>
      </c>
      <c r="N583" s="26" t="s">
        <v>24</v>
      </c>
      <c r="O583" s="26">
        <v>1</v>
      </c>
      <c r="P583" s="26">
        <v>0</v>
      </c>
      <c r="Q583" s="26" t="s">
        <v>25</v>
      </c>
    </row>
    <row r="584" spans="1:17" s="25" customFormat="1" x14ac:dyDescent="0.25">
      <c r="A584" s="23" t="s">
        <v>1391</v>
      </c>
      <c r="B584" s="158" t="str">
        <f>VLOOKUP(A584,'IGNORE census data'!$A:$AB,1,FALSE)</f>
        <v>Moyto Centre</v>
      </c>
      <c r="C584" s="26" t="s">
        <v>9</v>
      </c>
      <c r="D584" s="26">
        <v>12.5843653703</v>
      </c>
      <c r="E584" s="26">
        <v>16.563407067299998</v>
      </c>
      <c r="F584" s="26">
        <v>302.42247714600001</v>
      </c>
      <c r="G584" s="26">
        <v>8</v>
      </c>
      <c r="H584" s="24" t="s">
        <v>967</v>
      </c>
      <c r="I584" s="26" t="s">
        <v>10</v>
      </c>
      <c r="J584" s="26" t="s">
        <v>105</v>
      </c>
      <c r="K584" s="26" t="s">
        <v>105</v>
      </c>
      <c r="L584" s="26"/>
      <c r="M584" s="26"/>
      <c r="N584" s="26" t="s">
        <v>12</v>
      </c>
      <c r="O584" s="26">
        <v>0</v>
      </c>
      <c r="P584" s="26">
        <v>0</v>
      </c>
      <c r="Q584" s="26" t="s">
        <v>13</v>
      </c>
    </row>
    <row r="585" spans="1:17" s="26" customFormat="1" x14ac:dyDescent="0.25">
      <c r="A585" s="23" t="s">
        <v>583</v>
      </c>
      <c r="B585" s="158" t="str">
        <f>VLOOKUP(A585,'IGNORE census data'!$A:$AB,1,FALSE)</f>
        <v>Nabagaya</v>
      </c>
      <c r="C585" s="26" t="s">
        <v>963</v>
      </c>
      <c r="D585" s="26">
        <v>11.9528483329</v>
      </c>
      <c r="E585" s="26">
        <v>17.4772643439</v>
      </c>
      <c r="F585" s="26">
        <v>357.00581261600001</v>
      </c>
      <c r="G585" s="26">
        <v>8</v>
      </c>
      <c r="H585" s="24" t="s">
        <v>967</v>
      </c>
      <c r="I585" s="26" t="s">
        <v>1746</v>
      </c>
      <c r="J585" s="26" t="s">
        <v>2040</v>
      </c>
      <c r="K585" s="26" t="s">
        <v>1796</v>
      </c>
      <c r="N585" s="26" t="s">
        <v>509</v>
      </c>
      <c r="O585" s="26">
        <v>0</v>
      </c>
      <c r="P585" s="26">
        <v>0</v>
      </c>
      <c r="Q585" s="26" t="s">
        <v>13</v>
      </c>
    </row>
    <row r="586" spans="1:17" s="26" customFormat="1" x14ac:dyDescent="0.25">
      <c r="A586" s="26" t="s">
        <v>1880</v>
      </c>
      <c r="B586" s="158" t="str">
        <f>VLOOKUP(A586,'IGNORE census data'!$A:$AB,1,FALSE)</f>
        <v>Nabagaye</v>
      </c>
      <c r="C586" s="26" t="s">
        <v>582</v>
      </c>
      <c r="D586" s="26">
        <v>11.7924542406</v>
      </c>
      <c r="E586" s="26">
        <v>17.140669006</v>
      </c>
      <c r="F586" s="26">
        <v>360.67654879200001</v>
      </c>
      <c r="G586" s="26">
        <v>8</v>
      </c>
      <c r="H586" s="24" t="s">
        <v>967</v>
      </c>
      <c r="I586" s="26" t="s">
        <v>583</v>
      </c>
      <c r="J586" s="26" t="s">
        <v>2046</v>
      </c>
      <c r="K586" s="26" t="s">
        <v>1961</v>
      </c>
      <c r="N586" s="26" t="s">
        <v>24</v>
      </c>
      <c r="O586" s="26">
        <v>1</v>
      </c>
      <c r="P586" s="26">
        <v>0</v>
      </c>
      <c r="Q586" s="26" t="s">
        <v>25</v>
      </c>
    </row>
    <row r="587" spans="1:17" s="26" customFormat="1" x14ac:dyDescent="0.25">
      <c r="A587" s="23" t="s">
        <v>267</v>
      </c>
      <c r="B587" s="158" t="str">
        <f>VLOOKUP(A587,'IGNORE census data'!$A:$AB,1,FALSE)</f>
        <v>Nangaya</v>
      </c>
      <c r="C587" s="26" t="s">
        <v>266</v>
      </c>
      <c r="D587" s="26">
        <v>12.04757773</v>
      </c>
      <c r="E587" s="26">
        <v>16.4503378074</v>
      </c>
      <c r="F587" s="26">
        <v>316.16008767400001</v>
      </c>
      <c r="G587" s="26">
        <v>8</v>
      </c>
      <c r="H587" s="24" t="s">
        <v>967</v>
      </c>
      <c r="I587" s="26" t="s">
        <v>267</v>
      </c>
      <c r="J587" s="26" t="s">
        <v>2038</v>
      </c>
      <c r="K587" s="26" t="s">
        <v>1903</v>
      </c>
      <c r="N587" s="26" t="s">
        <v>24</v>
      </c>
      <c r="O587" s="26">
        <v>0</v>
      </c>
      <c r="P587" s="26">
        <v>1</v>
      </c>
      <c r="Q587" s="26" t="s">
        <v>13</v>
      </c>
    </row>
    <row r="588" spans="1:17" s="26" customFormat="1" x14ac:dyDescent="0.25">
      <c r="A588" s="24" t="s">
        <v>1223</v>
      </c>
      <c r="B588" s="158" t="str">
        <f>VLOOKUP(A588,'IGNORE census data'!$A:$AB,1,FALSE)</f>
        <v>Nar-Wala</v>
      </c>
      <c r="C588" s="26" t="s">
        <v>332</v>
      </c>
      <c r="D588" s="26">
        <v>12.4478047716</v>
      </c>
      <c r="E588" s="26">
        <v>17.1575256054</v>
      </c>
      <c r="F588" s="26">
        <v>309.50748503699998</v>
      </c>
      <c r="G588" s="26">
        <v>8</v>
      </c>
      <c r="H588" s="24" t="s">
        <v>967</v>
      </c>
      <c r="I588" s="26" t="s">
        <v>333</v>
      </c>
      <c r="J588" s="26" t="s">
        <v>2043</v>
      </c>
      <c r="K588" s="26" t="s">
        <v>102</v>
      </c>
      <c r="N588" s="26" t="s">
        <v>65</v>
      </c>
      <c r="O588" s="26">
        <v>0</v>
      </c>
      <c r="P588" s="26">
        <v>0</v>
      </c>
      <c r="Q588" s="26" t="s">
        <v>13</v>
      </c>
    </row>
    <row r="589" spans="1:17" s="26" customFormat="1" x14ac:dyDescent="0.25">
      <c r="A589" s="26" t="s">
        <v>1272</v>
      </c>
      <c r="B589" s="158" t="str">
        <f>VLOOKUP(A589,'IGNORE census data'!$A:$AB,1,FALSE)</f>
        <v>Natcha</v>
      </c>
      <c r="C589" s="26" t="s">
        <v>107</v>
      </c>
      <c r="D589" s="26">
        <v>12.616049245399999</v>
      </c>
      <c r="E589" s="26">
        <v>17.1243368891</v>
      </c>
      <c r="F589" s="26">
        <v>315.39340851999998</v>
      </c>
      <c r="G589" s="26">
        <v>8</v>
      </c>
      <c r="H589" s="24" t="s">
        <v>967</v>
      </c>
      <c r="I589" s="26" t="s">
        <v>108</v>
      </c>
      <c r="J589" s="26" t="s">
        <v>105</v>
      </c>
      <c r="K589" s="26" t="s">
        <v>166</v>
      </c>
      <c r="N589" s="26" t="s">
        <v>24</v>
      </c>
      <c r="O589" s="26">
        <v>2</v>
      </c>
      <c r="P589" s="26">
        <v>0</v>
      </c>
      <c r="Q589" s="26" t="s">
        <v>25</v>
      </c>
    </row>
    <row r="590" spans="1:17" s="26" customFormat="1" x14ac:dyDescent="0.25">
      <c r="A590" s="25" t="s">
        <v>1224</v>
      </c>
      <c r="B590" s="158" t="e">
        <f>VLOOKUP(A590,'IGNORE census data'!$A:$AB,1,FALSE)</f>
        <v>#N/A</v>
      </c>
      <c r="C590" s="25" t="s">
        <v>318</v>
      </c>
      <c r="D590" s="25">
        <v>12.418833835699999</v>
      </c>
      <c r="E590" s="25">
        <v>17.076368991900001</v>
      </c>
      <c r="F590" s="25">
        <v>310.72616999000002</v>
      </c>
      <c r="G590" s="25">
        <v>8</v>
      </c>
      <c r="H590" s="31" t="s">
        <v>968</v>
      </c>
      <c r="I590" s="25" t="s">
        <v>1224</v>
      </c>
      <c r="J590" s="25" t="s">
        <v>2043</v>
      </c>
      <c r="K590" s="25" t="s">
        <v>102</v>
      </c>
      <c r="L590" s="25"/>
      <c r="M590" s="25"/>
      <c r="N590" s="25" t="s">
        <v>24</v>
      </c>
      <c r="O590" s="25">
        <v>1</v>
      </c>
      <c r="P590" s="25">
        <v>0</v>
      </c>
      <c r="Q590" s="25" t="s">
        <v>25</v>
      </c>
    </row>
    <row r="591" spans="1:17" s="26" customFormat="1" x14ac:dyDescent="0.25">
      <c r="A591" s="25" t="s">
        <v>1225</v>
      </c>
      <c r="B591" s="158" t="e">
        <f>VLOOKUP(A591,'IGNORE census data'!$A:$AB,1,FALSE)</f>
        <v>#N/A</v>
      </c>
      <c r="C591" s="25" t="s">
        <v>317</v>
      </c>
      <c r="D591" s="25">
        <v>12.432436761</v>
      </c>
      <c r="E591" s="25">
        <v>17.073705242700001</v>
      </c>
      <c r="F591" s="25">
        <v>322.41628423499998</v>
      </c>
      <c r="G591" s="25">
        <v>6</v>
      </c>
      <c r="H591" s="31" t="s">
        <v>968</v>
      </c>
      <c r="I591" s="25" t="s">
        <v>1572</v>
      </c>
      <c r="J591" s="25" t="s">
        <v>2043</v>
      </c>
      <c r="K591" s="25" t="s">
        <v>102</v>
      </c>
      <c r="L591" s="25"/>
      <c r="M591" s="25"/>
      <c r="N591" s="25" t="s">
        <v>24</v>
      </c>
      <c r="O591" s="25">
        <v>1</v>
      </c>
      <c r="P591" s="25">
        <v>0</v>
      </c>
      <c r="Q591" s="25" t="s">
        <v>25</v>
      </c>
    </row>
    <row r="592" spans="1:17" s="26" customFormat="1" x14ac:dyDescent="0.25">
      <c r="A592" s="25" t="s">
        <v>1336</v>
      </c>
      <c r="B592" s="158" t="e">
        <f>VLOOKUP(A592,'IGNORE census data'!$A:$AB,1,FALSE)</f>
        <v>#N/A</v>
      </c>
      <c r="C592" s="25" t="s">
        <v>795</v>
      </c>
      <c r="D592" s="25">
        <v>12.6871601256</v>
      </c>
      <c r="E592" s="25">
        <v>16.7387896199</v>
      </c>
      <c r="F592" s="25">
        <v>318.05473310000002</v>
      </c>
      <c r="G592" s="25">
        <v>8</v>
      </c>
      <c r="H592" s="31" t="s">
        <v>968</v>
      </c>
      <c r="I592" s="25" t="s">
        <v>1669</v>
      </c>
      <c r="J592" s="25" t="s">
        <v>2047</v>
      </c>
      <c r="K592" s="25" t="s">
        <v>1886</v>
      </c>
      <c r="L592" s="25"/>
      <c r="M592" s="25"/>
      <c r="N592" s="25" t="s">
        <v>21</v>
      </c>
      <c r="O592" s="25">
        <v>0</v>
      </c>
      <c r="P592" s="25">
        <v>0</v>
      </c>
      <c r="Q592" s="25" t="s">
        <v>13</v>
      </c>
    </row>
    <row r="593" spans="1:17" s="26" customFormat="1" x14ac:dyDescent="0.25">
      <c r="A593" s="26" t="s">
        <v>1846</v>
      </c>
      <c r="B593" s="158" t="str">
        <f>VLOOKUP(A593,'IGNORE census data'!$A:$AB,1,FALSE)</f>
        <v>Ndjamena 1</v>
      </c>
      <c r="C593" s="26" t="s">
        <v>820</v>
      </c>
      <c r="D593" s="26">
        <v>12.016291368299999</v>
      </c>
      <c r="E593" s="26">
        <v>16.735176780500002</v>
      </c>
      <c r="F593" s="26">
        <v>320.57042327200003</v>
      </c>
      <c r="G593" s="26">
        <v>8</v>
      </c>
      <c r="H593" s="24" t="s">
        <v>967</v>
      </c>
      <c r="I593" s="26" t="s">
        <v>1617</v>
      </c>
      <c r="J593" s="26" t="s">
        <v>2039</v>
      </c>
      <c r="K593" s="26" t="s">
        <v>1607</v>
      </c>
      <c r="N593" s="26" t="s">
        <v>24</v>
      </c>
      <c r="O593" s="26">
        <v>1</v>
      </c>
      <c r="P593" s="26">
        <v>1</v>
      </c>
      <c r="Q593" s="26" t="s">
        <v>25</v>
      </c>
    </row>
    <row r="594" spans="1:17" s="26" customFormat="1" x14ac:dyDescent="0.25">
      <c r="A594" s="26" t="s">
        <v>1846</v>
      </c>
      <c r="B594" s="158" t="str">
        <f>VLOOKUP(A594,'IGNORE census data'!$A:$AB,1,FALSE)</f>
        <v>Ndjamena 1</v>
      </c>
      <c r="C594" s="26" t="s">
        <v>804</v>
      </c>
      <c r="D594" s="26">
        <v>12.015605063800001</v>
      </c>
      <c r="E594" s="26">
        <v>16.747729377900001</v>
      </c>
      <c r="F594" s="26">
        <v>331.22498473899998</v>
      </c>
      <c r="G594" s="26">
        <v>8</v>
      </c>
      <c r="H594" s="24" t="s">
        <v>967</v>
      </c>
      <c r="I594" s="26" t="s">
        <v>1618</v>
      </c>
      <c r="J594" s="26" t="s">
        <v>2039</v>
      </c>
      <c r="K594" s="26" t="s">
        <v>1607</v>
      </c>
      <c r="N594" s="26" t="s">
        <v>39</v>
      </c>
      <c r="O594" s="26">
        <v>0</v>
      </c>
      <c r="P594" s="26">
        <v>0</v>
      </c>
      <c r="Q594" s="26" t="s">
        <v>13</v>
      </c>
    </row>
    <row r="595" spans="1:17" s="25" customFormat="1" x14ac:dyDescent="0.25">
      <c r="A595" s="25" t="s">
        <v>1847</v>
      </c>
      <c r="B595" s="25" t="str">
        <f>VLOOKUP(A595,'IGNORE census data'!$A:$AB,1,FALSE)</f>
        <v>Ndjamena 2</v>
      </c>
      <c r="C595" s="25" t="s">
        <v>1010</v>
      </c>
      <c r="D595" s="25">
        <v>12.015661340399999</v>
      </c>
      <c r="E595" s="25">
        <v>16.745630951900001</v>
      </c>
      <c r="F595" s="25">
        <v>328.38857072100001</v>
      </c>
      <c r="G595" s="25">
        <v>8</v>
      </c>
      <c r="H595" s="25" t="s">
        <v>968</v>
      </c>
      <c r="I595" s="25" t="s">
        <v>1619</v>
      </c>
      <c r="J595" s="25" t="s">
        <v>2039</v>
      </c>
      <c r="K595" s="25" t="s">
        <v>1607</v>
      </c>
      <c r="N595" s="25" t="s">
        <v>39</v>
      </c>
      <c r="O595" s="25">
        <v>0</v>
      </c>
      <c r="P595" s="25">
        <v>0</v>
      </c>
      <c r="Q595" s="25" t="s">
        <v>13</v>
      </c>
    </row>
    <row r="596" spans="1:17" s="26" customFormat="1" x14ac:dyDescent="0.25">
      <c r="A596" s="24" t="s">
        <v>1179</v>
      </c>
      <c r="B596" s="158" t="str">
        <f>VLOOKUP(A596,'IGNORE census data'!$A:$AB,1,FALSE)</f>
        <v>Nganatir</v>
      </c>
      <c r="C596" s="26" t="s">
        <v>387</v>
      </c>
      <c r="D596" s="26">
        <v>12.418466088100001</v>
      </c>
      <c r="E596" s="26">
        <v>17.031359035099999</v>
      </c>
      <c r="F596" s="26">
        <v>327.81943869200001</v>
      </c>
      <c r="G596" s="26">
        <v>8</v>
      </c>
      <c r="H596" s="24" t="s">
        <v>967</v>
      </c>
      <c r="I596" s="26" t="s">
        <v>388</v>
      </c>
      <c r="J596" s="26" t="s">
        <v>2044</v>
      </c>
      <c r="K596" s="26" t="s">
        <v>102</v>
      </c>
      <c r="N596" s="26" t="s">
        <v>24</v>
      </c>
      <c r="O596" s="26">
        <v>2</v>
      </c>
      <c r="P596" s="26">
        <v>0</v>
      </c>
      <c r="Q596" s="26" t="s">
        <v>25</v>
      </c>
    </row>
    <row r="597" spans="1:17" s="26" customFormat="1" x14ac:dyDescent="0.25">
      <c r="A597" s="26" t="s">
        <v>1485</v>
      </c>
      <c r="B597" s="158" t="str">
        <f>VLOOKUP(A597,'IGNORE census data'!$A:$AB,1,FALSE)</f>
        <v>Niguer Ahmat</v>
      </c>
      <c r="C597" s="26" t="s">
        <v>723</v>
      </c>
      <c r="D597" s="26">
        <v>12.218094261699999</v>
      </c>
      <c r="E597" s="26">
        <v>17.073418565800001</v>
      </c>
      <c r="F597" s="26">
        <v>318.80451888499999</v>
      </c>
      <c r="G597" s="26">
        <v>4</v>
      </c>
      <c r="H597" s="24" t="s">
        <v>967</v>
      </c>
      <c r="I597" s="26" t="s">
        <v>724</v>
      </c>
      <c r="J597" s="26" t="s">
        <v>2044</v>
      </c>
      <c r="K597" s="26" t="s">
        <v>2051</v>
      </c>
      <c r="N597" s="26" t="s">
        <v>24</v>
      </c>
      <c r="O597" s="26">
        <v>1</v>
      </c>
      <c r="P597" s="26">
        <v>0</v>
      </c>
      <c r="Q597" s="26" t="s">
        <v>25</v>
      </c>
    </row>
    <row r="598" spans="1:17" s="26" customFormat="1" x14ac:dyDescent="0.25">
      <c r="A598" s="25" t="s">
        <v>720</v>
      </c>
      <c r="B598" s="158" t="e">
        <f>VLOOKUP(A598,'IGNORE census data'!$A:$AB,1,FALSE)</f>
        <v>#N/A</v>
      </c>
      <c r="C598" s="25" t="s">
        <v>719</v>
      </c>
      <c r="D598" s="25">
        <v>12.207091461799999</v>
      </c>
      <c r="E598" s="25">
        <v>17.0513245623</v>
      </c>
      <c r="F598" s="25">
        <v>297.55799453999998</v>
      </c>
      <c r="G598" s="25">
        <v>8</v>
      </c>
      <c r="H598" s="31" t="s">
        <v>968</v>
      </c>
      <c r="I598" s="25" t="s">
        <v>720</v>
      </c>
      <c r="J598" s="25" t="s">
        <v>2044</v>
      </c>
      <c r="K598" s="25" t="s">
        <v>2051</v>
      </c>
      <c r="L598" s="25"/>
      <c r="M598" s="25"/>
      <c r="N598" s="25" t="s">
        <v>24</v>
      </c>
      <c r="O598" s="25">
        <v>1</v>
      </c>
      <c r="P598" s="25">
        <v>1</v>
      </c>
      <c r="Q598" s="25" t="s">
        <v>25</v>
      </c>
    </row>
    <row r="599" spans="1:17" s="25" customFormat="1" x14ac:dyDescent="0.25">
      <c r="A599" s="25" t="s">
        <v>713</v>
      </c>
      <c r="B599" s="158" t="e">
        <f>VLOOKUP(A599,'IGNORE census data'!$A:$AB,1,FALSE)</f>
        <v>#N/A</v>
      </c>
      <c r="C599" s="25" t="s">
        <v>712</v>
      </c>
      <c r="D599" s="25">
        <v>12.2320649553</v>
      </c>
      <c r="E599" s="25">
        <v>17.069411127599999</v>
      </c>
      <c r="F599" s="25">
        <v>350.40737919200001</v>
      </c>
      <c r="G599" s="25">
        <v>6</v>
      </c>
      <c r="H599" s="31" t="s">
        <v>968</v>
      </c>
      <c r="I599" s="25" t="s">
        <v>713</v>
      </c>
      <c r="J599" s="25" t="s">
        <v>2043</v>
      </c>
      <c r="K599" s="25" t="s">
        <v>2051</v>
      </c>
      <c r="N599" s="25" t="s">
        <v>24</v>
      </c>
      <c r="O599" s="25">
        <v>1</v>
      </c>
      <c r="P599" s="25">
        <v>0</v>
      </c>
      <c r="Q599" s="25" t="s">
        <v>25</v>
      </c>
    </row>
    <row r="600" spans="1:17" s="26" customFormat="1" x14ac:dyDescent="0.25">
      <c r="A600" s="24" t="s">
        <v>1226</v>
      </c>
      <c r="B600" s="158" t="str">
        <f>VLOOKUP(A600,'IGNORE census data'!$A:$AB,1,FALSE)</f>
        <v>Noro</v>
      </c>
      <c r="C600" s="26" t="s">
        <v>392</v>
      </c>
      <c r="D600" s="26">
        <v>12.522295617299999</v>
      </c>
      <c r="E600" s="26">
        <v>17.1837818369</v>
      </c>
      <c r="F600" s="26">
        <v>294.63097125500002</v>
      </c>
      <c r="G600" s="26">
        <v>8</v>
      </c>
      <c r="H600" s="24" t="s">
        <v>967</v>
      </c>
      <c r="I600" s="26" t="s">
        <v>393</v>
      </c>
      <c r="J600" s="26" t="s">
        <v>2044</v>
      </c>
      <c r="K600" s="26" t="s">
        <v>102</v>
      </c>
      <c r="N600" s="26" t="s">
        <v>24</v>
      </c>
      <c r="O600" s="26">
        <v>2</v>
      </c>
      <c r="P600" s="26">
        <v>0</v>
      </c>
      <c r="Q600" s="26" t="s">
        <v>25</v>
      </c>
    </row>
    <row r="601" spans="1:17" s="26" customFormat="1" x14ac:dyDescent="0.25">
      <c r="A601" s="24" t="s">
        <v>1227</v>
      </c>
      <c r="B601" s="158" t="str">
        <f>VLOOKUP(A601,'IGNORE census data'!$A:$AB,1,FALSE)</f>
        <v>Nourale Watane</v>
      </c>
      <c r="C601" s="26" t="s">
        <v>423</v>
      </c>
      <c r="D601" s="26">
        <v>12.375286339300001</v>
      </c>
      <c r="E601" s="26">
        <v>17.0575668683</v>
      </c>
      <c r="F601" s="26">
        <v>314.47679554299998</v>
      </c>
      <c r="G601" s="26">
        <v>8</v>
      </c>
      <c r="H601" s="24" t="s">
        <v>967</v>
      </c>
      <c r="I601" s="26" t="s">
        <v>424</v>
      </c>
      <c r="J601" s="26" t="s">
        <v>1508</v>
      </c>
      <c r="K601" s="26" t="s">
        <v>102</v>
      </c>
      <c r="N601" s="26" t="s">
        <v>21</v>
      </c>
      <c r="O601" s="26">
        <v>0</v>
      </c>
      <c r="P601" s="26">
        <v>0</v>
      </c>
      <c r="Q601" s="26" t="s">
        <v>13</v>
      </c>
    </row>
    <row r="602" spans="1:17" s="26" customFormat="1" x14ac:dyDescent="0.25">
      <c r="A602" s="25" t="s">
        <v>368</v>
      </c>
      <c r="B602" s="158" t="e">
        <f>VLOOKUP(A602,'IGNORE census data'!$A:$AB,1,FALSE)</f>
        <v>#N/A</v>
      </c>
      <c r="C602" s="25" t="s">
        <v>367</v>
      </c>
      <c r="D602" s="25">
        <v>12.705629934099999</v>
      </c>
      <c r="E602" s="25">
        <v>16.109893835600001</v>
      </c>
      <c r="F602" s="25">
        <v>291.79146197400001</v>
      </c>
      <c r="G602" s="25">
        <v>8</v>
      </c>
      <c r="H602" s="31" t="s">
        <v>968</v>
      </c>
      <c r="I602" s="25" t="s">
        <v>369</v>
      </c>
      <c r="J602" s="25" t="s">
        <v>105</v>
      </c>
      <c r="K602" s="25" t="s">
        <v>219</v>
      </c>
      <c r="L602" s="25"/>
      <c r="M602" s="25"/>
      <c r="N602" s="25" t="s">
        <v>24</v>
      </c>
      <c r="O602" s="25">
        <v>1</v>
      </c>
      <c r="P602" s="25">
        <v>0</v>
      </c>
      <c r="Q602" s="25" t="s">
        <v>25</v>
      </c>
    </row>
    <row r="603" spans="1:17" s="26" customFormat="1" x14ac:dyDescent="0.25">
      <c r="A603" s="30" t="s">
        <v>1449</v>
      </c>
      <c r="B603" s="158" t="str">
        <f>VLOOKUP(A603,'IGNORE census data'!$A:$AB,1,FALSE)</f>
        <v>Ouled -Billi</v>
      </c>
      <c r="C603" s="26" t="s">
        <v>1025</v>
      </c>
      <c r="D603" s="26">
        <v>12.093154934099999</v>
      </c>
      <c r="E603" s="26">
        <v>17.2465939155</v>
      </c>
      <c r="F603" s="26">
        <v>343.62815385800002</v>
      </c>
      <c r="G603" s="26">
        <v>8</v>
      </c>
      <c r="H603" s="26" t="s">
        <v>967</v>
      </c>
      <c r="I603" s="26" t="s">
        <v>1717</v>
      </c>
      <c r="J603" s="26" t="s">
        <v>2040</v>
      </c>
      <c r="K603" s="26" t="s">
        <v>2050</v>
      </c>
      <c r="N603" s="26" t="s">
        <v>24</v>
      </c>
      <c r="O603" s="26">
        <v>1</v>
      </c>
      <c r="P603" s="26">
        <v>0</v>
      </c>
      <c r="Q603" s="26" t="s">
        <v>13</v>
      </c>
    </row>
    <row r="604" spans="1:17" s="26" customFormat="1" x14ac:dyDescent="0.25">
      <c r="A604" s="30" t="s">
        <v>1450</v>
      </c>
      <c r="B604" s="158" t="str">
        <f>VLOOKUP(A604,'IGNORE census data'!$A:$AB,1,FALSE)</f>
        <v>Ouled Billi Centre</v>
      </c>
      <c r="C604" s="26" t="s">
        <v>1026</v>
      </c>
      <c r="D604" s="26">
        <v>12.0933017923</v>
      </c>
      <c r="E604" s="26">
        <v>17.246696055200001</v>
      </c>
      <c r="F604" s="26">
        <v>313.777606375</v>
      </c>
      <c r="G604" s="26">
        <v>8</v>
      </c>
      <c r="H604" s="26" t="s">
        <v>967</v>
      </c>
      <c r="I604" s="26" t="s">
        <v>1718</v>
      </c>
      <c r="J604" s="26" t="s">
        <v>2040</v>
      </c>
      <c r="K604" s="26" t="s">
        <v>2050</v>
      </c>
      <c r="N604" s="26" t="s">
        <v>24</v>
      </c>
      <c r="O604" s="26">
        <v>1</v>
      </c>
      <c r="P604" s="26">
        <v>0</v>
      </c>
      <c r="Q604" s="26" t="s">
        <v>13</v>
      </c>
    </row>
    <row r="605" spans="1:17" s="26" customFormat="1" x14ac:dyDescent="0.25">
      <c r="A605" s="30" t="s">
        <v>1438</v>
      </c>
      <c r="B605" s="158" t="str">
        <f>VLOOKUP(A605,'IGNORE census data'!$A:$AB,1,FALSE)</f>
        <v>Ourel Adai</v>
      </c>
      <c r="C605" s="26" t="s">
        <v>568</v>
      </c>
      <c r="D605" s="26">
        <v>12.0187951833</v>
      </c>
      <c r="E605" s="26">
        <v>17.188155372400001</v>
      </c>
      <c r="F605" s="26">
        <v>340.02778822900001</v>
      </c>
      <c r="G605" s="26">
        <v>8</v>
      </c>
      <c r="H605" s="24" t="s">
        <v>967</v>
      </c>
      <c r="I605" s="26" t="s">
        <v>1711</v>
      </c>
      <c r="J605" s="26" t="s">
        <v>2040</v>
      </c>
      <c r="K605" s="26" t="s">
        <v>2050</v>
      </c>
      <c r="N605" s="26" t="s">
        <v>24</v>
      </c>
      <c r="O605" s="26">
        <v>1</v>
      </c>
      <c r="P605" s="26">
        <v>0</v>
      </c>
      <c r="Q605" s="26" t="s">
        <v>25</v>
      </c>
    </row>
    <row r="606" spans="1:17" s="26" customFormat="1" x14ac:dyDescent="0.25">
      <c r="A606" s="30" t="s">
        <v>1443</v>
      </c>
      <c r="B606" s="158" t="str">
        <f>VLOOKUP(A606,'IGNORE census data'!$A:$AB,1,FALSE)</f>
        <v>Ourel Bilala 1</v>
      </c>
      <c r="C606" s="26" t="s">
        <v>578</v>
      </c>
      <c r="D606" s="26">
        <v>12.093678759099999</v>
      </c>
      <c r="E606" s="26">
        <v>17.2467983427</v>
      </c>
      <c r="F606" s="26">
        <v>315.48432866899998</v>
      </c>
      <c r="G606" s="26">
        <v>8</v>
      </c>
      <c r="H606" s="24" t="s">
        <v>967</v>
      </c>
      <c r="I606" s="26" t="s">
        <v>1713</v>
      </c>
      <c r="J606" s="26" t="s">
        <v>2040</v>
      </c>
      <c r="K606" s="26" t="s">
        <v>2050</v>
      </c>
      <c r="N606" s="26" t="s">
        <v>21</v>
      </c>
      <c r="O606" s="26">
        <v>0</v>
      </c>
      <c r="P606" s="26">
        <v>0</v>
      </c>
      <c r="Q606" s="26" t="s">
        <v>13</v>
      </c>
    </row>
    <row r="607" spans="1:17" s="26" customFormat="1" x14ac:dyDescent="0.25">
      <c r="A607" s="30" t="s">
        <v>1437</v>
      </c>
      <c r="B607" s="158" t="str">
        <f>VLOOKUP(A607,'IGNORE census data'!$A:$AB,1,FALSE)</f>
        <v>Ourel Brahim</v>
      </c>
      <c r="C607" s="26" t="s">
        <v>563</v>
      </c>
      <c r="D607" s="26">
        <v>12.0423124403</v>
      </c>
      <c r="E607" s="26">
        <v>17.175305958399999</v>
      </c>
      <c r="F607" s="26">
        <v>326.86599400699998</v>
      </c>
      <c r="G607" s="26">
        <v>6</v>
      </c>
      <c r="H607" s="24" t="s">
        <v>967</v>
      </c>
      <c r="I607" s="26" t="s">
        <v>1437</v>
      </c>
      <c r="J607" s="26" t="s">
        <v>2040</v>
      </c>
      <c r="K607" s="26" t="s">
        <v>2050</v>
      </c>
      <c r="N607" s="26" t="s">
        <v>12</v>
      </c>
      <c r="O607" s="26">
        <v>0</v>
      </c>
      <c r="P607" s="26">
        <v>0</v>
      </c>
      <c r="Q607" s="26" t="s">
        <v>13</v>
      </c>
    </row>
    <row r="608" spans="1:17" s="32" customFormat="1" x14ac:dyDescent="0.25">
      <c r="A608" s="30" t="s">
        <v>1429</v>
      </c>
      <c r="B608" s="158" t="str">
        <f>VLOOKUP(A608,'IGNORE census data'!$A:$AB,1,FALSE)</f>
        <v>Ourel Hachm</v>
      </c>
      <c r="C608" s="26" t="s">
        <v>537</v>
      </c>
      <c r="D608" s="26">
        <v>12.0398417851</v>
      </c>
      <c r="E608" s="26">
        <v>17.214715805200001</v>
      </c>
      <c r="F608" s="26">
        <v>338.80196610500002</v>
      </c>
      <c r="G608" s="26">
        <v>8</v>
      </c>
      <c r="H608" s="24" t="s">
        <v>967</v>
      </c>
      <c r="I608" s="26" t="s">
        <v>1708</v>
      </c>
      <c r="J608" s="26" t="s">
        <v>2040</v>
      </c>
      <c r="K608" s="26" t="s">
        <v>2050</v>
      </c>
      <c r="L608" s="26"/>
      <c r="M608" s="26"/>
      <c r="N608" s="26" t="s">
        <v>24</v>
      </c>
      <c r="O608" s="26">
        <v>1</v>
      </c>
      <c r="P608" s="26">
        <v>0</v>
      </c>
      <c r="Q608" s="26" t="s">
        <v>25</v>
      </c>
    </row>
    <row r="609" spans="1:17" s="26" customFormat="1" x14ac:dyDescent="0.25">
      <c r="A609" s="30" t="s">
        <v>1427</v>
      </c>
      <c r="B609" s="158" t="str">
        <f>VLOOKUP(A609,'IGNORE census data'!$A:$AB,1,FALSE)</f>
        <v>Ourel Katir</v>
      </c>
      <c r="C609" s="26" t="s">
        <v>535</v>
      </c>
      <c r="D609" s="26">
        <v>12.0721500354</v>
      </c>
      <c r="E609" s="26">
        <v>17.2204488078</v>
      </c>
      <c r="F609" s="26">
        <v>341.76946049700001</v>
      </c>
      <c r="G609" s="26">
        <v>8</v>
      </c>
      <c r="H609" s="24" t="s">
        <v>967</v>
      </c>
      <c r="I609" s="26" t="s">
        <v>1427</v>
      </c>
      <c r="J609" s="26" t="s">
        <v>2040</v>
      </c>
      <c r="K609" s="26" t="s">
        <v>2050</v>
      </c>
      <c r="N609" s="26" t="s">
        <v>65</v>
      </c>
      <c r="O609" s="26">
        <v>0</v>
      </c>
      <c r="P609" s="26">
        <v>0</v>
      </c>
      <c r="Q609" s="26" t="s">
        <v>13</v>
      </c>
    </row>
    <row r="610" spans="1:17" s="26" customFormat="1" x14ac:dyDescent="0.25">
      <c r="A610" s="30" t="s">
        <v>567</v>
      </c>
      <c r="B610" s="158" t="str">
        <f>VLOOKUP(A610,'IGNORE census data'!$A:$AB,1,FALSE)</f>
        <v>Ourel Moussa</v>
      </c>
      <c r="C610" s="26" t="s">
        <v>566</v>
      </c>
      <c r="D610" s="26">
        <v>12.068898964800001</v>
      </c>
      <c r="E610" s="26">
        <v>17.1891715637</v>
      </c>
      <c r="F610" s="26">
        <v>348.19660523699997</v>
      </c>
      <c r="G610" s="26">
        <v>8</v>
      </c>
      <c r="H610" s="24" t="s">
        <v>967</v>
      </c>
      <c r="I610" s="26" t="s">
        <v>567</v>
      </c>
      <c r="J610" s="26" t="s">
        <v>2040</v>
      </c>
      <c r="K610" s="26" t="s">
        <v>2050</v>
      </c>
      <c r="N610" s="26" t="s">
        <v>24</v>
      </c>
      <c r="O610" s="26">
        <v>1</v>
      </c>
      <c r="P610" s="26">
        <v>0</v>
      </c>
      <c r="Q610" s="26" t="s">
        <v>25</v>
      </c>
    </row>
    <row r="611" spans="1:17" s="26" customFormat="1" x14ac:dyDescent="0.25">
      <c r="A611" s="30" t="s">
        <v>565</v>
      </c>
      <c r="B611" s="158" t="str">
        <f>VLOOKUP(A611,'IGNORE census data'!$A:$AB,1,FALSE)</f>
        <v>Ourel Oumar</v>
      </c>
      <c r="C611" s="26" t="s">
        <v>564</v>
      </c>
      <c r="D611" s="26">
        <v>12.0552082121</v>
      </c>
      <c r="E611" s="26">
        <v>17.174380818500001</v>
      </c>
      <c r="F611" s="26">
        <v>337.37478163600002</v>
      </c>
      <c r="G611" s="26">
        <v>6</v>
      </c>
      <c r="H611" s="24" t="s">
        <v>967</v>
      </c>
      <c r="I611" s="26" t="s">
        <v>565</v>
      </c>
      <c r="J611" s="26" t="s">
        <v>2040</v>
      </c>
      <c r="K611" s="26" t="s">
        <v>2050</v>
      </c>
      <c r="N611" s="26" t="s">
        <v>24</v>
      </c>
      <c r="O611" s="26">
        <v>1</v>
      </c>
      <c r="P611" s="26">
        <v>0</v>
      </c>
      <c r="Q611" s="26" t="s">
        <v>25</v>
      </c>
    </row>
    <row r="612" spans="1:17" s="26" customFormat="1" x14ac:dyDescent="0.25">
      <c r="A612" s="24" t="s">
        <v>1228</v>
      </c>
      <c r="B612" s="158" t="str">
        <f>VLOOKUP(A612,'IGNORE census data'!$A:$AB,1,FALSE)</f>
        <v>Quartier Alwihda 1</v>
      </c>
      <c r="C612" s="26" t="s">
        <v>999</v>
      </c>
      <c r="D612" s="26">
        <v>12.376955207</v>
      </c>
      <c r="E612" s="26">
        <v>17.0595113603</v>
      </c>
      <c r="F612" s="26">
        <v>324.33013106499999</v>
      </c>
      <c r="G612" s="26">
        <v>8</v>
      </c>
      <c r="H612" s="26" t="s">
        <v>967</v>
      </c>
      <c r="I612" s="26" t="s">
        <v>1573</v>
      </c>
      <c r="J612" s="26" t="s">
        <v>2043</v>
      </c>
      <c r="K612" s="26" t="s">
        <v>102</v>
      </c>
      <c r="N612" s="26" t="s">
        <v>24</v>
      </c>
      <c r="O612" s="26">
        <v>8</v>
      </c>
      <c r="P612" s="26">
        <v>1</v>
      </c>
      <c r="Q612" s="26" t="s">
        <v>13</v>
      </c>
    </row>
    <row r="613" spans="1:17" s="26" customFormat="1" x14ac:dyDescent="0.25">
      <c r="A613" s="24" t="s">
        <v>1229</v>
      </c>
      <c r="B613" s="158" t="str">
        <f>VLOOKUP(A613,'IGNORE census data'!$A:$AB,1,FALSE)</f>
        <v>Quartier Farcha</v>
      </c>
      <c r="C613" s="26" t="s">
        <v>419</v>
      </c>
      <c r="D613" s="26">
        <v>12.3816793436</v>
      </c>
      <c r="E613" s="26">
        <v>17.052113582899999</v>
      </c>
      <c r="F613" s="26">
        <v>312.02433946600001</v>
      </c>
      <c r="G613" s="26">
        <v>8</v>
      </c>
      <c r="H613" s="24" t="s">
        <v>967</v>
      </c>
      <c r="I613" s="26" t="s">
        <v>1574</v>
      </c>
      <c r="J613" s="26" t="s">
        <v>2044</v>
      </c>
      <c r="K613" s="26" t="s">
        <v>102</v>
      </c>
      <c r="N613" s="26" t="s">
        <v>21</v>
      </c>
      <c r="O613" s="26">
        <v>0</v>
      </c>
      <c r="P613" s="26">
        <v>1</v>
      </c>
      <c r="Q613" s="26" t="s">
        <v>25</v>
      </c>
    </row>
    <row r="614" spans="1:17" s="26" customFormat="1" x14ac:dyDescent="0.25">
      <c r="A614" s="26" t="s">
        <v>1486</v>
      </c>
      <c r="B614" s="158" t="str">
        <f>VLOOKUP(A614,'IGNORE census data'!$A:$AB,1,FALSE)</f>
        <v>Radal Bagare</v>
      </c>
      <c r="C614" s="26" t="s">
        <v>704</v>
      </c>
      <c r="D614" s="26">
        <v>12.2001729901</v>
      </c>
      <c r="E614" s="26">
        <v>17.122486877</v>
      </c>
      <c r="F614" s="26">
        <v>317.36546776300003</v>
      </c>
      <c r="G614" s="26">
        <v>6</v>
      </c>
      <c r="H614" s="24" t="s">
        <v>967</v>
      </c>
      <c r="I614" s="26" t="s">
        <v>705</v>
      </c>
      <c r="J614" s="26" t="s">
        <v>2043</v>
      </c>
      <c r="K614" s="26" t="s">
        <v>2051</v>
      </c>
      <c r="N614" s="26" t="s">
        <v>24</v>
      </c>
      <c r="O614" s="26">
        <v>1</v>
      </c>
      <c r="P614" s="26">
        <v>0</v>
      </c>
      <c r="Q614" s="26" t="s">
        <v>25</v>
      </c>
    </row>
    <row r="615" spans="1:17" s="26" customFormat="1" x14ac:dyDescent="0.25">
      <c r="A615" s="26" t="s">
        <v>1853</v>
      </c>
      <c r="B615" s="158" t="str">
        <f>VLOOKUP(A615,'IGNORE census data'!$A:$AB,1,FALSE)</f>
        <v>Rafalbagara</v>
      </c>
      <c r="C615" s="26" t="s">
        <v>622</v>
      </c>
      <c r="D615" s="26">
        <v>11.792374787</v>
      </c>
      <c r="E615" s="26">
        <v>17.159256066499999</v>
      </c>
      <c r="F615" s="26">
        <v>349.14531200599998</v>
      </c>
      <c r="G615" s="26">
        <v>8</v>
      </c>
      <c r="H615" s="24" t="s">
        <v>967</v>
      </c>
      <c r="I615" s="26" t="s">
        <v>623</v>
      </c>
      <c r="J615" s="26" t="s">
        <v>1508</v>
      </c>
      <c r="K615" s="26" t="s">
        <v>1961</v>
      </c>
      <c r="N615" s="26" t="s">
        <v>24</v>
      </c>
      <c r="O615" s="26">
        <v>8</v>
      </c>
      <c r="P615" s="26">
        <v>0</v>
      </c>
      <c r="Q615" s="26" t="s">
        <v>25</v>
      </c>
    </row>
    <row r="616" spans="1:17" s="26" customFormat="1" x14ac:dyDescent="0.25">
      <c r="A616" s="23" t="s">
        <v>1110</v>
      </c>
      <c r="B616" s="158" t="str">
        <f>VLOOKUP(A616,'IGNORE census data'!$A:$AB,1,FALSE)</f>
        <v>Rakaya</v>
      </c>
      <c r="C616" s="26" t="s">
        <v>179</v>
      </c>
      <c r="D616" s="26">
        <v>12.372271570300001</v>
      </c>
      <c r="E616" s="26">
        <v>16.705876932100001</v>
      </c>
      <c r="F616" s="26">
        <v>282.21157076100002</v>
      </c>
      <c r="G616" s="26">
        <v>8</v>
      </c>
      <c r="H616" s="24" t="s">
        <v>967</v>
      </c>
      <c r="I616" s="26" t="s">
        <v>180</v>
      </c>
      <c r="J616" s="26" t="s">
        <v>2038</v>
      </c>
      <c r="K616" s="26" t="s">
        <v>2049</v>
      </c>
      <c r="N616" s="26" t="s">
        <v>18</v>
      </c>
      <c r="O616" s="26">
        <v>0</v>
      </c>
      <c r="P616" s="26">
        <v>0</v>
      </c>
      <c r="Q616" s="26" t="s">
        <v>13</v>
      </c>
    </row>
    <row r="617" spans="1:17" s="25" customFormat="1" x14ac:dyDescent="0.25">
      <c r="A617" s="25" t="s">
        <v>1913</v>
      </c>
      <c r="B617" s="25" t="str">
        <f>VLOOKUP(A617,'IGNORE census data'!$A:$AB,1,FALSE)</f>
        <v>Rass Alfil</v>
      </c>
      <c r="C617" s="25" t="s">
        <v>353</v>
      </c>
      <c r="D617" s="25">
        <v>12.2876038032</v>
      </c>
      <c r="E617" s="25">
        <v>16.500556524499999</v>
      </c>
      <c r="F617" s="25">
        <v>321.89740054800001</v>
      </c>
      <c r="G617" s="25">
        <v>8</v>
      </c>
      <c r="H617" s="31" t="s">
        <v>968</v>
      </c>
      <c r="I617" s="25" t="s">
        <v>1387</v>
      </c>
      <c r="J617" s="25" t="s">
        <v>2038</v>
      </c>
      <c r="K617" s="25" t="s">
        <v>1903</v>
      </c>
      <c r="N617" s="25" t="s">
        <v>24</v>
      </c>
      <c r="O617" s="25">
        <v>1</v>
      </c>
      <c r="P617" s="25">
        <v>0</v>
      </c>
      <c r="Q617" s="25" t="s">
        <v>25</v>
      </c>
    </row>
    <row r="618" spans="1:17" s="26" customFormat="1" x14ac:dyDescent="0.25">
      <c r="A618" s="26" t="s">
        <v>939</v>
      </c>
      <c r="B618" s="158" t="e">
        <f>VLOOKUP(A618,'IGNORE census data'!$A:$AB,1,FALSE)</f>
        <v>#N/A</v>
      </c>
      <c r="C618" s="26" t="s">
        <v>453</v>
      </c>
      <c r="D618" s="26">
        <v>12.127887271300001</v>
      </c>
      <c r="E618" s="26">
        <v>17.098561275000002</v>
      </c>
      <c r="F618" s="26">
        <v>342.51224923500001</v>
      </c>
      <c r="G618" s="26">
        <v>8</v>
      </c>
      <c r="H618" s="24" t="s">
        <v>967</v>
      </c>
      <c r="I618" s="26" t="s">
        <v>454</v>
      </c>
      <c r="J618" s="26" t="s">
        <v>2044</v>
      </c>
      <c r="K618" s="26" t="s">
        <v>937</v>
      </c>
      <c r="N618" s="26" t="s">
        <v>24</v>
      </c>
      <c r="O618" s="26">
        <v>1</v>
      </c>
      <c r="P618" s="26">
        <v>0</v>
      </c>
      <c r="Q618" s="26" t="s">
        <v>25</v>
      </c>
    </row>
    <row r="619" spans="1:17" s="26" customFormat="1" x14ac:dyDescent="0.25">
      <c r="A619" s="26" t="s">
        <v>940</v>
      </c>
      <c r="B619" s="158" t="e">
        <f>VLOOKUP(A619,'IGNORE census data'!$A:$AB,1,FALSE)</f>
        <v>#N/A</v>
      </c>
      <c r="C619" s="26" t="s">
        <v>457</v>
      </c>
      <c r="D619" s="26">
        <v>12.1320226347</v>
      </c>
      <c r="E619" s="26">
        <v>17.1031339028</v>
      </c>
      <c r="F619" s="26">
        <v>342.23018275599998</v>
      </c>
      <c r="G619" s="26">
        <v>8</v>
      </c>
      <c r="H619" s="24" t="s">
        <v>967</v>
      </c>
      <c r="I619" s="26" t="s">
        <v>458</v>
      </c>
      <c r="J619" s="26" t="s">
        <v>2044</v>
      </c>
      <c r="K619" s="26" t="s">
        <v>937</v>
      </c>
      <c r="N619" s="26" t="s">
        <v>24</v>
      </c>
      <c r="O619" s="26">
        <v>1</v>
      </c>
      <c r="P619" s="26">
        <v>0</v>
      </c>
      <c r="Q619" s="26" t="s">
        <v>25</v>
      </c>
    </row>
    <row r="620" spans="1:17" s="26" customFormat="1" x14ac:dyDescent="0.25">
      <c r="A620" s="26" t="s">
        <v>1240</v>
      </c>
      <c r="B620" s="158" t="e">
        <f>VLOOKUP(A620,'IGNORE census data'!$A:$AB,1,FALSE)</f>
        <v>#N/A</v>
      </c>
      <c r="C620" s="26" t="s">
        <v>444</v>
      </c>
      <c r="D620" s="26">
        <v>12.1451543404</v>
      </c>
      <c r="E620" s="26">
        <v>16.991765882100001</v>
      </c>
      <c r="F620" s="26">
        <v>325.20868662399999</v>
      </c>
      <c r="G620" s="26">
        <v>8</v>
      </c>
      <c r="H620" s="24" t="s">
        <v>967</v>
      </c>
      <c r="I620" s="26" t="s">
        <v>1580</v>
      </c>
      <c r="J620" s="26" t="s">
        <v>2043</v>
      </c>
      <c r="K620" s="26" t="s">
        <v>937</v>
      </c>
      <c r="N620" s="26" t="s">
        <v>24</v>
      </c>
      <c r="O620" s="26">
        <v>1</v>
      </c>
      <c r="P620" s="26">
        <v>0</v>
      </c>
      <c r="Q620" s="26" t="s">
        <v>25</v>
      </c>
    </row>
    <row r="621" spans="1:17" s="26" customFormat="1" x14ac:dyDescent="0.25">
      <c r="A621" s="26" t="s">
        <v>1818</v>
      </c>
      <c r="B621" s="158" t="str">
        <f>VLOOKUP(A621,'IGNORE census data'!$A:$AB,1,FALSE)</f>
        <v>Retche Darota</v>
      </c>
      <c r="C621" s="26" t="s">
        <v>462</v>
      </c>
      <c r="D621" s="26">
        <v>12.1476900612</v>
      </c>
      <c r="E621" s="26">
        <v>17.0570860805</v>
      </c>
      <c r="F621" s="26">
        <v>329.15334476200002</v>
      </c>
      <c r="G621" s="26">
        <v>8</v>
      </c>
      <c r="H621" s="24" t="s">
        <v>967</v>
      </c>
      <c r="I621" s="26" t="s">
        <v>1588</v>
      </c>
      <c r="J621" s="26" t="s">
        <v>2044</v>
      </c>
      <c r="K621" s="26" t="s">
        <v>937</v>
      </c>
      <c r="N621" s="26" t="s">
        <v>24</v>
      </c>
      <c r="O621" s="26">
        <v>1</v>
      </c>
      <c r="P621" s="26">
        <v>0</v>
      </c>
      <c r="Q621" s="26" t="s">
        <v>25</v>
      </c>
    </row>
    <row r="622" spans="1:17" s="26" customFormat="1" x14ac:dyDescent="0.25">
      <c r="A622" s="26" t="s">
        <v>1811</v>
      </c>
      <c r="B622" s="158" t="str">
        <f>VLOOKUP(A622,'IGNORE census data'!$A:$AB,1,FALSE)</f>
        <v>Ridemat</v>
      </c>
      <c r="C622" s="26" t="s">
        <v>451</v>
      </c>
      <c r="D622" s="26">
        <v>12.0720994729</v>
      </c>
      <c r="E622" s="26">
        <v>17.121780246699998</v>
      </c>
      <c r="F622" s="26">
        <v>343.96964002300001</v>
      </c>
      <c r="G622" s="26">
        <v>6</v>
      </c>
      <c r="H622" s="24" t="s">
        <v>967</v>
      </c>
      <c r="I622" s="26" t="s">
        <v>1585</v>
      </c>
      <c r="J622" s="26" t="s">
        <v>2040</v>
      </c>
      <c r="K622" s="26" t="s">
        <v>937</v>
      </c>
      <c r="N622" s="26" t="s">
        <v>39</v>
      </c>
      <c r="O622" s="26">
        <v>0</v>
      </c>
      <c r="P622" s="26">
        <v>0</v>
      </c>
      <c r="Q622" s="26" t="s">
        <v>13</v>
      </c>
    </row>
    <row r="623" spans="1:17" s="26" customFormat="1" x14ac:dyDescent="0.25">
      <c r="A623" s="23" t="s">
        <v>20</v>
      </c>
      <c r="B623" s="158" t="str">
        <f>VLOOKUP(A623,'IGNORE census data'!$A:$AB,1,FALSE)</f>
        <v>Ridina</v>
      </c>
      <c r="C623" s="26" t="s">
        <v>19</v>
      </c>
      <c r="D623" s="26">
        <v>12.5820526305</v>
      </c>
      <c r="E623" s="26">
        <v>16.555854988</v>
      </c>
      <c r="F623" s="26">
        <v>300.09190347100002</v>
      </c>
      <c r="G623" s="26">
        <v>8</v>
      </c>
      <c r="H623" s="24" t="s">
        <v>967</v>
      </c>
      <c r="I623" s="26" t="s">
        <v>20</v>
      </c>
      <c r="J623" s="26" t="s">
        <v>105</v>
      </c>
      <c r="K623" s="26" t="s">
        <v>105</v>
      </c>
      <c r="N623" s="26" t="s">
        <v>21</v>
      </c>
      <c r="O623" s="26">
        <v>0</v>
      </c>
      <c r="P623" s="26">
        <v>0</v>
      </c>
      <c r="Q623" s="26" t="s">
        <v>13</v>
      </c>
    </row>
    <row r="624" spans="1:17" s="26" customFormat="1" x14ac:dyDescent="0.25">
      <c r="A624" s="25" t="s">
        <v>2072</v>
      </c>
      <c r="B624" s="158" t="e">
        <f>VLOOKUP(A624,'IGNORE census data'!$A:$AB,1,FALSE)</f>
        <v>#N/A</v>
      </c>
      <c r="C624" s="25" t="s">
        <v>921</v>
      </c>
      <c r="D624" s="25">
        <v>12.5830888414</v>
      </c>
      <c r="E624" s="25">
        <v>16.555868887500001</v>
      </c>
      <c r="F624" s="25">
        <v>340.87549913100003</v>
      </c>
      <c r="G624" s="25">
        <v>8</v>
      </c>
      <c r="H624" s="31" t="s">
        <v>968</v>
      </c>
      <c r="I624" s="25" t="s">
        <v>20</v>
      </c>
      <c r="J624" s="25" t="s">
        <v>105</v>
      </c>
      <c r="K624" s="25" t="s">
        <v>105</v>
      </c>
      <c r="L624" s="25"/>
      <c r="M624" s="25"/>
      <c r="N624" s="25" t="s">
        <v>18</v>
      </c>
      <c r="O624" s="25">
        <v>1</v>
      </c>
      <c r="P624" s="25">
        <v>0</v>
      </c>
      <c r="Q624" s="25" t="s">
        <v>13</v>
      </c>
    </row>
    <row r="625" spans="1:17" s="26" customFormat="1" x14ac:dyDescent="0.25">
      <c r="A625" s="15" t="s">
        <v>2060</v>
      </c>
      <c r="B625" s="158" t="str">
        <f>VLOOKUP(A625,'IGNORE census data'!$A:$AB,1,FALSE)</f>
        <v>Riheda Dout</v>
      </c>
      <c r="C625" s="26" t="s">
        <v>470</v>
      </c>
      <c r="D625" s="26">
        <v>12.1486648809</v>
      </c>
      <c r="E625" s="26">
        <v>17.133515123900001</v>
      </c>
      <c r="F625" s="26">
        <v>319.379585738</v>
      </c>
      <c r="G625" s="26">
        <v>8</v>
      </c>
      <c r="H625" s="24" t="s">
        <v>967</v>
      </c>
      <c r="I625" s="15" t="s">
        <v>1248</v>
      </c>
      <c r="J625" s="26" t="s">
        <v>2044</v>
      </c>
      <c r="K625" s="26" t="s">
        <v>937</v>
      </c>
      <c r="N625" s="26" t="s">
        <v>24</v>
      </c>
      <c r="O625" s="26">
        <v>1</v>
      </c>
      <c r="P625" s="26">
        <v>0</v>
      </c>
      <c r="Q625" s="26" t="s">
        <v>25</v>
      </c>
    </row>
    <row r="626" spans="1:17" s="25" customFormat="1" x14ac:dyDescent="0.25">
      <c r="A626" s="23" t="s">
        <v>1388</v>
      </c>
      <c r="B626" s="158" t="str">
        <f>VLOOKUP(A626,'IGNORE census data'!$A:$AB,1,FALSE)</f>
        <v>Roigne 1</v>
      </c>
      <c r="C626" s="26" t="s">
        <v>285</v>
      </c>
      <c r="D626" s="26">
        <v>12.015382794300001</v>
      </c>
      <c r="E626" s="26">
        <v>16.421887827399999</v>
      </c>
      <c r="F626" s="26">
        <v>366.6831813</v>
      </c>
      <c r="G626" s="26">
        <v>8</v>
      </c>
      <c r="H626" s="24" t="s">
        <v>967</v>
      </c>
      <c r="I626" s="26" t="s">
        <v>286</v>
      </c>
      <c r="J626" s="26" t="s">
        <v>2038</v>
      </c>
      <c r="K626" s="26" t="s">
        <v>1903</v>
      </c>
      <c r="L626" s="26"/>
      <c r="M626" s="26"/>
      <c r="N626" s="26" t="s">
        <v>24</v>
      </c>
      <c r="O626" s="26">
        <v>1</v>
      </c>
      <c r="P626" s="26">
        <v>0</v>
      </c>
      <c r="Q626" s="26" t="s">
        <v>25</v>
      </c>
    </row>
    <row r="627" spans="1:17" s="25" customFormat="1" x14ac:dyDescent="0.25">
      <c r="A627" s="26" t="s">
        <v>1487</v>
      </c>
      <c r="B627" s="158" t="str">
        <f>VLOOKUP(A627,'IGNORE census data'!$A:$AB,1,FALSE)</f>
        <v>Sagal</v>
      </c>
      <c r="C627" s="26" t="s">
        <v>666</v>
      </c>
      <c r="D627" s="26">
        <v>12.226764252300001</v>
      </c>
      <c r="E627" s="26">
        <v>17.1278354986</v>
      </c>
      <c r="F627" s="26">
        <v>322.36173653200001</v>
      </c>
      <c r="G627" s="26">
        <v>8</v>
      </c>
      <c r="H627" s="24" t="s">
        <v>967</v>
      </c>
      <c r="I627" s="26" t="s">
        <v>1487</v>
      </c>
      <c r="J627" s="26" t="s">
        <v>2044</v>
      </c>
      <c r="K627" s="26" t="s">
        <v>2051</v>
      </c>
      <c r="L627" s="26"/>
      <c r="M627" s="26"/>
      <c r="N627" s="26" t="s">
        <v>24</v>
      </c>
      <c r="O627" s="26">
        <v>1</v>
      </c>
      <c r="P627" s="26">
        <v>0</v>
      </c>
      <c r="Q627" s="26" t="s">
        <v>25</v>
      </c>
    </row>
    <row r="628" spans="1:17" s="26" customFormat="1" x14ac:dyDescent="0.25">
      <c r="A628" s="26" t="s">
        <v>737</v>
      </c>
      <c r="B628" s="158" t="e">
        <f>VLOOKUP(A628,'IGNORE census data'!$A:$AB,1,FALSE)</f>
        <v>#N/A</v>
      </c>
      <c r="C628" s="26" t="s">
        <v>736</v>
      </c>
      <c r="D628" s="26">
        <v>12.6073891166</v>
      </c>
      <c r="E628" s="26">
        <v>16.747421321000001</v>
      </c>
      <c r="F628" s="26">
        <v>293.55283891800002</v>
      </c>
      <c r="G628" s="26">
        <v>8</v>
      </c>
      <c r="H628" s="24" t="s">
        <v>967</v>
      </c>
      <c r="I628" s="26" t="s">
        <v>737</v>
      </c>
      <c r="J628" s="26" t="s">
        <v>2047</v>
      </c>
      <c r="K628" s="26" t="s">
        <v>1886</v>
      </c>
      <c r="N628" s="26" t="s">
        <v>12</v>
      </c>
      <c r="O628" s="26">
        <v>0</v>
      </c>
      <c r="P628" s="26">
        <v>3</v>
      </c>
      <c r="Q628" s="26" t="s">
        <v>13</v>
      </c>
    </row>
    <row r="629" spans="1:17" s="26" customFormat="1" x14ac:dyDescent="0.25">
      <c r="A629" s="24" t="s">
        <v>1230</v>
      </c>
      <c r="B629" s="158" t="str">
        <f>VLOOKUP(A629,'IGNORE census data'!$A:$AB,1,FALSE)</f>
        <v>Salmata</v>
      </c>
      <c r="C629" s="26" t="s">
        <v>973</v>
      </c>
      <c r="D629" s="26">
        <v>12.460543809300001</v>
      </c>
      <c r="E629" s="26">
        <v>17.032083701099999</v>
      </c>
      <c r="F629" s="26">
        <v>298.09858949699998</v>
      </c>
      <c r="G629" s="26">
        <v>8</v>
      </c>
      <c r="H629" s="26" t="s">
        <v>967</v>
      </c>
      <c r="I629" s="26" t="s">
        <v>1230</v>
      </c>
      <c r="J629" s="26" t="s">
        <v>2043</v>
      </c>
      <c r="K629" s="26" t="s">
        <v>102</v>
      </c>
      <c r="N629" s="26" t="s">
        <v>24</v>
      </c>
      <c r="O629" s="26">
        <v>1</v>
      </c>
      <c r="P629" s="26">
        <v>0</v>
      </c>
      <c r="Q629" s="26" t="s">
        <v>13</v>
      </c>
    </row>
    <row r="630" spans="1:17" s="26" customFormat="1" x14ac:dyDescent="0.25">
      <c r="A630" s="23" t="s">
        <v>1398</v>
      </c>
      <c r="B630" s="158" t="str">
        <f>VLOOKUP(A630,'IGNORE census data'!$A:$AB,1,FALSE)</f>
        <v>Salwakai</v>
      </c>
      <c r="C630" s="26" t="s">
        <v>51</v>
      </c>
      <c r="D630" s="26">
        <v>12.432015657399999</v>
      </c>
      <c r="E630" s="26">
        <v>16.538514564100002</v>
      </c>
      <c r="F630" s="26">
        <v>305.12216666099999</v>
      </c>
      <c r="G630" s="26">
        <v>8</v>
      </c>
      <c r="H630" s="24" t="s">
        <v>967</v>
      </c>
      <c r="I630" s="26" t="s">
        <v>52</v>
      </c>
      <c r="J630" s="26" t="s">
        <v>105</v>
      </c>
      <c r="K630" s="26" t="s">
        <v>105</v>
      </c>
      <c r="N630" s="26" t="s">
        <v>21</v>
      </c>
      <c r="O630" s="26">
        <v>1</v>
      </c>
      <c r="P630" s="26">
        <v>0</v>
      </c>
      <c r="Q630" s="26" t="s">
        <v>25</v>
      </c>
    </row>
    <row r="631" spans="1:17" s="26" customFormat="1" x14ac:dyDescent="0.25">
      <c r="A631" s="23" t="s">
        <v>58</v>
      </c>
      <c r="B631" s="158" t="str">
        <f>VLOOKUP(A631,'IGNORE census data'!$A:$AB,1,FALSE)</f>
        <v>Saraf</v>
      </c>
      <c r="C631" s="26" t="s">
        <v>57</v>
      </c>
      <c r="D631" s="26">
        <v>12.611919540000001</v>
      </c>
      <c r="E631" s="26">
        <v>16.570276511100001</v>
      </c>
      <c r="F631" s="26">
        <v>356.339718108</v>
      </c>
      <c r="G631" s="26">
        <v>8</v>
      </c>
      <c r="H631" s="24" t="s">
        <v>967</v>
      </c>
      <c r="I631" s="26" t="s">
        <v>58</v>
      </c>
      <c r="J631" s="26" t="s">
        <v>105</v>
      </c>
      <c r="K631" s="26" t="s">
        <v>105</v>
      </c>
      <c r="N631" s="26" t="s">
        <v>12</v>
      </c>
      <c r="O631" s="26">
        <v>0</v>
      </c>
      <c r="P631" s="26">
        <v>0</v>
      </c>
      <c r="Q631" s="26" t="s">
        <v>13</v>
      </c>
    </row>
    <row r="632" spans="1:17" s="26" customFormat="1" x14ac:dyDescent="0.25">
      <c r="A632" s="26" t="s">
        <v>1403</v>
      </c>
      <c r="B632" s="158" t="str">
        <f>VLOOKUP(A632,'IGNORE census data'!$A:$AB,1,FALSE)</f>
        <v>Sarara</v>
      </c>
      <c r="C632" s="26" t="s">
        <v>915</v>
      </c>
      <c r="D632" s="26">
        <v>12.750408765</v>
      </c>
      <c r="E632" s="26">
        <v>16.5708677575</v>
      </c>
      <c r="F632" s="26">
        <v>297.206964927</v>
      </c>
      <c r="G632" s="26">
        <v>8</v>
      </c>
      <c r="H632" s="24" t="s">
        <v>967</v>
      </c>
      <c r="I632" s="26" t="s">
        <v>1403</v>
      </c>
      <c r="J632" s="26" t="s">
        <v>105</v>
      </c>
      <c r="K632" s="26" t="s">
        <v>105</v>
      </c>
      <c r="N632" s="26" t="s">
        <v>24</v>
      </c>
      <c r="O632" s="26">
        <v>1</v>
      </c>
      <c r="P632" s="26">
        <v>0</v>
      </c>
      <c r="Q632" s="26" t="s">
        <v>25</v>
      </c>
    </row>
    <row r="633" spans="1:17" s="26" customFormat="1" x14ac:dyDescent="0.25">
      <c r="A633" s="23" t="s">
        <v>1399</v>
      </c>
      <c r="B633" s="158" t="str">
        <f>VLOOKUP(A633,'IGNORE census data'!$A:$AB,1,FALSE)</f>
        <v>Sarwa</v>
      </c>
      <c r="C633" s="26" t="s">
        <v>53</v>
      </c>
      <c r="D633" s="26">
        <v>12.4707208543</v>
      </c>
      <c r="E633" s="26">
        <v>16.547585395799999</v>
      </c>
      <c r="F633" s="26">
        <v>299.92635384200003</v>
      </c>
      <c r="G633" s="26">
        <v>8</v>
      </c>
      <c r="H633" s="24" t="s">
        <v>967</v>
      </c>
      <c r="I633" s="26" t="s">
        <v>54</v>
      </c>
      <c r="J633" s="26" t="s">
        <v>105</v>
      </c>
      <c r="K633" s="26" t="s">
        <v>105</v>
      </c>
      <c r="N633" s="26" t="s">
        <v>24</v>
      </c>
      <c r="O633" s="26">
        <v>1</v>
      </c>
      <c r="P633" s="26">
        <v>1</v>
      </c>
      <c r="Q633" s="26" t="s">
        <v>25</v>
      </c>
    </row>
    <row r="634" spans="1:17" s="27" customFormat="1" x14ac:dyDescent="0.25">
      <c r="A634" s="26" t="s">
        <v>1267</v>
      </c>
      <c r="B634" s="158" t="str">
        <f>VLOOKUP(A634,'IGNORE census data'!$A:$AB,1,FALSE)</f>
        <v>Sebaya</v>
      </c>
      <c r="C634" s="26" t="s">
        <v>82</v>
      </c>
      <c r="D634" s="26">
        <v>12.638760441600001</v>
      </c>
      <c r="E634" s="26">
        <v>17.021826029300001</v>
      </c>
      <c r="F634" s="26">
        <v>307.13781843599998</v>
      </c>
      <c r="G634" s="26">
        <v>6</v>
      </c>
      <c r="H634" s="24" t="s">
        <v>967</v>
      </c>
      <c r="I634" s="26" t="s">
        <v>83</v>
      </c>
      <c r="J634" s="26" t="s">
        <v>105</v>
      </c>
      <c r="K634" s="26" t="s">
        <v>166</v>
      </c>
      <c r="L634" s="26"/>
      <c r="M634" s="26"/>
      <c r="N634" s="26" t="s">
        <v>24</v>
      </c>
      <c r="O634" s="26">
        <v>1</v>
      </c>
      <c r="P634" s="26">
        <v>0</v>
      </c>
      <c r="Q634" s="26" t="s">
        <v>25</v>
      </c>
    </row>
    <row r="635" spans="1:17" s="25" customFormat="1" x14ac:dyDescent="0.25">
      <c r="A635" s="26" t="s">
        <v>1834</v>
      </c>
      <c r="B635" s="158" t="str">
        <f>VLOOKUP(A635,'IGNORE census data'!$A:$AB,1,FALSE)</f>
        <v>Sidere Acherif</v>
      </c>
      <c r="C635" s="26" t="s">
        <v>822</v>
      </c>
      <c r="D635" s="26">
        <v>12.109729548700001</v>
      </c>
      <c r="E635" s="26">
        <v>16.746806857700001</v>
      </c>
      <c r="F635" s="26">
        <v>332.485602906</v>
      </c>
      <c r="G635" s="26">
        <v>8</v>
      </c>
      <c r="H635" s="24" t="s">
        <v>967</v>
      </c>
      <c r="I635" s="26" t="s">
        <v>1623</v>
      </c>
      <c r="J635" s="26" t="s">
        <v>2039</v>
      </c>
      <c r="K635" s="26" t="s">
        <v>1607</v>
      </c>
      <c r="L635" s="26"/>
      <c r="M635" s="26"/>
      <c r="N635" s="26" t="s">
        <v>24</v>
      </c>
      <c r="O635" s="26">
        <v>1</v>
      </c>
      <c r="P635" s="26">
        <v>0</v>
      </c>
      <c r="Q635" s="26" t="s">
        <v>13</v>
      </c>
    </row>
    <row r="636" spans="1:17" s="26" customFormat="1" x14ac:dyDescent="0.25">
      <c r="A636" s="24" t="s">
        <v>1231</v>
      </c>
      <c r="B636" s="158" t="str">
        <f>VLOOKUP(A636,'IGNORE census data'!$A:$AB,1,FALSE)</f>
        <v>Sideyk1</v>
      </c>
      <c r="C636" s="26" t="s">
        <v>905</v>
      </c>
      <c r="D636" s="26">
        <v>12.2827288064</v>
      </c>
      <c r="E636" s="26">
        <v>17.085556485200001</v>
      </c>
      <c r="F636" s="26">
        <v>342.78386369999998</v>
      </c>
      <c r="G636" s="26">
        <v>8</v>
      </c>
      <c r="H636" s="24" t="s">
        <v>967</v>
      </c>
      <c r="I636" s="26" t="s">
        <v>1233</v>
      </c>
      <c r="J636" s="26" t="s">
        <v>2043</v>
      </c>
      <c r="K636" s="26" t="s">
        <v>102</v>
      </c>
      <c r="N636" s="26" t="s">
        <v>24</v>
      </c>
      <c r="O636" s="26">
        <v>1</v>
      </c>
      <c r="P636" s="26">
        <v>0</v>
      </c>
      <c r="Q636" s="26" t="s">
        <v>25</v>
      </c>
    </row>
    <row r="637" spans="1:17" s="26" customFormat="1" x14ac:dyDescent="0.25">
      <c r="A637" s="24" t="s">
        <v>1232</v>
      </c>
      <c r="B637" s="158" t="str">
        <f>VLOOKUP(A637,'IGNORE census data'!$A:$AB,1,FALSE)</f>
        <v>Sideyk2</v>
      </c>
      <c r="C637" s="26" t="s">
        <v>906</v>
      </c>
      <c r="D637" s="26">
        <v>12.2723209811</v>
      </c>
      <c r="E637" s="26">
        <v>17.076998671199998</v>
      </c>
      <c r="F637" s="26">
        <v>281.19251449500001</v>
      </c>
      <c r="G637" s="26">
        <v>8</v>
      </c>
      <c r="H637" s="24" t="s">
        <v>967</v>
      </c>
      <c r="I637" s="26" t="s">
        <v>1232</v>
      </c>
      <c r="J637" s="26" t="s">
        <v>2043</v>
      </c>
      <c r="K637" s="26" t="s">
        <v>102</v>
      </c>
      <c r="N637" s="26" t="s">
        <v>24</v>
      </c>
      <c r="O637" s="26">
        <v>1</v>
      </c>
      <c r="P637" s="26">
        <v>0</v>
      </c>
      <c r="Q637" s="26" t="s">
        <v>25</v>
      </c>
    </row>
    <row r="638" spans="1:17" s="26" customFormat="1" x14ac:dyDescent="0.25">
      <c r="A638" s="24" t="s">
        <v>1233</v>
      </c>
      <c r="B638" s="158" t="str">
        <f>VLOOKUP(A638,'IGNORE census data'!$A:$AB,1,FALSE)</f>
        <v>Sideyk3</v>
      </c>
      <c r="C638" s="26" t="s">
        <v>907</v>
      </c>
      <c r="D638" s="26">
        <v>12.2680560469</v>
      </c>
      <c r="E638" s="26">
        <v>17.0798494549</v>
      </c>
      <c r="F638" s="26">
        <v>323.09932033600001</v>
      </c>
      <c r="G638" s="26">
        <v>6</v>
      </c>
      <c r="H638" s="24" t="s">
        <v>967</v>
      </c>
      <c r="I638" s="26" t="s">
        <v>1231</v>
      </c>
      <c r="J638" s="26" t="s">
        <v>2043</v>
      </c>
      <c r="K638" s="26" t="s">
        <v>102</v>
      </c>
      <c r="N638" s="26" t="s">
        <v>24</v>
      </c>
      <c r="O638" s="26">
        <v>1</v>
      </c>
      <c r="P638" s="26">
        <v>0</v>
      </c>
      <c r="Q638" s="26" t="s">
        <v>25</v>
      </c>
    </row>
    <row r="639" spans="1:17" s="26" customFormat="1" x14ac:dyDescent="0.25">
      <c r="A639" s="26" t="s">
        <v>1843</v>
      </c>
      <c r="B639" s="158" t="str">
        <f>VLOOKUP(A639,'IGNORE census data'!$A:$AB,1,FALSE)</f>
        <v>Sidre Centre 1</v>
      </c>
      <c r="C639" s="26" t="s">
        <v>815</v>
      </c>
      <c r="D639" s="26">
        <v>12.125090884600001</v>
      </c>
      <c r="E639" s="26">
        <v>16.743268378300002</v>
      </c>
      <c r="F639" s="26">
        <v>328.496264752</v>
      </c>
      <c r="G639" s="26">
        <v>8</v>
      </c>
      <c r="H639" s="24" t="s">
        <v>967</v>
      </c>
      <c r="I639" s="26" t="s">
        <v>1620</v>
      </c>
      <c r="J639" s="26" t="s">
        <v>2039</v>
      </c>
      <c r="K639" s="26" t="s">
        <v>1607</v>
      </c>
      <c r="N639" s="26" t="s">
        <v>24</v>
      </c>
      <c r="O639" s="26">
        <v>2</v>
      </c>
      <c r="P639" s="26">
        <v>1</v>
      </c>
      <c r="Q639" s="26" t="s">
        <v>25</v>
      </c>
    </row>
    <row r="640" spans="1:17" s="26" customFormat="1" x14ac:dyDescent="0.25">
      <c r="A640" s="26" t="s">
        <v>1844</v>
      </c>
      <c r="B640" s="158" t="str">
        <f>VLOOKUP(A640,'IGNORE census data'!$A:$AB,1,FALSE)</f>
        <v>Sidre Centre 2</v>
      </c>
      <c r="C640" s="26" t="s">
        <v>816</v>
      </c>
      <c r="D640" s="26">
        <v>12.141199288099999</v>
      </c>
      <c r="E640" s="26">
        <v>16.741046651400001</v>
      </c>
      <c r="F640" s="26">
        <v>333.50565882299998</v>
      </c>
      <c r="G640" s="26">
        <v>8</v>
      </c>
      <c r="H640" s="24" t="s">
        <v>967</v>
      </c>
      <c r="I640" s="26" t="s">
        <v>1621</v>
      </c>
      <c r="J640" s="26" t="s">
        <v>2039</v>
      </c>
      <c r="K640" s="26" t="s">
        <v>1607</v>
      </c>
      <c r="N640" s="26" t="s">
        <v>24</v>
      </c>
      <c r="O640" s="26">
        <v>1</v>
      </c>
      <c r="P640" s="26">
        <v>1</v>
      </c>
      <c r="Q640" s="26" t="s">
        <v>25</v>
      </c>
    </row>
    <row r="641" spans="1:17" s="26" customFormat="1" x14ac:dyDescent="0.25">
      <c r="A641" s="26" t="s">
        <v>1263</v>
      </c>
      <c r="B641" s="158" t="e">
        <f>VLOOKUP(A641,'IGNORE census data'!$A:$AB,1,FALSE)</f>
        <v>#N/A</v>
      </c>
      <c r="C641" s="26" t="s">
        <v>818</v>
      </c>
      <c r="D641" s="26">
        <v>12.106358383</v>
      </c>
      <c r="E641" s="26">
        <v>16.745138649499999</v>
      </c>
      <c r="F641" s="26">
        <v>358.40442830000001</v>
      </c>
      <c r="G641" s="26">
        <v>6</v>
      </c>
      <c r="H641" s="24" t="s">
        <v>967</v>
      </c>
      <c r="I641" s="26" t="s">
        <v>1622</v>
      </c>
      <c r="J641" s="26" t="s">
        <v>2039</v>
      </c>
      <c r="K641" s="26" t="s">
        <v>1607</v>
      </c>
      <c r="N641" s="26" t="s">
        <v>24</v>
      </c>
      <c r="O641" s="26">
        <v>1</v>
      </c>
      <c r="P641" s="26">
        <v>0</v>
      </c>
      <c r="Q641" s="26" t="s">
        <v>25</v>
      </c>
    </row>
    <row r="642" spans="1:17" s="25" customFormat="1" x14ac:dyDescent="0.25">
      <c r="A642" s="26" t="s">
        <v>1624</v>
      </c>
      <c r="B642" s="158" t="str">
        <f>VLOOKUP(A642,'IGNORE census data'!$A:$AB,1,FALSE)</f>
        <v>Sidre Hachime</v>
      </c>
      <c r="C642" s="26" t="s">
        <v>817</v>
      </c>
      <c r="D642" s="26">
        <v>12.146556514</v>
      </c>
      <c r="E642" s="26">
        <v>16.738049095800001</v>
      </c>
      <c r="F642" s="26">
        <v>313.88245968500001</v>
      </c>
      <c r="G642" s="26">
        <v>8</v>
      </c>
      <c r="H642" s="24" t="s">
        <v>967</v>
      </c>
      <c r="I642" s="26" t="s">
        <v>1624</v>
      </c>
      <c r="J642" s="26" t="s">
        <v>2039</v>
      </c>
      <c r="K642" s="26" t="s">
        <v>1607</v>
      </c>
      <c r="L642" s="26"/>
      <c r="M642" s="26"/>
      <c r="N642" s="26" t="s">
        <v>24</v>
      </c>
      <c r="O642" s="26">
        <v>1</v>
      </c>
      <c r="P642" s="26">
        <v>0</v>
      </c>
      <c r="Q642" s="26" t="s">
        <v>25</v>
      </c>
    </row>
    <row r="643" spans="1:17" s="25" customFormat="1" x14ac:dyDescent="0.25">
      <c r="A643" s="25" t="s">
        <v>1264</v>
      </c>
      <c r="B643" s="158" t="e">
        <f>VLOOKUP(A643,'IGNORE census data'!$A:$AB,1,FALSE)</f>
        <v>#N/A</v>
      </c>
      <c r="C643" s="25" t="s">
        <v>821</v>
      </c>
      <c r="D643" s="25">
        <v>12.066556822900001</v>
      </c>
      <c r="E643" s="25">
        <v>16.743592245599999</v>
      </c>
      <c r="F643" s="25">
        <v>328.62443250199999</v>
      </c>
      <c r="G643" s="25">
        <v>6</v>
      </c>
      <c r="H643" s="31" t="s">
        <v>968</v>
      </c>
      <c r="I643" s="25" t="s">
        <v>1625</v>
      </c>
      <c r="J643" s="25" t="s">
        <v>2039</v>
      </c>
      <c r="K643" s="25" t="s">
        <v>1607</v>
      </c>
      <c r="N643" s="25" t="s">
        <v>24</v>
      </c>
      <c r="O643" s="25">
        <v>1</v>
      </c>
      <c r="P643" s="25">
        <v>0</v>
      </c>
      <c r="Q643" s="25" t="s">
        <v>13</v>
      </c>
    </row>
    <row r="644" spans="1:17" s="26" customFormat="1" x14ac:dyDescent="0.25">
      <c r="A644" s="15" t="s">
        <v>1265</v>
      </c>
      <c r="B644" s="158" t="str">
        <f>VLOOKUP(A644,'IGNORE census data'!$A:$AB,1,FALSE)</f>
        <v>Simesim</v>
      </c>
      <c r="C644" s="26" t="s">
        <v>1007</v>
      </c>
      <c r="D644" s="26">
        <v>11.941164223099999</v>
      </c>
      <c r="E644" s="26">
        <v>16.796939426800002</v>
      </c>
      <c r="F644" s="26">
        <v>337.238509201</v>
      </c>
      <c r="G644" s="26">
        <v>8</v>
      </c>
      <c r="H644" s="26" t="s">
        <v>967</v>
      </c>
      <c r="I644" s="26" t="s">
        <v>1008</v>
      </c>
      <c r="J644" s="26" t="s">
        <v>2039</v>
      </c>
      <c r="K644" s="26" t="s">
        <v>1607</v>
      </c>
      <c r="N644" s="26" t="s">
        <v>21</v>
      </c>
      <c r="O644" s="26">
        <v>0</v>
      </c>
      <c r="P644" s="26">
        <v>0</v>
      </c>
      <c r="Q644" s="26" t="s">
        <v>13</v>
      </c>
    </row>
    <row r="645" spans="1:17" s="26" customFormat="1" x14ac:dyDescent="0.25">
      <c r="A645" s="26" t="s">
        <v>1901</v>
      </c>
      <c r="B645" s="158" t="str">
        <f>VLOOKUP(A645,'IGNORE census data'!$A:$AB,1,FALSE)</f>
        <v>Souati Am Dabib</v>
      </c>
      <c r="C645" s="26" t="s">
        <v>762</v>
      </c>
      <c r="D645" s="26">
        <v>12.556926492000001</v>
      </c>
      <c r="E645" s="26">
        <v>16.667548916299999</v>
      </c>
      <c r="F645" s="26">
        <v>312.636232054</v>
      </c>
      <c r="G645" s="26">
        <v>8</v>
      </c>
      <c r="H645" s="24" t="s">
        <v>967</v>
      </c>
      <c r="I645" s="26" t="s">
        <v>1671</v>
      </c>
      <c r="J645" s="26" t="s">
        <v>2047</v>
      </c>
      <c r="K645" s="26" t="s">
        <v>1886</v>
      </c>
      <c r="N645" s="26" t="s">
        <v>65</v>
      </c>
      <c r="O645" s="26">
        <v>0</v>
      </c>
      <c r="P645" s="26">
        <v>0</v>
      </c>
      <c r="Q645" s="26" t="s">
        <v>13</v>
      </c>
    </row>
    <row r="646" spans="1:17" s="26" customFormat="1" x14ac:dyDescent="0.25">
      <c r="A646" s="26" t="s">
        <v>1411</v>
      </c>
      <c r="B646" s="158" t="str">
        <f>VLOOKUP(A646,'IGNORE census data'!$A:$AB,1,FALSE)</f>
        <v>Soubia</v>
      </c>
      <c r="C646" s="26" t="s">
        <v>924</v>
      </c>
      <c r="D646" s="26">
        <v>12.5880927125</v>
      </c>
      <c r="E646" s="26">
        <v>16.560835110999999</v>
      </c>
      <c r="F646" s="26">
        <v>332.71411811899998</v>
      </c>
      <c r="G646" s="26">
        <v>8</v>
      </c>
      <c r="H646" s="24" t="s">
        <v>967</v>
      </c>
      <c r="I646" s="26" t="s">
        <v>1411</v>
      </c>
      <c r="J646" s="26" t="s">
        <v>105</v>
      </c>
      <c r="K646" s="26" t="s">
        <v>105</v>
      </c>
      <c r="N646" s="26" t="s">
        <v>24</v>
      </c>
      <c r="O646" s="26">
        <v>1</v>
      </c>
      <c r="P646" s="26">
        <v>0</v>
      </c>
      <c r="Q646" s="26" t="s">
        <v>13</v>
      </c>
    </row>
    <row r="647" spans="1:17" s="26" customFormat="1" x14ac:dyDescent="0.25">
      <c r="A647" s="30" t="s">
        <v>1417</v>
      </c>
      <c r="B647" s="158" t="str">
        <f>VLOOKUP(A647,'IGNORE census data'!$A:$AB,1,FALSE)</f>
        <v>Soudia 1</v>
      </c>
      <c r="C647" s="26" t="s">
        <v>517</v>
      </c>
      <c r="D647" s="26">
        <v>12.157483534600001</v>
      </c>
      <c r="E647" s="26">
        <v>17.364791246599999</v>
      </c>
      <c r="F647" s="26">
        <v>346.75294780600001</v>
      </c>
      <c r="G647" s="26">
        <v>8</v>
      </c>
      <c r="H647" s="24" t="s">
        <v>967</v>
      </c>
      <c r="I647" s="26" t="s">
        <v>1702</v>
      </c>
      <c r="J647" s="26" t="s">
        <v>2040</v>
      </c>
      <c r="K647" s="26" t="s">
        <v>2050</v>
      </c>
      <c r="N647" s="26" t="s">
        <v>21</v>
      </c>
      <c r="O647" s="26">
        <v>0</v>
      </c>
      <c r="P647" s="26">
        <v>0</v>
      </c>
      <c r="Q647" s="26" t="s">
        <v>13</v>
      </c>
    </row>
    <row r="648" spans="1:17" s="26" customFormat="1" x14ac:dyDescent="0.25">
      <c r="A648" s="30" t="s">
        <v>1454</v>
      </c>
      <c r="B648" s="158" t="str">
        <f>VLOOKUP(A648,'IGNORE census data'!$A:$AB,1,FALSE)</f>
        <v>Soudia 2</v>
      </c>
      <c r="C648" s="26" t="s">
        <v>517</v>
      </c>
      <c r="D648" s="26">
        <v>12.157483534600001</v>
      </c>
      <c r="E648" s="26">
        <v>17.364791246599999</v>
      </c>
      <c r="H648" s="24" t="s">
        <v>967</v>
      </c>
      <c r="I648" s="26" t="s">
        <v>1508</v>
      </c>
      <c r="J648" s="26" t="s">
        <v>1508</v>
      </c>
      <c r="K648" s="26" t="s">
        <v>2050</v>
      </c>
      <c r="N648" s="26" t="s">
        <v>21</v>
      </c>
      <c r="O648" s="26">
        <v>0</v>
      </c>
      <c r="P648" s="26">
        <v>0</v>
      </c>
      <c r="Q648" s="26" t="s">
        <v>13</v>
      </c>
    </row>
    <row r="649" spans="1:17" s="26" customFormat="1" x14ac:dyDescent="0.25">
      <c r="A649" s="30" t="s">
        <v>1925</v>
      </c>
      <c r="B649" s="158" t="str">
        <f>VLOOKUP(A649,'IGNORE census data'!$A:$AB,1,FALSE)</f>
        <v>Soudie 3</v>
      </c>
      <c r="C649" s="26" t="s">
        <v>517</v>
      </c>
      <c r="D649" s="26">
        <v>12.157483534600001</v>
      </c>
      <c r="E649" s="26">
        <v>17.364791246599999</v>
      </c>
      <c r="H649" s="24" t="s">
        <v>967</v>
      </c>
      <c r="I649" s="26" t="s">
        <v>1508</v>
      </c>
      <c r="J649" s="26" t="s">
        <v>1508</v>
      </c>
      <c r="K649" s="26" t="s">
        <v>2050</v>
      </c>
      <c r="N649" s="26" t="s">
        <v>21</v>
      </c>
      <c r="O649" s="26">
        <v>0</v>
      </c>
      <c r="P649" s="26">
        <v>0</v>
      </c>
      <c r="Q649" s="26" t="s">
        <v>13</v>
      </c>
    </row>
    <row r="650" spans="1:17" s="26" customFormat="1" x14ac:dyDescent="0.25">
      <c r="A650" s="23" t="s">
        <v>1389</v>
      </c>
      <c r="B650" s="158" t="str">
        <f>VLOOKUP(A650,'IGNORE census data'!$A:$AB,1,FALSE)</f>
        <v>Sourdjie</v>
      </c>
      <c r="C650" s="26" t="s">
        <v>1012</v>
      </c>
      <c r="D650" s="26">
        <v>12.117603598800001</v>
      </c>
      <c r="E650" s="26">
        <v>16.441078371900002</v>
      </c>
      <c r="F650" s="26">
        <v>324.57334215499998</v>
      </c>
      <c r="G650" s="26">
        <v>8</v>
      </c>
      <c r="H650" s="40" t="s">
        <v>967</v>
      </c>
      <c r="I650" s="26" t="s">
        <v>1695</v>
      </c>
      <c r="J650" s="26" t="s">
        <v>2038</v>
      </c>
      <c r="K650" s="26" t="s">
        <v>1903</v>
      </c>
      <c r="N650" s="26" t="s">
        <v>24</v>
      </c>
      <c r="O650" s="26">
        <v>1</v>
      </c>
      <c r="P650" s="26">
        <v>0</v>
      </c>
      <c r="Q650" s="26" t="s">
        <v>25</v>
      </c>
    </row>
    <row r="651" spans="1:17" s="26" customFormat="1" x14ac:dyDescent="0.25">
      <c r="A651" s="25" t="s">
        <v>808</v>
      </c>
      <c r="B651" s="158" t="e">
        <f>VLOOKUP(A651,'IGNORE census data'!$A:$AB,1,FALSE)</f>
        <v>#N/A</v>
      </c>
      <c r="C651" s="25" t="s">
        <v>807</v>
      </c>
      <c r="D651" s="25">
        <v>11.9987449462</v>
      </c>
      <c r="E651" s="25">
        <v>16.84775643</v>
      </c>
      <c r="F651" s="25">
        <v>322.423389638</v>
      </c>
      <c r="G651" s="25">
        <v>4</v>
      </c>
      <c r="H651" s="31" t="s">
        <v>968</v>
      </c>
      <c r="I651" s="25" t="s">
        <v>808</v>
      </c>
      <c r="J651" s="25" t="s">
        <v>2039</v>
      </c>
      <c r="K651" s="25" t="s">
        <v>1607</v>
      </c>
      <c r="L651" s="25"/>
      <c r="M651" s="25"/>
      <c r="N651" s="25" t="s">
        <v>24</v>
      </c>
      <c r="O651" s="25">
        <v>1</v>
      </c>
      <c r="P651" s="25">
        <v>0</v>
      </c>
      <c r="Q651" s="25" t="s">
        <v>25</v>
      </c>
    </row>
    <row r="652" spans="1:17" s="26" customFormat="1" x14ac:dyDescent="0.25">
      <c r="A652" s="23" t="s">
        <v>1394</v>
      </c>
      <c r="B652" s="158" t="str">
        <f>VLOOKUP(A652,'IGNORE census data'!$A:$AB,1,FALSE)</f>
        <v>Souwati</v>
      </c>
      <c r="C652" s="26" t="s">
        <v>32</v>
      </c>
      <c r="D652" s="26">
        <v>12.560070961599999</v>
      </c>
      <c r="E652" s="26">
        <v>16.643830064700001</v>
      </c>
      <c r="F652" s="26">
        <v>308.70069036699999</v>
      </c>
      <c r="G652" s="26">
        <v>4</v>
      </c>
      <c r="H652" s="24" t="s">
        <v>967</v>
      </c>
      <c r="I652" s="26" t="s">
        <v>1508</v>
      </c>
      <c r="J652" s="26" t="s">
        <v>105</v>
      </c>
      <c r="K652" s="26" t="s">
        <v>105</v>
      </c>
      <c r="N652" s="26" t="s">
        <v>24</v>
      </c>
      <c r="O652" s="26">
        <v>1</v>
      </c>
      <c r="P652" s="26">
        <v>1</v>
      </c>
      <c r="Q652" s="26" t="s">
        <v>25</v>
      </c>
    </row>
    <row r="653" spans="1:17" s="26" customFormat="1" x14ac:dyDescent="0.25">
      <c r="A653" s="23" t="s">
        <v>1500</v>
      </c>
      <c r="B653" s="158" t="str">
        <f>VLOOKUP(A653,'IGNORE census data'!$A:$AB,1,FALSE)</f>
        <v>Suroudje</v>
      </c>
      <c r="C653" s="26" t="s">
        <v>833</v>
      </c>
      <c r="D653" s="26">
        <v>12.1082351007</v>
      </c>
      <c r="E653" s="26">
        <v>17.4468691818</v>
      </c>
      <c r="F653" s="26">
        <v>313.22120631400003</v>
      </c>
      <c r="G653" s="26">
        <v>8</v>
      </c>
      <c r="H653" s="24" t="s">
        <v>967</v>
      </c>
      <c r="I653" s="26" t="s">
        <v>1747</v>
      </c>
      <c r="J653" s="26" t="s">
        <v>2040</v>
      </c>
      <c r="K653" s="26" t="s">
        <v>1796</v>
      </c>
      <c r="N653" s="26" t="s">
        <v>509</v>
      </c>
      <c r="O653" s="26">
        <v>0</v>
      </c>
      <c r="P653" s="26">
        <v>0</v>
      </c>
      <c r="Q653" s="26" t="s">
        <v>13</v>
      </c>
    </row>
    <row r="654" spans="1:17" s="26" customFormat="1" x14ac:dyDescent="0.25">
      <c r="A654" s="26" t="s">
        <v>1488</v>
      </c>
      <c r="B654" s="158" t="str">
        <f>VLOOKUP(A654,'IGNORE census data'!$A:$AB,1,FALSE)</f>
        <v>Taguile1</v>
      </c>
      <c r="C654" s="26" t="s">
        <v>694</v>
      </c>
      <c r="D654" s="26">
        <v>12.2586578407</v>
      </c>
      <c r="E654" s="26">
        <v>17.190239967899998</v>
      </c>
      <c r="F654" s="26">
        <v>333.615611656</v>
      </c>
      <c r="G654" s="26">
        <v>6</v>
      </c>
      <c r="H654" s="24" t="s">
        <v>967</v>
      </c>
      <c r="I654" s="26" t="s">
        <v>695</v>
      </c>
      <c r="J654" s="26" t="s">
        <v>2043</v>
      </c>
      <c r="K654" s="26" t="s">
        <v>2051</v>
      </c>
      <c r="N654" s="26" t="s">
        <v>12</v>
      </c>
      <c r="O654" s="26">
        <v>0</v>
      </c>
      <c r="P654" s="26">
        <v>2</v>
      </c>
      <c r="Q654" s="26" t="s">
        <v>13</v>
      </c>
    </row>
    <row r="655" spans="1:17" s="26" customFormat="1" x14ac:dyDescent="0.25">
      <c r="A655" s="26" t="s">
        <v>1489</v>
      </c>
      <c r="B655" s="158" t="str">
        <f>VLOOKUP(A655,'IGNORE census data'!$A:$AB,1,FALSE)</f>
        <v>Taguile2</v>
      </c>
      <c r="C655" s="26" t="s">
        <v>689</v>
      </c>
      <c r="D655" s="26">
        <v>12.264878377100001</v>
      </c>
      <c r="E655" s="26">
        <v>17.189832991300001</v>
      </c>
      <c r="F655" s="26">
        <v>284.13564839100002</v>
      </c>
      <c r="G655" s="26">
        <v>8</v>
      </c>
      <c r="H655" s="24" t="s">
        <v>967</v>
      </c>
      <c r="I655" s="26" t="s">
        <v>690</v>
      </c>
      <c r="J655" s="26" t="s">
        <v>2044</v>
      </c>
      <c r="K655" s="26" t="s">
        <v>2051</v>
      </c>
      <c r="N655" s="26" t="s">
        <v>12</v>
      </c>
      <c r="O655" s="26">
        <v>0</v>
      </c>
      <c r="P655" s="26">
        <v>1</v>
      </c>
      <c r="Q655" s="26" t="s">
        <v>13</v>
      </c>
    </row>
    <row r="656" spans="1:17" s="26" customFormat="1" x14ac:dyDescent="0.25">
      <c r="A656" s="24" t="s">
        <v>1490</v>
      </c>
      <c r="B656" s="158" t="str">
        <f>VLOOKUP(A656,'IGNORE census data'!$A:$AB,1,FALSE)</f>
        <v>Taguile4</v>
      </c>
      <c r="C656" s="26" t="s">
        <v>1044</v>
      </c>
      <c r="D656" s="26">
        <v>12.2517667128</v>
      </c>
      <c r="E656" s="26">
        <v>17.189043462499999</v>
      </c>
      <c r="F656" s="26">
        <v>330.92097371599999</v>
      </c>
      <c r="G656" s="26">
        <v>8</v>
      </c>
      <c r="H656" s="24" t="s">
        <v>967</v>
      </c>
      <c r="I656" s="26" t="s">
        <v>1739</v>
      </c>
      <c r="J656" s="26" t="s">
        <v>2044</v>
      </c>
      <c r="K656" s="26" t="s">
        <v>2051</v>
      </c>
      <c r="N656" s="26" t="s">
        <v>24</v>
      </c>
      <c r="O656" s="26">
        <v>1</v>
      </c>
      <c r="P656" s="26">
        <v>0</v>
      </c>
      <c r="Q656" s="26" t="s">
        <v>25</v>
      </c>
    </row>
    <row r="657" spans="1:17" s="26" customFormat="1" x14ac:dyDescent="0.25">
      <c r="A657" s="26" t="s">
        <v>1274</v>
      </c>
      <c r="B657" s="158" t="str">
        <f>VLOOKUP(A657,'IGNORE census data'!$A:$AB,1,FALSE)</f>
        <v>Talata</v>
      </c>
      <c r="C657" s="26" t="s">
        <v>117</v>
      </c>
      <c r="D657" s="26">
        <v>12.7644749473</v>
      </c>
      <c r="E657" s="26">
        <v>17.0419057288</v>
      </c>
      <c r="F657" s="26">
        <v>301.915419149</v>
      </c>
      <c r="G657" s="26">
        <v>6</v>
      </c>
      <c r="H657" s="24" t="s">
        <v>967</v>
      </c>
      <c r="I657" s="26" t="s">
        <v>118</v>
      </c>
      <c r="J657" s="26" t="s">
        <v>105</v>
      </c>
      <c r="K657" s="26" t="s">
        <v>166</v>
      </c>
      <c r="N657" s="26" t="s">
        <v>24</v>
      </c>
      <c r="O657" s="26">
        <v>1</v>
      </c>
      <c r="P657" s="26">
        <v>1</v>
      </c>
      <c r="Q657" s="26" t="s">
        <v>25</v>
      </c>
    </row>
    <row r="658" spans="1:17" s="26" customFormat="1" x14ac:dyDescent="0.25">
      <c r="A658" s="25" t="s">
        <v>120</v>
      </c>
      <c r="B658" s="158" t="e">
        <f>VLOOKUP(A658,'IGNORE census data'!$A:$AB,1,FALSE)</f>
        <v>#N/A</v>
      </c>
      <c r="C658" s="25" t="s">
        <v>119</v>
      </c>
      <c r="D658" s="25">
        <v>12.769359626</v>
      </c>
      <c r="E658" s="25">
        <v>17.047364508600001</v>
      </c>
      <c r="F658" s="25">
        <v>302.06724752299999</v>
      </c>
      <c r="G658" s="25">
        <v>4</v>
      </c>
      <c r="H658" s="31" t="s">
        <v>968</v>
      </c>
      <c r="I658" s="25" t="s">
        <v>120</v>
      </c>
      <c r="J658" s="25" t="s">
        <v>105</v>
      </c>
      <c r="K658" s="25" t="s">
        <v>166</v>
      </c>
      <c r="L658" s="25"/>
      <c r="M658" s="25"/>
      <c r="N658" s="25" t="s">
        <v>18</v>
      </c>
      <c r="O658" s="25">
        <v>2</v>
      </c>
      <c r="P658" s="25">
        <v>0</v>
      </c>
      <c r="Q658" s="25" t="s">
        <v>25</v>
      </c>
    </row>
    <row r="659" spans="1:17" s="26" customFormat="1" x14ac:dyDescent="0.25">
      <c r="A659" s="25" t="s">
        <v>122</v>
      </c>
      <c r="B659" s="158" t="e">
        <f>VLOOKUP(A659,'IGNORE census data'!$A:$AB,1,FALSE)</f>
        <v>#N/A</v>
      </c>
      <c r="C659" s="25" t="s">
        <v>121</v>
      </c>
      <c r="D659" s="25">
        <v>12.758867345200001</v>
      </c>
      <c r="E659" s="25">
        <v>17.0582028173</v>
      </c>
      <c r="F659" s="25">
        <v>304.95312842300001</v>
      </c>
      <c r="G659" s="25">
        <v>8</v>
      </c>
      <c r="H659" s="31" t="s">
        <v>968</v>
      </c>
      <c r="I659" s="25" t="s">
        <v>122</v>
      </c>
      <c r="J659" s="25" t="s">
        <v>105</v>
      </c>
      <c r="K659" s="25" t="s">
        <v>166</v>
      </c>
      <c r="L659" s="25"/>
      <c r="M659" s="25"/>
      <c r="N659" s="25" t="s">
        <v>39</v>
      </c>
      <c r="O659" s="25">
        <v>0</v>
      </c>
      <c r="P659" s="25">
        <v>1</v>
      </c>
      <c r="Q659" s="25" t="s">
        <v>13</v>
      </c>
    </row>
    <row r="660" spans="1:17" s="25" customFormat="1" x14ac:dyDescent="0.25">
      <c r="A660" s="17" t="s">
        <v>1923</v>
      </c>
      <c r="B660" s="158" t="str">
        <f>VLOOKUP(A660,'IGNORE census data'!$A:$AB,1,FALSE)</f>
        <v>Tambola 1</v>
      </c>
      <c r="C660" s="26" t="s">
        <v>538</v>
      </c>
      <c r="D660" s="26">
        <v>12.0432028654</v>
      </c>
      <c r="E660" s="26">
        <v>17.244723696499999</v>
      </c>
      <c r="F660" s="26">
        <v>346.29748055200002</v>
      </c>
      <c r="G660" s="26">
        <v>8</v>
      </c>
      <c r="H660" s="24" t="s">
        <v>967</v>
      </c>
      <c r="I660" s="26" t="s">
        <v>539</v>
      </c>
      <c r="J660" s="26" t="s">
        <v>2040</v>
      </c>
      <c r="K660" s="26" t="s">
        <v>2050</v>
      </c>
      <c r="L660" s="26"/>
      <c r="M660" s="26"/>
      <c r="N660" s="26" t="s">
        <v>24</v>
      </c>
      <c r="O660" s="26">
        <v>1</v>
      </c>
      <c r="P660" s="26">
        <v>0</v>
      </c>
      <c r="Q660" s="26" t="s">
        <v>25</v>
      </c>
    </row>
    <row r="661" spans="1:17" s="26" customFormat="1" x14ac:dyDescent="0.25">
      <c r="A661" s="17" t="s">
        <v>1924</v>
      </c>
      <c r="B661" s="158" t="str">
        <f>VLOOKUP(A661,'IGNORE census data'!$A:$AB,1,FALSE)</f>
        <v>Tambola 2</v>
      </c>
      <c r="C661" s="26" t="s">
        <v>542</v>
      </c>
      <c r="D661" s="26">
        <v>12.027846267499999</v>
      </c>
      <c r="E661" s="26">
        <v>17.265010098899999</v>
      </c>
      <c r="F661" s="26">
        <v>359.26575972099999</v>
      </c>
      <c r="G661" s="26">
        <v>6</v>
      </c>
      <c r="H661" s="24" t="s">
        <v>967</v>
      </c>
      <c r="I661" s="26" t="s">
        <v>543</v>
      </c>
      <c r="J661" s="26" t="s">
        <v>2040</v>
      </c>
      <c r="K661" s="26" t="s">
        <v>2050</v>
      </c>
      <c r="N661" s="26" t="s">
        <v>509</v>
      </c>
      <c r="O661" s="26">
        <v>0</v>
      </c>
      <c r="P661" s="26">
        <v>0</v>
      </c>
      <c r="Q661" s="26" t="s">
        <v>13</v>
      </c>
    </row>
    <row r="662" spans="1:17" s="26" customFormat="1" x14ac:dyDescent="0.25">
      <c r="A662" s="26" t="s">
        <v>866</v>
      </c>
      <c r="B662" s="158" t="str">
        <f>VLOOKUP(A662,'IGNORE census data'!$A:$AB,1,FALSE)</f>
        <v>Tarbaro</v>
      </c>
      <c r="C662" s="26" t="s">
        <v>865</v>
      </c>
      <c r="D662" s="26">
        <v>12.838244878399999</v>
      </c>
      <c r="E662" s="26">
        <v>16.6911088126</v>
      </c>
      <c r="F662" s="26">
        <v>298.11887939000002</v>
      </c>
      <c r="G662" s="26">
        <v>4</v>
      </c>
      <c r="H662" s="24" t="s">
        <v>967</v>
      </c>
      <c r="I662" s="26" t="s">
        <v>866</v>
      </c>
      <c r="J662" s="26" t="s">
        <v>105</v>
      </c>
      <c r="K662" s="26" t="s">
        <v>2052</v>
      </c>
      <c r="N662" s="26" t="s">
        <v>65</v>
      </c>
      <c r="O662" s="26">
        <v>0</v>
      </c>
      <c r="P662" s="26">
        <v>0</v>
      </c>
    </row>
    <row r="663" spans="1:17" s="26" customFormat="1" x14ac:dyDescent="0.25">
      <c r="A663" s="24" t="s">
        <v>492</v>
      </c>
      <c r="B663" s="158" t="str">
        <f>VLOOKUP(A663,'IGNORE census data'!$A:$AB,1,FALSE)</f>
        <v>Tchangam</v>
      </c>
      <c r="C663" s="26" t="s">
        <v>406</v>
      </c>
      <c r="D663" s="26">
        <v>12.296692030999999</v>
      </c>
      <c r="E663" s="26">
        <v>16.991507137900001</v>
      </c>
      <c r="F663" s="26">
        <v>317.91067068900003</v>
      </c>
      <c r="G663" s="26">
        <v>6</v>
      </c>
      <c r="H663" s="24" t="s">
        <v>967</v>
      </c>
      <c r="I663" s="26" t="s">
        <v>407</v>
      </c>
      <c r="J663" s="26" t="s">
        <v>2044</v>
      </c>
      <c r="K663" s="26" t="s">
        <v>102</v>
      </c>
      <c r="N663" s="26" t="s">
        <v>24</v>
      </c>
      <c r="O663" s="26">
        <v>1</v>
      </c>
      <c r="P663" s="26">
        <v>0</v>
      </c>
      <c r="Q663" s="26" t="s">
        <v>25</v>
      </c>
    </row>
    <row r="664" spans="1:17" s="26" customFormat="1" x14ac:dyDescent="0.25">
      <c r="A664" s="26" t="s">
        <v>492</v>
      </c>
      <c r="B664" s="158" t="str">
        <f>VLOOKUP(A664,'IGNORE census data'!$A:$AB,1,FALSE)</f>
        <v>Tchangam</v>
      </c>
      <c r="C664" s="26" t="s">
        <v>491</v>
      </c>
      <c r="D664" s="26">
        <v>11.994996970800001</v>
      </c>
      <c r="E664" s="26">
        <v>17.1249412656</v>
      </c>
      <c r="F664" s="26">
        <v>326.40178607399997</v>
      </c>
      <c r="G664" s="26">
        <v>8</v>
      </c>
      <c r="H664" s="24" t="s">
        <v>967</v>
      </c>
      <c r="I664" s="26" t="s">
        <v>492</v>
      </c>
      <c r="J664" s="26" t="s">
        <v>2044</v>
      </c>
      <c r="K664" s="26" t="s">
        <v>937</v>
      </c>
      <c r="N664" s="26" t="s">
        <v>65</v>
      </c>
      <c r="O664" s="26">
        <v>0</v>
      </c>
      <c r="P664" s="26">
        <v>0</v>
      </c>
      <c r="Q664" s="26" t="s">
        <v>13</v>
      </c>
    </row>
    <row r="665" spans="1:17" s="26" customFormat="1" x14ac:dyDescent="0.25">
      <c r="A665" s="24" t="s">
        <v>1234</v>
      </c>
      <c r="B665" s="158" t="str">
        <f>VLOOKUP(A665,'IGNORE census data'!$A:$AB,1,FALSE)</f>
        <v>Tchangam 1</v>
      </c>
      <c r="C665" s="26" t="s">
        <v>409</v>
      </c>
      <c r="D665" s="26">
        <v>12.2929286242</v>
      </c>
      <c r="E665" s="26">
        <v>16.988984762200001</v>
      </c>
      <c r="F665" s="26">
        <v>315.92541437099999</v>
      </c>
      <c r="G665" s="26">
        <v>8</v>
      </c>
      <c r="H665" s="24" t="s">
        <v>967</v>
      </c>
      <c r="I665" s="26" t="s">
        <v>410</v>
      </c>
      <c r="J665" s="26" t="s">
        <v>2043</v>
      </c>
      <c r="K665" s="26" t="s">
        <v>102</v>
      </c>
      <c r="N665" s="26" t="s">
        <v>24</v>
      </c>
      <c r="O665" s="26">
        <v>1</v>
      </c>
      <c r="P665" s="26">
        <v>0</v>
      </c>
      <c r="Q665" s="26" t="s">
        <v>25</v>
      </c>
    </row>
    <row r="666" spans="1:17" s="25" customFormat="1" x14ac:dyDescent="0.25">
      <c r="A666" s="24" t="s">
        <v>1235</v>
      </c>
      <c r="B666" s="158" t="str">
        <f>VLOOKUP(A666,'IGNORE census data'!$A:$AB,1,FALSE)</f>
        <v>Tchangam 2</v>
      </c>
      <c r="C666" s="26" t="s">
        <v>408</v>
      </c>
      <c r="D666" s="26">
        <v>12.295074270200001</v>
      </c>
      <c r="E666" s="26">
        <v>16.984145554600001</v>
      </c>
      <c r="F666" s="26">
        <v>321.136725033</v>
      </c>
      <c r="G666" s="26">
        <v>8</v>
      </c>
      <c r="H666" s="24" t="s">
        <v>967</v>
      </c>
      <c r="I666" s="26" t="s">
        <v>1575</v>
      </c>
      <c r="J666" s="26" t="s">
        <v>2043</v>
      </c>
      <c r="K666" s="26" t="s">
        <v>102</v>
      </c>
      <c r="L666" s="26"/>
      <c r="M666" s="26"/>
      <c r="N666" s="26" t="s">
        <v>39</v>
      </c>
      <c r="O666" s="26">
        <v>0</v>
      </c>
      <c r="P666" s="26">
        <v>0</v>
      </c>
      <c r="Q666" s="26" t="s">
        <v>13</v>
      </c>
    </row>
    <row r="667" spans="1:17" s="26" customFormat="1" x14ac:dyDescent="0.25">
      <c r="A667" s="24" t="s">
        <v>1236</v>
      </c>
      <c r="B667" s="158" t="str">
        <f>VLOOKUP(A667,'IGNORE census data'!$A:$AB,1,FALSE)</f>
        <v>Tchangam Hilele</v>
      </c>
      <c r="C667" s="26" t="s">
        <v>404</v>
      </c>
      <c r="D667" s="26">
        <v>12.296491855599999</v>
      </c>
      <c r="E667" s="26">
        <v>16.997792614000002</v>
      </c>
      <c r="F667" s="26">
        <v>313.918806147</v>
      </c>
      <c r="G667" s="26">
        <v>4</v>
      </c>
      <c r="H667" s="24" t="s">
        <v>967</v>
      </c>
      <c r="I667" s="26" t="s">
        <v>405</v>
      </c>
      <c r="J667" s="26" t="s">
        <v>2043</v>
      </c>
      <c r="K667" s="26" t="s">
        <v>102</v>
      </c>
      <c r="N667" s="26" t="s">
        <v>24</v>
      </c>
      <c r="O667" s="26">
        <v>1</v>
      </c>
      <c r="P667" s="26">
        <v>0</v>
      </c>
      <c r="Q667" s="26" t="s">
        <v>25</v>
      </c>
    </row>
    <row r="668" spans="1:17" s="26" customFormat="1" x14ac:dyDescent="0.25">
      <c r="A668" s="26" t="s">
        <v>1491</v>
      </c>
      <c r="B668" s="158" t="str">
        <f>VLOOKUP(A668,'IGNORE census data'!$A:$AB,1,FALSE)</f>
        <v>Tchawai  Alkoudou1</v>
      </c>
      <c r="C668" s="26" t="s">
        <v>696</v>
      </c>
      <c r="D668" s="26">
        <v>12.270816958699999</v>
      </c>
      <c r="E668" s="26">
        <v>17.154772190500001</v>
      </c>
      <c r="F668" s="26">
        <v>310.03292829100002</v>
      </c>
      <c r="G668" s="26">
        <v>8</v>
      </c>
      <c r="H668" s="24" t="s">
        <v>967</v>
      </c>
      <c r="I668" s="26" t="s">
        <v>697</v>
      </c>
      <c r="J668" s="26" t="s">
        <v>2044</v>
      </c>
      <c r="K668" s="26" t="s">
        <v>2051</v>
      </c>
      <c r="N668" s="26" t="s">
        <v>39</v>
      </c>
      <c r="O668" s="26">
        <v>0</v>
      </c>
      <c r="P668" s="26">
        <v>2</v>
      </c>
      <c r="Q668" s="26" t="s">
        <v>13</v>
      </c>
    </row>
    <row r="669" spans="1:17" s="26" customFormat="1" x14ac:dyDescent="0.25">
      <c r="A669" s="26" t="s">
        <v>1492</v>
      </c>
      <c r="B669" s="158" t="str">
        <f>VLOOKUP(A669,'IGNORE census data'!$A:$AB,1,FALSE)</f>
        <v>Tchawai  Saba</v>
      </c>
      <c r="C669" s="26" t="s">
        <v>676</v>
      </c>
      <c r="D669" s="26">
        <v>12.2434568999</v>
      </c>
      <c r="E669" s="26">
        <v>17.1642492639</v>
      </c>
      <c r="F669" s="26">
        <v>303.42304842499999</v>
      </c>
      <c r="G669" s="26">
        <v>8</v>
      </c>
      <c r="H669" s="24" t="s">
        <v>967</v>
      </c>
      <c r="I669" s="26" t="s">
        <v>1740</v>
      </c>
      <c r="J669" s="26" t="s">
        <v>2044</v>
      </c>
      <c r="K669" s="26" t="s">
        <v>2051</v>
      </c>
      <c r="N669" s="26" t="s">
        <v>24</v>
      </c>
      <c r="O669" s="26">
        <v>1</v>
      </c>
      <c r="P669" s="26">
        <v>0</v>
      </c>
      <c r="Q669" s="26" t="s">
        <v>25</v>
      </c>
    </row>
    <row r="670" spans="1:17" s="25" customFormat="1" x14ac:dyDescent="0.25">
      <c r="A670" s="26" t="s">
        <v>1493</v>
      </c>
      <c r="B670" s="158" t="str">
        <f>VLOOKUP(A670,'IGNORE census data'!$A:$AB,1,FALSE)</f>
        <v>Tchawai Achaina</v>
      </c>
      <c r="C670" s="26" t="s">
        <v>677</v>
      </c>
      <c r="D670" s="26">
        <v>12.2414783118</v>
      </c>
      <c r="E670" s="26">
        <v>17.1605829497</v>
      </c>
      <c r="F670" s="26">
        <v>319.09707235100001</v>
      </c>
      <c r="G670" s="26">
        <v>6</v>
      </c>
      <c r="H670" s="24" t="s">
        <v>967</v>
      </c>
      <c r="I670" s="26" t="s">
        <v>678</v>
      </c>
      <c r="J670" s="26" t="s">
        <v>2044</v>
      </c>
      <c r="K670" s="26" t="s">
        <v>2051</v>
      </c>
      <c r="L670" s="26"/>
      <c r="M670" s="26"/>
      <c r="N670" s="26" t="s">
        <v>24</v>
      </c>
      <c r="O670" s="26">
        <v>1</v>
      </c>
      <c r="P670" s="26">
        <v>0</v>
      </c>
      <c r="Q670" s="26" t="s">
        <v>25</v>
      </c>
    </row>
    <row r="671" spans="1:17" s="25" customFormat="1" x14ac:dyDescent="0.25">
      <c r="A671" s="23" t="s">
        <v>1494</v>
      </c>
      <c r="B671" s="158" t="str">
        <f>VLOOKUP(A671,'IGNORE census data'!$A:$AB,1,FALSE)</f>
        <v>Tchawai Alhimede</v>
      </c>
      <c r="C671" s="26" t="s">
        <v>1045</v>
      </c>
      <c r="D671" s="26">
        <v>12.2861314595</v>
      </c>
      <c r="E671" s="26">
        <v>17.197444113500001</v>
      </c>
      <c r="F671" s="26">
        <v>308.42538103200002</v>
      </c>
      <c r="G671" s="26">
        <v>8</v>
      </c>
      <c r="H671" s="24" t="s">
        <v>967</v>
      </c>
      <c r="I671" s="26" t="s">
        <v>1741</v>
      </c>
      <c r="J671" s="26" t="s">
        <v>2043</v>
      </c>
      <c r="K671" s="26" t="s">
        <v>2051</v>
      </c>
      <c r="L671" s="26"/>
      <c r="M671" s="26"/>
      <c r="N671" s="26" t="s">
        <v>24</v>
      </c>
      <c r="O671" s="26">
        <v>1</v>
      </c>
      <c r="P671" s="26">
        <v>1</v>
      </c>
      <c r="Q671" s="26" t="s">
        <v>25</v>
      </c>
    </row>
    <row r="672" spans="1:17" s="26" customFormat="1" x14ac:dyDescent="0.25">
      <c r="A672" s="23" t="s">
        <v>1495</v>
      </c>
      <c r="B672" s="158" t="str">
        <f>VLOOKUP(A672,'IGNORE census data'!$A:$AB,1,FALSE)</f>
        <v>Tchawai Saba2</v>
      </c>
      <c r="C672" s="26" t="s">
        <v>1047</v>
      </c>
      <c r="D672" s="26">
        <v>12.239269848699999</v>
      </c>
      <c r="E672" s="26">
        <v>17.160011774000001</v>
      </c>
      <c r="F672" s="26">
        <v>335.66530094000001</v>
      </c>
      <c r="G672" s="26">
        <v>8</v>
      </c>
      <c r="H672" s="24" t="s">
        <v>967</v>
      </c>
      <c r="I672" s="26" t="s">
        <v>1742</v>
      </c>
      <c r="J672" s="26" t="s">
        <v>2044</v>
      </c>
      <c r="K672" s="26" t="s">
        <v>2051</v>
      </c>
      <c r="N672" s="26" t="s">
        <v>24</v>
      </c>
      <c r="O672" s="26">
        <v>1</v>
      </c>
      <c r="P672" s="26">
        <v>0</v>
      </c>
      <c r="Q672" s="26" t="s">
        <v>25</v>
      </c>
    </row>
    <row r="673" spans="1:17" s="14" customFormat="1" x14ac:dyDescent="0.25">
      <c r="A673" s="26" t="s">
        <v>1249</v>
      </c>
      <c r="B673" s="158" t="str">
        <f>VLOOKUP(A673,'IGNORE census data'!$A:$AB,1,FALSE)</f>
        <v>Tchok Chari</v>
      </c>
      <c r="C673" s="26" t="s">
        <v>487</v>
      </c>
      <c r="D673" s="26">
        <v>12.0425286138</v>
      </c>
      <c r="E673" s="26">
        <v>17.1140907001</v>
      </c>
      <c r="F673" s="26">
        <v>328.301710748</v>
      </c>
      <c r="G673" s="26">
        <v>8</v>
      </c>
      <c r="H673" s="24" t="s">
        <v>967</v>
      </c>
      <c r="I673" s="26" t="s">
        <v>1249</v>
      </c>
      <c r="J673" s="26" t="s">
        <v>2044</v>
      </c>
      <c r="K673" s="26" t="s">
        <v>937</v>
      </c>
      <c r="L673" s="26"/>
      <c r="M673" s="26"/>
      <c r="N673" s="26" t="s">
        <v>24</v>
      </c>
      <c r="O673" s="26">
        <v>1</v>
      </c>
      <c r="P673" s="26">
        <v>0</v>
      </c>
      <c r="Q673" s="26" t="s">
        <v>25</v>
      </c>
    </row>
    <row r="674" spans="1:17" s="14" customFormat="1" x14ac:dyDescent="0.25">
      <c r="A674" s="19" t="s">
        <v>1410</v>
      </c>
      <c r="B674" s="158" t="str">
        <f>VLOOKUP(A674,'IGNORE census data'!$A:$AB,1,FALSE)</f>
        <v>Tchutchuna</v>
      </c>
      <c r="C674" s="17" t="s">
        <v>923</v>
      </c>
      <c r="D674" s="17">
        <v>12.5848340371</v>
      </c>
      <c r="E674" s="17">
        <v>16.561319365100001</v>
      </c>
      <c r="F674" s="17">
        <v>300.52088213000002</v>
      </c>
      <c r="G674" s="17">
        <v>8</v>
      </c>
      <c r="H674" s="16" t="s">
        <v>967</v>
      </c>
      <c r="I674" s="17" t="s">
        <v>1698</v>
      </c>
      <c r="J674" s="17" t="s">
        <v>105</v>
      </c>
      <c r="K674" s="17" t="s">
        <v>105</v>
      </c>
      <c r="L674" s="17"/>
      <c r="M674" s="17"/>
      <c r="N674" s="17" t="s">
        <v>18</v>
      </c>
      <c r="O674" s="17">
        <v>0</v>
      </c>
      <c r="P674" s="17">
        <v>0</v>
      </c>
      <c r="Q674" s="17" t="s">
        <v>13</v>
      </c>
    </row>
    <row r="675" spans="1:17" s="14" customFormat="1" x14ac:dyDescent="0.25">
      <c r="A675" s="26" t="s">
        <v>933</v>
      </c>
      <c r="B675" s="158" t="str">
        <f>VLOOKUP(A675,'IGNORE census data'!$A:$AB,1,FALSE)</f>
        <v>Tersefe Centre</v>
      </c>
      <c r="C675" s="26" t="s">
        <v>875</v>
      </c>
      <c r="D675" s="26">
        <v>12.9220161832</v>
      </c>
      <c r="E675" s="26">
        <v>16.820343259099999</v>
      </c>
      <c r="F675" s="26">
        <v>299.66310244700003</v>
      </c>
      <c r="G675" s="26">
        <v>4</v>
      </c>
      <c r="H675" s="24" t="s">
        <v>967</v>
      </c>
      <c r="I675" s="26" t="s">
        <v>876</v>
      </c>
      <c r="J675" s="26" t="s">
        <v>2037</v>
      </c>
      <c r="K675" s="26" t="s">
        <v>2052</v>
      </c>
      <c r="L675" s="26"/>
      <c r="M675" s="26"/>
      <c r="N675" s="26" t="s">
        <v>12</v>
      </c>
      <c r="O675" s="26">
        <v>0</v>
      </c>
      <c r="P675" s="26">
        <v>1</v>
      </c>
      <c r="Q675" s="26"/>
    </row>
    <row r="676" spans="1:17" s="14" customFormat="1" x14ac:dyDescent="0.25">
      <c r="A676" s="25" t="s">
        <v>651</v>
      </c>
      <c r="B676" s="158" t="e">
        <f>VLOOKUP(A676,'IGNORE census data'!$A:$AB,1,FALSE)</f>
        <v>#N/A</v>
      </c>
      <c r="C676" s="25" t="s">
        <v>650</v>
      </c>
      <c r="D676" s="25">
        <v>11.845929483300001</v>
      </c>
      <c r="E676" s="25">
        <v>17.322190825500002</v>
      </c>
      <c r="F676" s="25">
        <v>350.066904384</v>
      </c>
      <c r="G676" s="25">
        <v>6</v>
      </c>
      <c r="H676" s="31" t="s">
        <v>968</v>
      </c>
      <c r="I676" s="25" t="s">
        <v>651</v>
      </c>
      <c r="J676" s="25" t="s">
        <v>2046</v>
      </c>
      <c r="K676" s="25" t="s">
        <v>1961</v>
      </c>
      <c r="L676" s="25"/>
      <c r="M676" s="25"/>
      <c r="N676" s="25" t="s">
        <v>39</v>
      </c>
      <c r="O676" s="25">
        <v>0</v>
      </c>
      <c r="P676" s="25">
        <v>0</v>
      </c>
      <c r="Q676" s="25" t="s">
        <v>13</v>
      </c>
    </row>
    <row r="677" spans="1:17" s="14" customFormat="1" x14ac:dyDescent="0.25">
      <c r="A677" s="17" t="s">
        <v>1440</v>
      </c>
      <c r="B677" s="158" t="str">
        <f>VLOOKUP(A677,'IGNORE census data'!$A:$AB,1,FALSE)</f>
        <v>Toual 1</v>
      </c>
      <c r="C677" s="26" t="s">
        <v>569</v>
      </c>
      <c r="D677" s="26">
        <v>11.9425066504</v>
      </c>
      <c r="E677" s="26">
        <v>17.183482820399998</v>
      </c>
      <c r="F677" s="26">
        <v>329.95076019800001</v>
      </c>
      <c r="G677" s="26">
        <v>8</v>
      </c>
      <c r="H677" s="24" t="s">
        <v>967</v>
      </c>
      <c r="I677" s="26" t="s">
        <v>570</v>
      </c>
      <c r="J677" s="26" t="s">
        <v>2040</v>
      </c>
      <c r="K677" s="26" t="s">
        <v>2050</v>
      </c>
      <c r="L677" s="26"/>
      <c r="M677" s="26"/>
      <c r="N677" s="26" t="s">
        <v>24</v>
      </c>
      <c r="O677" s="26">
        <v>2</v>
      </c>
      <c r="P677" s="26">
        <v>2</v>
      </c>
      <c r="Q677" s="26" t="s">
        <v>25</v>
      </c>
    </row>
    <row r="678" spans="1:17" s="26" customFormat="1" x14ac:dyDescent="0.25">
      <c r="A678" s="17" t="s">
        <v>1455</v>
      </c>
      <c r="B678" s="158" t="str">
        <f>VLOOKUP(A678,'IGNORE census data'!$A:$AB,1,FALSE)</f>
        <v>Toual 2</v>
      </c>
      <c r="C678" s="26" t="s">
        <v>569</v>
      </c>
      <c r="D678" s="26">
        <v>11.9425066504</v>
      </c>
      <c r="E678" s="26">
        <v>17.183482820399998</v>
      </c>
      <c r="H678" s="26" t="s">
        <v>967</v>
      </c>
      <c r="I678" s="26" t="s">
        <v>1508</v>
      </c>
      <c r="J678" s="26" t="s">
        <v>1508</v>
      </c>
      <c r="K678" s="26" t="s">
        <v>2050</v>
      </c>
      <c r="N678" s="26" t="s">
        <v>24</v>
      </c>
      <c r="O678" s="26">
        <v>2</v>
      </c>
      <c r="P678" s="26">
        <v>2</v>
      </c>
      <c r="Q678" s="26" t="s">
        <v>25</v>
      </c>
    </row>
    <row r="679" spans="1:17" customFormat="1" x14ac:dyDescent="0.25">
      <c r="A679" s="26" t="s">
        <v>1590</v>
      </c>
      <c r="B679" s="158" t="str">
        <f>VLOOKUP(A679,'IGNORE census data'!$A:$AB,1,FALSE)</f>
        <v>Touka Midesis</v>
      </c>
      <c r="C679" s="26" t="s">
        <v>471</v>
      </c>
      <c r="D679" s="26">
        <v>12.176736138000001</v>
      </c>
      <c r="E679" s="26">
        <v>17.0456747928</v>
      </c>
      <c r="F679" s="26">
        <v>323.62699536000002</v>
      </c>
      <c r="G679" s="26">
        <v>8</v>
      </c>
      <c r="H679" s="24" t="s">
        <v>967</v>
      </c>
      <c r="I679" s="26" t="s">
        <v>1590</v>
      </c>
      <c r="J679" s="26" t="s">
        <v>2044</v>
      </c>
      <c r="K679" s="26" t="s">
        <v>937</v>
      </c>
      <c r="L679" s="26"/>
      <c r="M679" s="26"/>
      <c r="N679" s="26" t="s">
        <v>24</v>
      </c>
      <c r="O679" s="26">
        <v>1</v>
      </c>
      <c r="P679" s="26">
        <v>0</v>
      </c>
      <c r="Q679" s="26" t="s">
        <v>25</v>
      </c>
    </row>
    <row r="680" spans="1:17" customFormat="1" x14ac:dyDescent="0.25">
      <c r="A680" s="26" t="s">
        <v>1245</v>
      </c>
      <c r="B680" s="158" t="e">
        <f>VLOOKUP(A680,'IGNORE census data'!$A:$AB,1,FALSE)</f>
        <v>#N/A</v>
      </c>
      <c r="C680" s="26" t="s">
        <v>472</v>
      </c>
      <c r="D680" s="26">
        <v>12.1868677763</v>
      </c>
      <c r="E680" s="26">
        <v>17.041850021999998</v>
      </c>
      <c r="F680" s="26">
        <v>361.711278515</v>
      </c>
      <c r="G680" s="26">
        <v>6</v>
      </c>
      <c r="H680" s="24" t="s">
        <v>967</v>
      </c>
      <c r="I680" s="26" t="s">
        <v>1592</v>
      </c>
      <c r="J680" s="26" t="s">
        <v>2044</v>
      </c>
      <c r="K680" s="26" t="s">
        <v>937</v>
      </c>
      <c r="L680" s="26"/>
      <c r="M680" s="26"/>
      <c r="N680" s="26" t="s">
        <v>24</v>
      </c>
      <c r="O680" s="26">
        <v>1</v>
      </c>
      <c r="P680" s="26">
        <v>0</v>
      </c>
      <c r="Q680" s="26" t="s">
        <v>13</v>
      </c>
    </row>
    <row r="681" spans="1:17" s="40" customFormat="1" x14ac:dyDescent="0.25">
      <c r="A681" s="24" t="s">
        <v>1501</v>
      </c>
      <c r="B681" s="158" t="str">
        <f>VLOOKUP(A681,'IGNORE census data'!$A:$AB,1,FALSE)</f>
        <v>Toukouri</v>
      </c>
      <c r="C681" s="26" t="s">
        <v>962</v>
      </c>
      <c r="D681" s="26">
        <v>12.0114218519</v>
      </c>
      <c r="E681" s="26">
        <v>17.441226895300002</v>
      </c>
      <c r="F681" s="26">
        <v>381.568192651</v>
      </c>
      <c r="G681" s="26">
        <v>8</v>
      </c>
      <c r="H681" s="24" t="s">
        <v>967</v>
      </c>
      <c r="I681" s="26" t="s">
        <v>1748</v>
      </c>
      <c r="J681" s="26" t="s">
        <v>2040</v>
      </c>
      <c r="K681" s="26" t="s">
        <v>1796</v>
      </c>
      <c r="L681" s="26"/>
      <c r="M681" s="26"/>
      <c r="N681" s="26" t="s">
        <v>509</v>
      </c>
      <c r="O681" s="26">
        <v>0</v>
      </c>
      <c r="P681" s="26">
        <v>0</v>
      </c>
      <c r="Q681" s="26" t="s">
        <v>13</v>
      </c>
    </row>
    <row r="682" spans="1:17" customFormat="1" x14ac:dyDescent="0.25">
      <c r="A682" s="25" t="s">
        <v>587</v>
      </c>
      <c r="B682" s="158" t="e">
        <f>VLOOKUP(A682,'IGNORE census data'!$A:$AB,1,FALSE)</f>
        <v>#N/A</v>
      </c>
      <c r="C682" s="25" t="s">
        <v>588</v>
      </c>
      <c r="D682" s="25">
        <v>11.8408688548</v>
      </c>
      <c r="E682" s="25">
        <v>17.073616147199999</v>
      </c>
      <c r="F682" s="25">
        <v>338.593611904</v>
      </c>
      <c r="G682" s="25">
        <v>8</v>
      </c>
      <c r="H682" s="31" t="s">
        <v>968</v>
      </c>
      <c r="I682" s="25" t="s">
        <v>587</v>
      </c>
      <c r="J682" s="25" t="s">
        <v>2046</v>
      </c>
      <c r="K682" s="25" t="s">
        <v>1961</v>
      </c>
      <c r="L682" s="25"/>
      <c r="M682" s="25"/>
      <c r="N682" s="25" t="s">
        <v>24</v>
      </c>
      <c r="O682" s="25">
        <v>1</v>
      </c>
      <c r="P682" s="25">
        <v>1</v>
      </c>
      <c r="Q682" s="25" t="s">
        <v>25</v>
      </c>
    </row>
    <row r="683" spans="1:17" customFormat="1" x14ac:dyDescent="0.25">
      <c r="A683" s="26" t="s">
        <v>1879</v>
      </c>
      <c r="B683" s="158" t="str">
        <f>VLOOKUP(A683,'IGNORE census data'!$A:$AB,1,FALSE)</f>
        <v>Toukoussa</v>
      </c>
      <c r="C683" s="26" t="s">
        <v>586</v>
      </c>
      <c r="D683" s="26">
        <v>11.832509764399999</v>
      </c>
      <c r="E683" s="26">
        <v>17.075507978099999</v>
      </c>
      <c r="F683" s="26">
        <v>351.43095293599998</v>
      </c>
      <c r="G683" s="26">
        <v>8</v>
      </c>
      <c r="H683" s="24" t="s">
        <v>967</v>
      </c>
      <c r="I683" s="26" t="s">
        <v>1638</v>
      </c>
      <c r="J683" s="26" t="s">
        <v>2046</v>
      </c>
      <c r="K683" s="26" t="s">
        <v>1961</v>
      </c>
      <c r="L683" s="26"/>
      <c r="M683" s="26"/>
      <c r="N683" s="26" t="s">
        <v>65</v>
      </c>
      <c r="O683" s="26">
        <v>0</v>
      </c>
      <c r="P683" s="26">
        <v>0</v>
      </c>
      <c r="Q683" s="26" t="s">
        <v>13</v>
      </c>
    </row>
    <row r="684" spans="1:17" s="25" customFormat="1" x14ac:dyDescent="0.25">
      <c r="A684" s="26" t="s">
        <v>1145</v>
      </c>
      <c r="B684" s="158" t="str">
        <f>VLOOKUP(A684,'IGNORE census data'!$A:$AB,1,FALSE)</f>
        <v>Toumtoubaye</v>
      </c>
      <c r="C684" s="26" t="s">
        <v>360</v>
      </c>
      <c r="D684" s="26">
        <v>12.6298388608</v>
      </c>
      <c r="E684" s="26">
        <v>16.1833482678</v>
      </c>
      <c r="F684" s="26">
        <v>295.06230012600003</v>
      </c>
      <c r="G684" s="26">
        <v>8</v>
      </c>
      <c r="H684" s="24" t="s">
        <v>967</v>
      </c>
      <c r="I684" s="26" t="s">
        <v>361</v>
      </c>
      <c r="J684" s="26" t="s">
        <v>2037</v>
      </c>
      <c r="K684" s="26" t="s">
        <v>219</v>
      </c>
      <c r="L684" s="26"/>
      <c r="M684" s="26"/>
      <c r="N684" s="26" t="s">
        <v>39</v>
      </c>
      <c r="O684" s="26">
        <v>0</v>
      </c>
      <c r="P684" s="26">
        <v>0</v>
      </c>
      <c r="Q684" s="26" t="s">
        <v>13</v>
      </c>
    </row>
    <row r="685" spans="1:17" s="25" customFormat="1" x14ac:dyDescent="0.25">
      <c r="A685" s="24" t="s">
        <v>1502</v>
      </c>
      <c r="B685" s="158" t="str">
        <f>VLOOKUP(A685,'IGNORE census data'!$A:$AB,1,FALSE)</f>
        <v>Touweyra I</v>
      </c>
      <c r="C685" s="26" t="s">
        <v>1059</v>
      </c>
      <c r="D685" s="26">
        <v>12.1537819655</v>
      </c>
      <c r="E685" s="26">
        <v>17.5683011544</v>
      </c>
      <c r="F685" s="26">
        <v>330.32013330400002</v>
      </c>
      <c r="G685" s="26">
        <v>6</v>
      </c>
      <c r="H685" s="26" t="s">
        <v>967</v>
      </c>
      <c r="I685" s="26" t="s">
        <v>1749</v>
      </c>
      <c r="J685" s="26" t="s">
        <v>2040</v>
      </c>
      <c r="K685" s="26" t="s">
        <v>1796</v>
      </c>
      <c r="L685" s="26"/>
      <c r="M685" s="26"/>
      <c r="N685" s="26" t="s">
        <v>21</v>
      </c>
      <c r="O685" s="26">
        <v>1</v>
      </c>
      <c r="P685" s="26">
        <v>0</v>
      </c>
      <c r="Q685" s="26" t="s">
        <v>13</v>
      </c>
    </row>
    <row r="686" spans="1:17" s="25" customFormat="1" x14ac:dyDescent="0.25">
      <c r="A686" s="24" t="s">
        <v>1237</v>
      </c>
      <c r="B686" s="158" t="str">
        <f>VLOOKUP(A686,'IGNORE census data'!$A:$AB,1,FALSE)</f>
        <v>Walat Fayit</v>
      </c>
      <c r="C686" s="26" t="s">
        <v>911</v>
      </c>
      <c r="D686" s="26">
        <v>12.2492438779</v>
      </c>
      <c r="E686" s="26">
        <v>17.002572871600002</v>
      </c>
      <c r="F686" s="26">
        <v>320.962662798</v>
      </c>
      <c r="G686" s="26">
        <v>6</v>
      </c>
      <c r="H686" s="24" t="s">
        <v>967</v>
      </c>
      <c r="I686" s="26" t="s">
        <v>1576</v>
      </c>
      <c r="J686" s="26" t="s">
        <v>2043</v>
      </c>
      <c r="K686" s="26" t="s">
        <v>102</v>
      </c>
      <c r="L686" s="26"/>
      <c r="M686" s="26"/>
      <c r="N686" s="26" t="s">
        <v>12</v>
      </c>
      <c r="O686" s="26">
        <v>0</v>
      </c>
      <c r="P686" s="26">
        <v>1</v>
      </c>
      <c r="Q686" s="26" t="s">
        <v>25</v>
      </c>
    </row>
    <row r="687" spans="1:17" s="25" customFormat="1" x14ac:dyDescent="0.25">
      <c r="A687" s="25" t="s">
        <v>508</v>
      </c>
      <c r="B687" s="158" t="e">
        <f>VLOOKUP(A687,'IGNORE census data'!$A:$AB,1,FALSE)</f>
        <v>#N/A</v>
      </c>
      <c r="C687" s="25" t="s">
        <v>507</v>
      </c>
      <c r="D687" s="25">
        <v>12.0641914391</v>
      </c>
      <c r="E687" s="25">
        <v>17.423725859200001</v>
      </c>
      <c r="F687" s="25">
        <v>317.40348441700002</v>
      </c>
      <c r="G687" s="25">
        <v>8</v>
      </c>
      <c r="H687" s="31" t="s">
        <v>968</v>
      </c>
      <c r="I687" s="25" t="s">
        <v>508</v>
      </c>
      <c r="J687" s="25" t="s">
        <v>2040</v>
      </c>
      <c r="K687" s="25" t="s">
        <v>1796</v>
      </c>
      <c r="N687" s="25" t="s">
        <v>509</v>
      </c>
      <c r="O687" s="25">
        <v>0</v>
      </c>
      <c r="P687" s="25">
        <v>0</v>
      </c>
      <c r="Q687" s="25" t="s">
        <v>13</v>
      </c>
    </row>
    <row r="688" spans="1:17" s="26" customFormat="1" x14ac:dyDescent="0.25">
      <c r="A688" s="25" t="s">
        <v>363</v>
      </c>
      <c r="B688" s="158" t="e">
        <f>VLOOKUP(A688,'IGNORE census data'!$A:$AB,1,FALSE)</f>
        <v>#N/A</v>
      </c>
      <c r="C688" s="25" t="s">
        <v>362</v>
      </c>
      <c r="D688" s="25">
        <v>12.5698964952</v>
      </c>
      <c r="E688" s="25">
        <v>16.152081000100001</v>
      </c>
      <c r="F688" s="25">
        <v>311.01529438199998</v>
      </c>
      <c r="G688" s="25">
        <v>8</v>
      </c>
      <c r="H688" s="31" t="s">
        <v>968</v>
      </c>
      <c r="I688" s="25" t="s">
        <v>364</v>
      </c>
      <c r="J688" s="25" t="s">
        <v>2041</v>
      </c>
      <c r="K688" s="25" t="s">
        <v>219</v>
      </c>
      <c r="L688" s="25"/>
      <c r="M688" s="25"/>
      <c r="N688" s="25" t="s">
        <v>65</v>
      </c>
      <c r="O688" s="25">
        <v>0</v>
      </c>
      <c r="P688" s="25">
        <v>0</v>
      </c>
      <c r="Q688" s="25" t="s">
        <v>13</v>
      </c>
    </row>
    <row r="689" spans="1:17" s="26" customFormat="1" x14ac:dyDescent="0.25">
      <c r="A689" s="23" t="s">
        <v>1138</v>
      </c>
      <c r="B689" s="158" t="str">
        <f>VLOOKUP(A689,'IGNORE census data'!$A:$AB,1,FALSE)</f>
        <v>Yaskoma</v>
      </c>
      <c r="C689" s="26" t="s">
        <v>224</v>
      </c>
      <c r="D689" s="26">
        <v>12.8020287479</v>
      </c>
      <c r="E689" s="26">
        <v>16.180263382700002</v>
      </c>
      <c r="F689" s="26">
        <v>298.69509602199997</v>
      </c>
      <c r="G689" s="26">
        <v>8</v>
      </c>
      <c r="H689" s="24" t="s">
        <v>967</v>
      </c>
      <c r="I689" s="26" t="s">
        <v>225</v>
      </c>
      <c r="J689" s="26" t="s">
        <v>105</v>
      </c>
      <c r="K689" s="26" t="s">
        <v>219</v>
      </c>
      <c r="N689" s="26" t="s">
        <v>24</v>
      </c>
      <c r="O689" s="26">
        <v>1</v>
      </c>
      <c r="P689" s="26">
        <v>0</v>
      </c>
      <c r="Q689" s="26" t="s">
        <v>25</v>
      </c>
    </row>
    <row r="690" spans="1:17" s="26" customFormat="1" x14ac:dyDescent="0.25">
      <c r="A690" s="24" t="s">
        <v>225</v>
      </c>
      <c r="B690" s="158" t="str">
        <f>VLOOKUP(A690,'IGNORE census data'!$A:$AB,1,FALSE)</f>
        <v>Yeskoma1</v>
      </c>
      <c r="C690" s="26" t="s">
        <v>226</v>
      </c>
      <c r="D690" s="26">
        <v>12.793341589500001</v>
      </c>
      <c r="E690" s="26">
        <v>16.1887493069</v>
      </c>
      <c r="F690" s="26">
        <v>292.89096551199998</v>
      </c>
      <c r="G690" s="26">
        <v>6</v>
      </c>
      <c r="H690" s="24" t="s">
        <v>967</v>
      </c>
      <c r="I690" s="26" t="s">
        <v>227</v>
      </c>
      <c r="J690" s="26" t="s">
        <v>2037</v>
      </c>
      <c r="K690" s="26" t="s">
        <v>219</v>
      </c>
      <c r="N690" s="26" t="s">
        <v>65</v>
      </c>
      <c r="O690" s="26">
        <v>0</v>
      </c>
      <c r="P690" s="26">
        <v>1</v>
      </c>
      <c r="Q690" s="26" t="s">
        <v>25</v>
      </c>
    </row>
    <row r="691" spans="1:17" s="26" customFormat="1" x14ac:dyDescent="0.25">
      <c r="A691" s="23" t="s">
        <v>38</v>
      </c>
      <c r="B691" s="158" t="str">
        <f>VLOOKUP(A691,'IGNORE census data'!$A:$AB,1,FALSE)</f>
        <v>Zirega</v>
      </c>
      <c r="C691" s="26" t="s">
        <v>37</v>
      </c>
      <c r="D691" s="26">
        <v>12.591132162999999</v>
      </c>
      <c r="E691" s="26">
        <v>16.555453871200001</v>
      </c>
      <c r="F691" s="26">
        <v>309.03290242700001</v>
      </c>
      <c r="G691" s="26">
        <v>8</v>
      </c>
      <c r="H691" s="24" t="s">
        <v>967</v>
      </c>
      <c r="I691" s="26" t="s">
        <v>38</v>
      </c>
      <c r="J691" s="26" t="s">
        <v>105</v>
      </c>
      <c r="K691" s="26" t="s">
        <v>105</v>
      </c>
      <c r="N691" s="26" t="s">
        <v>39</v>
      </c>
      <c r="O691" s="26">
        <v>0</v>
      </c>
      <c r="P691" s="26">
        <v>1</v>
      </c>
      <c r="Q691" s="26" t="s">
        <v>25</v>
      </c>
    </row>
    <row r="692" spans="1:17" s="26" customFormat="1" x14ac:dyDescent="0.25">
      <c r="A692" s="24" t="s">
        <v>1149</v>
      </c>
      <c r="B692" s="158" t="str">
        <f>VLOOKUP(A692,'IGNORE census data'!$A:$AB,1,FALSE)</f>
        <v>Zougoubi</v>
      </c>
      <c r="C692" s="26" t="s">
        <v>1036</v>
      </c>
      <c r="D692" s="26">
        <v>12.6147823403</v>
      </c>
      <c r="E692" s="26">
        <v>16.158306816300001</v>
      </c>
      <c r="F692" s="26">
        <v>313.19876842100001</v>
      </c>
      <c r="G692" s="26">
        <v>8</v>
      </c>
      <c r="H692" s="26" t="s">
        <v>967</v>
      </c>
      <c r="I692" s="26" t="s">
        <v>105</v>
      </c>
      <c r="J692" s="26" t="s">
        <v>2041</v>
      </c>
      <c r="K692" s="26" t="s">
        <v>219</v>
      </c>
      <c r="N692" s="26" t="s">
        <v>24</v>
      </c>
      <c r="O692" s="26">
        <v>1</v>
      </c>
      <c r="P692" s="26">
        <v>0</v>
      </c>
      <c r="Q692" s="26" t="s">
        <v>13</v>
      </c>
    </row>
    <row r="693" spans="1:17" s="26" customFormat="1" x14ac:dyDescent="0.25">
      <c r="A693" s="24" t="s">
        <v>1238</v>
      </c>
      <c r="B693" s="158" t="str">
        <f>VLOOKUP(A693,'IGNORE census data'!$A:$AB,1,FALSE)</f>
        <v>Zouwa</v>
      </c>
      <c r="C693" s="26" t="s">
        <v>976</v>
      </c>
      <c r="D693" s="26">
        <v>12.4380166782</v>
      </c>
      <c r="E693" s="26">
        <v>17.015373545500001</v>
      </c>
      <c r="F693" s="26">
        <v>355.35839905300003</v>
      </c>
      <c r="G693" s="26">
        <v>6</v>
      </c>
      <c r="H693" s="26" t="s">
        <v>967</v>
      </c>
      <c r="I693" s="26" t="s">
        <v>1577</v>
      </c>
      <c r="J693" s="26" t="s">
        <v>2043</v>
      </c>
      <c r="K693" s="26" t="s">
        <v>102</v>
      </c>
      <c r="N693" s="26" t="s">
        <v>12</v>
      </c>
      <c r="O693" s="26">
        <v>0</v>
      </c>
      <c r="P693" s="26">
        <v>1</v>
      </c>
      <c r="Q693" s="26" t="s">
        <v>13</v>
      </c>
    </row>
    <row r="694" spans="1:17" s="26" customFormat="1" x14ac:dyDescent="0.25">
      <c r="A694" s="24" t="s">
        <v>1239</v>
      </c>
      <c r="B694" s="158" t="str">
        <f>VLOOKUP(A694,'IGNORE census data'!$A:$AB,1,FALSE)</f>
        <v>Zouwa 2</v>
      </c>
      <c r="C694" s="26" t="s">
        <v>975</v>
      </c>
      <c r="D694" s="26">
        <v>12.451213381200001</v>
      </c>
      <c r="E694" s="26">
        <v>17.0189996061</v>
      </c>
      <c r="F694" s="26">
        <v>307.979086564</v>
      </c>
      <c r="G694" s="26">
        <v>8</v>
      </c>
      <c r="H694" s="26" t="s">
        <v>967</v>
      </c>
      <c r="I694" s="26" t="s">
        <v>1578</v>
      </c>
      <c r="J694" s="26" t="s">
        <v>2043</v>
      </c>
      <c r="K694" s="26" t="s">
        <v>102</v>
      </c>
      <c r="N694" s="26" t="s">
        <v>65</v>
      </c>
      <c r="O694" s="26">
        <v>0</v>
      </c>
      <c r="P694" s="26">
        <v>0</v>
      </c>
      <c r="Q694" s="26" t="s">
        <v>13</v>
      </c>
    </row>
  </sheetData>
  <sortState ref="A2:Q694">
    <sortCondition ref="A51"/>
  </sortState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9"/>
  <sheetViews>
    <sheetView workbookViewId="0">
      <selection activeCell="C25" sqref="C25"/>
    </sheetView>
  </sheetViews>
  <sheetFormatPr defaultRowHeight="15" x14ac:dyDescent="0.25"/>
  <cols>
    <col min="1" max="1" width="34.5703125" customWidth="1"/>
    <col min="2" max="2" width="19.5703125" customWidth="1"/>
    <col min="3" max="3" width="17.140625" customWidth="1"/>
  </cols>
  <sheetData>
    <row r="3" spans="1:3" x14ac:dyDescent="0.25">
      <c r="A3" s="3" t="s">
        <v>885</v>
      </c>
      <c r="B3" s="4" t="s">
        <v>904</v>
      </c>
      <c r="C3" s="5" t="s">
        <v>886</v>
      </c>
    </row>
    <row r="4" spans="1:3" x14ac:dyDescent="0.25">
      <c r="A4" s="1" t="s">
        <v>24</v>
      </c>
      <c r="B4" s="6">
        <f>COUNTIF('Questions_de_Village_V1-2-1'!N13:N560,A4)</f>
        <v>276</v>
      </c>
      <c r="C4" s="7">
        <f>B4/B$13*100</f>
        <v>50.457038391224863</v>
      </c>
    </row>
    <row r="5" spans="1:3" x14ac:dyDescent="0.25">
      <c r="A5" s="1" t="s">
        <v>39</v>
      </c>
      <c r="B5" s="6">
        <f>COUNTIF('Questions_de_Village_V1-2-1'!N14:N561,A5)</f>
        <v>28</v>
      </c>
      <c r="C5" s="7">
        <f t="shared" ref="C5:C13" si="0">B5/B$13*100</f>
        <v>5.1188299817184646</v>
      </c>
    </row>
    <row r="6" spans="1:3" x14ac:dyDescent="0.25">
      <c r="A6" s="1" t="s">
        <v>12</v>
      </c>
      <c r="B6" s="6">
        <f>COUNTIF('Questions_de_Village_V1-2-1'!N15:N562,A6)</f>
        <v>82</v>
      </c>
      <c r="C6" s="7">
        <f t="shared" si="0"/>
        <v>14.990859232175502</v>
      </c>
    </row>
    <row r="7" spans="1:3" x14ac:dyDescent="0.25">
      <c r="A7" s="1" t="s">
        <v>65</v>
      </c>
      <c r="B7" s="6">
        <f>COUNTIF('Questions_de_Village_V1-2-1'!N16:N564,A7)</f>
        <v>75</v>
      </c>
      <c r="C7" s="7">
        <f t="shared" si="0"/>
        <v>13.711151736745887</v>
      </c>
    </row>
    <row r="8" spans="1:3" x14ac:dyDescent="0.25">
      <c r="A8" s="1" t="s">
        <v>531</v>
      </c>
      <c r="B8" s="6">
        <f>COUNTIF('Questions_de_Village_V1-2-1'!N17:N565,A8)</f>
        <v>10</v>
      </c>
      <c r="C8" s="7">
        <f t="shared" si="0"/>
        <v>1.8281535648994516</v>
      </c>
    </row>
    <row r="9" spans="1:3" x14ac:dyDescent="0.25">
      <c r="A9" s="1" t="s">
        <v>509</v>
      </c>
      <c r="B9" s="6">
        <f>COUNTIF('Questions_de_Village_V1-2-1'!N18:N566,A9)</f>
        <v>23</v>
      </c>
      <c r="C9" s="7">
        <f t="shared" si="0"/>
        <v>4.2047531992687386</v>
      </c>
    </row>
    <row r="10" spans="1:3" x14ac:dyDescent="0.25">
      <c r="A10" s="1" t="s">
        <v>18</v>
      </c>
      <c r="B10" s="6">
        <f>COUNTIF('Questions_de_Village_V1-2-1'!N19:N567,A10)</f>
        <v>25</v>
      </c>
      <c r="C10" s="7">
        <f t="shared" si="0"/>
        <v>4.5703839122486292</v>
      </c>
    </row>
    <row r="11" spans="1:3" x14ac:dyDescent="0.25">
      <c r="A11" s="1" t="s">
        <v>21</v>
      </c>
      <c r="B11" s="6">
        <f>COUNTIF('Questions_de_Village_V1-2-1'!N20:N568,A11)</f>
        <v>28</v>
      </c>
      <c r="C11" s="7">
        <f t="shared" si="0"/>
        <v>5.1188299817184646</v>
      </c>
    </row>
    <row r="12" spans="1:3" x14ac:dyDescent="0.25">
      <c r="B12" s="6"/>
      <c r="C12" s="7"/>
    </row>
    <row r="13" spans="1:3" x14ac:dyDescent="0.25">
      <c r="A13" s="8" t="s">
        <v>887</v>
      </c>
      <c r="B13" s="6">
        <f>SUM(B4:B11)</f>
        <v>547</v>
      </c>
      <c r="C13" s="7">
        <f t="shared" si="0"/>
        <v>100</v>
      </c>
    </row>
    <row r="14" spans="1:3" x14ac:dyDescent="0.25">
      <c r="A14" s="9"/>
      <c r="B14" s="6"/>
      <c r="C14" s="7"/>
    </row>
    <row r="15" spans="1:3" x14ac:dyDescent="0.25">
      <c r="A15" s="8" t="s">
        <v>888</v>
      </c>
      <c r="B15" s="6">
        <f>COUNTIF('Questions_de_Village_V1-2-1'!Q13:Q560,"yes")</f>
        <v>243</v>
      </c>
      <c r="C15" s="7">
        <f>B15/B$13*100</f>
        <v>44.424131627056674</v>
      </c>
    </row>
    <row r="16" spans="1:3" x14ac:dyDescent="0.25">
      <c r="A16" s="8"/>
      <c r="B16" s="6"/>
      <c r="C16" s="7"/>
    </row>
    <row r="17" spans="1:3" x14ac:dyDescent="0.25">
      <c r="A17" s="9" t="s">
        <v>889</v>
      </c>
      <c r="B17" s="6">
        <f>B5+B6+B7+B8+B9+B11</f>
        <v>246</v>
      </c>
      <c r="C17" s="7">
        <f t="shared" ref="C17" si="1">B17/B$13*100</f>
        <v>44.972577696526507</v>
      </c>
    </row>
    <row r="19" spans="1:3" ht="30" x14ac:dyDescent="0.25">
      <c r="A19" s="10" t="s">
        <v>890</v>
      </c>
      <c r="B19" t="e">
        <f>SUM('Questions_de_Village_V1-2-1'!#REF!)</f>
        <v>#REF!</v>
      </c>
    </row>
    <row r="20" spans="1:3" ht="30" x14ac:dyDescent="0.25">
      <c r="A20" s="10" t="s">
        <v>891</v>
      </c>
      <c r="B20" t="e">
        <f>SUM('Questions_de_Village_V1-2-1'!#REF!)</f>
        <v>#REF!</v>
      </c>
    </row>
    <row r="21" spans="1:3" ht="30" x14ac:dyDescent="0.25">
      <c r="A21" s="10" t="s">
        <v>892</v>
      </c>
      <c r="B21" t="e">
        <f>SUM('Questions_de_Village_V1-2-1'!#REF!)</f>
        <v>#REF!</v>
      </c>
    </row>
    <row r="22" spans="1:3" ht="30" x14ac:dyDescent="0.25">
      <c r="A22" s="10" t="s">
        <v>893</v>
      </c>
      <c r="B22" t="e">
        <f>SUM('Questions_de_Village_V1-2-1'!#REF!)</f>
        <v>#REF!</v>
      </c>
    </row>
    <row r="23" spans="1:3" ht="30" x14ac:dyDescent="0.25">
      <c r="A23" s="10" t="s">
        <v>894</v>
      </c>
      <c r="B23" t="e">
        <f>SUM('Questions_de_Village_V1-2-1'!#REF!)</f>
        <v>#REF!</v>
      </c>
    </row>
    <row r="24" spans="1:3" ht="30" x14ac:dyDescent="0.25">
      <c r="A24" s="10" t="s">
        <v>895</v>
      </c>
      <c r="B24" t="e">
        <f>SUM('Questions_de_Village_V1-2-1'!#REF!)</f>
        <v>#REF!</v>
      </c>
    </row>
    <row r="25" spans="1:3" ht="30" x14ac:dyDescent="0.25">
      <c r="A25" s="10" t="s">
        <v>896</v>
      </c>
      <c r="B25" t="e">
        <f>SUM('Questions_de_Village_V1-2-1'!#REF!)</f>
        <v>#REF!</v>
      </c>
    </row>
    <row r="26" spans="1:3" x14ac:dyDescent="0.25">
      <c r="A26" s="11"/>
    </row>
    <row r="27" spans="1:3" ht="30" x14ac:dyDescent="0.25">
      <c r="A27" s="10" t="s">
        <v>897</v>
      </c>
      <c r="B27" t="e">
        <f>B20+B21+B22+B23</f>
        <v>#REF!</v>
      </c>
    </row>
    <row r="28" spans="1:3" ht="30" x14ac:dyDescent="0.25">
      <c r="A28" s="10" t="s">
        <v>898</v>
      </c>
      <c r="B28" t="e">
        <f>B19+B20+B21+B22+B23+B25</f>
        <v>#REF!</v>
      </c>
    </row>
    <row r="29" spans="1:3" x14ac:dyDescent="0.25">
      <c r="A29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opLeftCell="C1" workbookViewId="0">
      <selection activeCell="D15" sqref="D15"/>
    </sheetView>
  </sheetViews>
  <sheetFormatPr defaultRowHeight="15" x14ac:dyDescent="0.25"/>
  <cols>
    <col min="2" max="2" width="29.85546875" customWidth="1"/>
    <col min="3" max="3" width="32.28515625" bestFit="1" customWidth="1"/>
    <col min="4" max="4" width="37.42578125" bestFit="1" customWidth="1"/>
    <col min="5" max="5" width="11.85546875" customWidth="1"/>
    <col min="6" max="6" width="6.85546875" customWidth="1"/>
    <col min="7" max="7" width="7.28515625" customWidth="1"/>
    <col min="8" max="8" width="6.7109375" customWidth="1"/>
    <col min="9" max="9" width="7.140625" customWidth="1"/>
    <col min="10" max="10" width="9.140625" customWidth="1"/>
    <col min="11" max="11" width="5.7109375" customWidth="1"/>
    <col min="12" max="12" width="7.140625" customWidth="1"/>
    <col min="13" max="13" width="8.42578125" customWidth="1"/>
    <col min="14" max="14" width="6.28515625" customWidth="1"/>
    <col min="15" max="15" width="10" bestFit="1" customWidth="1"/>
    <col min="16" max="16" width="7.85546875" customWidth="1"/>
    <col min="17" max="17" width="7.42578125" customWidth="1"/>
    <col min="18" max="18" width="11.28515625" bestFit="1" customWidth="1"/>
  </cols>
  <sheetData>
    <row r="1" spans="2:4" x14ac:dyDescent="0.25">
      <c r="B1" s="12" t="s">
        <v>4</v>
      </c>
      <c r="C1" t="s">
        <v>901</v>
      </c>
    </row>
    <row r="3" spans="2:4" x14ac:dyDescent="0.25">
      <c r="B3" s="12" t="s">
        <v>899</v>
      </c>
      <c r="C3" t="s">
        <v>902</v>
      </c>
      <c r="D3" t="s">
        <v>903</v>
      </c>
    </row>
    <row r="4" spans="2:4" x14ac:dyDescent="0.25">
      <c r="B4" s="2" t="s">
        <v>39</v>
      </c>
      <c r="C4" s="13">
        <v>40</v>
      </c>
      <c r="D4" s="13">
        <v>40</v>
      </c>
    </row>
    <row r="5" spans="2:4" x14ac:dyDescent="0.25">
      <c r="B5" s="2" t="s">
        <v>24</v>
      </c>
      <c r="C5" s="13">
        <v>285</v>
      </c>
      <c r="D5" s="13">
        <v>283</v>
      </c>
    </row>
    <row r="6" spans="2:4" x14ac:dyDescent="0.25">
      <c r="B6" s="2" t="s">
        <v>21</v>
      </c>
      <c r="C6" s="13">
        <v>35</v>
      </c>
      <c r="D6" s="13">
        <v>35</v>
      </c>
    </row>
    <row r="7" spans="2:4" x14ac:dyDescent="0.25">
      <c r="B7" s="2" t="s">
        <v>18</v>
      </c>
      <c r="C7" s="13">
        <v>27</v>
      </c>
      <c r="D7" s="13">
        <v>27</v>
      </c>
    </row>
    <row r="8" spans="2:4" x14ac:dyDescent="0.25">
      <c r="B8" s="2" t="s">
        <v>65</v>
      </c>
      <c r="C8" s="13">
        <v>66</v>
      </c>
      <c r="D8" s="13">
        <v>67</v>
      </c>
    </row>
    <row r="9" spans="2:4" x14ac:dyDescent="0.25">
      <c r="B9" s="2" t="s">
        <v>12</v>
      </c>
      <c r="C9" s="13">
        <v>75</v>
      </c>
      <c r="D9" s="13">
        <v>76</v>
      </c>
    </row>
    <row r="10" spans="2:4" x14ac:dyDescent="0.25">
      <c r="B10" s="2" t="s">
        <v>509</v>
      </c>
      <c r="C10" s="13">
        <v>17</v>
      </c>
      <c r="D10" s="13">
        <v>17</v>
      </c>
    </row>
    <row r="11" spans="2:4" x14ac:dyDescent="0.25">
      <c r="B11" s="2" t="s">
        <v>531</v>
      </c>
      <c r="C11" s="13">
        <v>3</v>
      </c>
      <c r="D11" s="13">
        <v>3</v>
      </c>
    </row>
    <row r="12" spans="2:4" x14ac:dyDescent="0.25">
      <c r="B12" s="2" t="s">
        <v>900</v>
      </c>
      <c r="C12" s="13">
        <v>548</v>
      </c>
      <c r="D12" s="13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7"/>
  <sheetViews>
    <sheetView workbookViewId="0">
      <selection activeCell="B1" sqref="B1"/>
    </sheetView>
  </sheetViews>
  <sheetFormatPr defaultRowHeight="15" x14ac:dyDescent="0.25"/>
  <cols>
    <col min="1" max="1" width="23.42578125" bestFit="1" customWidth="1"/>
    <col min="2" max="2" width="25.28515625" customWidth="1"/>
    <col min="5" max="5" width="18.85546875" customWidth="1"/>
    <col min="6" max="6" width="16.42578125" customWidth="1"/>
    <col min="7" max="7" width="15.140625" customWidth="1"/>
    <col min="9" max="9" width="26.140625" customWidth="1"/>
    <col min="10" max="10" width="23" customWidth="1"/>
    <col min="14" max="14" width="23.28515625" bestFit="1" customWidth="1"/>
    <col min="41" max="41" width="9.140625" style="161"/>
  </cols>
  <sheetData>
    <row r="1" spans="1:41" ht="128.25" x14ac:dyDescent="0.25">
      <c r="A1" s="41" t="s">
        <v>1751</v>
      </c>
      <c r="B1" s="42" t="s">
        <v>1752</v>
      </c>
      <c r="C1" s="51" t="s">
        <v>1753</v>
      </c>
      <c r="D1" s="51" t="s">
        <v>1754</v>
      </c>
      <c r="E1" s="51" t="s">
        <v>1755</v>
      </c>
      <c r="F1" s="51" t="s">
        <v>1756</v>
      </c>
      <c r="G1" s="51" t="s">
        <v>1757</v>
      </c>
      <c r="H1" s="51" t="s">
        <v>1758</v>
      </c>
      <c r="I1" s="51" t="s">
        <v>1759</v>
      </c>
      <c r="J1" s="51" t="s">
        <v>1760</v>
      </c>
      <c r="K1" s="51" t="s">
        <v>5</v>
      </c>
      <c r="L1" s="51" t="s">
        <v>6</v>
      </c>
      <c r="M1" s="51" t="s">
        <v>7</v>
      </c>
      <c r="N1" s="42"/>
      <c r="O1" s="42"/>
      <c r="P1" s="54" t="s">
        <v>1761</v>
      </c>
      <c r="Q1" s="54" t="s">
        <v>1762</v>
      </c>
      <c r="R1" s="42" t="s">
        <v>1763</v>
      </c>
      <c r="S1" s="42" t="s">
        <v>1764</v>
      </c>
      <c r="T1" s="42" t="s">
        <v>1765</v>
      </c>
      <c r="U1" s="42" t="s">
        <v>1766</v>
      </c>
      <c r="V1" s="42" t="s">
        <v>1767</v>
      </c>
      <c r="W1" s="42" t="s">
        <v>1768</v>
      </c>
      <c r="X1" s="42" t="s">
        <v>1769</v>
      </c>
      <c r="Y1" s="42" t="s">
        <v>1770</v>
      </c>
      <c r="Z1" s="42" t="s">
        <v>1771</v>
      </c>
      <c r="AA1" s="52" t="s">
        <v>1772</v>
      </c>
      <c r="AB1" s="42" t="s">
        <v>1773</v>
      </c>
      <c r="AC1" s="52" t="s">
        <v>1774</v>
      </c>
      <c r="AD1" s="42" t="s">
        <v>1775</v>
      </c>
      <c r="AE1" s="52" t="s">
        <v>1776</v>
      </c>
      <c r="AF1" s="42" t="s">
        <v>1777</v>
      </c>
      <c r="AG1" s="52" t="s">
        <v>1778</v>
      </c>
      <c r="AH1" s="42" t="s">
        <v>1779</v>
      </c>
      <c r="AI1" s="42" t="s">
        <v>1780</v>
      </c>
      <c r="AJ1" s="42" t="s">
        <v>1781</v>
      </c>
      <c r="AK1" s="48" t="s">
        <v>1782</v>
      </c>
      <c r="AL1" s="42" t="s">
        <v>1783</v>
      </c>
      <c r="AM1" s="42" t="s">
        <v>1784</v>
      </c>
      <c r="AN1" s="48" t="s">
        <v>1785</v>
      </c>
      <c r="AO1" s="162" t="s">
        <v>2062</v>
      </c>
    </row>
    <row r="2" spans="1:41" x14ac:dyDescent="0.25">
      <c r="A2" s="164" t="s">
        <v>1413</v>
      </c>
      <c r="B2" s="165" t="s">
        <v>1413</v>
      </c>
      <c r="C2" s="169" t="str">
        <f>VLOOKUP(A2,'Questions_de_Village_V1-2-1'!$A:$AB,1,FALSE)</f>
        <v>Abadroua</v>
      </c>
      <c r="D2" s="169" t="str">
        <f>VLOOKUP(A2,'Questions_de_Village_V1-2-1'!$A:$AB,9,FALSE)</f>
        <v>Bandourou</v>
      </c>
      <c r="E2" s="169">
        <f>VLOOKUP(A2,'Questions_de_Village_V1-2-1'!$A:$AB,4,FALSE)</f>
        <v>12.594969968799999</v>
      </c>
      <c r="F2" s="169">
        <f>VLOOKUP(A2,'Questions_de_Village_V1-2-1'!$A:$AB,5,FALSE)</f>
        <v>16.549989258499998</v>
      </c>
      <c r="G2" s="169">
        <f>VLOOKUP(A2,'Questions_de_Village_V1-2-1'!$A:$AB,6,FALSE)</f>
        <v>336.67477128799999</v>
      </c>
      <c r="H2" s="169"/>
      <c r="I2" s="169" t="str">
        <f>VLOOKUP(A2,'Questions_de_Village_V1-2-1'!$A:$AB,10,FALSE)</f>
        <v>Moito</v>
      </c>
      <c r="J2" s="169" t="str">
        <f>VLOOKUP(A2,'Questions_de_Village_V1-2-1'!$A:$AB,11,FALSE)</f>
        <v>Moito</v>
      </c>
      <c r="K2" s="169" t="str">
        <f>VLOOKUP(A2,'Questions_de_Village_V1-2-1'!$A:$AB,14,FALSE)</f>
        <v>open_well_in_or_near_village</v>
      </c>
      <c r="L2" s="169">
        <f>VLOOKUP(A2,'Questions_de_Village_V1-2-1'!$A:$AB,15,FALSE)</f>
        <v>0</v>
      </c>
      <c r="M2" s="169">
        <f>VLOOKUP(A2,'Questions_de_Village_V1-2-1'!$A:$AB,16,FALSE)</f>
        <v>0</v>
      </c>
      <c r="N2" s="165"/>
      <c r="O2" s="165"/>
      <c r="P2" s="165">
        <v>2169</v>
      </c>
      <c r="Q2" s="165">
        <v>2214</v>
      </c>
      <c r="R2" s="165">
        <v>46</v>
      </c>
      <c r="S2" s="163">
        <v>295</v>
      </c>
      <c r="T2" s="163">
        <v>205</v>
      </c>
      <c r="U2" s="167">
        <v>69.491525423728817</v>
      </c>
      <c r="V2" s="163">
        <v>104</v>
      </c>
      <c r="W2" s="167">
        <v>35.254237288135592</v>
      </c>
      <c r="X2" s="166">
        <v>6.4130434782608692</v>
      </c>
      <c r="Y2" s="166">
        <v>4.6590909090909092</v>
      </c>
      <c r="Z2" s="166">
        <v>2.2608695652173911</v>
      </c>
      <c r="AA2" s="170">
        <v>38</v>
      </c>
      <c r="AB2" s="167">
        <v>82.608695652173907</v>
      </c>
      <c r="AC2" s="170">
        <v>5</v>
      </c>
      <c r="AD2" s="167">
        <v>10.869565217391305</v>
      </c>
      <c r="AE2" s="170">
        <v>0</v>
      </c>
      <c r="AF2" s="167">
        <v>0</v>
      </c>
      <c r="AG2" s="170">
        <v>0</v>
      </c>
      <c r="AH2" s="167">
        <v>0</v>
      </c>
      <c r="AI2" s="165">
        <v>49</v>
      </c>
      <c r="AJ2" s="165">
        <v>55</v>
      </c>
      <c r="AK2" s="167">
        <v>47.115384615384613</v>
      </c>
      <c r="AL2" s="167">
        <v>52.884615384615387</v>
      </c>
      <c r="AM2" s="167">
        <v>100</v>
      </c>
      <c r="AN2" s="168">
        <v>35.990384615384613</v>
      </c>
      <c r="AO2" s="273" t="s">
        <v>105</v>
      </c>
    </row>
    <row r="3" spans="1:41" x14ac:dyDescent="0.25">
      <c r="A3" s="164" t="s">
        <v>1921</v>
      </c>
      <c r="B3" s="165" t="s">
        <v>1921</v>
      </c>
      <c r="C3" s="169" t="str">
        <f>VLOOKUP(A3,'Questions_de_Village_V1-2-1'!$A:$AB,1,FALSE)</f>
        <v>Abandouroua</v>
      </c>
      <c r="D3" s="169" t="str">
        <f>VLOOKUP(A3,'Questions_de_Village_V1-2-1'!$A:$AB,9,FALSE)</f>
        <v>Abandoura</v>
      </c>
      <c r="E3" s="169">
        <f>VLOOKUP(A3,'Questions_de_Village_V1-2-1'!$A:$AB,4,FALSE)</f>
        <v>12.6382774421</v>
      </c>
      <c r="F3" s="169">
        <f>VLOOKUP(A3,'Questions_de_Village_V1-2-1'!$A:$AB,5,FALSE)</f>
        <v>16.514401277699999</v>
      </c>
      <c r="G3" s="169">
        <f>VLOOKUP(A3,'Questions_de_Village_V1-2-1'!$A:$AB,6,FALSE)</f>
        <v>303.33079506500002</v>
      </c>
      <c r="H3" s="169"/>
      <c r="I3" s="169" t="str">
        <f>VLOOKUP(A3,'Questions_de_Village_V1-2-1'!$A:$AB,10,FALSE)</f>
        <v>Moito</v>
      </c>
      <c r="J3" s="169" t="str">
        <f>VLOOKUP(A3,'Questions_de_Village_V1-2-1'!$A:$AB,11,FALSE)</f>
        <v>Moito</v>
      </c>
      <c r="K3" s="169" t="str">
        <f>VLOOKUP(A3,'Questions_de_Village_V1-2-1'!$A:$AB,14,FALSE)</f>
        <v>open_well_in_or_near_village</v>
      </c>
      <c r="L3" s="169">
        <f>VLOOKUP(A3,'Questions_de_Village_V1-2-1'!$A:$AB,15,FALSE)</f>
        <v>0</v>
      </c>
      <c r="M3" s="169">
        <f>VLOOKUP(A3,'Questions_de_Village_V1-2-1'!$A:$AB,16,FALSE)</f>
        <v>1</v>
      </c>
      <c r="N3" s="165"/>
      <c r="O3" s="165"/>
      <c r="P3" s="165">
        <v>3167</v>
      </c>
      <c r="Q3" s="165">
        <v>3215</v>
      </c>
      <c r="R3" s="165">
        <v>49</v>
      </c>
      <c r="S3" s="163">
        <v>339</v>
      </c>
      <c r="T3" s="163">
        <v>244</v>
      </c>
      <c r="U3" s="167">
        <v>71.976401179941007</v>
      </c>
      <c r="V3" s="163">
        <v>116</v>
      </c>
      <c r="W3" s="167">
        <v>34.21828908554572</v>
      </c>
      <c r="X3" s="166">
        <v>6.9183673469387754</v>
      </c>
      <c r="Y3" s="166">
        <v>5.1914893617021276</v>
      </c>
      <c r="Z3" s="166">
        <v>2.3673469387755102</v>
      </c>
      <c r="AA3" s="170">
        <v>44</v>
      </c>
      <c r="AB3" s="167">
        <v>89.795918367346943</v>
      </c>
      <c r="AC3" s="170">
        <v>4</v>
      </c>
      <c r="AD3" s="167">
        <v>8.1632653061224492</v>
      </c>
      <c r="AE3" s="170">
        <v>0</v>
      </c>
      <c r="AF3" s="167">
        <v>0</v>
      </c>
      <c r="AG3" s="170">
        <v>0</v>
      </c>
      <c r="AH3" s="167">
        <v>0</v>
      </c>
      <c r="AI3" s="165">
        <v>48</v>
      </c>
      <c r="AJ3" s="165">
        <v>68</v>
      </c>
      <c r="AK3" s="167">
        <v>41.379310344827587</v>
      </c>
      <c r="AL3" s="167">
        <v>58.620689655172406</v>
      </c>
      <c r="AM3" s="167">
        <v>100</v>
      </c>
      <c r="AN3" s="168">
        <v>34.21551724137931</v>
      </c>
      <c r="AO3" s="273" t="s">
        <v>105</v>
      </c>
    </row>
    <row r="4" spans="1:41" x14ac:dyDescent="0.25">
      <c r="A4" s="266" t="s">
        <v>1268</v>
      </c>
      <c r="B4" s="165" t="s">
        <v>1268</v>
      </c>
      <c r="C4" s="169" t="str">
        <f>VLOOKUP(A4,'Questions_de_Village_V1-2-1'!$A:$AB,1,FALSE)</f>
        <v>Aba-Soufa</v>
      </c>
      <c r="D4" s="169" t="str">
        <f>VLOOKUP(A4,'Questions_de_Village_V1-2-1'!$A:$AB,9,FALSE)</f>
        <v>Abasoufi</v>
      </c>
      <c r="E4" s="169">
        <f>VLOOKUP(A4,'Questions_de_Village_V1-2-1'!$A:$AB,4,FALSE)</f>
        <v>12.6371381521</v>
      </c>
      <c r="F4" s="169">
        <f>VLOOKUP(A4,'Questions_de_Village_V1-2-1'!$A:$AB,5,FALSE)</f>
        <v>16.939081443999999</v>
      </c>
      <c r="G4" s="169">
        <f>VLOOKUP(A4,'Questions_de_Village_V1-2-1'!$A:$AB,6,FALSE)</f>
        <v>302.54350806399998</v>
      </c>
      <c r="H4" s="169"/>
      <c r="I4" s="169" t="str">
        <f>VLOOKUP(A4,'Questions_de_Village_V1-2-1'!$A:$AB,10,FALSE)</f>
        <v>Kouka</v>
      </c>
      <c r="J4" s="169" t="str">
        <f>VLOOKUP(A4,'Questions_de_Village_V1-2-1'!$A:$AB,11,FALSE)</f>
        <v>Djokhana</v>
      </c>
      <c r="K4" s="169" t="str">
        <f>VLOOKUP(A4,'Questions_de_Village_V1-2-1'!$A:$AB,14,FALSE)</f>
        <v>bh_in_village</v>
      </c>
      <c r="L4" s="169">
        <f>VLOOKUP(A4,'Questions_de_Village_V1-2-1'!$A:$AB,15,FALSE)</f>
        <v>1</v>
      </c>
      <c r="M4" s="169">
        <f>VLOOKUP(A4,'Questions_de_Village_V1-2-1'!$A:$AB,16,FALSE)</f>
        <v>0</v>
      </c>
      <c r="N4" s="165"/>
      <c r="O4" s="165"/>
      <c r="P4" s="165">
        <v>2334</v>
      </c>
      <c r="Q4" s="165">
        <v>2417</v>
      </c>
      <c r="R4" s="165">
        <v>84</v>
      </c>
      <c r="S4" s="163">
        <v>640</v>
      </c>
      <c r="T4" s="163">
        <v>464</v>
      </c>
      <c r="U4" s="167">
        <v>72.5</v>
      </c>
      <c r="V4" s="163">
        <v>157</v>
      </c>
      <c r="W4" s="167">
        <v>24.53125</v>
      </c>
      <c r="X4" s="166">
        <v>7.6190476190476186</v>
      </c>
      <c r="Y4" s="166">
        <v>5.5238095238095237</v>
      </c>
      <c r="Z4" s="166">
        <v>1.8690476190476191</v>
      </c>
      <c r="AA4" s="170">
        <v>74</v>
      </c>
      <c r="AB4" s="167">
        <v>88.095238095238088</v>
      </c>
      <c r="AC4" s="170">
        <v>10</v>
      </c>
      <c r="AD4" s="167">
        <v>11.904761904761903</v>
      </c>
      <c r="AE4" s="170">
        <v>0</v>
      </c>
      <c r="AF4" s="167">
        <v>0</v>
      </c>
      <c r="AG4" s="170">
        <v>0</v>
      </c>
      <c r="AH4" s="167">
        <v>0</v>
      </c>
      <c r="AI4" s="165">
        <v>63</v>
      </c>
      <c r="AJ4" s="165">
        <v>94</v>
      </c>
      <c r="AK4" s="167">
        <v>40.127388535031848</v>
      </c>
      <c r="AL4" s="167">
        <v>59.872611464968152</v>
      </c>
      <c r="AM4" s="167">
        <v>100</v>
      </c>
      <c r="AN4" s="168">
        <v>34.242038216560509</v>
      </c>
      <c r="AO4" s="273" t="s">
        <v>166</v>
      </c>
    </row>
    <row r="5" spans="1:41" x14ac:dyDescent="0.25">
      <c r="A5" s="268" t="s">
        <v>599</v>
      </c>
      <c r="B5" s="165" t="s">
        <v>599</v>
      </c>
      <c r="C5" s="169" t="str">
        <f>VLOOKUP(A5,'Questions_de_Village_V1-2-1'!$A:$AB,1,FALSE)</f>
        <v>Abdalari</v>
      </c>
      <c r="D5" s="169" t="str">
        <f>VLOOKUP(A5,'Questions_de_Village_V1-2-1'!$A:$AB,9,FALSE)</f>
        <v>Abdalari</v>
      </c>
      <c r="E5" s="169">
        <f>VLOOKUP(A5,'Questions_de_Village_V1-2-1'!$A:$AB,4,FALSE)</f>
        <v>11.8869129185</v>
      </c>
      <c r="F5" s="169">
        <f>VLOOKUP(A5,'Questions_de_Village_V1-2-1'!$A:$AB,5,FALSE)</f>
        <v>17.165854411200002</v>
      </c>
      <c r="G5" s="169">
        <f>VLOOKUP(A5,'Questions_de_Village_V1-2-1'!$A:$AB,6,FALSE)</f>
        <v>354.66804221699999</v>
      </c>
      <c r="H5" s="169"/>
      <c r="I5" s="169" t="str">
        <f>VLOOKUP(A5,'Questions_de_Village_V1-2-1'!$A:$AB,10,FALSE)</f>
        <v>Borno</v>
      </c>
      <c r="J5" s="169" t="str">
        <f>VLOOKUP(A5,'Questions_de_Village_V1-2-1'!$A:$AB,11,FALSE)</f>
        <v>Gama</v>
      </c>
      <c r="K5" s="169" t="str">
        <f>VLOOKUP(A5,'Questions_de_Village_V1-2-1'!$A:$AB,14,FALSE)</f>
        <v>bh_in_village</v>
      </c>
      <c r="L5" s="169">
        <f>VLOOKUP(A5,'Questions_de_Village_V1-2-1'!$A:$AB,15,FALSE)</f>
        <v>1</v>
      </c>
      <c r="M5" s="169">
        <f>VLOOKUP(A5,'Questions_de_Village_V1-2-1'!$A:$AB,16,FALSE)</f>
        <v>0</v>
      </c>
      <c r="N5" s="165"/>
      <c r="O5" s="165"/>
      <c r="P5" s="165">
        <v>1964</v>
      </c>
      <c r="Q5" s="165">
        <v>1969</v>
      </c>
      <c r="R5" s="165">
        <v>6</v>
      </c>
      <c r="S5" s="163">
        <v>31</v>
      </c>
      <c r="T5" s="163">
        <v>19</v>
      </c>
      <c r="U5" s="167">
        <v>61.29032258064516</v>
      </c>
      <c r="V5" s="163">
        <v>9</v>
      </c>
      <c r="W5" s="167">
        <v>29.032258064516132</v>
      </c>
      <c r="X5" s="166">
        <v>5.166666666666667</v>
      </c>
      <c r="Y5" s="166">
        <v>3.8</v>
      </c>
      <c r="Z5" s="166">
        <v>1.5</v>
      </c>
      <c r="AA5" s="170">
        <v>6</v>
      </c>
      <c r="AB5" s="167">
        <v>100</v>
      </c>
      <c r="AC5" s="170">
        <v>0</v>
      </c>
      <c r="AD5" s="167">
        <v>0</v>
      </c>
      <c r="AE5" s="170">
        <v>0</v>
      </c>
      <c r="AF5" s="167">
        <v>0</v>
      </c>
      <c r="AG5" s="170">
        <v>0</v>
      </c>
      <c r="AH5" s="167">
        <v>0</v>
      </c>
      <c r="AI5" s="165">
        <v>3</v>
      </c>
      <c r="AJ5" s="165">
        <v>5</v>
      </c>
      <c r="AK5" s="167">
        <v>33.333333333333329</v>
      </c>
      <c r="AL5" s="167">
        <v>55.555555555555557</v>
      </c>
      <c r="AM5" s="167">
        <v>88.888888888888886</v>
      </c>
      <c r="AN5" s="168">
        <v>25.333333333333332</v>
      </c>
      <c r="AO5" s="273" t="s">
        <v>1961</v>
      </c>
    </row>
    <row r="6" spans="1:41" x14ac:dyDescent="0.25">
      <c r="A6" s="179" t="s">
        <v>1112</v>
      </c>
      <c r="B6" s="165" t="s">
        <v>1112</v>
      </c>
      <c r="C6" s="169" t="str">
        <f>VLOOKUP(A6,'Questions_de_Village_V1-2-1'!$A:$AB,1,FALSE)</f>
        <v>Abdjidja</v>
      </c>
      <c r="D6" s="169" t="str">
        <f>VLOOKUP(A6,'Questions_de_Village_V1-2-1'!$A:$AB,9,FALSE)</f>
        <v>Djaya</v>
      </c>
      <c r="E6" s="169">
        <f>VLOOKUP(A6,'Questions_de_Village_V1-2-1'!$A:$AB,4,FALSE)</f>
        <v>12.167009395899999</v>
      </c>
      <c r="F6" s="169">
        <f>VLOOKUP(A6,'Questions_de_Village_V1-2-1'!$A:$AB,5,FALSE)</f>
        <v>17.547486349300002</v>
      </c>
      <c r="G6" s="169">
        <f>VLOOKUP(A6,'Questions_de_Village_V1-2-1'!$A:$AB,6,FALSE)</f>
        <v>344.05060296400001</v>
      </c>
      <c r="H6" s="169"/>
      <c r="I6" s="169" t="str">
        <f>VLOOKUP(A6,'Questions_de_Village_V1-2-1'!$A:$AB,10,FALSE)</f>
        <v>Amloudouba</v>
      </c>
      <c r="J6" s="169" t="str">
        <f>VLOOKUP(A6,'Questions_de_Village_V1-2-1'!$A:$AB,11,FALSE)</f>
        <v>Arbouchatak</v>
      </c>
      <c r="K6" s="169" t="str">
        <f>VLOOKUP(A6,'Questions_de_Village_V1-2-1'!$A:$AB,14,FALSE)</f>
        <v>commercial_bh_in_village</v>
      </c>
      <c r="L6" s="169">
        <f>VLOOKUP(A6,'Questions_de_Village_V1-2-1'!$A:$AB,15,FALSE)</f>
        <v>0</v>
      </c>
      <c r="M6" s="169">
        <f>VLOOKUP(A6,'Questions_de_Village_V1-2-1'!$A:$AB,16,FALSE)</f>
        <v>0</v>
      </c>
      <c r="N6" s="165"/>
      <c r="O6" s="165"/>
      <c r="P6" s="165">
        <v>226</v>
      </c>
      <c r="Q6" s="165">
        <v>283</v>
      </c>
      <c r="R6" s="165">
        <v>58</v>
      </c>
      <c r="S6" s="163">
        <v>296</v>
      </c>
      <c r="T6" s="163">
        <v>191</v>
      </c>
      <c r="U6" s="167">
        <v>64.527027027027032</v>
      </c>
      <c r="V6" s="163">
        <v>63</v>
      </c>
      <c r="W6" s="167">
        <v>21.283783783783782</v>
      </c>
      <c r="X6" s="166">
        <v>5.1034482758620694</v>
      </c>
      <c r="Y6" s="166">
        <v>3.2931034482758621</v>
      </c>
      <c r="Z6" s="166">
        <v>1.0862068965517242</v>
      </c>
      <c r="AA6" s="170">
        <v>57</v>
      </c>
      <c r="AB6" s="167">
        <v>98.275862068965509</v>
      </c>
      <c r="AC6" s="170">
        <v>1</v>
      </c>
      <c r="AD6" s="167">
        <v>1.7241379310344827</v>
      </c>
      <c r="AE6" s="170">
        <v>0</v>
      </c>
      <c r="AF6" s="167">
        <v>0</v>
      </c>
      <c r="AG6" s="170">
        <v>0</v>
      </c>
      <c r="AH6" s="167">
        <v>0</v>
      </c>
      <c r="AI6" s="165">
        <v>28</v>
      </c>
      <c r="AJ6" s="165">
        <v>35</v>
      </c>
      <c r="AK6" s="167">
        <v>44.444444444444443</v>
      </c>
      <c r="AL6" s="167">
        <v>55.555555555555557</v>
      </c>
      <c r="AM6" s="167">
        <v>100</v>
      </c>
      <c r="AN6" s="168">
        <v>36.317460317460316</v>
      </c>
      <c r="AO6" s="273" t="s">
        <v>1796</v>
      </c>
    </row>
    <row r="7" spans="1:41" x14ac:dyDescent="0.25">
      <c r="A7" s="179" t="s">
        <v>1113</v>
      </c>
      <c r="B7" s="165" t="s">
        <v>1113</v>
      </c>
      <c r="C7" s="169" t="str">
        <f>VLOOKUP(A7,'Questions_de_Village_V1-2-1'!$A:$AB,1,FALSE)</f>
        <v>Abdjorgoma</v>
      </c>
      <c r="D7" s="169" t="str">
        <f>VLOOKUP(A7,'Questions_de_Village_V1-2-1'!$A:$AB,9,FALSE)</f>
        <v>Abdjargoma</v>
      </c>
      <c r="E7" s="169">
        <f>VLOOKUP(A7,'Questions_de_Village_V1-2-1'!$A:$AB,4,FALSE)</f>
        <v>12.1286412733</v>
      </c>
      <c r="F7" s="169">
        <f>VLOOKUP(A7,'Questions_de_Village_V1-2-1'!$A:$AB,5,FALSE)</f>
        <v>17.564759219999999</v>
      </c>
      <c r="G7" s="169">
        <f>VLOOKUP(A7,'Questions_de_Village_V1-2-1'!$A:$AB,6,FALSE)</f>
        <v>350.97478797600002</v>
      </c>
      <c r="H7" s="169"/>
      <c r="I7" s="169" t="str">
        <f>VLOOKUP(A7,'Questions_de_Village_V1-2-1'!$A:$AB,10,FALSE)</f>
        <v>Amloudouba</v>
      </c>
      <c r="J7" s="169" t="str">
        <f>VLOOKUP(A7,'Questions_de_Village_V1-2-1'!$A:$AB,11,FALSE)</f>
        <v>Arbouchatak</v>
      </c>
      <c r="K7" s="169" t="str">
        <f>VLOOKUP(A7,'Questions_de_Village_V1-2-1'!$A:$AB,14,FALSE)</f>
        <v>swamp_far_away</v>
      </c>
      <c r="L7" s="169">
        <f>VLOOKUP(A7,'Questions_de_Village_V1-2-1'!$A:$AB,15,FALSE)</f>
        <v>0</v>
      </c>
      <c r="M7" s="169">
        <f>VLOOKUP(A7,'Questions_de_Village_V1-2-1'!$A:$AB,16,FALSE)</f>
        <v>0</v>
      </c>
      <c r="N7" s="165"/>
      <c r="O7" s="165"/>
      <c r="P7" s="165">
        <v>1249</v>
      </c>
      <c r="Q7" s="165">
        <v>1277</v>
      </c>
      <c r="R7" s="165">
        <v>29</v>
      </c>
      <c r="S7" s="163">
        <v>144</v>
      </c>
      <c r="T7" s="163">
        <v>87</v>
      </c>
      <c r="U7" s="167">
        <v>60.416666666666664</v>
      </c>
      <c r="V7" s="163">
        <v>44</v>
      </c>
      <c r="W7" s="167">
        <v>30.555555555555557</v>
      </c>
      <c r="X7" s="166">
        <v>4.9655172413793105</v>
      </c>
      <c r="Y7" s="166">
        <v>3</v>
      </c>
      <c r="Z7" s="166">
        <v>1.5172413793103448</v>
      </c>
      <c r="AA7" s="170">
        <v>28</v>
      </c>
      <c r="AB7" s="167">
        <v>96.551724137931032</v>
      </c>
      <c r="AC7" s="170">
        <v>1</v>
      </c>
      <c r="AD7" s="167">
        <v>3.4482758620689653</v>
      </c>
      <c r="AE7" s="170">
        <v>0</v>
      </c>
      <c r="AF7" s="167">
        <v>0</v>
      </c>
      <c r="AG7" s="170">
        <v>0</v>
      </c>
      <c r="AH7" s="167">
        <v>0</v>
      </c>
      <c r="AI7" s="165">
        <v>26</v>
      </c>
      <c r="AJ7" s="165">
        <v>17</v>
      </c>
      <c r="AK7" s="167">
        <v>59.090909090909093</v>
      </c>
      <c r="AL7" s="167">
        <v>38.636363636363633</v>
      </c>
      <c r="AM7" s="167">
        <v>97.72727272727272</v>
      </c>
      <c r="AN7" s="168">
        <v>28.931818181818183</v>
      </c>
      <c r="AO7" s="273" t="s">
        <v>1796</v>
      </c>
    </row>
    <row r="8" spans="1:41" x14ac:dyDescent="0.25">
      <c r="A8" s="268" t="s">
        <v>34</v>
      </c>
      <c r="B8" s="165" t="s">
        <v>34</v>
      </c>
      <c r="C8" s="169" t="str">
        <f>VLOOKUP(A8,'Questions_de_Village_V1-2-1'!$A:$AB,1,FALSE)</f>
        <v>Abdoumboul</v>
      </c>
      <c r="D8" s="169" t="str">
        <f>VLOOKUP(A8,'Questions_de_Village_V1-2-1'!$A:$AB,9,FALSE)</f>
        <v>Abdoumboul</v>
      </c>
      <c r="E8" s="169">
        <f>VLOOKUP(A8,'Questions_de_Village_V1-2-1'!$A:$AB,4,FALSE)</f>
        <v>12.714093887400001</v>
      </c>
      <c r="F8" s="169">
        <f>VLOOKUP(A8,'Questions_de_Village_V1-2-1'!$A:$AB,5,FALSE)</f>
        <v>16.5144099587</v>
      </c>
      <c r="G8" s="169">
        <f>VLOOKUP(A8,'Questions_de_Village_V1-2-1'!$A:$AB,6,FALSE)</f>
        <v>308.77057751900003</v>
      </c>
      <c r="H8" s="169"/>
      <c r="I8" s="169" t="str">
        <f>VLOOKUP(A8,'Questions_de_Village_V1-2-1'!$A:$AB,10,FALSE)</f>
        <v>Moito</v>
      </c>
      <c r="J8" s="169" t="str">
        <f>VLOOKUP(A8,'Questions_de_Village_V1-2-1'!$A:$AB,11,FALSE)</f>
        <v>Moito</v>
      </c>
      <c r="K8" s="169" t="str">
        <f>VLOOKUP(A8,'Questions_de_Village_V1-2-1'!$A:$AB,14,FALSE)</f>
        <v>bh_in_village</v>
      </c>
      <c r="L8" s="169">
        <f>VLOOKUP(A8,'Questions_de_Village_V1-2-1'!$A:$AB,15,FALSE)</f>
        <v>1</v>
      </c>
      <c r="M8" s="169">
        <f>VLOOKUP(A8,'Questions_de_Village_V1-2-1'!$A:$AB,16,FALSE)</f>
        <v>2</v>
      </c>
      <c r="N8" s="165"/>
      <c r="O8" s="165"/>
      <c r="P8" s="165">
        <v>2500</v>
      </c>
      <c r="Q8" s="165">
        <v>2640</v>
      </c>
      <c r="R8" s="165">
        <v>141</v>
      </c>
      <c r="S8" s="163">
        <v>1028</v>
      </c>
      <c r="T8" s="163">
        <v>729</v>
      </c>
      <c r="U8" s="167">
        <v>70.91439688715954</v>
      </c>
      <c r="V8" s="163">
        <v>378</v>
      </c>
      <c r="W8" s="167">
        <v>36.770428015564207</v>
      </c>
      <c r="X8" s="166">
        <v>7.2907801418439719</v>
      </c>
      <c r="Y8" s="166">
        <v>5.1702127659574471</v>
      </c>
      <c r="Z8" s="166">
        <v>2.6808510638297873</v>
      </c>
      <c r="AA8" s="170">
        <v>125</v>
      </c>
      <c r="AB8" s="167">
        <v>88.652482269503537</v>
      </c>
      <c r="AC8" s="170">
        <v>15</v>
      </c>
      <c r="AD8" s="167">
        <v>10.638297872340425</v>
      </c>
      <c r="AE8" s="170">
        <v>1</v>
      </c>
      <c r="AF8" s="167">
        <v>0.70921985815602839</v>
      </c>
      <c r="AG8" s="170">
        <v>0</v>
      </c>
      <c r="AH8" s="167">
        <v>0</v>
      </c>
      <c r="AI8" s="165">
        <v>200</v>
      </c>
      <c r="AJ8" s="165">
        <v>178</v>
      </c>
      <c r="AK8" s="167">
        <v>52.910052910052904</v>
      </c>
      <c r="AL8" s="167">
        <v>47.089947089947088</v>
      </c>
      <c r="AM8" s="167">
        <v>100</v>
      </c>
      <c r="AN8" s="168">
        <v>34.44708994708995</v>
      </c>
      <c r="AO8" s="273" t="s">
        <v>105</v>
      </c>
    </row>
    <row r="9" spans="1:41" x14ac:dyDescent="0.25">
      <c r="A9" s="268" t="s">
        <v>64</v>
      </c>
      <c r="B9" s="165" t="s">
        <v>64</v>
      </c>
      <c r="C9" s="169" t="str">
        <f>VLOOKUP(A9,'Questions_de_Village_V1-2-1'!$A:$AB,1,FALSE)</f>
        <v>Abgar</v>
      </c>
      <c r="D9" s="169" t="str">
        <f>VLOOKUP(A9,'Questions_de_Village_V1-2-1'!$A:$AB,9,FALSE)</f>
        <v>Abgar</v>
      </c>
      <c r="E9" s="169">
        <f>VLOOKUP(A9,'Questions_de_Village_V1-2-1'!$A:$AB,4,FALSE)</f>
        <v>12.600732542899999</v>
      </c>
      <c r="F9" s="169">
        <f>VLOOKUP(A9,'Questions_de_Village_V1-2-1'!$A:$AB,5,FALSE)</f>
        <v>16.633181951400001</v>
      </c>
      <c r="G9" s="169">
        <f>VLOOKUP(A9,'Questions_de_Village_V1-2-1'!$A:$AB,6,FALSE)</f>
        <v>339.77651298500001</v>
      </c>
      <c r="H9" s="169"/>
      <c r="I9" s="169" t="str">
        <f>VLOOKUP(A9,'Questions_de_Village_V1-2-1'!$A:$AB,10,FALSE)</f>
        <v>Moito</v>
      </c>
      <c r="J9" s="169" t="str">
        <f>VLOOKUP(A9,'Questions_de_Village_V1-2-1'!$A:$AB,11,FALSE)</f>
        <v>Moito</v>
      </c>
      <c r="K9" s="169" t="str">
        <f>VLOOKUP(A9,'Questions_de_Village_V1-2-1'!$A:$AB,14,FALSE)</f>
        <v>open_well_far_from_village</v>
      </c>
      <c r="L9" s="169">
        <f>VLOOKUP(A9,'Questions_de_Village_V1-2-1'!$A:$AB,15,FALSE)</f>
        <v>0</v>
      </c>
      <c r="M9" s="169">
        <f>VLOOKUP(A9,'Questions_de_Village_V1-2-1'!$A:$AB,16,FALSE)</f>
        <v>0</v>
      </c>
      <c r="N9" s="165"/>
      <c r="O9" s="165"/>
      <c r="P9" s="165">
        <v>3156</v>
      </c>
      <c r="Q9" s="165">
        <v>3166</v>
      </c>
      <c r="R9" s="165">
        <v>11</v>
      </c>
      <c r="S9" s="163">
        <v>88</v>
      </c>
      <c r="T9" s="163">
        <v>65</v>
      </c>
      <c r="U9" s="167">
        <v>73.86363636363636</v>
      </c>
      <c r="V9" s="163">
        <v>29</v>
      </c>
      <c r="W9" s="167">
        <v>32.954545454545453</v>
      </c>
      <c r="X9" s="166">
        <v>8</v>
      </c>
      <c r="Y9" s="166">
        <v>5.9090909090909092</v>
      </c>
      <c r="Z9" s="166">
        <v>2.6363636363636362</v>
      </c>
      <c r="AA9" s="170">
        <v>10</v>
      </c>
      <c r="AB9" s="167">
        <v>90.909090909090907</v>
      </c>
      <c r="AC9" s="170">
        <v>1</v>
      </c>
      <c r="AD9" s="167">
        <v>9.0909090909090917</v>
      </c>
      <c r="AE9" s="170">
        <v>0</v>
      </c>
      <c r="AF9" s="167">
        <v>0</v>
      </c>
      <c r="AG9" s="170">
        <v>0</v>
      </c>
      <c r="AH9" s="167">
        <v>0</v>
      </c>
      <c r="AI9" s="165">
        <v>17</v>
      </c>
      <c r="AJ9" s="165">
        <v>12</v>
      </c>
      <c r="AK9" s="167">
        <v>58.620689655172406</v>
      </c>
      <c r="AL9" s="167">
        <v>41.379310344827587</v>
      </c>
      <c r="AM9" s="167">
        <v>100</v>
      </c>
      <c r="AN9" s="168">
        <v>35.517241379310342</v>
      </c>
      <c r="AO9" s="273" t="s">
        <v>105</v>
      </c>
    </row>
    <row r="10" spans="1:41" x14ac:dyDescent="0.25">
      <c r="A10" s="171" t="s">
        <v>1065</v>
      </c>
      <c r="B10" s="173" t="s">
        <v>1065</v>
      </c>
      <c r="C10" s="177" t="str">
        <f>VLOOKUP(A10,'Questions_de_Village_V1-2-1'!$A:$AB,1,FALSE)</f>
        <v>Abgode  Centre</v>
      </c>
      <c r="D10" s="177" t="str">
        <f>VLOOKUP(A10,'Questions_de_Village_V1-2-1'!$A:$AB,9,FALSE)</f>
        <v>Abgodé</v>
      </c>
      <c r="E10" s="177">
        <f>VLOOKUP(A10,'Questions_de_Village_V1-2-1'!$A:$AB,4,FALSE)</f>
        <v>13.020869041299999</v>
      </c>
      <c r="F10" s="177">
        <f>VLOOKUP(A10,'Questions_de_Village_V1-2-1'!$A:$AB,5,FALSE)</f>
        <v>16.834437830100001</v>
      </c>
      <c r="G10" s="177">
        <f>VLOOKUP(A10,'Questions_de_Village_V1-2-1'!$A:$AB,6,FALSE)</f>
        <v>300.31712380800002</v>
      </c>
      <c r="H10" s="177"/>
      <c r="I10" s="177" t="str">
        <f>VLOOKUP(A10,'Questions_de_Village_V1-2-1'!$A:$AB,10,FALSE)</f>
        <v>Moito</v>
      </c>
      <c r="J10" s="177" t="str">
        <f>VLOOKUP(A10,'Questions_de_Village_V1-2-1'!$A:$AB,11,FALSE)</f>
        <v>Abgode</v>
      </c>
      <c r="K10" s="177" t="str">
        <f>VLOOKUP(A10,'Questions_de_Village_V1-2-1'!$A:$AB,14,FALSE)</f>
        <v>bh_in_village</v>
      </c>
      <c r="L10" s="177">
        <f>VLOOKUP(A10,'Questions_de_Village_V1-2-1'!$A:$AB,15,FALSE)</f>
        <v>4</v>
      </c>
      <c r="M10" s="177">
        <f>VLOOKUP(A10,'Questions_de_Village_V1-2-1'!$A:$AB,16,FALSE)</f>
        <v>4</v>
      </c>
      <c r="N10" s="173"/>
      <c r="O10" s="173"/>
      <c r="P10" s="173">
        <v>1364</v>
      </c>
      <c r="Q10" s="173">
        <v>1741</v>
      </c>
      <c r="R10" s="173">
        <v>378</v>
      </c>
      <c r="S10" s="172">
        <v>2853</v>
      </c>
      <c r="T10" s="172">
        <v>2071</v>
      </c>
      <c r="U10" s="175">
        <v>72.590255871012971</v>
      </c>
      <c r="V10" s="172">
        <v>1027</v>
      </c>
      <c r="W10" s="175">
        <v>35.997195934104454</v>
      </c>
      <c r="X10" s="174">
        <v>7.5476190476190474</v>
      </c>
      <c r="Y10" s="174">
        <v>5.4788359788359786</v>
      </c>
      <c r="Z10" s="174">
        <v>2.7169312169312168</v>
      </c>
      <c r="AA10" s="178">
        <v>329</v>
      </c>
      <c r="AB10" s="175">
        <v>87.037037037037038</v>
      </c>
      <c r="AC10" s="178">
        <v>41</v>
      </c>
      <c r="AD10" s="175">
        <v>10.846560846560847</v>
      </c>
      <c r="AE10" s="178">
        <v>1</v>
      </c>
      <c r="AF10" s="175">
        <v>0.26455026455026454</v>
      </c>
      <c r="AG10" s="178">
        <v>0</v>
      </c>
      <c r="AH10" s="175">
        <v>0</v>
      </c>
      <c r="AI10" s="173">
        <v>504</v>
      </c>
      <c r="AJ10" s="173">
        <v>518</v>
      </c>
      <c r="AK10" s="175">
        <v>49.074975657254136</v>
      </c>
      <c r="AL10" s="175">
        <v>50.438169425511191</v>
      </c>
      <c r="AM10" s="175">
        <v>99.513145082765334</v>
      </c>
      <c r="AN10" s="176">
        <v>35.542356377799415</v>
      </c>
      <c r="AO10" s="275" t="s">
        <v>2048</v>
      </c>
    </row>
    <row r="11" spans="1:41" x14ac:dyDescent="0.25">
      <c r="A11" s="171" t="s">
        <v>1790</v>
      </c>
      <c r="B11" s="173" t="s">
        <v>1931</v>
      </c>
      <c r="C11" s="177" t="e">
        <f>VLOOKUP(A11,'Questions_de_Village_V1-2-1'!$A:$AB,1,FALSE)</f>
        <v>#N/A</v>
      </c>
      <c r="D11" s="177" t="e">
        <f>VLOOKUP(A11,'Questions_de_Village_V1-2-1'!$A:$AB,9,FALSE)</f>
        <v>#N/A</v>
      </c>
      <c r="E11" s="177" t="e">
        <f>VLOOKUP(A11,'Questions_de_Village_V1-2-1'!$A:$AB,4,FALSE)</f>
        <v>#N/A</v>
      </c>
      <c r="F11" s="177" t="e">
        <f>VLOOKUP(A11,'Questions_de_Village_V1-2-1'!$A:$AB,5,FALSE)</f>
        <v>#N/A</v>
      </c>
      <c r="G11" s="177" t="e">
        <f>VLOOKUP(A11,'Questions_de_Village_V1-2-1'!$A:$AB,6,FALSE)</f>
        <v>#N/A</v>
      </c>
      <c r="H11" s="177"/>
      <c r="I11" s="177" t="e">
        <f>VLOOKUP(A11,'Questions_de_Village_V1-2-1'!$A:$AB,10,FALSE)</f>
        <v>#N/A</v>
      </c>
      <c r="J11" s="177" t="e">
        <f>VLOOKUP(A11,'Questions_de_Village_V1-2-1'!$A:$AB,11,FALSE)</f>
        <v>#N/A</v>
      </c>
      <c r="K11" s="177" t="e">
        <f>VLOOKUP(A11,'Questions_de_Village_V1-2-1'!$A:$AB,14,FALSE)</f>
        <v>#N/A</v>
      </c>
      <c r="L11" s="177" t="e">
        <f>VLOOKUP(A11,'Questions_de_Village_V1-2-1'!$A:$AB,15,FALSE)</f>
        <v>#N/A</v>
      </c>
      <c r="M11" s="177" t="e">
        <f>VLOOKUP(A11,'Questions_de_Village_V1-2-1'!$A:$AB,16,FALSE)</f>
        <v>#N/A</v>
      </c>
      <c r="N11" s="173"/>
      <c r="O11" s="173"/>
      <c r="P11" s="173">
        <v>1184</v>
      </c>
      <c r="Q11" s="173">
        <v>1363</v>
      </c>
      <c r="R11" s="173">
        <v>180</v>
      </c>
      <c r="S11" s="172">
        <v>1352</v>
      </c>
      <c r="T11" s="172">
        <v>982</v>
      </c>
      <c r="U11" s="175">
        <v>72.633136094674555</v>
      </c>
      <c r="V11" s="172">
        <v>387</v>
      </c>
      <c r="W11" s="175">
        <v>28.624260355029584</v>
      </c>
      <c r="X11" s="174">
        <v>7.5111111111111111</v>
      </c>
      <c r="Y11" s="174">
        <v>5.4555555555555557</v>
      </c>
      <c r="Z11" s="174">
        <v>2.15</v>
      </c>
      <c r="AA11" s="178">
        <v>165</v>
      </c>
      <c r="AB11" s="175">
        <v>91.666666666666657</v>
      </c>
      <c r="AC11" s="178">
        <v>13</v>
      </c>
      <c r="AD11" s="175">
        <v>7.2222222222222214</v>
      </c>
      <c r="AE11" s="178">
        <v>0</v>
      </c>
      <c r="AF11" s="175">
        <v>0</v>
      </c>
      <c r="AG11" s="178">
        <v>0</v>
      </c>
      <c r="AH11" s="175">
        <v>0</v>
      </c>
      <c r="AI11" s="173">
        <v>178</v>
      </c>
      <c r="AJ11" s="173">
        <v>209</v>
      </c>
      <c r="AK11" s="175">
        <v>45.99483204134367</v>
      </c>
      <c r="AL11" s="175">
        <v>54.00516795865633</v>
      </c>
      <c r="AM11" s="175">
        <v>100</v>
      </c>
      <c r="AN11" s="176">
        <v>35.34108527131783</v>
      </c>
      <c r="AO11" s="275" t="s">
        <v>2048</v>
      </c>
    </row>
    <row r="12" spans="1:41" x14ac:dyDescent="0.25">
      <c r="A12" s="171" t="s">
        <v>1066</v>
      </c>
      <c r="B12" s="173" t="s">
        <v>1066</v>
      </c>
      <c r="C12" s="177" t="str">
        <f>VLOOKUP(A12,'Questions_de_Village_V1-2-1'!$A:$AB,1,FALSE)</f>
        <v>Abgode Kabir</v>
      </c>
      <c r="D12" s="177" t="str">
        <f>VLOOKUP(A12,'Questions_de_Village_V1-2-1'!$A:$AB,9,FALSE)</f>
        <v>Abgodé Wadé</v>
      </c>
      <c r="E12" s="177">
        <f>VLOOKUP(A12,'Questions_de_Village_V1-2-1'!$A:$AB,4,FALSE)</f>
        <v>13.0167242123</v>
      </c>
      <c r="F12" s="177">
        <f>VLOOKUP(A12,'Questions_de_Village_V1-2-1'!$A:$AB,5,FALSE)</f>
        <v>16.819802623800001</v>
      </c>
      <c r="G12" s="177">
        <f>VLOOKUP(A12,'Questions_de_Village_V1-2-1'!$A:$AB,6,FALSE)</f>
        <v>301.84193990099999</v>
      </c>
      <c r="H12" s="177"/>
      <c r="I12" s="177" t="str">
        <f>VLOOKUP(A12,'Questions_de_Village_V1-2-1'!$A:$AB,10,FALSE)</f>
        <v>Moito</v>
      </c>
      <c r="J12" s="177" t="str">
        <f>VLOOKUP(A12,'Questions_de_Village_V1-2-1'!$A:$AB,11,FALSE)</f>
        <v>Abgode</v>
      </c>
      <c r="K12" s="177" t="str">
        <f>VLOOKUP(A12,'Questions_de_Village_V1-2-1'!$A:$AB,14,FALSE)</f>
        <v>bh_in_village</v>
      </c>
      <c r="L12" s="177">
        <f>VLOOKUP(A12,'Questions_de_Village_V1-2-1'!$A:$AB,15,FALSE)</f>
        <v>4</v>
      </c>
      <c r="M12" s="177">
        <f>VLOOKUP(A12,'Questions_de_Village_V1-2-1'!$A:$AB,16,FALSE)</f>
        <v>0</v>
      </c>
      <c r="N12" s="173"/>
      <c r="O12" s="173"/>
      <c r="P12" s="173">
        <v>930</v>
      </c>
      <c r="Q12" s="173">
        <v>1183</v>
      </c>
      <c r="R12" s="173">
        <v>254</v>
      </c>
      <c r="S12" s="172">
        <v>1897</v>
      </c>
      <c r="T12" s="172">
        <v>1377</v>
      </c>
      <c r="U12" s="175">
        <v>72.588297311544551</v>
      </c>
      <c r="V12" s="172">
        <v>552</v>
      </c>
      <c r="W12" s="175">
        <v>29.098576700052714</v>
      </c>
      <c r="X12" s="174">
        <v>7.4685039370078741</v>
      </c>
      <c r="Y12" s="174">
        <v>5.4212598425196852</v>
      </c>
      <c r="Z12" s="174">
        <v>2.173228346456693</v>
      </c>
      <c r="AA12" s="178">
        <v>213</v>
      </c>
      <c r="AB12" s="175">
        <v>83.858267716535423</v>
      </c>
      <c r="AC12" s="178">
        <v>24</v>
      </c>
      <c r="AD12" s="175">
        <v>9.4488188976377945</v>
      </c>
      <c r="AE12" s="178">
        <v>4</v>
      </c>
      <c r="AF12" s="175">
        <v>1.5748031496062991</v>
      </c>
      <c r="AG12" s="178">
        <v>0</v>
      </c>
      <c r="AH12" s="175">
        <v>0</v>
      </c>
      <c r="AI12" s="173">
        <v>238</v>
      </c>
      <c r="AJ12" s="173">
        <v>309</v>
      </c>
      <c r="AK12" s="175">
        <v>43.115942028985508</v>
      </c>
      <c r="AL12" s="175">
        <v>55.978260869565219</v>
      </c>
      <c r="AM12" s="175">
        <v>99.094202898550719</v>
      </c>
      <c r="AN12" s="176">
        <v>32.31702898550725</v>
      </c>
      <c r="AO12" s="275" t="s">
        <v>2048</v>
      </c>
    </row>
    <row r="13" spans="1:41" x14ac:dyDescent="0.25">
      <c r="A13" s="268" t="s">
        <v>1402</v>
      </c>
      <c r="B13" s="173" t="s">
        <v>1402</v>
      </c>
      <c r="C13" s="177" t="str">
        <f>VLOOKUP(A13,'Questions_de_Village_V1-2-1'!$A:$AB,1,FALSE)</f>
        <v>Abgoutie</v>
      </c>
      <c r="D13" s="177" t="str">
        <f>VLOOKUP(A13,'Questions_de_Village_V1-2-1'!$A:$AB,9,FALSE)</f>
        <v>Abgoutié</v>
      </c>
      <c r="E13" s="177">
        <f>VLOOKUP(A13,'Questions_de_Village_V1-2-1'!$A:$AB,4,FALSE)</f>
        <v>12.6657460375</v>
      </c>
      <c r="F13" s="177">
        <f>VLOOKUP(A13,'Questions_de_Village_V1-2-1'!$A:$AB,5,FALSE)</f>
        <v>16.5778053429</v>
      </c>
      <c r="G13" s="177">
        <f>VLOOKUP(A13,'Questions_de_Village_V1-2-1'!$A:$AB,6,FALSE)</f>
        <v>324.00437189899998</v>
      </c>
      <c r="H13" s="177"/>
      <c r="I13" s="177" t="str">
        <f>VLOOKUP(A13,'Questions_de_Village_V1-2-1'!$A:$AB,10,FALSE)</f>
        <v>Moito</v>
      </c>
      <c r="J13" s="177" t="str">
        <f>VLOOKUP(A13,'Questions_de_Village_V1-2-1'!$A:$AB,11,FALSE)</f>
        <v>Moito</v>
      </c>
      <c r="K13" s="177" t="str">
        <f>VLOOKUP(A13,'Questions_de_Village_V1-2-1'!$A:$AB,14,FALSE)</f>
        <v>bh_in_village</v>
      </c>
      <c r="L13" s="177">
        <f>VLOOKUP(A13,'Questions_de_Village_V1-2-1'!$A:$AB,15,FALSE)</f>
        <v>1</v>
      </c>
      <c r="M13" s="177">
        <f>VLOOKUP(A13,'Questions_de_Village_V1-2-1'!$A:$AB,16,FALSE)</f>
        <v>0</v>
      </c>
      <c r="N13" s="173"/>
      <c r="O13" s="173"/>
      <c r="P13" s="173">
        <v>714</v>
      </c>
      <c r="Q13" s="173">
        <v>741</v>
      </c>
      <c r="R13" s="173">
        <v>28</v>
      </c>
      <c r="S13" s="172">
        <v>240</v>
      </c>
      <c r="T13" s="172">
        <v>182</v>
      </c>
      <c r="U13" s="175">
        <v>75.833333333333329</v>
      </c>
      <c r="V13" s="172">
        <v>59</v>
      </c>
      <c r="W13" s="175">
        <v>24.583333333333332</v>
      </c>
      <c r="X13" s="174">
        <v>8.5714285714285712</v>
      </c>
      <c r="Y13" s="174">
        <v>6.7407407407407405</v>
      </c>
      <c r="Z13" s="174">
        <v>2.1071428571428572</v>
      </c>
      <c r="AA13" s="178">
        <v>26</v>
      </c>
      <c r="AB13" s="175">
        <v>92.857142857142861</v>
      </c>
      <c r="AC13" s="178">
        <v>2</v>
      </c>
      <c r="AD13" s="175">
        <v>7.1428571428571423</v>
      </c>
      <c r="AE13" s="178">
        <v>0</v>
      </c>
      <c r="AF13" s="175">
        <v>0</v>
      </c>
      <c r="AG13" s="178">
        <v>0</v>
      </c>
      <c r="AH13" s="175">
        <v>0</v>
      </c>
      <c r="AI13" s="173">
        <v>29</v>
      </c>
      <c r="AJ13" s="173">
        <v>30</v>
      </c>
      <c r="AK13" s="175">
        <v>49.152542372881356</v>
      </c>
      <c r="AL13" s="175">
        <v>50.847457627118644</v>
      </c>
      <c r="AM13" s="175">
        <v>100</v>
      </c>
      <c r="AN13" s="176">
        <v>34.847457627118644</v>
      </c>
      <c r="AO13" s="187" t="s">
        <v>105</v>
      </c>
    </row>
    <row r="14" spans="1:41" x14ac:dyDescent="0.25">
      <c r="A14" s="266" t="s">
        <v>1892</v>
      </c>
      <c r="B14" s="173" t="s">
        <v>1994</v>
      </c>
      <c r="C14" s="177" t="str">
        <f>VLOOKUP(A14,'Questions_de_Village_V1-2-1'!$A:$AB,1,FALSE)</f>
        <v>Abicholio 2</v>
      </c>
      <c r="D14" s="177" t="str">
        <f>VLOOKUP(A14,'Questions_de_Village_V1-2-1'!$A:$AB,9,FALSE)</f>
        <v>Amtcholio1</v>
      </c>
      <c r="E14" s="177">
        <f>VLOOKUP(A14,'Questions_de_Village_V1-2-1'!$A:$AB,4,FALSE)</f>
        <v>12.636960245999999</v>
      </c>
      <c r="F14" s="177">
        <f>VLOOKUP(A14,'Questions_de_Village_V1-2-1'!$A:$AB,5,FALSE)</f>
        <v>16.7421928085</v>
      </c>
      <c r="G14" s="177">
        <f>VLOOKUP(A14,'Questions_de_Village_V1-2-1'!$A:$AB,6,FALSE)</f>
        <v>290.05665163999998</v>
      </c>
      <c r="H14" s="177"/>
      <c r="I14" s="177" t="str">
        <f>VLOOKUP(A14,'Questions_de_Village_V1-2-1'!$A:$AB,10,FALSE)</f>
        <v>Mayakne</v>
      </c>
      <c r="J14" s="177" t="str">
        <f>VLOOKUP(A14,'Questions_de_Village_V1-2-1'!$A:$AB,11,FALSE)</f>
        <v>Gambir</v>
      </c>
      <c r="K14" s="177" t="str">
        <f>VLOOKUP(A14,'Questions_de_Village_V1-2-1'!$A:$AB,14,FALSE)</f>
        <v>bh_in_next_village</v>
      </c>
      <c r="L14" s="177">
        <f>VLOOKUP(A14,'Questions_de_Village_V1-2-1'!$A:$AB,15,FALSE)</f>
        <v>0</v>
      </c>
      <c r="M14" s="177">
        <f>VLOOKUP(A14,'Questions_de_Village_V1-2-1'!$A:$AB,16,FALSE)</f>
        <v>0</v>
      </c>
      <c r="N14" s="173"/>
      <c r="O14" s="173"/>
      <c r="P14" s="173">
        <v>683</v>
      </c>
      <c r="Q14" s="173">
        <v>702</v>
      </c>
      <c r="R14" s="173">
        <v>20</v>
      </c>
      <c r="S14" s="172">
        <v>145</v>
      </c>
      <c r="T14" s="172">
        <v>108</v>
      </c>
      <c r="U14" s="175">
        <v>74.482758620689665</v>
      </c>
      <c r="V14" s="172">
        <v>68</v>
      </c>
      <c r="W14" s="175">
        <v>46.896551724137929</v>
      </c>
      <c r="X14" s="174">
        <v>7.25</v>
      </c>
      <c r="Y14" s="174">
        <v>5.4</v>
      </c>
      <c r="Z14" s="174">
        <v>3.4</v>
      </c>
      <c r="AA14" s="178">
        <v>20</v>
      </c>
      <c r="AB14" s="175">
        <v>100</v>
      </c>
      <c r="AC14" s="178">
        <v>0</v>
      </c>
      <c r="AD14" s="175">
        <v>0</v>
      </c>
      <c r="AE14" s="178">
        <v>0</v>
      </c>
      <c r="AF14" s="175">
        <v>0</v>
      </c>
      <c r="AG14" s="178">
        <v>0</v>
      </c>
      <c r="AH14" s="175">
        <v>0</v>
      </c>
      <c r="AI14" s="173">
        <v>27</v>
      </c>
      <c r="AJ14" s="173">
        <v>36</v>
      </c>
      <c r="AK14" s="175">
        <v>39.705882352941174</v>
      </c>
      <c r="AL14" s="175">
        <v>52.941176470588239</v>
      </c>
      <c r="AM14" s="175">
        <v>92.64705882352942</v>
      </c>
      <c r="AN14" s="176">
        <v>43.602941176470587</v>
      </c>
      <c r="AO14" s="187" t="s">
        <v>1886</v>
      </c>
    </row>
    <row r="15" spans="1:41" x14ac:dyDescent="0.25">
      <c r="A15" s="268" t="s">
        <v>1069</v>
      </c>
      <c r="B15" s="173" t="s">
        <v>1947</v>
      </c>
      <c r="C15" s="177" t="str">
        <f>VLOOKUP(A15,'Questions_de_Village_V1-2-1'!$A:$AB,1,FALSE)</f>
        <v>Abirebi Centre</v>
      </c>
      <c r="D15" s="177" t="str">
        <f>VLOOKUP(A15,'Questions_de_Village_V1-2-1'!$A:$AB,9,FALSE)</f>
        <v>Abirebi Centre1</v>
      </c>
      <c r="E15" s="177">
        <f>VLOOKUP(A15,'Questions_de_Village_V1-2-1'!$A:$AB,4,FALSE)</f>
        <v>12.3080339631</v>
      </c>
      <c r="F15" s="177">
        <f>VLOOKUP(A15,'Questions_de_Village_V1-2-1'!$A:$AB,5,FALSE)</f>
        <v>16.732279977400001</v>
      </c>
      <c r="G15" s="177">
        <f>VLOOKUP(A15,'Questions_de_Village_V1-2-1'!$A:$AB,6,FALSE)</f>
        <v>325.56841341199998</v>
      </c>
      <c r="H15" s="177"/>
      <c r="I15" s="177" t="str">
        <f>VLOOKUP(A15,'Questions_de_Village_V1-2-1'!$A:$AB,10,FALSE)</f>
        <v>Daibaba_1_Maigana_</v>
      </c>
      <c r="J15" s="177" t="str">
        <f>VLOOKUP(A15,'Questions_de_Village_V1-2-1'!$A:$AB,11,FALSE)</f>
        <v>Albirebi</v>
      </c>
      <c r="K15" s="177" t="str">
        <f>VLOOKUP(A15,'Questions_de_Village_V1-2-1'!$A:$AB,14,FALSE)</f>
        <v>commercial_bh_in_village</v>
      </c>
      <c r="L15" s="177">
        <f>VLOOKUP(A15,'Questions_de_Village_V1-2-1'!$A:$AB,15,FALSE)</f>
        <v>0</v>
      </c>
      <c r="M15" s="177">
        <f>VLOOKUP(A15,'Questions_de_Village_V1-2-1'!$A:$AB,16,FALSE)</f>
        <v>1</v>
      </c>
      <c r="N15" s="173"/>
      <c r="O15" s="173"/>
      <c r="P15" s="173">
        <v>1029</v>
      </c>
      <c r="Q15" s="173">
        <v>1254</v>
      </c>
      <c r="R15" s="173">
        <v>226</v>
      </c>
      <c r="S15" s="172">
        <v>1479</v>
      </c>
      <c r="T15" s="172">
        <v>999</v>
      </c>
      <c r="U15" s="175">
        <v>67.545638945233264</v>
      </c>
      <c r="V15" s="172">
        <v>544</v>
      </c>
      <c r="W15" s="175">
        <v>36.781609195402297</v>
      </c>
      <c r="X15" s="174">
        <v>6.5442477876106198</v>
      </c>
      <c r="Y15" s="174">
        <v>4.5203619909502262</v>
      </c>
      <c r="Z15" s="174">
        <v>2.4070796460176993</v>
      </c>
      <c r="AA15" s="178">
        <v>195</v>
      </c>
      <c r="AB15" s="175">
        <v>86.283185840707972</v>
      </c>
      <c r="AC15" s="178">
        <v>24</v>
      </c>
      <c r="AD15" s="175">
        <v>10.619469026548673</v>
      </c>
      <c r="AE15" s="178">
        <v>5</v>
      </c>
      <c r="AF15" s="175">
        <v>2.2123893805309733</v>
      </c>
      <c r="AG15" s="178">
        <v>2</v>
      </c>
      <c r="AH15" s="175">
        <v>0.88495575221238942</v>
      </c>
      <c r="AI15" s="173">
        <v>254</v>
      </c>
      <c r="AJ15" s="173">
        <v>290</v>
      </c>
      <c r="AK15" s="175">
        <v>46.691176470588239</v>
      </c>
      <c r="AL15" s="175">
        <v>53.308823529411761</v>
      </c>
      <c r="AM15" s="175">
        <v>100</v>
      </c>
      <c r="AN15" s="176">
        <v>33.020220588235297</v>
      </c>
      <c r="AO15" s="187" t="s">
        <v>2049</v>
      </c>
    </row>
    <row r="16" spans="1:41" x14ac:dyDescent="0.25">
      <c r="A16" s="268" t="s">
        <v>1795</v>
      </c>
      <c r="B16" s="173" t="s">
        <v>1080</v>
      </c>
      <c r="C16" s="177" t="str">
        <f>VLOOKUP(A16,'Questions_de_Village_V1-2-1'!$A:$AB,1,FALSE)</f>
        <v>Abirebi Chanko</v>
      </c>
      <c r="D16" s="177" t="str">
        <f>VLOOKUP(A16,'Questions_de_Village_V1-2-1'!$A:$AB,9,FALSE)</f>
        <v>Abiribi Chanko</v>
      </c>
      <c r="E16" s="177">
        <f>VLOOKUP(A16,'Questions_de_Village_V1-2-1'!$A:$AB,4,FALSE)</f>
        <v>12.302226231900001</v>
      </c>
      <c r="F16" s="177">
        <f>VLOOKUP(A16,'Questions_de_Village_V1-2-1'!$A:$AB,5,FALSE)</f>
        <v>16.736883259399999</v>
      </c>
      <c r="G16" s="177">
        <f>VLOOKUP(A16,'Questions_de_Village_V1-2-1'!$A:$AB,6,FALSE)</f>
        <v>331.66148362000001</v>
      </c>
      <c r="H16" s="177"/>
      <c r="I16" s="177" t="str">
        <f>VLOOKUP(A16,'Questions_de_Village_V1-2-1'!$A:$AB,10,FALSE)</f>
        <v>Daibaba_1_Maigana_</v>
      </c>
      <c r="J16" s="177" t="str">
        <f>VLOOKUP(A16,'Questions_de_Village_V1-2-1'!$A:$AB,11,FALSE)</f>
        <v>Albirebi</v>
      </c>
      <c r="K16" s="177" t="str">
        <f>VLOOKUP(A16,'Questions_de_Village_V1-2-1'!$A:$AB,14,FALSE)</f>
        <v>open_well_in_or_near_village</v>
      </c>
      <c r="L16" s="177">
        <f>VLOOKUP(A16,'Questions_de_Village_V1-2-1'!$A:$AB,15,FALSE)</f>
        <v>0</v>
      </c>
      <c r="M16" s="177">
        <f>VLOOKUP(A16,'Questions_de_Village_V1-2-1'!$A:$AB,16,FALSE)</f>
        <v>1</v>
      </c>
      <c r="N16" s="173"/>
      <c r="O16" s="173"/>
      <c r="P16" s="173">
        <v>877</v>
      </c>
      <c r="Q16" s="173">
        <v>898</v>
      </c>
      <c r="R16" s="173">
        <v>22</v>
      </c>
      <c r="S16" s="172">
        <v>122</v>
      </c>
      <c r="T16" s="172">
        <v>78</v>
      </c>
      <c r="U16" s="175">
        <v>63.934426229508205</v>
      </c>
      <c r="V16" s="172">
        <v>51</v>
      </c>
      <c r="W16" s="175">
        <v>41.803278688524593</v>
      </c>
      <c r="X16" s="174">
        <v>5.5454545454545459</v>
      </c>
      <c r="Y16" s="174">
        <v>3.5454545454545454</v>
      </c>
      <c r="Z16" s="174">
        <v>2.3181818181818183</v>
      </c>
      <c r="AA16" s="178">
        <v>22</v>
      </c>
      <c r="AB16" s="175">
        <v>100</v>
      </c>
      <c r="AC16" s="178">
        <v>0</v>
      </c>
      <c r="AD16" s="175">
        <v>0</v>
      </c>
      <c r="AE16" s="178">
        <v>0</v>
      </c>
      <c r="AF16" s="175">
        <v>0</v>
      </c>
      <c r="AG16" s="178">
        <v>0</v>
      </c>
      <c r="AH16" s="175">
        <v>0</v>
      </c>
      <c r="AI16" s="173">
        <v>30</v>
      </c>
      <c r="AJ16" s="173">
        <v>21</v>
      </c>
      <c r="AK16" s="175">
        <v>58.82352941176471</v>
      </c>
      <c r="AL16" s="175">
        <v>41.17647058823529</v>
      </c>
      <c r="AM16" s="175">
        <v>100</v>
      </c>
      <c r="AN16" s="176">
        <v>29.098039215686274</v>
      </c>
      <c r="AO16" s="187" t="s">
        <v>2049</v>
      </c>
    </row>
    <row r="17" spans="1:41" x14ac:dyDescent="0.25">
      <c r="A17" s="268" t="s">
        <v>1072</v>
      </c>
      <c r="B17" s="173" t="s">
        <v>1072</v>
      </c>
      <c r="C17" s="177" t="str">
        <f>VLOOKUP(A17,'Questions_de_Village_V1-2-1'!$A:$AB,1,FALSE)</f>
        <v>Abmangour</v>
      </c>
      <c r="D17" s="177" t="str">
        <f>VLOOKUP(A17,'Questions_de_Village_V1-2-1'!$A:$AB,9,FALSE)</f>
        <v>Amangour</v>
      </c>
      <c r="E17" s="177">
        <f>VLOOKUP(A17,'Questions_de_Village_V1-2-1'!$A:$AB,4,FALSE)</f>
        <v>12.4259998234</v>
      </c>
      <c r="F17" s="177">
        <f>VLOOKUP(A17,'Questions_de_Village_V1-2-1'!$A:$AB,5,FALSE)</f>
        <v>16.739720863700001</v>
      </c>
      <c r="G17" s="177">
        <f>VLOOKUP(A17,'Questions_de_Village_V1-2-1'!$A:$AB,6,FALSE)</f>
        <v>318.078541691</v>
      </c>
      <c r="H17" s="177"/>
      <c r="I17" s="177" t="str">
        <f>VLOOKUP(A17,'Questions_de_Village_V1-2-1'!$A:$AB,10,FALSE)</f>
        <v>Daibaba_1_Maigana_</v>
      </c>
      <c r="J17" s="177" t="str">
        <f>VLOOKUP(A17,'Questions_de_Village_V1-2-1'!$A:$AB,11,FALSE)</f>
        <v>Albirebi</v>
      </c>
      <c r="K17" s="177" t="str">
        <f>VLOOKUP(A17,'Questions_de_Village_V1-2-1'!$A:$AB,14,FALSE)</f>
        <v>bh_in_next_village</v>
      </c>
      <c r="L17" s="177">
        <f>VLOOKUP(A17,'Questions_de_Village_V1-2-1'!$A:$AB,15,FALSE)</f>
        <v>0</v>
      </c>
      <c r="M17" s="177">
        <f>VLOOKUP(A17,'Questions_de_Village_V1-2-1'!$A:$AB,16,FALSE)</f>
        <v>0</v>
      </c>
      <c r="N17" s="173"/>
      <c r="O17" s="173"/>
      <c r="P17" s="173">
        <v>808</v>
      </c>
      <c r="Q17" s="173">
        <v>825</v>
      </c>
      <c r="R17" s="173">
        <v>18</v>
      </c>
      <c r="S17" s="172">
        <v>145</v>
      </c>
      <c r="T17" s="172">
        <v>104</v>
      </c>
      <c r="U17" s="175">
        <v>71.724137931034477</v>
      </c>
      <c r="V17" s="172">
        <v>54</v>
      </c>
      <c r="W17" s="175">
        <v>37.241379310344833</v>
      </c>
      <c r="X17" s="174">
        <v>8.0555555555555554</v>
      </c>
      <c r="Y17" s="174">
        <v>5.7777777777777777</v>
      </c>
      <c r="Z17" s="174">
        <v>3</v>
      </c>
      <c r="AA17" s="178">
        <v>13</v>
      </c>
      <c r="AB17" s="175">
        <v>72.222222222222214</v>
      </c>
      <c r="AC17" s="178">
        <v>5</v>
      </c>
      <c r="AD17" s="175">
        <v>27.777777777777779</v>
      </c>
      <c r="AE17" s="178">
        <v>0</v>
      </c>
      <c r="AF17" s="175">
        <v>0</v>
      </c>
      <c r="AG17" s="178">
        <v>0</v>
      </c>
      <c r="AH17" s="175">
        <v>0</v>
      </c>
      <c r="AI17" s="173">
        <v>29</v>
      </c>
      <c r="AJ17" s="173">
        <v>25</v>
      </c>
      <c r="AK17" s="175">
        <v>53.703703703703709</v>
      </c>
      <c r="AL17" s="175">
        <v>46.296296296296298</v>
      </c>
      <c r="AM17" s="175">
        <v>100</v>
      </c>
      <c r="AN17" s="176">
        <v>36.296296296296298</v>
      </c>
      <c r="AO17" s="187" t="s">
        <v>2049</v>
      </c>
    </row>
    <row r="18" spans="1:41" x14ac:dyDescent="0.25">
      <c r="A18" s="267" t="s">
        <v>1893</v>
      </c>
      <c r="B18" s="173" t="s">
        <v>1995</v>
      </c>
      <c r="C18" s="177" t="str">
        <f>VLOOKUP(A18,'Questions_de_Village_V1-2-1'!$A:$AB,1,FALSE)</f>
        <v>Abnouchab</v>
      </c>
      <c r="D18" s="177" t="str">
        <f>VLOOKUP(A18,'Questions_de_Village_V1-2-1'!$A:$AB,9,FALSE)</f>
        <v>Abnouchab2</v>
      </c>
      <c r="E18" s="177">
        <f>VLOOKUP(A18,'Questions_de_Village_V1-2-1'!$A:$AB,4,FALSE)</f>
        <v>12.475367046900001</v>
      </c>
      <c r="F18" s="177">
        <f>VLOOKUP(A18,'Questions_de_Village_V1-2-1'!$A:$AB,5,FALSE)</f>
        <v>16.819788668000001</v>
      </c>
      <c r="G18" s="177">
        <f>VLOOKUP(A18,'Questions_de_Village_V1-2-1'!$A:$AB,6,FALSE)</f>
        <v>329.65965491499998</v>
      </c>
      <c r="H18" s="177"/>
      <c r="I18" s="177" t="str">
        <f>VLOOKUP(A18,'Questions_de_Village_V1-2-1'!$A:$AB,10,FALSE)</f>
        <v>Mayakne</v>
      </c>
      <c r="J18" s="177" t="str">
        <f>VLOOKUP(A18,'Questions_de_Village_V1-2-1'!$A:$AB,11,FALSE)</f>
        <v>Gambir</v>
      </c>
      <c r="K18" s="177" t="str">
        <f>VLOOKUP(A18,'Questions_de_Village_V1-2-1'!$A:$AB,14,FALSE)</f>
        <v>bh_in_village</v>
      </c>
      <c r="L18" s="177">
        <f>VLOOKUP(A18,'Questions_de_Village_V1-2-1'!$A:$AB,15,FALSE)</f>
        <v>1</v>
      </c>
      <c r="M18" s="177">
        <f>VLOOKUP(A18,'Questions_de_Village_V1-2-1'!$A:$AB,16,FALSE)</f>
        <v>0</v>
      </c>
      <c r="N18" s="173"/>
      <c r="O18" s="173"/>
      <c r="P18" s="173">
        <v>703</v>
      </c>
      <c r="Q18" s="173">
        <v>707</v>
      </c>
      <c r="R18" s="173">
        <v>5</v>
      </c>
      <c r="S18" s="172">
        <v>30</v>
      </c>
      <c r="T18" s="172">
        <v>20</v>
      </c>
      <c r="U18" s="175">
        <v>66.666666666666657</v>
      </c>
      <c r="V18" s="172">
        <v>8</v>
      </c>
      <c r="W18" s="175">
        <v>26.666666666666668</v>
      </c>
      <c r="X18" s="174">
        <v>6</v>
      </c>
      <c r="Y18" s="174">
        <v>4</v>
      </c>
      <c r="Z18" s="174">
        <v>1.6</v>
      </c>
      <c r="AA18" s="178">
        <v>5</v>
      </c>
      <c r="AB18" s="175">
        <v>100</v>
      </c>
      <c r="AC18" s="178">
        <v>0</v>
      </c>
      <c r="AD18" s="175">
        <v>0</v>
      </c>
      <c r="AE18" s="178">
        <v>0</v>
      </c>
      <c r="AF18" s="175">
        <v>0</v>
      </c>
      <c r="AG18" s="178">
        <v>0</v>
      </c>
      <c r="AH18" s="175">
        <v>0</v>
      </c>
      <c r="AI18" s="173">
        <v>2</v>
      </c>
      <c r="AJ18" s="173">
        <v>6</v>
      </c>
      <c r="AK18" s="175">
        <v>25</v>
      </c>
      <c r="AL18" s="175">
        <v>75</v>
      </c>
      <c r="AM18" s="175">
        <v>100</v>
      </c>
      <c r="AN18" s="176">
        <v>39.125</v>
      </c>
      <c r="AO18" s="187" t="s">
        <v>1886</v>
      </c>
    </row>
    <row r="19" spans="1:41" x14ac:dyDescent="0.25">
      <c r="A19" s="267" t="s">
        <v>2055</v>
      </c>
      <c r="B19" s="173" t="s">
        <v>2067</v>
      </c>
      <c r="C19" s="177" t="str">
        <f>VLOOKUP(A19,'Questions_de_Village_V1-2-1'!$A:$AB,1,FALSE)</f>
        <v>Abnouchab 2</v>
      </c>
      <c r="D19" s="177" t="str">
        <f>VLOOKUP(A19,'Questions_de_Village_V1-2-1'!$A:$AB,9,FALSE)</f>
        <v>Abnouchap1</v>
      </c>
      <c r="E19" s="177">
        <f>VLOOKUP(A19,'Questions_de_Village_V1-2-1'!$A:$AB,4,FALSE)</f>
        <v>12.4826036358</v>
      </c>
      <c r="F19" s="177">
        <f>VLOOKUP(A19,'Questions_de_Village_V1-2-1'!$A:$AB,5,FALSE)</f>
        <v>16.813423371500001</v>
      </c>
      <c r="G19" s="177">
        <f>VLOOKUP(A19,'Questions_de_Village_V1-2-1'!$A:$AB,6,FALSE)</f>
        <v>329.05659781100002</v>
      </c>
      <c r="H19" s="177"/>
      <c r="I19" s="177" t="str">
        <f>VLOOKUP(A19,'Questions_de_Village_V1-2-1'!$A:$AB,10,FALSE)</f>
        <v>Mayakne</v>
      </c>
      <c r="J19" s="177" t="str">
        <f>VLOOKUP(A19,'Questions_de_Village_V1-2-1'!$A:$AB,11,FALSE)</f>
        <v>Gambir</v>
      </c>
      <c r="K19" s="177" t="str">
        <f>VLOOKUP(A19,'Questions_de_Village_V1-2-1'!$A:$AB,14,FALSE)</f>
        <v>open_well_in_or_near_village</v>
      </c>
      <c r="L19" s="177">
        <f>VLOOKUP(A19,'Questions_de_Village_V1-2-1'!$A:$AB,15,FALSE)</f>
        <v>0</v>
      </c>
      <c r="M19" s="177">
        <f>VLOOKUP(A19,'Questions_de_Village_V1-2-1'!$A:$AB,16,FALSE)</f>
        <v>0</v>
      </c>
      <c r="N19" s="173"/>
      <c r="O19" s="173"/>
      <c r="P19" s="173">
        <v>708</v>
      </c>
      <c r="Q19" s="173">
        <v>714</v>
      </c>
      <c r="R19" s="173">
        <v>7</v>
      </c>
      <c r="S19" s="172">
        <v>44</v>
      </c>
      <c r="T19" s="172">
        <v>29</v>
      </c>
      <c r="U19" s="175">
        <v>65.909090909090907</v>
      </c>
      <c r="V19" s="172">
        <v>15</v>
      </c>
      <c r="W19" s="175">
        <v>34.090909090909086</v>
      </c>
      <c r="X19" s="174">
        <v>6.2857142857142856</v>
      </c>
      <c r="Y19" s="174">
        <v>4.1428571428571432</v>
      </c>
      <c r="Z19" s="174">
        <v>2.1428571428571428</v>
      </c>
      <c r="AA19" s="178">
        <v>6</v>
      </c>
      <c r="AB19" s="175">
        <v>85.714285714285708</v>
      </c>
      <c r="AC19" s="178">
        <v>1</v>
      </c>
      <c r="AD19" s="175">
        <v>14.285714285714285</v>
      </c>
      <c r="AE19" s="178">
        <v>0</v>
      </c>
      <c r="AF19" s="175">
        <v>0</v>
      </c>
      <c r="AG19" s="178">
        <v>0</v>
      </c>
      <c r="AH19" s="175">
        <v>0</v>
      </c>
      <c r="AI19" s="173">
        <v>7</v>
      </c>
      <c r="AJ19" s="173">
        <v>8</v>
      </c>
      <c r="AK19" s="175">
        <v>46.666666666666664</v>
      </c>
      <c r="AL19" s="175">
        <v>53.333333333333336</v>
      </c>
      <c r="AM19" s="175">
        <v>100</v>
      </c>
      <c r="AN19" s="176">
        <v>31.333333333333332</v>
      </c>
      <c r="AO19" s="187" t="s">
        <v>1886</v>
      </c>
    </row>
    <row r="20" spans="1:41" x14ac:dyDescent="0.25">
      <c r="A20" s="267" t="s">
        <v>2056</v>
      </c>
      <c r="B20" s="173" t="s">
        <v>2067</v>
      </c>
      <c r="C20" s="177" t="str">
        <f>VLOOKUP(A20,'Questions_de_Village_V1-2-1'!$A:$AB,1,FALSE)</f>
        <v>Abnouchab 3</v>
      </c>
      <c r="D20" s="177" t="str">
        <f>VLOOKUP(A20,'Questions_de_Village_V1-2-1'!$A:$AB,9,FALSE)</f>
        <v>Abnouchap3</v>
      </c>
      <c r="E20" s="177">
        <f>VLOOKUP(A20,'Questions_de_Village_V1-2-1'!$A:$AB,4,FALSE)</f>
        <v>12.469335045599999</v>
      </c>
      <c r="F20" s="177">
        <f>VLOOKUP(A20,'Questions_de_Village_V1-2-1'!$A:$AB,5,FALSE)</f>
        <v>16.8021095002</v>
      </c>
      <c r="G20" s="177">
        <f>VLOOKUP(A20,'Questions_de_Village_V1-2-1'!$A:$AB,6,FALSE)</f>
        <v>291.94223376299999</v>
      </c>
      <c r="H20" s="177"/>
      <c r="I20" s="177" t="str">
        <f>VLOOKUP(A20,'Questions_de_Village_V1-2-1'!$A:$AB,10,FALSE)</f>
        <v>Mayakne</v>
      </c>
      <c r="J20" s="177" t="str">
        <f>VLOOKUP(A20,'Questions_de_Village_V1-2-1'!$A:$AB,11,FALSE)</f>
        <v>Gambir</v>
      </c>
      <c r="K20" s="177" t="str">
        <f>VLOOKUP(A20,'Questions_de_Village_V1-2-1'!$A:$AB,14,FALSE)</f>
        <v>bh_in_village</v>
      </c>
      <c r="L20" s="177">
        <f>VLOOKUP(A20,'Questions_de_Village_V1-2-1'!$A:$AB,15,FALSE)</f>
        <v>1</v>
      </c>
      <c r="M20" s="177">
        <f>VLOOKUP(A20,'Questions_de_Village_V1-2-1'!$A:$AB,16,FALSE)</f>
        <v>0</v>
      </c>
      <c r="N20" s="173"/>
      <c r="O20" s="173"/>
      <c r="P20" s="173">
        <v>715</v>
      </c>
      <c r="Q20" s="173">
        <v>716</v>
      </c>
      <c r="R20" s="173">
        <v>2</v>
      </c>
      <c r="S20" s="172">
        <v>11</v>
      </c>
      <c r="T20" s="172">
        <v>8</v>
      </c>
      <c r="U20" s="175">
        <v>72.727272727272734</v>
      </c>
      <c r="V20" s="172">
        <v>3</v>
      </c>
      <c r="W20" s="175">
        <v>27.27272727272727</v>
      </c>
      <c r="X20" s="174">
        <v>5.5</v>
      </c>
      <c r="Y20" s="174">
        <v>4</v>
      </c>
      <c r="Z20" s="174">
        <v>1.5</v>
      </c>
      <c r="AA20" s="178">
        <v>2</v>
      </c>
      <c r="AB20" s="175">
        <v>100</v>
      </c>
      <c r="AC20" s="178">
        <v>0</v>
      </c>
      <c r="AD20" s="175">
        <v>0</v>
      </c>
      <c r="AE20" s="178">
        <v>0</v>
      </c>
      <c r="AF20" s="175">
        <v>0</v>
      </c>
      <c r="AG20" s="178">
        <v>0</v>
      </c>
      <c r="AH20" s="175">
        <v>0</v>
      </c>
      <c r="AI20" s="173">
        <v>0</v>
      </c>
      <c r="AJ20" s="173">
        <v>3</v>
      </c>
      <c r="AK20" s="175">
        <v>0</v>
      </c>
      <c r="AL20" s="175">
        <v>100</v>
      </c>
      <c r="AM20" s="175">
        <v>100</v>
      </c>
      <c r="AN20" s="176">
        <v>35</v>
      </c>
      <c r="AO20" s="187" t="s">
        <v>1886</v>
      </c>
    </row>
    <row r="21" spans="1:41" x14ac:dyDescent="0.25">
      <c r="A21" s="266" t="s">
        <v>1150</v>
      </c>
      <c r="B21" s="173" t="s">
        <v>1150</v>
      </c>
      <c r="C21" s="177" t="str">
        <f>VLOOKUP(A21,'Questions_de_Village_V1-2-1'!$A:$AB,1,FALSE)</f>
        <v xml:space="preserve">Aboulgare </v>
      </c>
      <c r="D21" s="177" t="str">
        <f>VLOOKUP(A21,'Questions_de_Village_V1-2-1'!$A:$AB,9,FALSE)</f>
        <v>Abalgare</v>
      </c>
      <c r="E21" s="177">
        <f>VLOOKUP(A21,'Questions_de_Village_V1-2-1'!$A:$AB,4,FALSE)</f>
        <v>12.5562040705</v>
      </c>
      <c r="F21" s="177">
        <f>VLOOKUP(A21,'Questions_de_Village_V1-2-1'!$A:$AB,5,FALSE)</f>
        <v>17.1373278957</v>
      </c>
      <c r="G21" s="177">
        <f>VLOOKUP(A21,'Questions_de_Village_V1-2-1'!$A:$AB,6,FALSE)</f>
        <v>314.20558146000002</v>
      </c>
      <c r="H21" s="177"/>
      <c r="I21" s="177" t="str">
        <f>VLOOKUP(A21,'Questions_de_Village_V1-2-1'!$A:$AB,10,FALSE)</f>
        <v>Tania_1_Bokoro_</v>
      </c>
      <c r="J21" s="177" t="str">
        <f>VLOOKUP(A21,'Questions_de_Village_V1-2-1'!$A:$AB,11,FALSE)</f>
        <v>Bokoro</v>
      </c>
      <c r="K21" s="177" t="str">
        <f>VLOOKUP(A21,'Questions_de_Village_V1-2-1'!$A:$AB,14,FALSE)</f>
        <v>bh_in_village</v>
      </c>
      <c r="L21" s="177">
        <f>VLOOKUP(A21,'Questions_de_Village_V1-2-1'!$A:$AB,15,FALSE)</f>
        <v>2</v>
      </c>
      <c r="M21" s="177">
        <f>VLOOKUP(A21,'Questions_de_Village_V1-2-1'!$A:$AB,16,FALSE)</f>
        <v>1</v>
      </c>
      <c r="N21" s="173"/>
      <c r="O21" s="173"/>
      <c r="P21" s="173">
        <v>7992</v>
      </c>
      <c r="Q21" s="173">
        <v>8060</v>
      </c>
      <c r="R21" s="173">
        <v>69</v>
      </c>
      <c r="S21" s="172">
        <v>439</v>
      </c>
      <c r="T21" s="172">
        <v>303</v>
      </c>
      <c r="U21" s="175">
        <v>69.020501138952156</v>
      </c>
      <c r="V21" s="172">
        <v>117</v>
      </c>
      <c r="W21" s="175">
        <v>26.651480637813211</v>
      </c>
      <c r="X21" s="174">
        <v>6.36231884057971</v>
      </c>
      <c r="Y21" s="174">
        <v>4.3913043478260869</v>
      </c>
      <c r="Z21" s="174">
        <v>1.6956521739130435</v>
      </c>
      <c r="AA21" s="178">
        <v>69</v>
      </c>
      <c r="AB21" s="175">
        <v>100</v>
      </c>
      <c r="AC21" s="178">
        <v>0</v>
      </c>
      <c r="AD21" s="175">
        <v>0</v>
      </c>
      <c r="AE21" s="178">
        <v>0</v>
      </c>
      <c r="AF21" s="175">
        <v>0</v>
      </c>
      <c r="AG21" s="178">
        <v>0</v>
      </c>
      <c r="AH21" s="175">
        <v>0</v>
      </c>
      <c r="AI21" s="173">
        <v>68</v>
      </c>
      <c r="AJ21" s="173">
        <v>49</v>
      </c>
      <c r="AK21" s="175">
        <v>58.119658119658126</v>
      </c>
      <c r="AL21" s="175">
        <v>41.880341880341881</v>
      </c>
      <c r="AM21" s="175">
        <v>100</v>
      </c>
      <c r="AN21" s="176">
        <v>34.803418803418801</v>
      </c>
      <c r="AO21" s="187" t="s">
        <v>102</v>
      </c>
    </row>
    <row r="22" spans="1:41" x14ac:dyDescent="0.25">
      <c r="A22" s="268" t="s">
        <v>377</v>
      </c>
      <c r="B22" s="173" t="s">
        <v>1962</v>
      </c>
      <c r="C22" s="177" t="str">
        <f>VLOOKUP(A22,'Questions_de_Village_V1-2-1'!$A:$AB,1,FALSE)</f>
        <v>Abourda</v>
      </c>
      <c r="D22" s="177" t="str">
        <f>VLOOKUP(A22,'Questions_de_Village_V1-2-1'!$A:$AB,9,FALSE)</f>
        <v>Abourda</v>
      </c>
      <c r="E22" s="177">
        <f>VLOOKUP(A22,'Questions_de_Village_V1-2-1'!$A:$AB,4,FALSE)</f>
        <v>12.5222287266</v>
      </c>
      <c r="F22" s="177">
        <f>VLOOKUP(A22,'Questions_de_Village_V1-2-1'!$A:$AB,5,FALSE)</f>
        <v>17.212198324799999</v>
      </c>
      <c r="G22" s="177">
        <f>VLOOKUP(A22,'Questions_de_Village_V1-2-1'!$A:$AB,6,FALSE)</f>
        <v>333.52336293100001</v>
      </c>
      <c r="H22" s="177"/>
      <c r="I22" s="177" t="str">
        <f>VLOOKUP(A22,'Questions_de_Village_V1-2-1'!$A:$AB,10,FALSE)</f>
        <v>Tania_1_Bokoro_</v>
      </c>
      <c r="J22" s="177" t="str">
        <f>VLOOKUP(A22,'Questions_de_Village_V1-2-1'!$A:$AB,11,FALSE)</f>
        <v>Bokoro</v>
      </c>
      <c r="K22" s="177" t="str">
        <f>VLOOKUP(A22,'Questions_de_Village_V1-2-1'!$A:$AB,14,FALSE)</f>
        <v>commercial_bh_in_village</v>
      </c>
      <c r="L22" s="177">
        <f>VLOOKUP(A22,'Questions_de_Village_V1-2-1'!$A:$AB,15,FALSE)</f>
        <v>0</v>
      </c>
      <c r="M22" s="177">
        <f>VLOOKUP(A22,'Questions_de_Village_V1-2-1'!$A:$AB,16,FALSE)</f>
        <v>0</v>
      </c>
      <c r="N22" s="173"/>
      <c r="O22" s="173"/>
      <c r="P22" s="173">
        <v>5266</v>
      </c>
      <c r="Q22" s="173">
        <v>5981</v>
      </c>
      <c r="R22" s="173">
        <v>716</v>
      </c>
      <c r="S22" s="172">
        <v>4853</v>
      </c>
      <c r="T22" s="172">
        <v>3447</v>
      </c>
      <c r="U22" s="175">
        <v>71.028229960848961</v>
      </c>
      <c r="V22" s="172">
        <v>1308</v>
      </c>
      <c r="W22" s="175">
        <v>26.952400576962702</v>
      </c>
      <c r="X22" s="174">
        <v>6.777932960893855</v>
      </c>
      <c r="Y22" s="174">
        <v>4.8209790209790206</v>
      </c>
      <c r="Z22" s="174">
        <v>1.8268156424581006</v>
      </c>
      <c r="AA22" s="178">
        <v>681</v>
      </c>
      <c r="AB22" s="175">
        <v>95.111731843575427</v>
      </c>
      <c r="AC22" s="178">
        <v>22</v>
      </c>
      <c r="AD22" s="175">
        <v>3.0726256983240221</v>
      </c>
      <c r="AE22" s="178">
        <v>3</v>
      </c>
      <c r="AF22" s="175">
        <v>0.41899441340782123</v>
      </c>
      <c r="AG22" s="178">
        <v>1</v>
      </c>
      <c r="AH22" s="175">
        <v>0.13966480446927373</v>
      </c>
      <c r="AI22" s="173">
        <v>643</v>
      </c>
      <c r="AJ22" s="173">
        <v>664</v>
      </c>
      <c r="AK22" s="175">
        <v>49.159021406727824</v>
      </c>
      <c r="AL22" s="175">
        <v>50.764525993883794</v>
      </c>
      <c r="AM22" s="175">
        <v>99.923547400611625</v>
      </c>
      <c r="AN22" s="176">
        <v>34.569571865443422</v>
      </c>
      <c r="AO22" s="187" t="s">
        <v>102</v>
      </c>
    </row>
    <row r="23" spans="1:41" x14ac:dyDescent="0.25">
      <c r="A23" s="268" t="s">
        <v>1396</v>
      </c>
      <c r="B23" s="173" t="s">
        <v>1396</v>
      </c>
      <c r="C23" s="177" t="str">
        <f>VLOOKUP(A23,'Questions_de_Village_V1-2-1'!$A:$AB,1,FALSE)</f>
        <v>Abrayna</v>
      </c>
      <c r="D23" s="177" t="str">
        <f>VLOOKUP(A23,'Questions_de_Village_V1-2-1'!$A:$AB,9,FALSE)</f>
        <v>Abragna</v>
      </c>
      <c r="E23" s="177">
        <f>VLOOKUP(A23,'Questions_de_Village_V1-2-1'!$A:$AB,4,FALSE)</f>
        <v>12.5078824899</v>
      </c>
      <c r="F23" s="177">
        <f>VLOOKUP(A23,'Questions_de_Village_V1-2-1'!$A:$AB,5,FALSE)</f>
        <v>16.542580680699999</v>
      </c>
      <c r="G23" s="177">
        <f>VLOOKUP(A23,'Questions_de_Village_V1-2-1'!$A:$AB,6,FALSE)</f>
        <v>322.24770485699997</v>
      </c>
      <c r="H23" s="177"/>
      <c r="I23" s="177" t="str">
        <f>VLOOKUP(A23,'Questions_de_Village_V1-2-1'!$A:$AB,10,FALSE)</f>
        <v>Kouka</v>
      </c>
      <c r="J23" s="177" t="str">
        <f>VLOOKUP(A23,'Questions_de_Village_V1-2-1'!$A:$AB,11,FALSE)</f>
        <v>Moito</v>
      </c>
      <c r="K23" s="177" t="str">
        <f>VLOOKUP(A23,'Questions_de_Village_V1-2-1'!$A:$AB,14,FALSE)</f>
        <v>commercial_bh_in_next_village</v>
      </c>
      <c r="L23" s="177">
        <f>VLOOKUP(A23,'Questions_de_Village_V1-2-1'!$A:$AB,15,FALSE)</f>
        <v>1</v>
      </c>
      <c r="M23" s="177">
        <f>VLOOKUP(A23,'Questions_de_Village_V1-2-1'!$A:$AB,16,FALSE)</f>
        <v>0</v>
      </c>
      <c r="N23" s="173"/>
      <c r="O23" s="173"/>
      <c r="P23" s="173">
        <v>3245</v>
      </c>
      <c r="Q23" s="173">
        <v>3272</v>
      </c>
      <c r="R23" s="173">
        <v>28</v>
      </c>
      <c r="S23" s="172">
        <v>192</v>
      </c>
      <c r="T23" s="172">
        <v>135</v>
      </c>
      <c r="U23" s="175">
        <v>70.3125</v>
      </c>
      <c r="V23" s="172">
        <v>59</v>
      </c>
      <c r="W23" s="175">
        <v>30.729166666666668</v>
      </c>
      <c r="X23" s="174">
        <v>6.8571428571428568</v>
      </c>
      <c r="Y23" s="174">
        <v>4.8214285714285712</v>
      </c>
      <c r="Z23" s="174">
        <v>2.1071428571428572</v>
      </c>
      <c r="AA23" s="178">
        <v>27</v>
      </c>
      <c r="AB23" s="175">
        <v>96.428571428571431</v>
      </c>
      <c r="AC23" s="178">
        <v>1</v>
      </c>
      <c r="AD23" s="175">
        <v>3.5714285714285712</v>
      </c>
      <c r="AE23" s="178">
        <v>0</v>
      </c>
      <c r="AF23" s="175">
        <v>0</v>
      </c>
      <c r="AG23" s="178">
        <v>0</v>
      </c>
      <c r="AH23" s="175">
        <v>0</v>
      </c>
      <c r="AI23" s="173">
        <v>26</v>
      </c>
      <c r="AJ23" s="173">
        <v>33</v>
      </c>
      <c r="AK23" s="175">
        <v>44.067796610169488</v>
      </c>
      <c r="AL23" s="175">
        <v>55.932203389830505</v>
      </c>
      <c r="AM23" s="175">
        <v>100</v>
      </c>
      <c r="AN23" s="176">
        <v>35.983050847457626</v>
      </c>
      <c r="AO23" s="187" t="s">
        <v>105</v>
      </c>
    </row>
    <row r="24" spans="1:41" x14ac:dyDescent="0.25">
      <c r="A24" s="268" t="s">
        <v>1866</v>
      </c>
      <c r="B24" s="173" t="s">
        <v>1983</v>
      </c>
      <c r="C24" s="177" t="str">
        <f>VLOOKUP(A24,'Questions_de_Village_V1-2-1'!$A:$AB,1,FALSE)</f>
        <v>Abre 1</v>
      </c>
      <c r="D24" s="177" t="str">
        <f>VLOOKUP(A24,'Questions_de_Village_V1-2-1'!$A:$AB,9,FALSE)</f>
        <v>Habre3</v>
      </c>
      <c r="E24" s="177">
        <f>VLOOKUP(A24,'Questions_de_Village_V1-2-1'!$A:$AB,4,FALSE)</f>
        <v>11.912925400200001</v>
      </c>
      <c r="F24" s="177">
        <f>VLOOKUP(A24,'Questions_de_Village_V1-2-1'!$A:$AB,5,FALSE)</f>
        <v>17.158925570899999</v>
      </c>
      <c r="G24" s="177">
        <f>VLOOKUP(A24,'Questions_de_Village_V1-2-1'!$A:$AB,6,FALSE)</f>
        <v>336.90822040299997</v>
      </c>
      <c r="H24" s="177"/>
      <c r="I24" s="177" t="str">
        <f>VLOOKUP(A24,'Questions_de_Village_V1-2-1'!$A:$AB,10,FALSE)</f>
        <v>Yessie</v>
      </c>
      <c r="J24" s="177" t="str">
        <f>VLOOKUP(A24,'Questions_de_Village_V1-2-1'!$A:$AB,11,FALSE)</f>
        <v>Gama</v>
      </c>
      <c r="K24" s="177" t="str">
        <f>VLOOKUP(A24,'Questions_de_Village_V1-2-1'!$A:$AB,14,FALSE)</f>
        <v>bh_in_village</v>
      </c>
      <c r="L24" s="177">
        <f>VLOOKUP(A24,'Questions_de_Village_V1-2-1'!$A:$AB,15,FALSE)</f>
        <v>1</v>
      </c>
      <c r="M24" s="177">
        <f>VLOOKUP(A24,'Questions_de_Village_V1-2-1'!$A:$AB,16,FALSE)</f>
        <v>0</v>
      </c>
      <c r="N24" s="173"/>
      <c r="O24" s="173"/>
      <c r="P24" s="173">
        <v>1658</v>
      </c>
      <c r="Q24" s="173">
        <v>1679</v>
      </c>
      <c r="R24" s="173">
        <v>22</v>
      </c>
      <c r="S24" s="172">
        <v>124</v>
      </c>
      <c r="T24" s="172">
        <v>80</v>
      </c>
      <c r="U24" s="175">
        <v>64.516129032258064</v>
      </c>
      <c r="V24" s="172">
        <v>30</v>
      </c>
      <c r="W24" s="175">
        <v>24.193548387096776</v>
      </c>
      <c r="X24" s="174">
        <v>5.6363636363636367</v>
      </c>
      <c r="Y24" s="174">
        <v>3.6363636363636362</v>
      </c>
      <c r="Z24" s="174">
        <v>1.3636363636363635</v>
      </c>
      <c r="AA24" s="178">
        <v>21</v>
      </c>
      <c r="AB24" s="175">
        <v>95.454545454545453</v>
      </c>
      <c r="AC24" s="178">
        <v>1</v>
      </c>
      <c r="AD24" s="175">
        <v>4.5454545454545459</v>
      </c>
      <c r="AE24" s="178">
        <v>0</v>
      </c>
      <c r="AF24" s="175">
        <v>0</v>
      </c>
      <c r="AG24" s="178">
        <v>0</v>
      </c>
      <c r="AH24" s="175">
        <v>0</v>
      </c>
      <c r="AI24" s="173">
        <v>16</v>
      </c>
      <c r="AJ24" s="173">
        <v>12</v>
      </c>
      <c r="AK24" s="175">
        <v>53.333333333333336</v>
      </c>
      <c r="AL24" s="175">
        <v>40</v>
      </c>
      <c r="AM24" s="175">
        <v>93.333333333333343</v>
      </c>
      <c r="AN24" s="176">
        <v>27.733333333333334</v>
      </c>
      <c r="AO24" s="187" t="s">
        <v>1961</v>
      </c>
    </row>
    <row r="25" spans="1:41" x14ac:dyDescent="0.25">
      <c r="A25" s="268" t="s">
        <v>1867</v>
      </c>
      <c r="B25" s="173" t="s">
        <v>1983</v>
      </c>
      <c r="C25" s="177" t="str">
        <f>VLOOKUP(A25,'Questions_de_Village_V1-2-1'!$A:$AB,1,FALSE)</f>
        <v>Abre 2</v>
      </c>
      <c r="D25" s="177" t="str">
        <f>VLOOKUP(A25,'Questions_de_Village_V1-2-1'!$A:$AB,9,FALSE)</f>
        <v>Habre1</v>
      </c>
      <c r="E25" s="177">
        <f>VLOOKUP(A25,'Questions_de_Village_V1-2-1'!$A:$AB,4,FALSE)</f>
        <v>11.9387192233</v>
      </c>
      <c r="F25" s="177">
        <f>VLOOKUP(A25,'Questions_de_Village_V1-2-1'!$A:$AB,5,FALSE)</f>
        <v>17.149156713899998</v>
      </c>
      <c r="G25" s="177">
        <f>VLOOKUP(A25,'Questions_de_Village_V1-2-1'!$A:$AB,6,FALSE)</f>
        <v>334.817471146</v>
      </c>
      <c r="H25" s="177"/>
      <c r="I25" s="177" t="str">
        <f>VLOOKUP(A25,'Questions_de_Village_V1-2-1'!$A:$AB,10,FALSE)</f>
        <v>Yessie</v>
      </c>
      <c r="J25" s="177" t="str">
        <f>VLOOKUP(A25,'Questions_de_Village_V1-2-1'!$A:$AB,11,FALSE)</f>
        <v>Gama</v>
      </c>
      <c r="K25" s="177" t="str">
        <f>VLOOKUP(A25,'Questions_de_Village_V1-2-1'!$A:$AB,14,FALSE)</f>
        <v>bh_in_village</v>
      </c>
      <c r="L25" s="177">
        <f>VLOOKUP(A25,'Questions_de_Village_V1-2-1'!$A:$AB,15,FALSE)</f>
        <v>1</v>
      </c>
      <c r="M25" s="177">
        <f>VLOOKUP(A25,'Questions_de_Village_V1-2-1'!$A:$AB,16,FALSE)</f>
        <v>0</v>
      </c>
      <c r="N25" s="173"/>
      <c r="O25" s="173"/>
      <c r="P25" s="173">
        <v>1680</v>
      </c>
      <c r="Q25" s="173">
        <v>1709</v>
      </c>
      <c r="R25" s="173">
        <v>30</v>
      </c>
      <c r="S25" s="172">
        <v>166</v>
      </c>
      <c r="T25" s="172">
        <v>107</v>
      </c>
      <c r="U25" s="175">
        <v>64.457831325301214</v>
      </c>
      <c r="V25" s="172">
        <v>38</v>
      </c>
      <c r="W25" s="175">
        <v>22.891566265060241</v>
      </c>
      <c r="X25" s="174">
        <v>5.5333333333333332</v>
      </c>
      <c r="Y25" s="174">
        <v>3.9629629629629628</v>
      </c>
      <c r="Z25" s="174">
        <v>1.2666666666666666</v>
      </c>
      <c r="AA25" s="178">
        <v>28</v>
      </c>
      <c r="AB25" s="175">
        <v>93.333333333333329</v>
      </c>
      <c r="AC25" s="178">
        <v>2</v>
      </c>
      <c r="AD25" s="175">
        <v>6.666666666666667</v>
      </c>
      <c r="AE25" s="178">
        <v>0</v>
      </c>
      <c r="AF25" s="175">
        <v>0</v>
      </c>
      <c r="AG25" s="178">
        <v>0</v>
      </c>
      <c r="AH25" s="175">
        <v>0</v>
      </c>
      <c r="AI25" s="173">
        <v>22</v>
      </c>
      <c r="AJ25" s="173">
        <v>13</v>
      </c>
      <c r="AK25" s="175">
        <v>57.894736842105267</v>
      </c>
      <c r="AL25" s="175">
        <v>34.210526315789473</v>
      </c>
      <c r="AM25" s="175">
        <v>92.10526315789474</v>
      </c>
      <c r="AN25" s="176">
        <v>25.421052631578949</v>
      </c>
      <c r="AO25" s="187" t="s">
        <v>1961</v>
      </c>
    </row>
    <row r="26" spans="1:41" x14ac:dyDescent="0.25">
      <c r="A26" s="266" t="s">
        <v>1253</v>
      </c>
      <c r="B26" s="173" t="s">
        <v>1603</v>
      </c>
      <c r="C26" s="177" t="str">
        <f>VLOOKUP(A26,'Questions_de_Village_V1-2-1'!$A:$AB,1,FALSE)</f>
        <v>Abroki</v>
      </c>
      <c r="D26" s="177" t="str">
        <f>VLOOKUP(A26,'Questions_de_Village_V1-2-1'!$A:$AB,9,FALSE)</f>
        <v>Abroki Kindji</v>
      </c>
      <c r="E26" s="177">
        <f>VLOOKUP(A26,'Questions_de_Village_V1-2-1'!$A:$AB,4,FALSE)</f>
        <v>12.0398937358</v>
      </c>
      <c r="F26" s="177">
        <f>VLOOKUP(A26,'Questions_de_Village_V1-2-1'!$A:$AB,5,FALSE)</f>
        <v>16.861666659600001</v>
      </c>
      <c r="G26" s="177">
        <f>VLOOKUP(A26,'Questions_de_Village_V1-2-1'!$A:$AB,6,FALSE)</f>
        <v>335.20001493000001</v>
      </c>
      <c r="H26" s="177"/>
      <c r="I26" s="177" t="str">
        <f>VLOOKUP(A26,'Questions_de_Village_V1-2-1'!$A:$AB,10,FALSE)</f>
        <v>Daibaba_1_Maigana_</v>
      </c>
      <c r="J26" s="177" t="str">
        <f>VLOOKUP(A26,'Questions_de_Village_V1-2-1'!$A:$AB,11,FALSE)</f>
        <v>Dilema</v>
      </c>
      <c r="K26" s="177" t="str">
        <f>VLOOKUP(A26,'Questions_de_Village_V1-2-1'!$A:$AB,14,FALSE)</f>
        <v>bh_in_village</v>
      </c>
      <c r="L26" s="177">
        <f>VLOOKUP(A26,'Questions_de_Village_V1-2-1'!$A:$AB,15,FALSE)</f>
        <v>1</v>
      </c>
      <c r="M26" s="177">
        <f>VLOOKUP(A26,'Questions_de_Village_V1-2-1'!$A:$AB,16,FALSE)</f>
        <v>0</v>
      </c>
      <c r="N26" s="173"/>
      <c r="O26" s="173"/>
      <c r="P26" s="173">
        <v>1337</v>
      </c>
      <c r="Q26" s="173">
        <v>1379</v>
      </c>
      <c r="R26" s="173">
        <v>43</v>
      </c>
      <c r="S26" s="172">
        <v>289</v>
      </c>
      <c r="T26" s="172">
        <v>202</v>
      </c>
      <c r="U26" s="175">
        <v>69.896193771626301</v>
      </c>
      <c r="V26" s="172">
        <v>89</v>
      </c>
      <c r="W26" s="175">
        <v>30.79584775086505</v>
      </c>
      <c r="X26" s="174">
        <v>6.7209302325581399</v>
      </c>
      <c r="Y26" s="174">
        <v>4.8095238095238093</v>
      </c>
      <c r="Z26" s="174">
        <v>2.0697674418604652</v>
      </c>
      <c r="AA26" s="178">
        <v>39</v>
      </c>
      <c r="AB26" s="175">
        <v>90.697674418604649</v>
      </c>
      <c r="AC26" s="178">
        <v>4</v>
      </c>
      <c r="AD26" s="175">
        <v>9.3023255813953494</v>
      </c>
      <c r="AE26" s="178">
        <v>0</v>
      </c>
      <c r="AF26" s="175">
        <v>0</v>
      </c>
      <c r="AG26" s="178">
        <v>0</v>
      </c>
      <c r="AH26" s="175">
        <v>0</v>
      </c>
      <c r="AI26" s="173">
        <v>42</v>
      </c>
      <c r="AJ26" s="173">
        <v>47</v>
      </c>
      <c r="AK26" s="175">
        <v>47.191011235955052</v>
      </c>
      <c r="AL26" s="175">
        <v>52.80898876404494</v>
      </c>
      <c r="AM26" s="175">
        <v>100</v>
      </c>
      <c r="AN26" s="176">
        <v>32.08988764044944</v>
      </c>
      <c r="AO26" s="187" t="s">
        <v>1886</v>
      </c>
    </row>
    <row r="27" spans="1:41" x14ac:dyDescent="0.25">
      <c r="A27" s="268" t="s">
        <v>806</v>
      </c>
      <c r="B27" s="173" t="s">
        <v>1305</v>
      </c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3"/>
      <c r="O27" s="173"/>
      <c r="P27" s="173">
        <v>1894</v>
      </c>
      <c r="Q27" s="173">
        <v>1956</v>
      </c>
      <c r="R27" s="173">
        <v>63</v>
      </c>
      <c r="S27" s="172">
        <v>400</v>
      </c>
      <c r="T27" s="172">
        <v>267</v>
      </c>
      <c r="U27" s="175">
        <v>66.75</v>
      </c>
      <c r="V27" s="172">
        <v>144</v>
      </c>
      <c r="W27" s="175">
        <v>36</v>
      </c>
      <c r="X27" s="174">
        <v>6.3492063492063489</v>
      </c>
      <c r="Y27" s="174">
        <v>4.3770491803278686</v>
      </c>
      <c r="Z27" s="174">
        <v>2.2857142857142856</v>
      </c>
      <c r="AA27" s="178">
        <v>50</v>
      </c>
      <c r="AB27" s="175">
        <v>79.365079365079367</v>
      </c>
      <c r="AC27" s="178">
        <v>12</v>
      </c>
      <c r="AD27" s="175">
        <v>19.047619047619047</v>
      </c>
      <c r="AE27" s="178">
        <v>0</v>
      </c>
      <c r="AF27" s="175">
        <v>0</v>
      </c>
      <c r="AG27" s="178">
        <v>0</v>
      </c>
      <c r="AH27" s="175">
        <v>0</v>
      </c>
      <c r="AI27" s="173">
        <v>71</v>
      </c>
      <c r="AJ27" s="173">
        <v>73</v>
      </c>
      <c r="AK27" s="175">
        <v>49.305555555555557</v>
      </c>
      <c r="AL27" s="175">
        <v>50.694444444444443</v>
      </c>
      <c r="AM27" s="175">
        <v>100</v>
      </c>
      <c r="AN27" s="176">
        <v>37.055555555555557</v>
      </c>
      <c r="AO27" s="187" t="s">
        <v>2063</v>
      </c>
    </row>
    <row r="28" spans="1:41" x14ac:dyDescent="0.25">
      <c r="A28" s="266" t="s">
        <v>1151</v>
      </c>
      <c r="B28" s="173" t="s">
        <v>1151</v>
      </c>
      <c r="C28" s="177" t="str">
        <f>VLOOKUP(A28,'Questions_de_Village_V1-2-1'!$A:$AB,1,FALSE)</f>
        <v>Ach-Charak</v>
      </c>
      <c r="D28" s="177" t="str">
        <f>VLOOKUP(A28,'Questions_de_Village_V1-2-1'!$A:$AB,9,FALSE)</f>
        <v>Ackarak</v>
      </c>
      <c r="E28" s="177">
        <f>VLOOKUP(A28,'Questions_de_Village_V1-2-1'!$A:$AB,4,FALSE)</f>
        <v>12.475033997400001</v>
      </c>
      <c r="F28" s="177">
        <f>VLOOKUP(A28,'Questions_de_Village_V1-2-1'!$A:$AB,5,FALSE)</f>
        <v>17.041455470300001</v>
      </c>
      <c r="G28" s="177">
        <f>VLOOKUP(A28,'Questions_de_Village_V1-2-1'!$A:$AB,6,FALSE)</f>
        <v>305.83136841999999</v>
      </c>
      <c r="H28" s="177"/>
      <c r="I28" s="177" t="str">
        <f>VLOOKUP(A28,'Questions_de_Village_V1-2-1'!$A:$AB,10,FALSE)</f>
        <v>Tania_1_Bokoro_</v>
      </c>
      <c r="J28" s="177" t="str">
        <f>VLOOKUP(A28,'Questions_de_Village_V1-2-1'!$A:$AB,11,FALSE)</f>
        <v>Bokoro</v>
      </c>
      <c r="K28" s="177" t="str">
        <f>VLOOKUP(A28,'Questions_de_Village_V1-2-1'!$A:$AB,14,FALSE)</f>
        <v>open_well_in_or_near_village</v>
      </c>
      <c r="L28" s="177">
        <f>VLOOKUP(A28,'Questions_de_Village_V1-2-1'!$A:$AB,15,FALSE)</f>
        <v>0</v>
      </c>
      <c r="M28" s="177">
        <f>VLOOKUP(A28,'Questions_de_Village_V1-2-1'!$A:$AB,16,FALSE)</f>
        <v>1</v>
      </c>
      <c r="N28" s="173"/>
      <c r="O28" s="173"/>
      <c r="P28" s="173">
        <v>8886</v>
      </c>
      <c r="Q28" s="173">
        <v>8916</v>
      </c>
      <c r="R28" s="173">
        <v>31</v>
      </c>
      <c r="S28" s="172">
        <v>183</v>
      </c>
      <c r="T28" s="172">
        <v>121</v>
      </c>
      <c r="U28" s="175">
        <v>66.120218579234972</v>
      </c>
      <c r="V28" s="172">
        <v>64</v>
      </c>
      <c r="W28" s="175">
        <v>34.972677595628419</v>
      </c>
      <c r="X28" s="174">
        <v>5.903225806451613</v>
      </c>
      <c r="Y28" s="174">
        <v>3.903225806451613</v>
      </c>
      <c r="Z28" s="174">
        <v>2.064516129032258</v>
      </c>
      <c r="AA28" s="178">
        <v>29</v>
      </c>
      <c r="AB28" s="175">
        <v>93.548387096774192</v>
      </c>
      <c r="AC28" s="178">
        <v>1</v>
      </c>
      <c r="AD28" s="175">
        <v>3.225806451612903</v>
      </c>
      <c r="AE28" s="178">
        <v>0</v>
      </c>
      <c r="AF28" s="175">
        <v>0</v>
      </c>
      <c r="AG28" s="178">
        <v>0</v>
      </c>
      <c r="AH28" s="175">
        <v>0</v>
      </c>
      <c r="AI28" s="173">
        <v>30</v>
      </c>
      <c r="AJ28" s="173">
        <v>34</v>
      </c>
      <c r="AK28" s="175">
        <v>46.875</v>
      </c>
      <c r="AL28" s="175">
        <v>53.125</v>
      </c>
      <c r="AM28" s="175">
        <v>100</v>
      </c>
      <c r="AN28" s="176">
        <v>37.875</v>
      </c>
      <c r="AO28" s="187" t="s">
        <v>102</v>
      </c>
    </row>
    <row r="29" spans="1:41" x14ac:dyDescent="0.25">
      <c r="A29" s="266" t="s">
        <v>1852</v>
      </c>
      <c r="B29" s="173" t="s">
        <v>1194</v>
      </c>
      <c r="C29" s="177" t="e">
        <f>VLOOKUP(A29,'Questions_de_Village_V1-2-1'!$A:$AB,1,FALSE)</f>
        <v>#N/A</v>
      </c>
      <c r="D29" s="177" t="e">
        <f>VLOOKUP(A29,'Questions_de_Village_V1-2-1'!$A:$AB,9,FALSE)</f>
        <v>#N/A</v>
      </c>
      <c r="E29" s="177" t="e">
        <f>VLOOKUP(A29,'Questions_de_Village_V1-2-1'!$A:$AB,4,FALSE)</f>
        <v>#N/A</v>
      </c>
      <c r="F29" s="177" t="e">
        <f>VLOOKUP(A29,'Questions_de_Village_V1-2-1'!$A:$AB,5,FALSE)</f>
        <v>#N/A</v>
      </c>
      <c r="G29" s="177" t="e">
        <f>VLOOKUP(A29,'Questions_de_Village_V1-2-1'!$A:$AB,6,FALSE)</f>
        <v>#N/A</v>
      </c>
      <c r="H29" s="177"/>
      <c r="I29" s="177" t="e">
        <f>VLOOKUP(A29,'Questions_de_Village_V1-2-1'!$A:$AB,10,FALSE)</f>
        <v>#N/A</v>
      </c>
      <c r="J29" s="177" t="e">
        <f>VLOOKUP(A29,'Questions_de_Village_V1-2-1'!$A:$AB,11,FALSE)</f>
        <v>#N/A</v>
      </c>
      <c r="K29" s="177" t="e">
        <f>VLOOKUP(A29,'Questions_de_Village_V1-2-1'!$A:$AB,14,FALSE)</f>
        <v>#N/A</v>
      </c>
      <c r="L29" s="177" t="e">
        <f>VLOOKUP(A29,'Questions_de_Village_V1-2-1'!$A:$AB,15,FALSE)</f>
        <v>#N/A</v>
      </c>
      <c r="M29" s="177" t="e">
        <f>VLOOKUP(A29,'Questions_de_Village_V1-2-1'!$A:$AB,16,FALSE)</f>
        <v>#N/A</v>
      </c>
      <c r="N29" s="173"/>
      <c r="O29" s="173"/>
      <c r="P29" s="173">
        <v>1692</v>
      </c>
      <c r="Q29" s="173">
        <v>1729</v>
      </c>
      <c r="R29" s="173">
        <v>38</v>
      </c>
      <c r="S29" s="172">
        <v>241</v>
      </c>
      <c r="T29" s="172">
        <v>155</v>
      </c>
      <c r="U29" s="175">
        <v>64.315352697095435</v>
      </c>
      <c r="V29" s="172">
        <v>96</v>
      </c>
      <c r="W29" s="175">
        <v>39.834024896265561</v>
      </c>
      <c r="X29" s="174">
        <v>6.3421052631578947</v>
      </c>
      <c r="Y29" s="174">
        <v>4.3055555555555554</v>
      </c>
      <c r="Z29" s="174">
        <v>2.5263157894736841</v>
      </c>
      <c r="AA29" s="178">
        <v>28</v>
      </c>
      <c r="AB29" s="175">
        <v>73.68421052631578</v>
      </c>
      <c r="AC29" s="178">
        <v>9</v>
      </c>
      <c r="AD29" s="175">
        <v>23.684210526315788</v>
      </c>
      <c r="AE29" s="178">
        <v>1</v>
      </c>
      <c r="AF29" s="175">
        <v>2.6315789473684208</v>
      </c>
      <c r="AG29" s="178">
        <v>0</v>
      </c>
      <c r="AH29" s="175">
        <v>0</v>
      </c>
      <c r="AI29" s="173">
        <v>52</v>
      </c>
      <c r="AJ29" s="173">
        <v>44</v>
      </c>
      <c r="AK29" s="175">
        <v>54.166666666666664</v>
      </c>
      <c r="AL29" s="175">
        <v>45.833333333333329</v>
      </c>
      <c r="AM29" s="175">
        <v>100</v>
      </c>
      <c r="AN29" s="176">
        <v>34</v>
      </c>
      <c r="AO29" s="187" t="s">
        <v>1607</v>
      </c>
    </row>
    <row r="30" spans="1:41" x14ac:dyDescent="0.25">
      <c r="A30" s="266" t="s">
        <v>1137</v>
      </c>
      <c r="B30" s="173" t="s">
        <v>1137</v>
      </c>
      <c r="C30" s="177" t="str">
        <f>VLOOKUP(A30,'Questions_de_Village_V1-2-1'!$A:$AB,1,FALSE)</f>
        <v>Achoureye</v>
      </c>
      <c r="D30" s="177" t="str">
        <f>VLOOKUP(A30,'Questions_de_Village_V1-2-1'!$A:$AB,9,FALSE)</f>
        <v>Achoreye</v>
      </c>
      <c r="E30" s="177">
        <f>VLOOKUP(A30,'Questions_de_Village_V1-2-1'!$A:$AB,4,FALSE)</f>
        <v>12.3590240838</v>
      </c>
      <c r="F30" s="177">
        <f>VLOOKUP(A30,'Questions_de_Village_V1-2-1'!$A:$AB,5,FALSE)</f>
        <v>16.102204698200001</v>
      </c>
      <c r="G30" s="177">
        <f>VLOOKUP(A30,'Questions_de_Village_V1-2-1'!$A:$AB,6,FALSE)</f>
        <v>304.53866193599998</v>
      </c>
      <c r="H30" s="177"/>
      <c r="I30" s="177" t="str">
        <f>VLOOKUP(A30,'Questions_de_Village_V1-2-1'!$A:$AB,10,FALSE)</f>
        <v>Assala</v>
      </c>
      <c r="J30" s="177" t="str">
        <f>VLOOKUP(A30,'Questions_de_Village_V1-2-1'!$A:$AB,11,FALSE)</f>
        <v>Bisney</v>
      </c>
      <c r="K30" s="177" t="str">
        <f>VLOOKUP(A30,'Questions_de_Village_V1-2-1'!$A:$AB,14,FALSE)</f>
        <v>open_well_far_from_village</v>
      </c>
      <c r="L30" s="177">
        <f>VLOOKUP(A30,'Questions_de_Village_V1-2-1'!$A:$AB,15,FALSE)</f>
        <v>0</v>
      </c>
      <c r="M30" s="177">
        <f>VLOOKUP(A30,'Questions_de_Village_V1-2-1'!$A:$AB,16,FALSE)</f>
        <v>0</v>
      </c>
      <c r="N30" s="173"/>
      <c r="O30" s="173"/>
      <c r="P30" s="173">
        <v>1002</v>
      </c>
      <c r="Q30" s="173">
        <v>1034</v>
      </c>
      <c r="R30" s="173">
        <v>33</v>
      </c>
      <c r="S30" s="172">
        <v>207</v>
      </c>
      <c r="T30" s="172">
        <v>147</v>
      </c>
      <c r="U30" s="175">
        <v>71.014492753623188</v>
      </c>
      <c r="V30" s="172">
        <v>59</v>
      </c>
      <c r="W30" s="175">
        <v>28.502415458937197</v>
      </c>
      <c r="X30" s="174">
        <v>6.2727272727272725</v>
      </c>
      <c r="Y30" s="174">
        <v>4.4545454545454541</v>
      </c>
      <c r="Z30" s="174">
        <v>1.7878787878787878</v>
      </c>
      <c r="AA30" s="178">
        <v>31</v>
      </c>
      <c r="AB30" s="175">
        <v>93.939393939393938</v>
      </c>
      <c r="AC30" s="178">
        <v>1</v>
      </c>
      <c r="AD30" s="175">
        <v>3.0303030303030303</v>
      </c>
      <c r="AE30" s="178">
        <v>0</v>
      </c>
      <c r="AF30" s="175">
        <v>0</v>
      </c>
      <c r="AG30" s="178">
        <v>0</v>
      </c>
      <c r="AH30" s="175">
        <v>0</v>
      </c>
      <c r="AI30" s="173">
        <v>27</v>
      </c>
      <c r="AJ30" s="173">
        <v>32</v>
      </c>
      <c r="AK30" s="175">
        <v>45.762711864406782</v>
      </c>
      <c r="AL30" s="175">
        <v>54.237288135593218</v>
      </c>
      <c r="AM30" s="175">
        <v>100</v>
      </c>
      <c r="AN30" s="176">
        <v>36.525423728813557</v>
      </c>
      <c r="AO30" s="187" t="s">
        <v>219</v>
      </c>
    </row>
    <row r="31" spans="1:41" x14ac:dyDescent="0.25">
      <c r="A31" s="268" t="s">
        <v>1337</v>
      </c>
      <c r="B31" s="173" t="s">
        <v>1337</v>
      </c>
      <c r="C31" s="177" t="str">
        <f>VLOOKUP(A31,'Questions_de_Village_V1-2-1'!$A:$AB,1,FALSE)</f>
        <v>Adafane Abdelaziz</v>
      </c>
      <c r="D31" s="177" t="str">
        <f>VLOOKUP(A31,'Questions_de_Village_V1-2-1'!$A:$AB,9,FALSE)</f>
        <v>Dafin Abdel Aziz</v>
      </c>
      <c r="E31" s="177">
        <f>VLOOKUP(A31,'Questions_de_Village_V1-2-1'!$A:$AB,4,FALSE)</f>
        <v>11.999304381</v>
      </c>
      <c r="F31" s="177">
        <f>VLOOKUP(A31,'Questions_de_Village_V1-2-1'!$A:$AB,5,FALSE)</f>
        <v>16.516494708700002</v>
      </c>
      <c r="G31" s="177">
        <f>VLOOKUP(A31,'Questions_de_Village_V1-2-1'!$A:$AB,6,FALSE)</f>
        <v>302.77535890600001</v>
      </c>
      <c r="H31" s="177"/>
      <c r="I31" s="177" t="str">
        <f>VLOOKUP(A31,'Questions_de_Village_V1-2-1'!$A:$AB,10,FALSE)</f>
        <v>Daibaba_1_Maigana_</v>
      </c>
      <c r="J31" s="177" t="str">
        <f>VLOOKUP(A31,'Questions_de_Village_V1-2-1'!$A:$AB,11,FALSE)</f>
        <v>Maigana</v>
      </c>
      <c r="K31" s="177" t="str">
        <f>VLOOKUP(A31,'Questions_de_Village_V1-2-1'!$A:$AB,14,FALSE)</f>
        <v>bh_in_village</v>
      </c>
      <c r="L31" s="177">
        <f>VLOOKUP(A31,'Questions_de_Village_V1-2-1'!$A:$AB,15,FALSE)</f>
        <v>2</v>
      </c>
      <c r="M31" s="177">
        <f>VLOOKUP(A31,'Questions_de_Village_V1-2-1'!$A:$AB,16,FALSE)</f>
        <v>0</v>
      </c>
      <c r="N31" s="173"/>
      <c r="O31" s="173"/>
      <c r="P31" s="173">
        <v>1540</v>
      </c>
      <c r="Q31" s="173">
        <v>1566</v>
      </c>
      <c r="R31" s="173">
        <v>27</v>
      </c>
      <c r="S31" s="172">
        <v>191</v>
      </c>
      <c r="T31" s="172">
        <v>132</v>
      </c>
      <c r="U31" s="175">
        <v>69.109947643979055</v>
      </c>
      <c r="V31" s="172">
        <v>65</v>
      </c>
      <c r="W31" s="175">
        <v>34.031413612565444</v>
      </c>
      <c r="X31" s="174">
        <v>7.0740740740740744</v>
      </c>
      <c r="Y31" s="174">
        <v>5.0769230769230766</v>
      </c>
      <c r="Z31" s="174">
        <v>2.4074074074074074</v>
      </c>
      <c r="AA31" s="178">
        <v>23</v>
      </c>
      <c r="AB31" s="175">
        <v>85.18518518518519</v>
      </c>
      <c r="AC31" s="178">
        <v>3</v>
      </c>
      <c r="AD31" s="175">
        <v>11.111111111111111</v>
      </c>
      <c r="AE31" s="178">
        <v>1</v>
      </c>
      <c r="AF31" s="175">
        <v>3.7037037037037033</v>
      </c>
      <c r="AG31" s="178">
        <v>0</v>
      </c>
      <c r="AH31" s="175">
        <v>0</v>
      </c>
      <c r="AI31" s="173">
        <v>38</v>
      </c>
      <c r="AJ31" s="173">
        <v>27</v>
      </c>
      <c r="AK31" s="175">
        <v>58.461538461538467</v>
      </c>
      <c r="AL31" s="175">
        <v>41.53846153846154</v>
      </c>
      <c r="AM31" s="175">
        <v>100</v>
      </c>
      <c r="AN31" s="176">
        <v>35.507692307692309</v>
      </c>
      <c r="AO31" s="187" t="s">
        <v>1903</v>
      </c>
    </row>
    <row r="32" spans="1:41" x14ac:dyDescent="0.25">
      <c r="A32" s="268" t="s">
        <v>1338</v>
      </c>
      <c r="B32" s="173" t="s">
        <v>2001</v>
      </c>
      <c r="C32" s="177" t="str">
        <f>VLOOKUP(A32,'Questions_de_Village_V1-2-1'!$A:$AB,1,FALSE)</f>
        <v>Adafine Abguider</v>
      </c>
      <c r="D32" s="177" t="str">
        <f>VLOOKUP(A32,'Questions_de_Village_V1-2-1'!$A:$AB,9,FALSE)</f>
        <v>Dafin Abguider</v>
      </c>
      <c r="E32" s="177">
        <f>VLOOKUP(A32,'Questions_de_Village_V1-2-1'!$A:$AB,4,FALSE)</f>
        <v>12.0047504329</v>
      </c>
      <c r="F32" s="177">
        <f>VLOOKUP(A32,'Questions_de_Village_V1-2-1'!$A:$AB,5,FALSE)</f>
        <v>16.477891294399999</v>
      </c>
      <c r="G32" s="177">
        <f>VLOOKUP(A32,'Questions_de_Village_V1-2-1'!$A:$AB,6,FALSE)</f>
        <v>315.58507446499999</v>
      </c>
      <c r="H32" s="177"/>
      <c r="I32" s="177" t="str">
        <f>VLOOKUP(A32,'Questions_de_Village_V1-2-1'!$A:$AB,10,FALSE)</f>
        <v>Daibaba_1_Maigana_</v>
      </c>
      <c r="J32" s="177" t="str">
        <f>VLOOKUP(A32,'Questions_de_Village_V1-2-1'!$A:$AB,11,FALSE)</f>
        <v>Maigana</v>
      </c>
      <c r="K32" s="177" t="str">
        <f>VLOOKUP(A32,'Questions_de_Village_V1-2-1'!$A:$AB,14,FALSE)</f>
        <v>open_well_in_or_near_village</v>
      </c>
      <c r="L32" s="177">
        <f>VLOOKUP(A32,'Questions_de_Village_V1-2-1'!$A:$AB,15,FALSE)</f>
        <v>0</v>
      </c>
      <c r="M32" s="177">
        <f>VLOOKUP(A32,'Questions_de_Village_V1-2-1'!$A:$AB,16,FALSE)</f>
        <v>1</v>
      </c>
      <c r="N32" s="173"/>
      <c r="O32" s="173"/>
      <c r="P32" s="173">
        <v>508</v>
      </c>
      <c r="Q32" s="173">
        <v>583</v>
      </c>
      <c r="R32" s="173">
        <v>76</v>
      </c>
      <c r="S32" s="172">
        <v>650</v>
      </c>
      <c r="T32" s="172">
        <v>475</v>
      </c>
      <c r="U32" s="175">
        <v>73.076923076923066</v>
      </c>
      <c r="V32" s="172">
        <v>197</v>
      </c>
      <c r="W32" s="175">
        <v>30.307692307692307</v>
      </c>
      <c r="X32" s="174">
        <v>8.5526315789473681</v>
      </c>
      <c r="Y32" s="174">
        <v>6.333333333333333</v>
      </c>
      <c r="Z32" s="174">
        <v>2.5921052631578947</v>
      </c>
      <c r="AA32" s="178">
        <v>56</v>
      </c>
      <c r="AB32" s="175">
        <v>73.68421052631578</v>
      </c>
      <c r="AC32" s="178">
        <v>14</v>
      </c>
      <c r="AD32" s="175">
        <v>18.421052631578945</v>
      </c>
      <c r="AE32" s="178">
        <v>5</v>
      </c>
      <c r="AF32" s="175">
        <v>6.5789473684210522</v>
      </c>
      <c r="AG32" s="178">
        <v>0</v>
      </c>
      <c r="AH32" s="175">
        <v>0</v>
      </c>
      <c r="AI32" s="173">
        <v>85</v>
      </c>
      <c r="AJ32" s="173">
        <v>112</v>
      </c>
      <c r="AK32" s="175">
        <v>43.147208121827411</v>
      </c>
      <c r="AL32" s="175">
        <v>56.852791878172596</v>
      </c>
      <c r="AM32" s="175">
        <v>100</v>
      </c>
      <c r="AN32" s="176">
        <v>36.817258883248734</v>
      </c>
      <c r="AO32" s="187" t="s">
        <v>1903</v>
      </c>
    </row>
    <row r="33" spans="1:41" x14ac:dyDescent="0.25">
      <c r="A33" s="268" t="s">
        <v>1339</v>
      </c>
      <c r="B33" s="173" t="s">
        <v>2000</v>
      </c>
      <c r="C33" s="177" t="str">
        <f>VLOOKUP(A33,'Questions_de_Village_V1-2-1'!$A:$AB,1,FALSE)</f>
        <v>Adafine Gogo</v>
      </c>
      <c r="D33" s="177" t="str">
        <f>VLOOKUP(A33,'Questions_de_Village_V1-2-1'!$A:$AB,9,FALSE)</f>
        <v>Dafine. Gogo</v>
      </c>
      <c r="E33" s="177">
        <f>VLOOKUP(A33,'Questions_de_Village_V1-2-1'!$A:$AB,4,FALSE)</f>
        <v>11.9530112197</v>
      </c>
      <c r="F33" s="177">
        <f>VLOOKUP(A33,'Questions_de_Village_V1-2-1'!$A:$AB,5,FALSE)</f>
        <v>16.459917889300002</v>
      </c>
      <c r="G33" s="177">
        <f>VLOOKUP(A33,'Questions_de_Village_V1-2-1'!$A:$AB,6,FALSE)</f>
        <v>319.13969122700001</v>
      </c>
      <c r="H33" s="177"/>
      <c r="I33" s="177" t="str">
        <f>VLOOKUP(A33,'Questions_de_Village_V1-2-1'!$A:$AB,10,FALSE)</f>
        <v>Daibaba_1_Maigana_</v>
      </c>
      <c r="J33" s="177" t="str">
        <f>VLOOKUP(A33,'Questions_de_Village_V1-2-1'!$A:$AB,11,FALSE)</f>
        <v>Maigana</v>
      </c>
      <c r="K33" s="177" t="str">
        <f>VLOOKUP(A33,'Questions_de_Village_V1-2-1'!$A:$AB,14,FALSE)</f>
        <v>open_well_in_or_near_village</v>
      </c>
      <c r="L33" s="177">
        <f>VLOOKUP(A33,'Questions_de_Village_V1-2-1'!$A:$AB,15,FALSE)</f>
        <v>0</v>
      </c>
      <c r="M33" s="177">
        <f>VLOOKUP(A33,'Questions_de_Village_V1-2-1'!$A:$AB,16,FALSE)</f>
        <v>1</v>
      </c>
      <c r="N33" s="173"/>
      <c r="O33" s="173"/>
      <c r="P33" s="173">
        <v>425</v>
      </c>
      <c r="Q33" s="173">
        <v>507</v>
      </c>
      <c r="R33" s="173">
        <v>83</v>
      </c>
      <c r="S33" s="172">
        <v>580</v>
      </c>
      <c r="T33" s="172">
        <v>400</v>
      </c>
      <c r="U33" s="175">
        <v>68.965517241379317</v>
      </c>
      <c r="V33" s="172">
        <v>222</v>
      </c>
      <c r="W33" s="175">
        <v>38.275862068965516</v>
      </c>
      <c r="X33" s="174">
        <v>6.9879518072289155</v>
      </c>
      <c r="Y33" s="174">
        <v>4.8192771084337354</v>
      </c>
      <c r="Z33" s="174">
        <v>2.6746987951807228</v>
      </c>
      <c r="AA33" s="178">
        <v>71</v>
      </c>
      <c r="AB33" s="175">
        <v>85.542168674698786</v>
      </c>
      <c r="AC33" s="178">
        <v>10</v>
      </c>
      <c r="AD33" s="175">
        <v>12.048192771084338</v>
      </c>
      <c r="AE33" s="178">
        <v>2</v>
      </c>
      <c r="AF33" s="175">
        <v>2.4096385542168677</v>
      </c>
      <c r="AG33" s="178">
        <v>0</v>
      </c>
      <c r="AH33" s="175">
        <v>0</v>
      </c>
      <c r="AI33" s="173">
        <v>115</v>
      </c>
      <c r="AJ33" s="173">
        <v>107</v>
      </c>
      <c r="AK33" s="175">
        <v>51.801801801801808</v>
      </c>
      <c r="AL33" s="175">
        <v>48.198198198198199</v>
      </c>
      <c r="AM33" s="175">
        <v>100</v>
      </c>
      <c r="AN33" s="176">
        <v>34.86036036036036</v>
      </c>
      <c r="AO33" s="187" t="s">
        <v>1903</v>
      </c>
    </row>
    <row r="34" spans="1:41" x14ac:dyDescent="0.25">
      <c r="A34" s="268" t="s">
        <v>1340</v>
      </c>
      <c r="B34" s="173" t="s">
        <v>2002</v>
      </c>
      <c r="C34" s="177" t="str">
        <f>VLOOKUP(A34,'Questions_de_Village_V1-2-1'!$A:$AB,1,FALSE)</f>
        <v>Addafin Annabagaya</v>
      </c>
      <c r="D34" s="177" t="str">
        <f>VLOOKUP(A34,'Questions_de_Village_V1-2-1'!$A:$AB,9,FALSE)</f>
        <v>Dafin Nabagay</v>
      </c>
      <c r="E34" s="177">
        <f>VLOOKUP(A34,'Questions_de_Village_V1-2-1'!$A:$AB,4,FALSE)</f>
        <v>11.939313735000001</v>
      </c>
      <c r="F34" s="177">
        <f>VLOOKUP(A34,'Questions_de_Village_V1-2-1'!$A:$AB,5,FALSE)</f>
        <v>16.532531877499999</v>
      </c>
      <c r="G34" s="177">
        <f>VLOOKUP(A34,'Questions_de_Village_V1-2-1'!$A:$AB,6,FALSE)</f>
        <v>339.45894370799999</v>
      </c>
      <c r="H34" s="177"/>
      <c r="I34" s="177" t="str">
        <f>VLOOKUP(A34,'Questions_de_Village_V1-2-1'!$A:$AB,10,FALSE)</f>
        <v>Daibaba_1_Maigana_</v>
      </c>
      <c r="J34" s="177" t="str">
        <f>VLOOKUP(A34,'Questions_de_Village_V1-2-1'!$A:$AB,11,FALSE)</f>
        <v>Maigana</v>
      </c>
      <c r="K34" s="177" t="str">
        <f>VLOOKUP(A34,'Questions_de_Village_V1-2-1'!$A:$AB,14,FALSE)</f>
        <v>bh_in_village</v>
      </c>
      <c r="L34" s="177">
        <f>VLOOKUP(A34,'Questions_de_Village_V1-2-1'!$A:$AB,15,FALSE)</f>
        <v>1</v>
      </c>
      <c r="M34" s="177">
        <f>VLOOKUP(A34,'Questions_de_Village_V1-2-1'!$A:$AB,16,FALSE)</f>
        <v>0</v>
      </c>
      <c r="N34" s="173"/>
      <c r="O34" s="173"/>
      <c r="P34" s="173">
        <v>933</v>
      </c>
      <c r="Q34" s="173">
        <v>969</v>
      </c>
      <c r="R34" s="173">
        <v>37</v>
      </c>
      <c r="S34" s="172">
        <v>244</v>
      </c>
      <c r="T34" s="172">
        <v>166</v>
      </c>
      <c r="U34" s="175">
        <v>68.032786885245898</v>
      </c>
      <c r="V34" s="172">
        <v>89</v>
      </c>
      <c r="W34" s="175">
        <v>36.475409836065573</v>
      </c>
      <c r="X34" s="174">
        <v>6.5945945945945947</v>
      </c>
      <c r="Y34" s="174">
        <v>4.4864864864864868</v>
      </c>
      <c r="Z34" s="174">
        <v>2.4054054054054053</v>
      </c>
      <c r="AA34" s="178">
        <v>29</v>
      </c>
      <c r="AB34" s="175">
        <v>78.378378378378372</v>
      </c>
      <c r="AC34" s="178">
        <v>6</v>
      </c>
      <c r="AD34" s="175">
        <v>16.216216216216218</v>
      </c>
      <c r="AE34" s="178">
        <v>0</v>
      </c>
      <c r="AF34" s="175">
        <v>0</v>
      </c>
      <c r="AG34" s="178">
        <v>0</v>
      </c>
      <c r="AH34" s="175">
        <v>0</v>
      </c>
      <c r="AI34" s="173">
        <v>49</v>
      </c>
      <c r="AJ34" s="173">
        <v>40</v>
      </c>
      <c r="AK34" s="175">
        <v>55.056179775280903</v>
      </c>
      <c r="AL34" s="175">
        <v>44.943820224719097</v>
      </c>
      <c r="AM34" s="175">
        <v>100</v>
      </c>
      <c r="AN34" s="176">
        <v>30.202247191011235</v>
      </c>
      <c r="AO34" s="187" t="s">
        <v>1903</v>
      </c>
    </row>
    <row r="35" spans="1:41" x14ac:dyDescent="0.25">
      <c r="A35" s="266" t="s">
        <v>1152</v>
      </c>
      <c r="B35" s="173" t="s">
        <v>1152</v>
      </c>
      <c r="C35" s="177" t="str">
        <f>VLOOKUP(A35,'Questions_de_Village_V1-2-1'!$A:$AB,1,FALSE)</f>
        <v>Addiker 1</v>
      </c>
      <c r="D35" s="177" t="str">
        <f>VLOOKUP(A35,'Questions_de_Village_V1-2-1'!$A:$AB,9,FALSE)</f>
        <v>Addiker 1</v>
      </c>
      <c r="E35" s="177">
        <f>VLOOKUP(A35,'Questions_de_Village_V1-2-1'!$A:$AB,4,FALSE)</f>
        <v>12.5411102776</v>
      </c>
      <c r="F35" s="177">
        <f>VLOOKUP(A35,'Questions_de_Village_V1-2-1'!$A:$AB,5,FALSE)</f>
        <v>17.149116409000001</v>
      </c>
      <c r="G35" s="177">
        <f>VLOOKUP(A35,'Questions_de_Village_V1-2-1'!$A:$AB,6,FALSE)</f>
        <v>286.27078652599999</v>
      </c>
      <c r="H35" s="177"/>
      <c r="I35" s="177" t="str">
        <f>VLOOKUP(A35,'Questions_de_Village_V1-2-1'!$A:$AB,10,FALSE)</f>
        <v>Tania_2_Dukshi_</v>
      </c>
      <c r="J35" s="177" t="str">
        <f>VLOOKUP(A35,'Questions_de_Village_V1-2-1'!$A:$AB,11,FALSE)</f>
        <v>Bokoro</v>
      </c>
      <c r="K35" s="177" t="str">
        <f>VLOOKUP(A35,'Questions_de_Village_V1-2-1'!$A:$AB,14,FALSE)</f>
        <v>open_well_far_from_village</v>
      </c>
      <c r="L35" s="177">
        <f>VLOOKUP(A35,'Questions_de_Village_V1-2-1'!$A:$AB,15,FALSE)</f>
        <v>0</v>
      </c>
      <c r="M35" s="177">
        <f>VLOOKUP(A35,'Questions_de_Village_V1-2-1'!$A:$AB,16,FALSE)</f>
        <v>1</v>
      </c>
      <c r="N35" s="173"/>
      <c r="O35" s="173"/>
      <c r="P35" s="173">
        <v>4709</v>
      </c>
      <c r="Q35" s="173">
        <v>4726</v>
      </c>
      <c r="R35" s="173">
        <v>18</v>
      </c>
      <c r="S35" s="172">
        <v>84</v>
      </c>
      <c r="T35" s="172">
        <v>49</v>
      </c>
      <c r="U35" s="175">
        <v>58.333333333333336</v>
      </c>
      <c r="V35" s="172">
        <v>27</v>
      </c>
      <c r="W35" s="175">
        <v>32.142857142857146</v>
      </c>
      <c r="X35" s="174">
        <v>4.666666666666667</v>
      </c>
      <c r="Y35" s="174">
        <v>2.8823529411764706</v>
      </c>
      <c r="Z35" s="174">
        <v>1.5</v>
      </c>
      <c r="AA35" s="178">
        <v>18</v>
      </c>
      <c r="AB35" s="175">
        <v>100</v>
      </c>
      <c r="AC35" s="178">
        <v>0</v>
      </c>
      <c r="AD35" s="175">
        <v>0</v>
      </c>
      <c r="AE35" s="178">
        <v>0</v>
      </c>
      <c r="AF35" s="175">
        <v>0</v>
      </c>
      <c r="AG35" s="178">
        <v>0</v>
      </c>
      <c r="AH35" s="175">
        <v>0</v>
      </c>
      <c r="AI35" s="173">
        <v>12</v>
      </c>
      <c r="AJ35" s="173">
        <v>15</v>
      </c>
      <c r="AK35" s="175">
        <v>44.444444444444443</v>
      </c>
      <c r="AL35" s="175">
        <v>55.555555555555557</v>
      </c>
      <c r="AM35" s="175">
        <v>100</v>
      </c>
      <c r="AN35" s="176">
        <v>33.555555555555557</v>
      </c>
      <c r="AO35" s="187" t="s">
        <v>102</v>
      </c>
    </row>
    <row r="36" spans="1:41" x14ac:dyDescent="0.25">
      <c r="A36" s="266" t="s">
        <v>1153</v>
      </c>
      <c r="B36" s="173" t="s">
        <v>1153</v>
      </c>
      <c r="C36" s="177" t="str">
        <f>VLOOKUP(A36,'Questions_de_Village_V1-2-1'!$A:$AB,1,FALSE)</f>
        <v>Addiker 2</v>
      </c>
      <c r="D36" s="177" t="str">
        <f>VLOOKUP(A36,'Questions_de_Village_V1-2-1'!$A:$AB,9,FALSE)</f>
        <v>Addiker 2</v>
      </c>
      <c r="E36" s="177">
        <f>VLOOKUP(A36,'Questions_de_Village_V1-2-1'!$A:$AB,4,FALSE)</f>
        <v>12.541144473399999</v>
      </c>
      <c r="F36" s="177">
        <f>VLOOKUP(A36,'Questions_de_Village_V1-2-1'!$A:$AB,5,FALSE)</f>
        <v>17.1491500174</v>
      </c>
      <c r="G36" s="177">
        <f>VLOOKUP(A36,'Questions_de_Village_V1-2-1'!$A:$AB,6,FALSE)</f>
        <v>298.39618100000001</v>
      </c>
      <c r="H36" s="177"/>
      <c r="I36" s="177" t="str">
        <f>VLOOKUP(A36,'Questions_de_Village_V1-2-1'!$A:$AB,10,FALSE)</f>
        <v>Tania_1_Bokoro_</v>
      </c>
      <c r="J36" s="177" t="str">
        <f>VLOOKUP(A36,'Questions_de_Village_V1-2-1'!$A:$AB,11,FALSE)</f>
        <v>Bokoro</v>
      </c>
      <c r="K36" s="177" t="str">
        <f>VLOOKUP(A36,'Questions_de_Village_V1-2-1'!$A:$AB,14,FALSE)</f>
        <v>open_well_far_from_village</v>
      </c>
      <c r="L36" s="177">
        <f>VLOOKUP(A36,'Questions_de_Village_V1-2-1'!$A:$AB,15,FALSE)</f>
        <v>0</v>
      </c>
      <c r="M36" s="177">
        <f>VLOOKUP(A36,'Questions_de_Village_V1-2-1'!$A:$AB,16,FALSE)</f>
        <v>0</v>
      </c>
      <c r="N36" s="173"/>
      <c r="O36" s="173"/>
      <c r="P36" s="173">
        <v>4727</v>
      </c>
      <c r="Q36" s="173">
        <v>4740</v>
      </c>
      <c r="R36" s="173">
        <v>14</v>
      </c>
      <c r="S36" s="172">
        <v>64</v>
      </c>
      <c r="T36" s="172">
        <v>36</v>
      </c>
      <c r="U36" s="175">
        <v>56.25</v>
      </c>
      <c r="V36" s="172">
        <v>19</v>
      </c>
      <c r="W36" s="175">
        <v>29.6875</v>
      </c>
      <c r="X36" s="174">
        <v>4.5714285714285712</v>
      </c>
      <c r="Y36" s="174">
        <v>2.7692307692307692</v>
      </c>
      <c r="Z36" s="174">
        <v>1.3571428571428572</v>
      </c>
      <c r="AA36" s="178">
        <v>14</v>
      </c>
      <c r="AB36" s="175">
        <v>100</v>
      </c>
      <c r="AC36" s="178">
        <v>0</v>
      </c>
      <c r="AD36" s="175">
        <v>0</v>
      </c>
      <c r="AE36" s="178">
        <v>0</v>
      </c>
      <c r="AF36" s="175">
        <v>0</v>
      </c>
      <c r="AG36" s="178">
        <v>0</v>
      </c>
      <c r="AH36" s="175">
        <v>0</v>
      </c>
      <c r="AI36" s="173">
        <v>10</v>
      </c>
      <c r="AJ36" s="173">
        <v>9</v>
      </c>
      <c r="AK36" s="175">
        <v>52.631578947368418</v>
      </c>
      <c r="AL36" s="175">
        <v>47.368421052631575</v>
      </c>
      <c r="AM36" s="175">
        <v>100</v>
      </c>
      <c r="AN36" s="176">
        <v>34.315789473684212</v>
      </c>
      <c r="AO36" s="187" t="s">
        <v>102</v>
      </c>
    </row>
    <row r="37" spans="1:41" x14ac:dyDescent="0.25">
      <c r="A37" s="266" t="s">
        <v>2061</v>
      </c>
      <c r="B37" s="173" t="s">
        <v>2061</v>
      </c>
      <c r="C37" s="177" t="str">
        <f>VLOOKUP(A37,'Questions_de_Village_V1-2-1'!$A:$AB,1,FALSE)</f>
        <v>Adelebe Mourai 2</v>
      </c>
      <c r="D37" s="177" t="str">
        <f>VLOOKUP(A37,'Questions_de_Village_V1-2-1'!$A:$AB,9,FALSE)</f>
        <v>Adilebe Mouray2</v>
      </c>
      <c r="E37" s="177">
        <f>VLOOKUP(A37,'Questions_de_Village_V1-2-1'!$A:$AB,4,FALSE)</f>
        <v>12.170026593599999</v>
      </c>
      <c r="F37" s="177">
        <f>VLOOKUP(A37,'Questions_de_Village_V1-2-1'!$A:$AB,5,FALSE)</f>
        <v>16.987897505199999</v>
      </c>
      <c r="G37" s="177">
        <f>VLOOKUP(A37,'Questions_de_Village_V1-2-1'!$A:$AB,6,FALSE)</f>
        <v>326.937644498</v>
      </c>
      <c r="H37" s="177"/>
      <c r="I37" s="177" t="str">
        <f>VLOOKUP(A37,'Questions_de_Village_V1-2-1'!$A:$AB,10,FALSE)</f>
        <v>Tania_2_Dukshi_</v>
      </c>
      <c r="J37" s="177" t="str">
        <f>VLOOKUP(A37,'Questions_de_Village_V1-2-1'!$A:$AB,11,FALSE)</f>
        <v>Dilbini</v>
      </c>
      <c r="K37" s="177" t="str">
        <f>VLOOKUP(A37,'Questions_de_Village_V1-2-1'!$A:$AB,14,FALSE)</f>
        <v>bh_in_village</v>
      </c>
      <c r="L37" s="177">
        <f>VLOOKUP(A37,'Questions_de_Village_V1-2-1'!$A:$AB,15,FALSE)</f>
        <v>1</v>
      </c>
      <c r="M37" s="177">
        <f>VLOOKUP(A37,'Questions_de_Village_V1-2-1'!$A:$AB,16,FALSE)</f>
        <v>0</v>
      </c>
      <c r="N37" s="173"/>
      <c r="O37" s="173"/>
      <c r="P37" s="173">
        <v>266</v>
      </c>
      <c r="Q37" s="173">
        <v>368</v>
      </c>
      <c r="R37" s="173">
        <v>103</v>
      </c>
      <c r="S37" s="172">
        <v>595</v>
      </c>
      <c r="T37" s="172">
        <v>391</v>
      </c>
      <c r="U37" s="175">
        <v>65.714285714285708</v>
      </c>
      <c r="V37" s="172">
        <v>202</v>
      </c>
      <c r="W37" s="175">
        <v>33.949579831932773</v>
      </c>
      <c r="X37" s="174">
        <v>5.7766990291262132</v>
      </c>
      <c r="Y37" s="174">
        <v>3.796116504854369</v>
      </c>
      <c r="Z37" s="174">
        <v>1.9611650485436893</v>
      </c>
      <c r="AA37" s="178">
        <v>97</v>
      </c>
      <c r="AB37" s="175">
        <v>94.174757281553397</v>
      </c>
      <c r="AC37" s="178">
        <v>5</v>
      </c>
      <c r="AD37" s="175">
        <v>4.8543689320388346</v>
      </c>
      <c r="AE37" s="178">
        <v>1</v>
      </c>
      <c r="AF37" s="175">
        <v>0.97087378640776689</v>
      </c>
      <c r="AG37" s="178">
        <v>0</v>
      </c>
      <c r="AH37" s="175">
        <v>0</v>
      </c>
      <c r="AI37" s="173">
        <v>89</v>
      </c>
      <c r="AJ37" s="173">
        <v>113</v>
      </c>
      <c r="AK37" s="175">
        <v>44.059405940594061</v>
      </c>
      <c r="AL37" s="175">
        <v>55.940594059405946</v>
      </c>
      <c r="AM37" s="175">
        <v>100</v>
      </c>
      <c r="AN37" s="176">
        <v>35.623762376237622</v>
      </c>
      <c r="AO37" s="187" t="s">
        <v>937</v>
      </c>
    </row>
    <row r="38" spans="1:41" x14ac:dyDescent="0.25">
      <c r="A38" s="266" t="s">
        <v>1154</v>
      </c>
      <c r="B38" s="173" t="s">
        <v>1154</v>
      </c>
      <c r="C38" s="177" t="str">
        <f>VLOOKUP(A38,'Questions_de_Village_V1-2-1'!$A:$AB,1,FALSE)</f>
        <v>Adere 1</v>
      </c>
      <c r="D38" s="177" t="str">
        <f>VLOOKUP(A38,'Questions_de_Village_V1-2-1'!$A:$AB,9,FALSE)</f>
        <v>Adere 1</v>
      </c>
      <c r="E38" s="177">
        <f>VLOOKUP(A38,'Questions_de_Village_V1-2-1'!$A:$AB,4,FALSE)</f>
        <v>12.540187746200001</v>
      </c>
      <c r="F38" s="177">
        <f>VLOOKUP(A38,'Questions_de_Village_V1-2-1'!$A:$AB,5,FALSE)</f>
        <v>17.148671626199999</v>
      </c>
      <c r="G38" s="177">
        <f>VLOOKUP(A38,'Questions_de_Village_V1-2-1'!$A:$AB,6,FALSE)</f>
        <v>309.95230223800002</v>
      </c>
      <c r="H38" s="177"/>
      <c r="I38" s="177" t="str">
        <f>VLOOKUP(A38,'Questions_de_Village_V1-2-1'!$A:$AB,10,FALSE)</f>
        <v>Tania_1_Bokoro_</v>
      </c>
      <c r="J38" s="177" t="str">
        <f>VLOOKUP(A38,'Questions_de_Village_V1-2-1'!$A:$AB,11,FALSE)</f>
        <v>Bokoro</v>
      </c>
      <c r="K38" s="177" t="str">
        <f>VLOOKUP(A38,'Questions_de_Village_V1-2-1'!$A:$AB,14,FALSE)</f>
        <v>open_well_far_from_village</v>
      </c>
      <c r="L38" s="177">
        <f>VLOOKUP(A38,'Questions_de_Village_V1-2-1'!$A:$AB,15,FALSE)</f>
        <v>0</v>
      </c>
      <c r="M38" s="177">
        <f>VLOOKUP(A38,'Questions_de_Village_V1-2-1'!$A:$AB,16,FALSE)</f>
        <v>0</v>
      </c>
      <c r="N38" s="173"/>
      <c r="O38" s="173"/>
      <c r="P38" s="173">
        <v>4741</v>
      </c>
      <c r="Q38" s="173">
        <v>4808</v>
      </c>
      <c r="R38" s="173">
        <v>68</v>
      </c>
      <c r="S38" s="172">
        <v>368</v>
      </c>
      <c r="T38" s="172">
        <v>231</v>
      </c>
      <c r="U38" s="175">
        <v>62.771739130434781</v>
      </c>
      <c r="V38" s="172">
        <v>126</v>
      </c>
      <c r="W38" s="175">
        <v>34.239130434782609</v>
      </c>
      <c r="X38" s="174">
        <v>5.4117647058823533</v>
      </c>
      <c r="Y38" s="174">
        <v>3.609375</v>
      </c>
      <c r="Z38" s="174">
        <v>1.8529411764705883</v>
      </c>
      <c r="AA38" s="178">
        <v>66</v>
      </c>
      <c r="AB38" s="175">
        <v>97.058823529411768</v>
      </c>
      <c r="AC38" s="178">
        <v>2</v>
      </c>
      <c r="AD38" s="175">
        <v>2.9411764705882351</v>
      </c>
      <c r="AE38" s="178">
        <v>0</v>
      </c>
      <c r="AF38" s="175">
        <v>0</v>
      </c>
      <c r="AG38" s="178">
        <v>0</v>
      </c>
      <c r="AH38" s="175">
        <v>0</v>
      </c>
      <c r="AI38" s="173">
        <v>63</v>
      </c>
      <c r="AJ38" s="173">
        <v>63</v>
      </c>
      <c r="AK38" s="175">
        <v>50</v>
      </c>
      <c r="AL38" s="175">
        <v>50</v>
      </c>
      <c r="AM38" s="175">
        <v>100</v>
      </c>
      <c r="AN38" s="176">
        <v>30.246031746031747</v>
      </c>
      <c r="AO38" s="187" t="s">
        <v>102</v>
      </c>
    </row>
    <row r="39" spans="1:41" x14ac:dyDescent="0.25">
      <c r="A39" s="266" t="s">
        <v>1819</v>
      </c>
      <c r="B39" s="183" t="s">
        <v>1967</v>
      </c>
      <c r="C39" s="187" t="e">
        <f>VLOOKUP(A39,'Questions_de_Village_V1-2-1'!$A:$AB,1,FALSE)</f>
        <v>#N/A</v>
      </c>
      <c r="D39" s="187" t="e">
        <f>VLOOKUP(A39,'Questions_de_Village_V1-2-1'!$A:$AB,9,FALSE)</f>
        <v>#N/A</v>
      </c>
      <c r="E39" s="187" t="e">
        <f>VLOOKUP(A39,'Questions_de_Village_V1-2-1'!$A:$AB,4,FALSE)</f>
        <v>#N/A</v>
      </c>
      <c r="F39" s="187" t="e">
        <f>VLOOKUP(A39,'Questions_de_Village_V1-2-1'!$A:$AB,5,FALSE)</f>
        <v>#N/A</v>
      </c>
      <c r="G39" s="187" t="e">
        <f>VLOOKUP(A39,'Questions_de_Village_V1-2-1'!$A:$AB,6,FALSE)</f>
        <v>#N/A</v>
      </c>
      <c r="H39" s="187"/>
      <c r="I39" s="187" t="e">
        <f>VLOOKUP(A39,'Questions_de_Village_V1-2-1'!$A:$AB,10,FALSE)</f>
        <v>#N/A</v>
      </c>
      <c r="J39" s="187" t="e">
        <f>VLOOKUP(A39,'Questions_de_Village_V1-2-1'!$A:$AB,11,FALSE)</f>
        <v>#N/A</v>
      </c>
      <c r="K39" s="187" t="e">
        <f>VLOOKUP(A39,'Questions_de_Village_V1-2-1'!$A:$AB,14,FALSE)</f>
        <v>#N/A</v>
      </c>
      <c r="L39" s="187" t="e">
        <f>VLOOKUP(A39,'Questions_de_Village_V1-2-1'!$A:$AB,15,FALSE)</f>
        <v>#N/A</v>
      </c>
      <c r="M39" s="187" t="e">
        <f>VLOOKUP(A39,'Questions_de_Village_V1-2-1'!$A:$AB,16,FALSE)</f>
        <v>#N/A</v>
      </c>
      <c r="N39" s="183"/>
      <c r="O39" s="183"/>
      <c r="P39" s="183">
        <v>1939</v>
      </c>
      <c r="Q39" s="183">
        <v>1963</v>
      </c>
      <c r="R39" s="183">
        <v>25</v>
      </c>
      <c r="S39" s="182">
        <v>169</v>
      </c>
      <c r="T39" s="182">
        <v>113</v>
      </c>
      <c r="U39" s="185">
        <v>66.863905325443781</v>
      </c>
      <c r="V39" s="182">
        <v>68</v>
      </c>
      <c r="W39" s="185">
        <v>40.236686390532547</v>
      </c>
      <c r="X39" s="184">
        <v>6.76</v>
      </c>
      <c r="Y39" s="184">
        <v>4.5199999999999996</v>
      </c>
      <c r="Z39" s="184">
        <v>2.72</v>
      </c>
      <c r="AA39" s="188">
        <v>17</v>
      </c>
      <c r="AB39" s="185">
        <v>68</v>
      </c>
      <c r="AC39" s="188">
        <v>7</v>
      </c>
      <c r="AD39" s="185">
        <v>28.000000000000004</v>
      </c>
      <c r="AE39" s="188">
        <v>0</v>
      </c>
      <c r="AF39" s="185">
        <v>0</v>
      </c>
      <c r="AG39" s="188">
        <v>0</v>
      </c>
      <c r="AH39" s="185">
        <v>0</v>
      </c>
      <c r="AI39" s="183">
        <v>33</v>
      </c>
      <c r="AJ39" s="183">
        <v>35</v>
      </c>
      <c r="AK39" s="185">
        <v>48.529411764705884</v>
      </c>
      <c r="AL39" s="185">
        <v>51.470588235294116</v>
      </c>
      <c r="AM39" s="185">
        <v>100</v>
      </c>
      <c r="AN39" s="186">
        <v>36.485294117647058</v>
      </c>
      <c r="AO39" s="187" t="s">
        <v>937</v>
      </c>
    </row>
    <row r="40" spans="1:41" x14ac:dyDescent="0.25">
      <c r="A40" s="266" t="s">
        <v>1822</v>
      </c>
      <c r="B40" s="183" t="s">
        <v>1967</v>
      </c>
      <c r="C40" s="187" t="str">
        <f>VLOOKUP(A40,'Questions_de_Village_V1-2-1'!$A:$AB,1,FALSE)</f>
        <v>Adjelti Frizi</v>
      </c>
      <c r="D40" s="187" t="str">
        <f>VLOOKUP(A40,'Questions_de_Village_V1-2-1'!$A:$AB,9,FALSE)</f>
        <v>Hadjelti Amchaloba</v>
      </c>
      <c r="E40" s="187">
        <f>VLOOKUP(A40,'Questions_de_Village_V1-2-1'!$A:$AB,4,FALSE)</f>
        <v>12.1289589807</v>
      </c>
      <c r="F40" s="187">
        <f>VLOOKUP(A40,'Questions_de_Village_V1-2-1'!$A:$AB,5,FALSE)</f>
        <v>17.171953005199999</v>
      </c>
      <c r="G40" s="187">
        <f>VLOOKUP(A40,'Questions_de_Village_V1-2-1'!$A:$AB,6,FALSE)</f>
        <v>322.05113742200001</v>
      </c>
      <c r="H40" s="187"/>
      <c r="I40" s="187" t="str">
        <f>VLOOKUP(A40,'Questions_de_Village_V1-2-1'!$A:$AB,10,FALSE)</f>
        <v>Tania_1_Bokoro_</v>
      </c>
      <c r="J40" s="187" t="str">
        <f>VLOOKUP(A40,'Questions_de_Village_V1-2-1'!$A:$AB,11,FALSE)</f>
        <v>Dilbini</v>
      </c>
      <c r="K40" s="187" t="str">
        <f>VLOOKUP(A40,'Questions_de_Village_V1-2-1'!$A:$AB,14,FALSE)</f>
        <v>bh_in_village</v>
      </c>
      <c r="L40" s="187">
        <f>VLOOKUP(A40,'Questions_de_Village_V1-2-1'!$A:$AB,15,FALSE)</f>
        <v>1</v>
      </c>
      <c r="M40" s="187">
        <f>VLOOKUP(A40,'Questions_de_Village_V1-2-1'!$A:$AB,16,FALSE)</f>
        <v>0</v>
      </c>
      <c r="N40" s="183"/>
      <c r="O40" s="183"/>
      <c r="P40" s="183">
        <v>2070</v>
      </c>
      <c r="Q40" s="183">
        <v>2136</v>
      </c>
      <c r="R40" s="183">
        <v>67</v>
      </c>
      <c r="S40" s="182">
        <v>456</v>
      </c>
      <c r="T40" s="182">
        <v>317</v>
      </c>
      <c r="U40" s="185">
        <v>69.517543859649123</v>
      </c>
      <c r="V40" s="182">
        <v>132</v>
      </c>
      <c r="W40" s="185">
        <v>28.947368421052634</v>
      </c>
      <c r="X40" s="184">
        <v>6.8059701492537314</v>
      </c>
      <c r="Y40" s="184">
        <v>4.7313432835820892</v>
      </c>
      <c r="Z40" s="184">
        <v>1.9701492537313432</v>
      </c>
      <c r="AA40" s="188">
        <v>51</v>
      </c>
      <c r="AB40" s="185">
        <v>76.119402985074629</v>
      </c>
      <c r="AC40" s="188">
        <v>10</v>
      </c>
      <c r="AD40" s="185">
        <v>14.925373134328357</v>
      </c>
      <c r="AE40" s="188">
        <v>1</v>
      </c>
      <c r="AF40" s="185">
        <v>1.4925373134328357</v>
      </c>
      <c r="AG40" s="188">
        <v>1</v>
      </c>
      <c r="AH40" s="185">
        <v>1.4925373134328357</v>
      </c>
      <c r="AI40" s="183">
        <v>61</v>
      </c>
      <c r="AJ40" s="183">
        <v>70</v>
      </c>
      <c r="AK40" s="185">
        <v>46.212121212121211</v>
      </c>
      <c r="AL40" s="185">
        <v>53.030303030303031</v>
      </c>
      <c r="AM40" s="185">
        <v>99.242424242424249</v>
      </c>
      <c r="AN40" s="186">
        <v>33.878787878787875</v>
      </c>
      <c r="AO40" s="187" t="s">
        <v>937</v>
      </c>
    </row>
    <row r="41" spans="1:41" x14ac:dyDescent="0.25">
      <c r="A41" s="266" t="s">
        <v>1814</v>
      </c>
      <c r="B41" s="183" t="s">
        <v>1814</v>
      </c>
      <c r="C41" s="187" t="str">
        <f>VLOOKUP(A41,'Questions_de_Village_V1-2-1'!$A:$AB,1,FALSE)</f>
        <v>Adjelti Moussa</v>
      </c>
      <c r="D41" s="187" t="str">
        <f>VLOOKUP(A41,'Questions_de_Village_V1-2-1'!$A:$AB,9,FALSE)</f>
        <v>Hadjelti Moussa</v>
      </c>
      <c r="E41" s="187">
        <f>VLOOKUP(A41,'Questions_de_Village_V1-2-1'!$A:$AB,4,FALSE)</f>
        <v>12.127735788800001</v>
      </c>
      <c r="F41" s="187">
        <f>VLOOKUP(A41,'Questions_de_Village_V1-2-1'!$A:$AB,5,FALSE)</f>
        <v>17.1449876555</v>
      </c>
      <c r="G41" s="187">
        <f>VLOOKUP(A41,'Questions_de_Village_V1-2-1'!$A:$AB,6,FALSE)</f>
        <v>336.531292081</v>
      </c>
      <c r="H41" s="187"/>
      <c r="I41" s="187" t="str">
        <f>VLOOKUP(A41,'Questions_de_Village_V1-2-1'!$A:$AB,10,FALSE)</f>
        <v>Tania_2_Dukshi_</v>
      </c>
      <c r="J41" s="187" t="str">
        <f>VLOOKUP(A41,'Questions_de_Village_V1-2-1'!$A:$AB,11,FALSE)</f>
        <v>Dilbini</v>
      </c>
      <c r="K41" s="187" t="str">
        <f>VLOOKUP(A41,'Questions_de_Village_V1-2-1'!$A:$AB,14,FALSE)</f>
        <v>bh_in_next_village</v>
      </c>
      <c r="L41" s="187">
        <f>VLOOKUP(A41,'Questions_de_Village_V1-2-1'!$A:$AB,15,FALSE)</f>
        <v>0</v>
      </c>
      <c r="M41" s="187">
        <f>VLOOKUP(A41,'Questions_de_Village_V1-2-1'!$A:$AB,16,FALSE)</f>
        <v>1</v>
      </c>
      <c r="N41" s="183"/>
      <c r="O41" s="183"/>
      <c r="P41" s="183">
        <v>1370</v>
      </c>
      <c r="Q41" s="183">
        <v>1450</v>
      </c>
      <c r="R41" s="183">
        <v>81</v>
      </c>
      <c r="S41" s="182">
        <v>531</v>
      </c>
      <c r="T41" s="182">
        <v>368</v>
      </c>
      <c r="U41" s="185">
        <v>69.303201506591336</v>
      </c>
      <c r="V41" s="182">
        <v>132</v>
      </c>
      <c r="W41" s="185">
        <v>24.858757062146893</v>
      </c>
      <c r="X41" s="184">
        <v>6.5555555555555554</v>
      </c>
      <c r="Y41" s="184">
        <v>4.8421052631578947</v>
      </c>
      <c r="Z41" s="184">
        <v>1.6296296296296295</v>
      </c>
      <c r="AA41" s="188">
        <v>71</v>
      </c>
      <c r="AB41" s="185">
        <v>87.654320987654316</v>
      </c>
      <c r="AC41" s="188">
        <v>10</v>
      </c>
      <c r="AD41" s="185">
        <v>12.345679012345679</v>
      </c>
      <c r="AE41" s="188">
        <v>0</v>
      </c>
      <c r="AF41" s="185">
        <v>0</v>
      </c>
      <c r="AG41" s="188">
        <v>0</v>
      </c>
      <c r="AH41" s="185">
        <v>0</v>
      </c>
      <c r="AI41" s="183">
        <v>63</v>
      </c>
      <c r="AJ41" s="183">
        <v>67</v>
      </c>
      <c r="AK41" s="185">
        <v>47.727272727272727</v>
      </c>
      <c r="AL41" s="185">
        <v>50.757575757575758</v>
      </c>
      <c r="AM41" s="185">
        <v>98.484848484848484</v>
      </c>
      <c r="AN41" s="186">
        <v>30.045454545454547</v>
      </c>
      <c r="AO41" s="187" t="s">
        <v>937</v>
      </c>
    </row>
    <row r="42" spans="1:41" x14ac:dyDescent="0.25">
      <c r="A42" s="266" t="s">
        <v>1155</v>
      </c>
      <c r="B42" s="183" t="s">
        <v>1155</v>
      </c>
      <c r="C42" s="187" t="str">
        <f>VLOOKUP(A42,'Questions_de_Village_V1-2-1'!$A:$AB,1,FALSE)</f>
        <v>Ahmat Danna 2</v>
      </c>
      <c r="D42" s="187" t="str">
        <f>VLOOKUP(A42,'Questions_de_Village_V1-2-1'!$A:$AB,9,FALSE)</f>
        <v>Ahmat Danna 2</v>
      </c>
      <c r="E42" s="187">
        <f>VLOOKUP(A42,'Questions_de_Village_V1-2-1'!$A:$AB,4,FALSE)</f>
        <v>12.3718322835</v>
      </c>
      <c r="F42" s="187">
        <f>VLOOKUP(A42,'Questions_de_Village_V1-2-1'!$A:$AB,5,FALSE)</f>
        <v>17.050601780699999</v>
      </c>
      <c r="G42" s="187">
        <f>VLOOKUP(A42,'Questions_de_Village_V1-2-1'!$A:$AB,6,FALSE)</f>
        <v>308.70559590800002</v>
      </c>
      <c r="H42" s="187"/>
      <c r="I42" s="187" t="str">
        <f>VLOOKUP(A42,'Questions_de_Village_V1-2-1'!$A:$AB,10,FALSE)</f>
        <v>Tania_1_Bokoro_</v>
      </c>
      <c r="J42" s="187" t="str">
        <f>VLOOKUP(A42,'Questions_de_Village_V1-2-1'!$A:$AB,11,FALSE)</f>
        <v>Bokoro</v>
      </c>
      <c r="K42" s="187" t="str">
        <f>VLOOKUP(A42,'Questions_de_Village_V1-2-1'!$A:$AB,14,FALSE)</f>
        <v>bh_in_village</v>
      </c>
      <c r="L42" s="187">
        <f>VLOOKUP(A42,'Questions_de_Village_V1-2-1'!$A:$AB,15,FALSE)</f>
        <v>1</v>
      </c>
      <c r="M42" s="187">
        <f>VLOOKUP(A42,'Questions_de_Village_V1-2-1'!$A:$AB,16,FALSE)</f>
        <v>0</v>
      </c>
      <c r="N42" s="183"/>
      <c r="O42" s="183"/>
      <c r="P42" s="183">
        <v>915</v>
      </c>
      <c r="Q42" s="183">
        <v>1308</v>
      </c>
      <c r="R42" s="183">
        <v>394</v>
      </c>
      <c r="S42" s="182">
        <v>2721</v>
      </c>
      <c r="T42" s="182">
        <v>1901</v>
      </c>
      <c r="U42" s="185">
        <v>69.864020580668878</v>
      </c>
      <c r="V42" s="182">
        <v>1012</v>
      </c>
      <c r="W42" s="185">
        <v>37.192208746784274</v>
      </c>
      <c r="X42" s="184">
        <v>6.906091370558376</v>
      </c>
      <c r="Y42" s="184">
        <v>4.8994845360824746</v>
      </c>
      <c r="Z42" s="184">
        <v>2.5685279187817258</v>
      </c>
      <c r="AA42" s="188">
        <v>351</v>
      </c>
      <c r="AB42" s="185">
        <v>89.086294416243646</v>
      </c>
      <c r="AC42" s="188">
        <v>32</v>
      </c>
      <c r="AD42" s="185">
        <v>8.1218274111675122</v>
      </c>
      <c r="AE42" s="188">
        <v>9</v>
      </c>
      <c r="AF42" s="185">
        <v>2.2842639593908629</v>
      </c>
      <c r="AG42" s="188">
        <v>0</v>
      </c>
      <c r="AH42" s="185">
        <v>0</v>
      </c>
      <c r="AI42" s="183">
        <v>485</v>
      </c>
      <c r="AJ42" s="183">
        <v>527</v>
      </c>
      <c r="AK42" s="185">
        <v>47.92490118577075</v>
      </c>
      <c r="AL42" s="185">
        <v>52.07509881422925</v>
      </c>
      <c r="AM42" s="185">
        <v>100</v>
      </c>
      <c r="AN42" s="186">
        <v>34.809288537549406</v>
      </c>
      <c r="AO42" s="187" t="s">
        <v>102</v>
      </c>
    </row>
    <row r="43" spans="1:41" x14ac:dyDescent="0.25">
      <c r="A43" s="182" t="s">
        <v>1825</v>
      </c>
      <c r="B43" s="183" t="s">
        <v>1967</v>
      </c>
      <c r="C43" s="187" t="str">
        <f>VLOOKUP(A43,'Questions_de_Village_V1-2-1'!$A:$AB,1,FALSE)</f>
        <v>Ajelite Amchir</v>
      </c>
      <c r="D43" s="187" t="str">
        <f>VLOOKUP(A43,'Questions_de_Village_V1-2-1'!$A:$AB,9,FALSE)</f>
        <v>Almikefi Amchier</v>
      </c>
      <c r="E43" s="187">
        <f>VLOOKUP(A43,'Questions_de_Village_V1-2-1'!$A:$AB,4,FALSE)</f>
        <v>12.1360049456</v>
      </c>
      <c r="F43" s="187">
        <f>VLOOKUP(A43,'Questions_de_Village_V1-2-1'!$A:$AB,5,FALSE)</f>
        <v>17.173263502000001</v>
      </c>
      <c r="G43" s="187">
        <f>VLOOKUP(A43,'Questions_de_Village_V1-2-1'!$A:$AB,6,FALSE)</f>
        <v>338.220828918</v>
      </c>
      <c r="H43" s="187"/>
      <c r="I43" s="187" t="str">
        <f>VLOOKUP(A43,'Questions_de_Village_V1-2-1'!$A:$AB,10,FALSE)</f>
        <v>Tania_2_Dukshi_</v>
      </c>
      <c r="J43" s="187" t="str">
        <f>VLOOKUP(A43,'Questions_de_Village_V1-2-1'!$A:$AB,11,FALSE)</f>
        <v>Dilbini</v>
      </c>
      <c r="K43" s="187" t="str">
        <f>VLOOKUP(A43,'Questions_de_Village_V1-2-1'!$A:$AB,14,FALSE)</f>
        <v>bh_in_village</v>
      </c>
      <c r="L43" s="187">
        <f>VLOOKUP(A43,'Questions_de_Village_V1-2-1'!$A:$AB,15,FALSE)</f>
        <v>2</v>
      </c>
      <c r="M43" s="187">
        <f>VLOOKUP(A43,'Questions_de_Village_V1-2-1'!$A:$AB,16,FALSE)</f>
        <v>0</v>
      </c>
      <c r="N43" s="183"/>
      <c r="O43" s="183"/>
      <c r="P43" s="183">
        <v>2207</v>
      </c>
      <c r="Q43" s="183">
        <v>2280</v>
      </c>
      <c r="R43" s="183">
        <v>74</v>
      </c>
      <c r="S43" s="182">
        <v>415</v>
      </c>
      <c r="T43" s="182">
        <v>264</v>
      </c>
      <c r="U43" s="185">
        <v>63.614457831325296</v>
      </c>
      <c r="V43" s="182">
        <v>117</v>
      </c>
      <c r="W43" s="185">
        <v>28.192771084337348</v>
      </c>
      <c r="X43" s="184">
        <v>5.6081081081081079</v>
      </c>
      <c r="Y43" s="184">
        <v>3.5675675675675675</v>
      </c>
      <c r="Z43" s="184">
        <v>1.5810810810810811</v>
      </c>
      <c r="AA43" s="188">
        <v>64</v>
      </c>
      <c r="AB43" s="185">
        <v>86.486486486486484</v>
      </c>
      <c r="AC43" s="188">
        <v>7</v>
      </c>
      <c r="AD43" s="185">
        <v>9.4594594594594597</v>
      </c>
      <c r="AE43" s="188">
        <v>2</v>
      </c>
      <c r="AF43" s="185">
        <v>2.7027027027027026</v>
      </c>
      <c r="AG43" s="188">
        <v>0</v>
      </c>
      <c r="AH43" s="185">
        <v>0</v>
      </c>
      <c r="AI43" s="183">
        <v>52</v>
      </c>
      <c r="AJ43" s="183">
        <v>65</v>
      </c>
      <c r="AK43" s="185">
        <v>44.444444444444443</v>
      </c>
      <c r="AL43" s="185">
        <v>55.555555555555557</v>
      </c>
      <c r="AM43" s="185">
        <v>100</v>
      </c>
      <c r="AN43" s="186">
        <v>35.598290598290596</v>
      </c>
      <c r="AO43" s="187" t="s">
        <v>937</v>
      </c>
    </row>
    <row r="44" spans="1:41" x14ac:dyDescent="0.25">
      <c r="A44" s="182" t="s">
        <v>1828</v>
      </c>
      <c r="B44" s="183" t="s">
        <v>1968</v>
      </c>
      <c r="C44" s="187" t="str">
        <f>VLOOKUP(A44,'Questions_de_Village_V1-2-1'!$A:$AB,1,FALSE)</f>
        <v>Ajelti Mustaf</v>
      </c>
      <c r="D44" s="187" t="str">
        <f>VLOOKUP(A44,'Questions_de_Village_V1-2-1'!$A:$AB,9,FALSE)</f>
        <v>Hadjelti Alkoudou</v>
      </c>
      <c r="E44" s="187">
        <f>VLOOKUP(A44,'Questions_de_Village_V1-2-1'!$A:$AB,4,FALSE)</f>
        <v>12.1165004228</v>
      </c>
      <c r="F44" s="187">
        <f>VLOOKUP(A44,'Questions_de_Village_V1-2-1'!$A:$AB,5,FALSE)</f>
        <v>17.176707259699999</v>
      </c>
      <c r="G44" s="187">
        <f>VLOOKUP(A44,'Questions_de_Village_V1-2-1'!$A:$AB,6,FALSE)</f>
        <v>319.46587573900001</v>
      </c>
      <c r="H44" s="187"/>
      <c r="I44" s="187" t="str">
        <f>VLOOKUP(A44,'Questions_de_Village_V1-2-1'!$A:$AB,10,FALSE)</f>
        <v>Tania_2_Dukshi_</v>
      </c>
      <c r="J44" s="187" t="str">
        <f>VLOOKUP(A44,'Questions_de_Village_V1-2-1'!$A:$AB,11,FALSE)</f>
        <v>Dilbini</v>
      </c>
      <c r="K44" s="187" t="str">
        <f>VLOOKUP(A44,'Questions_de_Village_V1-2-1'!$A:$AB,14,FALSE)</f>
        <v>bh_in_village</v>
      </c>
      <c r="L44" s="187">
        <f>VLOOKUP(A44,'Questions_de_Village_V1-2-1'!$A:$AB,15,FALSE)</f>
        <v>1</v>
      </c>
      <c r="M44" s="187">
        <f>VLOOKUP(A44,'Questions_de_Village_V1-2-1'!$A:$AB,16,FALSE)</f>
        <v>0</v>
      </c>
      <c r="N44" s="183"/>
      <c r="O44" s="183"/>
      <c r="P44" s="183">
        <v>2355</v>
      </c>
      <c r="Q44" s="183">
        <v>2417</v>
      </c>
      <c r="R44" s="183">
        <v>63</v>
      </c>
      <c r="S44" s="182">
        <v>376</v>
      </c>
      <c r="T44" s="182">
        <v>250</v>
      </c>
      <c r="U44" s="185">
        <v>66.489361702127653</v>
      </c>
      <c r="V44" s="182">
        <v>87</v>
      </c>
      <c r="W44" s="185">
        <v>23.138297872340424</v>
      </c>
      <c r="X44" s="184">
        <v>5.9682539682539684</v>
      </c>
      <c r="Y44" s="184">
        <v>3.9682539682539684</v>
      </c>
      <c r="Z44" s="184">
        <v>1.3809523809523809</v>
      </c>
      <c r="AA44" s="188">
        <v>53</v>
      </c>
      <c r="AB44" s="185">
        <v>84.126984126984127</v>
      </c>
      <c r="AC44" s="188">
        <v>8</v>
      </c>
      <c r="AD44" s="185">
        <v>12.698412698412698</v>
      </c>
      <c r="AE44" s="188">
        <v>0</v>
      </c>
      <c r="AF44" s="185">
        <v>0</v>
      </c>
      <c r="AG44" s="188">
        <v>1</v>
      </c>
      <c r="AH44" s="185">
        <v>1.5873015873015872</v>
      </c>
      <c r="AI44" s="183">
        <v>38</v>
      </c>
      <c r="AJ44" s="183">
        <v>48</v>
      </c>
      <c r="AK44" s="185">
        <v>43.678160919540232</v>
      </c>
      <c r="AL44" s="185">
        <v>55.172413793103445</v>
      </c>
      <c r="AM44" s="185">
        <v>98.850574712643677</v>
      </c>
      <c r="AN44" s="186">
        <v>34.574712643678161</v>
      </c>
      <c r="AO44" s="187" t="s">
        <v>937</v>
      </c>
    </row>
    <row r="45" spans="1:41" x14ac:dyDescent="0.25">
      <c r="A45" s="268" t="s">
        <v>1899</v>
      </c>
      <c r="B45" s="183" t="s">
        <v>1998</v>
      </c>
      <c r="C45" s="187" t="str">
        <f>VLOOKUP(A45,'Questions_de_Village_V1-2-1'!$A:$AB,1,FALSE)</f>
        <v>Al Baradi</v>
      </c>
      <c r="D45" s="187" t="str">
        <f>VLOOKUP(A45,'Questions_de_Village_V1-2-1'!$A:$AB,9,FALSE)</f>
        <v>Alkouk</v>
      </c>
      <c r="E45" s="187">
        <f>VLOOKUP(A45,'Questions_de_Village_V1-2-1'!$A:$AB,4,FALSE)</f>
        <v>12.484241964000001</v>
      </c>
      <c r="F45" s="187">
        <f>VLOOKUP(A45,'Questions_de_Village_V1-2-1'!$A:$AB,5,FALSE)</f>
        <v>16.785483592599999</v>
      </c>
      <c r="G45" s="187">
        <f>VLOOKUP(A45,'Questions_de_Village_V1-2-1'!$A:$AB,6,FALSE)</f>
        <v>316.100640607</v>
      </c>
      <c r="H45" s="187"/>
      <c r="I45" s="187" t="str">
        <f>VLOOKUP(A45,'Questions_de_Village_V1-2-1'!$A:$AB,10,FALSE)</f>
        <v>Mayakne</v>
      </c>
      <c r="J45" s="187" t="str">
        <f>VLOOKUP(A45,'Questions_de_Village_V1-2-1'!$A:$AB,11,FALSE)</f>
        <v>Gambir</v>
      </c>
      <c r="K45" s="187" t="str">
        <f>VLOOKUP(A45,'Questions_de_Village_V1-2-1'!$A:$AB,14,FALSE)</f>
        <v>bh_in_village</v>
      </c>
      <c r="L45" s="187">
        <f>VLOOKUP(A45,'Questions_de_Village_V1-2-1'!$A:$AB,15,FALSE)</f>
        <v>1</v>
      </c>
      <c r="M45" s="187">
        <f>VLOOKUP(A45,'Questions_de_Village_V1-2-1'!$A:$AB,16,FALSE)</f>
        <v>0</v>
      </c>
      <c r="N45" s="183"/>
      <c r="O45" s="183"/>
      <c r="P45" s="183">
        <v>1261</v>
      </c>
      <c r="Q45" s="183">
        <v>1269</v>
      </c>
      <c r="R45" s="183">
        <v>9</v>
      </c>
      <c r="S45" s="182">
        <v>58</v>
      </c>
      <c r="T45" s="182">
        <v>40</v>
      </c>
      <c r="U45" s="185">
        <v>68.965517241379317</v>
      </c>
      <c r="V45" s="182">
        <v>13</v>
      </c>
      <c r="W45" s="185">
        <v>22.413793103448278</v>
      </c>
      <c r="X45" s="184">
        <v>6.4444444444444446</v>
      </c>
      <c r="Y45" s="184">
        <v>4.4444444444444446</v>
      </c>
      <c r="Z45" s="184">
        <v>1.4444444444444444</v>
      </c>
      <c r="AA45" s="188">
        <v>8</v>
      </c>
      <c r="AB45" s="185">
        <v>88.888888888888886</v>
      </c>
      <c r="AC45" s="188">
        <v>1</v>
      </c>
      <c r="AD45" s="185">
        <v>11.111111111111111</v>
      </c>
      <c r="AE45" s="188">
        <v>0</v>
      </c>
      <c r="AF45" s="185">
        <v>0</v>
      </c>
      <c r="AG45" s="188">
        <v>0</v>
      </c>
      <c r="AH45" s="185">
        <v>0</v>
      </c>
      <c r="AI45" s="183">
        <v>7</v>
      </c>
      <c r="AJ45" s="183">
        <v>4</v>
      </c>
      <c r="AK45" s="185">
        <v>53.846153846153847</v>
      </c>
      <c r="AL45" s="185">
        <v>30.76923076923077</v>
      </c>
      <c r="AM45" s="185">
        <v>84.615384615384613</v>
      </c>
      <c r="AN45" s="186">
        <v>28.53846153846154</v>
      </c>
      <c r="AO45" s="187" t="s">
        <v>1886</v>
      </c>
    </row>
    <row r="46" spans="1:41" x14ac:dyDescent="0.25">
      <c r="A46" s="266" t="s">
        <v>1802</v>
      </c>
      <c r="B46" s="183" t="s">
        <v>1802</v>
      </c>
      <c r="C46" s="187" t="str">
        <f>VLOOKUP(A46,'Questions_de_Village_V1-2-1'!$A:$AB,1,FALSE)</f>
        <v>Alagure</v>
      </c>
      <c r="D46" s="187" t="str">
        <f>VLOOKUP(A46,'Questions_de_Village_V1-2-1'!$A:$AB,9,FALSE)</f>
        <v>Moito</v>
      </c>
      <c r="E46" s="187">
        <f>VLOOKUP(A46,'Questions_de_Village_V1-2-1'!$A:$AB,4,FALSE)</f>
        <v>12.4737008031</v>
      </c>
      <c r="F46" s="187">
        <f>VLOOKUP(A46,'Questions_de_Village_V1-2-1'!$A:$AB,5,FALSE)</f>
        <v>16.217420802300001</v>
      </c>
      <c r="G46" s="187">
        <f>VLOOKUP(A46,'Questions_de_Village_V1-2-1'!$A:$AB,6,FALSE)</f>
        <v>320.78379680299997</v>
      </c>
      <c r="H46" s="187"/>
      <c r="I46" s="187" t="str">
        <f>VLOOKUP(A46,'Questions_de_Village_V1-2-1'!$A:$AB,10,FALSE)</f>
        <v>Assala</v>
      </c>
      <c r="J46" s="187" t="str">
        <f>VLOOKUP(A46,'Questions_de_Village_V1-2-1'!$A:$AB,11,FALSE)</f>
        <v>Bisney</v>
      </c>
      <c r="K46" s="187" t="str">
        <f>VLOOKUP(A46,'Questions_de_Village_V1-2-1'!$A:$AB,14,FALSE)</f>
        <v>bh_in_village</v>
      </c>
      <c r="L46" s="187">
        <f>VLOOKUP(A46,'Questions_de_Village_V1-2-1'!$A:$AB,15,FALSE)</f>
        <v>1</v>
      </c>
      <c r="M46" s="187">
        <f>VLOOKUP(A46,'Questions_de_Village_V1-2-1'!$A:$AB,16,FALSE)</f>
        <v>0</v>
      </c>
      <c r="N46" s="183"/>
      <c r="O46" s="183"/>
      <c r="P46" s="183">
        <v>1110</v>
      </c>
      <c r="Q46" s="183">
        <v>1125</v>
      </c>
      <c r="R46" s="183">
        <v>16</v>
      </c>
      <c r="S46" s="182">
        <v>86</v>
      </c>
      <c r="T46" s="182">
        <v>56</v>
      </c>
      <c r="U46" s="185">
        <v>65.116279069767444</v>
      </c>
      <c r="V46" s="182">
        <v>28</v>
      </c>
      <c r="W46" s="185">
        <v>32.558139534883722</v>
      </c>
      <c r="X46" s="184">
        <v>5.375</v>
      </c>
      <c r="Y46" s="184">
        <v>3.5</v>
      </c>
      <c r="Z46" s="184">
        <v>1.75</v>
      </c>
      <c r="AA46" s="188">
        <v>16</v>
      </c>
      <c r="AB46" s="185">
        <v>100</v>
      </c>
      <c r="AC46" s="188">
        <v>0</v>
      </c>
      <c r="AD46" s="185">
        <v>0</v>
      </c>
      <c r="AE46" s="188">
        <v>0</v>
      </c>
      <c r="AF46" s="185">
        <v>0</v>
      </c>
      <c r="AG46" s="188">
        <v>0</v>
      </c>
      <c r="AH46" s="185">
        <v>0</v>
      </c>
      <c r="AI46" s="183">
        <v>17</v>
      </c>
      <c r="AJ46" s="183">
        <v>11</v>
      </c>
      <c r="AK46" s="185">
        <v>60.714285714285708</v>
      </c>
      <c r="AL46" s="185">
        <v>39.285714285714285</v>
      </c>
      <c r="AM46" s="185">
        <v>100</v>
      </c>
      <c r="AN46" s="186">
        <v>29.964285714285715</v>
      </c>
      <c r="AO46" s="187" t="s">
        <v>219</v>
      </c>
    </row>
    <row r="47" spans="1:41" x14ac:dyDescent="0.25">
      <c r="A47" s="182" t="s">
        <v>237</v>
      </c>
      <c r="B47" s="183" t="s">
        <v>237</v>
      </c>
      <c r="C47" s="187" t="str">
        <f>VLOOKUP(A47,'Questions_de_Village_V1-2-1'!$A:$AB,1,FALSE)</f>
        <v>Albadiye</v>
      </c>
      <c r="D47" s="187" t="str">
        <f>VLOOKUP(A47,'Questions_de_Village_V1-2-1'!$A:$AB,9,FALSE)</f>
        <v>Albadiye</v>
      </c>
      <c r="E47" s="187">
        <f>VLOOKUP(A47,'Questions_de_Village_V1-2-1'!$A:$AB,4,FALSE)</f>
        <v>12.431796201299999</v>
      </c>
      <c r="F47" s="187">
        <f>VLOOKUP(A47,'Questions_de_Village_V1-2-1'!$A:$AB,5,FALSE)</f>
        <v>16.138231329700002</v>
      </c>
      <c r="G47" s="187">
        <f>VLOOKUP(A47,'Questions_de_Village_V1-2-1'!$A:$AB,6,FALSE)</f>
        <v>291.84806543399998</v>
      </c>
      <c r="H47" s="187"/>
      <c r="I47" s="187" t="str">
        <f>VLOOKUP(A47,'Questions_de_Village_V1-2-1'!$A:$AB,10,FALSE)</f>
        <v>Assala</v>
      </c>
      <c r="J47" s="187" t="str">
        <f>VLOOKUP(A47,'Questions_de_Village_V1-2-1'!$A:$AB,11,FALSE)</f>
        <v>Bisney</v>
      </c>
      <c r="K47" s="187" t="str">
        <f>VLOOKUP(A47,'Questions_de_Village_V1-2-1'!$A:$AB,14,FALSE)</f>
        <v>open_well_far_from_village</v>
      </c>
      <c r="L47" s="187">
        <f>VLOOKUP(A47,'Questions_de_Village_V1-2-1'!$A:$AB,15,FALSE)</f>
        <v>0</v>
      </c>
      <c r="M47" s="187">
        <f>VLOOKUP(A47,'Questions_de_Village_V1-2-1'!$A:$AB,16,FALSE)</f>
        <v>0</v>
      </c>
      <c r="N47" s="183"/>
      <c r="O47" s="183"/>
      <c r="P47" s="183">
        <v>954</v>
      </c>
      <c r="Q47" s="183">
        <v>968</v>
      </c>
      <c r="R47" s="183">
        <v>15</v>
      </c>
      <c r="S47" s="182">
        <v>105</v>
      </c>
      <c r="T47" s="182">
        <v>76</v>
      </c>
      <c r="U47" s="185">
        <v>72.38095238095238</v>
      </c>
      <c r="V47" s="182">
        <v>40</v>
      </c>
      <c r="W47" s="185">
        <v>38.095238095238095</v>
      </c>
      <c r="X47" s="184">
        <v>7</v>
      </c>
      <c r="Y47" s="184">
        <v>5.0666666666666664</v>
      </c>
      <c r="Z47" s="184">
        <v>2.6666666666666665</v>
      </c>
      <c r="AA47" s="188">
        <v>15</v>
      </c>
      <c r="AB47" s="185">
        <v>100</v>
      </c>
      <c r="AC47" s="188">
        <v>0</v>
      </c>
      <c r="AD47" s="185">
        <v>0</v>
      </c>
      <c r="AE47" s="188">
        <v>0</v>
      </c>
      <c r="AF47" s="185">
        <v>0</v>
      </c>
      <c r="AG47" s="188">
        <v>0</v>
      </c>
      <c r="AH47" s="185">
        <v>0</v>
      </c>
      <c r="AI47" s="183">
        <v>16</v>
      </c>
      <c r="AJ47" s="183">
        <v>24</v>
      </c>
      <c r="AK47" s="185">
        <v>40</v>
      </c>
      <c r="AL47" s="185">
        <v>60</v>
      </c>
      <c r="AM47" s="185">
        <v>100</v>
      </c>
      <c r="AN47" s="186">
        <v>29.675000000000001</v>
      </c>
      <c r="AO47" s="187" t="s">
        <v>219</v>
      </c>
    </row>
    <row r="48" spans="1:41" x14ac:dyDescent="0.25">
      <c r="A48" s="182" t="s">
        <v>200</v>
      </c>
      <c r="B48" s="183" t="s">
        <v>200</v>
      </c>
      <c r="C48" s="187" t="str">
        <f>VLOOKUP(A48,'Questions_de_Village_V1-2-1'!$A:$AB,1,FALSE)</f>
        <v>Albol</v>
      </c>
      <c r="D48" s="187" t="str">
        <f>VLOOKUP(A48,'Questions_de_Village_V1-2-1'!$A:$AB,9,FALSE)</f>
        <v>Albol</v>
      </c>
      <c r="E48" s="187">
        <f>VLOOKUP(A48,'Questions_de_Village_V1-2-1'!$A:$AB,4,FALSE)</f>
        <v>12.668270805300001</v>
      </c>
      <c r="F48" s="187">
        <f>VLOOKUP(A48,'Questions_de_Village_V1-2-1'!$A:$AB,5,FALSE)</f>
        <v>15.997191622800001</v>
      </c>
      <c r="G48" s="187">
        <f>VLOOKUP(A48,'Questions_de_Village_V1-2-1'!$A:$AB,6,FALSE)</f>
        <v>306.42412111700003</v>
      </c>
      <c r="H48" s="187"/>
      <c r="I48" s="187" t="str">
        <f>VLOOKUP(A48,'Questions_de_Village_V1-2-1'!$A:$AB,10,FALSE)</f>
        <v>Moito</v>
      </c>
      <c r="J48" s="187" t="str">
        <f>VLOOKUP(A48,'Questions_de_Village_V1-2-1'!$A:$AB,11,FALSE)</f>
        <v>Bisney</v>
      </c>
      <c r="K48" s="187" t="str">
        <f>VLOOKUP(A48,'Questions_de_Village_V1-2-1'!$A:$AB,14,FALSE)</f>
        <v>open_well_far_from_village</v>
      </c>
      <c r="L48" s="187">
        <f>VLOOKUP(A48,'Questions_de_Village_V1-2-1'!$A:$AB,15,FALSE)</f>
        <v>0</v>
      </c>
      <c r="M48" s="187">
        <f>VLOOKUP(A48,'Questions_de_Village_V1-2-1'!$A:$AB,16,FALSE)</f>
        <v>2</v>
      </c>
      <c r="N48" s="183"/>
      <c r="O48" s="183"/>
      <c r="P48" s="183">
        <v>820</v>
      </c>
      <c r="Q48" s="183">
        <v>849</v>
      </c>
      <c r="R48" s="183">
        <v>30</v>
      </c>
      <c r="S48" s="182">
        <v>189</v>
      </c>
      <c r="T48" s="182">
        <v>129</v>
      </c>
      <c r="U48" s="185">
        <v>68.253968253968253</v>
      </c>
      <c r="V48" s="182">
        <v>89</v>
      </c>
      <c r="W48" s="185">
        <v>47.089947089947088</v>
      </c>
      <c r="X48" s="184">
        <v>6.3</v>
      </c>
      <c r="Y48" s="184">
        <v>4.3</v>
      </c>
      <c r="Z48" s="184">
        <v>2.9666666666666668</v>
      </c>
      <c r="AA48" s="188">
        <v>29</v>
      </c>
      <c r="AB48" s="185">
        <v>96.666666666666671</v>
      </c>
      <c r="AC48" s="188">
        <v>1</v>
      </c>
      <c r="AD48" s="185">
        <v>3.3333333333333335</v>
      </c>
      <c r="AE48" s="188">
        <v>0</v>
      </c>
      <c r="AF48" s="185">
        <v>0</v>
      </c>
      <c r="AG48" s="188">
        <v>0</v>
      </c>
      <c r="AH48" s="185">
        <v>0</v>
      </c>
      <c r="AI48" s="183">
        <v>34</v>
      </c>
      <c r="AJ48" s="183">
        <v>55</v>
      </c>
      <c r="AK48" s="185">
        <v>38.202247191011232</v>
      </c>
      <c r="AL48" s="185">
        <v>61.797752808988761</v>
      </c>
      <c r="AM48" s="185">
        <v>100</v>
      </c>
      <c r="AN48" s="186">
        <v>35.943820224719104</v>
      </c>
      <c r="AO48" s="187" t="s">
        <v>219</v>
      </c>
    </row>
    <row r="49" spans="1:41" x14ac:dyDescent="0.25">
      <c r="A49" s="268" t="s">
        <v>1073</v>
      </c>
      <c r="B49" s="183" t="s">
        <v>1073</v>
      </c>
      <c r="C49" s="187" t="str">
        <f>VLOOKUP(A49,'Questions_de_Village_V1-2-1'!$A:$AB,1,FALSE)</f>
        <v>Al-Bout</v>
      </c>
      <c r="D49" s="187" t="str">
        <f>VLOOKUP(A49,'Questions_de_Village_V1-2-1'!$A:$AB,9,FALSE)</f>
        <v>Albout</v>
      </c>
      <c r="E49" s="187">
        <f>VLOOKUP(A49,'Questions_de_Village_V1-2-1'!$A:$AB,4,FALSE)</f>
        <v>12.3127138061</v>
      </c>
      <c r="F49" s="187">
        <f>VLOOKUP(A49,'Questions_de_Village_V1-2-1'!$A:$AB,5,FALSE)</f>
        <v>16.685798337400001</v>
      </c>
      <c r="G49" s="187">
        <f>VLOOKUP(A49,'Questions_de_Village_V1-2-1'!$A:$AB,6,FALSE)</f>
        <v>305.42521531</v>
      </c>
      <c r="H49" s="187"/>
      <c r="I49" s="187" t="str">
        <f>VLOOKUP(A49,'Questions_de_Village_V1-2-1'!$A:$AB,10,FALSE)</f>
        <v>Daibaba_2_Kindji_</v>
      </c>
      <c r="J49" s="187" t="str">
        <f>VLOOKUP(A49,'Questions_de_Village_V1-2-1'!$A:$AB,11,FALSE)</f>
        <v>Albirebi</v>
      </c>
      <c r="K49" s="187" t="str">
        <f>VLOOKUP(A49,'Questions_de_Village_V1-2-1'!$A:$AB,14,FALSE)</f>
        <v>commercial_bh_in_next_village</v>
      </c>
      <c r="L49" s="187">
        <f>VLOOKUP(A49,'Questions_de_Village_V1-2-1'!$A:$AB,15,FALSE)</f>
        <v>1</v>
      </c>
      <c r="M49" s="187">
        <f>VLOOKUP(A49,'Questions_de_Village_V1-2-1'!$A:$AB,16,FALSE)</f>
        <v>0</v>
      </c>
      <c r="N49" s="183"/>
      <c r="O49" s="183"/>
      <c r="P49" s="183">
        <v>707</v>
      </c>
      <c r="Q49" s="183">
        <v>731</v>
      </c>
      <c r="R49" s="183">
        <v>25</v>
      </c>
      <c r="S49" s="182">
        <v>178</v>
      </c>
      <c r="T49" s="182">
        <v>127</v>
      </c>
      <c r="U49" s="185">
        <v>71.348314606741567</v>
      </c>
      <c r="V49" s="182">
        <v>48</v>
      </c>
      <c r="W49" s="185">
        <v>26.966292134831459</v>
      </c>
      <c r="X49" s="184">
        <v>7.12</v>
      </c>
      <c r="Y49" s="184">
        <v>5.291666666666667</v>
      </c>
      <c r="Z49" s="184">
        <v>1.92</v>
      </c>
      <c r="AA49" s="188">
        <v>22</v>
      </c>
      <c r="AB49" s="185">
        <v>88</v>
      </c>
      <c r="AC49" s="188">
        <v>3</v>
      </c>
      <c r="AD49" s="185">
        <v>12</v>
      </c>
      <c r="AE49" s="188">
        <v>0</v>
      </c>
      <c r="AF49" s="185">
        <v>0</v>
      </c>
      <c r="AG49" s="188">
        <v>0</v>
      </c>
      <c r="AH49" s="185">
        <v>0</v>
      </c>
      <c r="AI49" s="183">
        <v>21</v>
      </c>
      <c r="AJ49" s="183">
        <v>27</v>
      </c>
      <c r="AK49" s="185">
        <v>43.75</v>
      </c>
      <c r="AL49" s="185">
        <v>56.25</v>
      </c>
      <c r="AM49" s="185">
        <v>100</v>
      </c>
      <c r="AN49" s="186">
        <v>40.270833333333336</v>
      </c>
      <c r="AO49" s="187" t="s">
        <v>2049</v>
      </c>
    </row>
    <row r="50" spans="1:41" x14ac:dyDescent="0.25">
      <c r="A50" s="268" t="s">
        <v>1074</v>
      </c>
      <c r="B50" s="183" t="s">
        <v>1074</v>
      </c>
      <c r="C50" s="187" t="str">
        <f>VLOOKUP(A50,'Questions_de_Village_V1-2-1'!$A:$AB,1,FALSE)</f>
        <v>Aldafara 1</v>
      </c>
      <c r="D50" s="187" t="str">
        <f>VLOOKUP(A50,'Questions_de_Village_V1-2-1'!$A:$AB,9,FALSE)</f>
        <v>Ardafarat 2</v>
      </c>
      <c r="E50" s="187">
        <f>VLOOKUP(A50,'Questions_de_Village_V1-2-1'!$A:$AB,4,FALSE)</f>
        <v>12.4389565426</v>
      </c>
      <c r="F50" s="187">
        <f>VLOOKUP(A50,'Questions_de_Village_V1-2-1'!$A:$AB,5,FALSE)</f>
        <v>16.689850385700002</v>
      </c>
      <c r="G50" s="187">
        <f>VLOOKUP(A50,'Questions_de_Village_V1-2-1'!$A:$AB,6,FALSE)</f>
        <v>299.92005455600003</v>
      </c>
      <c r="H50" s="187"/>
      <c r="I50" s="187" t="str">
        <f>VLOOKUP(A50,'Questions_de_Village_V1-2-1'!$A:$AB,10,FALSE)</f>
        <v>Daibaba_1_Maigana_</v>
      </c>
      <c r="J50" s="187" t="str">
        <f>VLOOKUP(A50,'Questions_de_Village_V1-2-1'!$A:$AB,11,FALSE)</f>
        <v>Albirebi</v>
      </c>
      <c r="K50" s="187" t="str">
        <f>VLOOKUP(A50,'Questions_de_Village_V1-2-1'!$A:$AB,14,FALSE)</f>
        <v>open_well_in_or_near_village</v>
      </c>
      <c r="L50" s="187">
        <f>VLOOKUP(A50,'Questions_de_Village_V1-2-1'!$A:$AB,15,FALSE)</f>
        <v>0</v>
      </c>
      <c r="M50" s="187">
        <f>VLOOKUP(A50,'Questions_de_Village_V1-2-1'!$A:$AB,16,FALSE)</f>
        <v>1</v>
      </c>
      <c r="N50" s="183"/>
      <c r="O50" s="183"/>
      <c r="P50" s="183">
        <v>1639</v>
      </c>
      <c r="Q50" s="183">
        <v>1701</v>
      </c>
      <c r="R50" s="183">
        <v>63</v>
      </c>
      <c r="S50" s="182">
        <v>420</v>
      </c>
      <c r="T50" s="182">
        <v>291</v>
      </c>
      <c r="U50" s="185">
        <v>69.285714285714278</v>
      </c>
      <c r="V50" s="182">
        <v>135</v>
      </c>
      <c r="W50" s="185">
        <v>32.142857142857146</v>
      </c>
      <c r="X50" s="184">
        <v>6.666666666666667</v>
      </c>
      <c r="Y50" s="184">
        <v>4.6190476190476186</v>
      </c>
      <c r="Z50" s="184">
        <v>2.1428571428571428</v>
      </c>
      <c r="AA50" s="188">
        <v>59</v>
      </c>
      <c r="AB50" s="185">
        <v>93.650793650793645</v>
      </c>
      <c r="AC50" s="188">
        <v>4</v>
      </c>
      <c r="AD50" s="185">
        <v>6.3492063492063489</v>
      </c>
      <c r="AE50" s="188">
        <v>0</v>
      </c>
      <c r="AF50" s="185">
        <v>0</v>
      </c>
      <c r="AG50" s="188">
        <v>0</v>
      </c>
      <c r="AH50" s="185">
        <v>0</v>
      </c>
      <c r="AI50" s="183">
        <v>60</v>
      </c>
      <c r="AJ50" s="183">
        <v>75</v>
      </c>
      <c r="AK50" s="185">
        <v>44.444444444444443</v>
      </c>
      <c r="AL50" s="185">
        <v>55.555555555555557</v>
      </c>
      <c r="AM50" s="185">
        <v>100</v>
      </c>
      <c r="AN50" s="186">
        <v>37.103703703703701</v>
      </c>
      <c r="AO50" s="187" t="s">
        <v>2049</v>
      </c>
    </row>
    <row r="51" spans="1:41" x14ac:dyDescent="0.25">
      <c r="A51" s="268" t="s">
        <v>1075</v>
      </c>
      <c r="B51" s="183" t="s">
        <v>1075</v>
      </c>
      <c r="C51" s="187" t="str">
        <f>VLOOKUP(A51,'Questions_de_Village_V1-2-1'!$A:$AB,1,FALSE)</f>
        <v>Aldafara 2</v>
      </c>
      <c r="D51" s="187" t="str">
        <f>VLOOKUP(A51,'Questions_de_Village_V1-2-1'!$A:$AB,9,FALSE)</f>
        <v>Ardafarat1</v>
      </c>
      <c r="E51" s="187">
        <f>VLOOKUP(A51,'Questions_de_Village_V1-2-1'!$A:$AB,4,FALSE)</f>
        <v>12.4259131398</v>
      </c>
      <c r="F51" s="187">
        <f>VLOOKUP(A51,'Questions_de_Village_V1-2-1'!$A:$AB,5,FALSE)</f>
        <v>16.697499164</v>
      </c>
      <c r="G51" s="187">
        <f>VLOOKUP(A51,'Questions_de_Village_V1-2-1'!$A:$AB,6,FALSE)</f>
        <v>288.24533992599999</v>
      </c>
      <c r="H51" s="187"/>
      <c r="I51" s="187" t="str">
        <f>VLOOKUP(A51,'Questions_de_Village_V1-2-1'!$A:$AB,10,FALSE)</f>
        <v>Daibaba_1_Maigana_</v>
      </c>
      <c r="J51" s="187" t="str">
        <f>VLOOKUP(A51,'Questions_de_Village_V1-2-1'!$A:$AB,11,FALSE)</f>
        <v>Albirebi</v>
      </c>
      <c r="K51" s="187" t="str">
        <f>VLOOKUP(A51,'Questions_de_Village_V1-2-1'!$A:$AB,14,FALSE)</f>
        <v>open_well_in_or_near_village</v>
      </c>
      <c r="L51" s="187">
        <f>VLOOKUP(A51,'Questions_de_Village_V1-2-1'!$A:$AB,15,FALSE)</f>
        <v>0</v>
      </c>
      <c r="M51" s="187">
        <f>VLOOKUP(A51,'Questions_de_Village_V1-2-1'!$A:$AB,16,FALSE)</f>
        <v>1</v>
      </c>
      <c r="N51" s="183"/>
      <c r="O51" s="183"/>
      <c r="P51" s="183">
        <v>1702</v>
      </c>
      <c r="Q51" s="183">
        <v>1747</v>
      </c>
      <c r="R51" s="183">
        <v>46</v>
      </c>
      <c r="S51" s="182">
        <v>344</v>
      </c>
      <c r="T51" s="182">
        <v>255</v>
      </c>
      <c r="U51" s="185">
        <v>74.127906976744185</v>
      </c>
      <c r="V51" s="182">
        <v>102</v>
      </c>
      <c r="W51" s="185">
        <v>29.651162790697676</v>
      </c>
      <c r="X51" s="184">
        <v>7.4782608695652177</v>
      </c>
      <c r="Y51" s="184">
        <v>5.5434782608695654</v>
      </c>
      <c r="Z51" s="184">
        <v>2.2173913043478262</v>
      </c>
      <c r="AA51" s="188">
        <v>40</v>
      </c>
      <c r="AB51" s="185">
        <v>86.956521739130437</v>
      </c>
      <c r="AC51" s="188">
        <v>4</v>
      </c>
      <c r="AD51" s="185">
        <v>8.695652173913043</v>
      </c>
      <c r="AE51" s="188">
        <v>1</v>
      </c>
      <c r="AF51" s="185">
        <v>2.1739130434782608</v>
      </c>
      <c r="AG51" s="188">
        <v>0</v>
      </c>
      <c r="AH51" s="185">
        <v>0</v>
      </c>
      <c r="AI51" s="183">
        <v>53</v>
      </c>
      <c r="AJ51" s="183">
        <v>49</v>
      </c>
      <c r="AK51" s="185">
        <v>51.960784313725497</v>
      </c>
      <c r="AL51" s="185">
        <v>48.03921568627451</v>
      </c>
      <c r="AM51" s="185">
        <v>100</v>
      </c>
      <c r="AN51" s="186">
        <v>31.441176470588236</v>
      </c>
      <c r="AO51" s="187" t="s">
        <v>2049</v>
      </c>
    </row>
    <row r="52" spans="1:41" x14ac:dyDescent="0.25">
      <c r="A52" s="181" t="s">
        <v>1114</v>
      </c>
      <c r="B52" s="183" t="s">
        <v>1114</v>
      </c>
      <c r="C52" s="187" t="str">
        <f>VLOOKUP(A52,'Questions_de_Village_V1-2-1'!$A:$AB,1,FALSE)</f>
        <v>Aldaye</v>
      </c>
      <c r="D52" s="187" t="str">
        <f>VLOOKUP(A52,'Questions_de_Village_V1-2-1'!$A:$AB,9,FALSE)</f>
        <v>Aldaye</v>
      </c>
      <c r="E52" s="187">
        <f>VLOOKUP(A52,'Questions_de_Village_V1-2-1'!$A:$AB,4,FALSE)</f>
        <v>12.086394030799999</v>
      </c>
      <c r="F52" s="187">
        <f>VLOOKUP(A52,'Questions_de_Village_V1-2-1'!$A:$AB,5,FALSE)</f>
        <v>17.431036568500001</v>
      </c>
      <c r="G52" s="187">
        <f>VLOOKUP(A52,'Questions_de_Village_V1-2-1'!$A:$AB,6,FALSE)</f>
        <v>341.21181395899998</v>
      </c>
      <c r="H52" s="187"/>
      <c r="I52" s="187" t="str">
        <f>VLOOKUP(A52,'Questions_de_Village_V1-2-1'!$A:$AB,10,FALSE)</f>
        <v>Amloudouba</v>
      </c>
      <c r="J52" s="187" t="str">
        <f>VLOOKUP(A52,'Questions_de_Village_V1-2-1'!$A:$AB,11,FALSE)</f>
        <v>Arbouchatak</v>
      </c>
      <c r="K52" s="187" t="str">
        <f>VLOOKUP(A52,'Questions_de_Village_V1-2-1'!$A:$AB,14,FALSE)</f>
        <v>swamp_near_by</v>
      </c>
      <c r="L52" s="187">
        <f>VLOOKUP(A52,'Questions_de_Village_V1-2-1'!$A:$AB,15,FALSE)</f>
        <v>0</v>
      </c>
      <c r="M52" s="187">
        <f>VLOOKUP(A52,'Questions_de_Village_V1-2-1'!$A:$AB,16,FALSE)</f>
        <v>0</v>
      </c>
      <c r="N52" s="183"/>
      <c r="O52" s="183"/>
      <c r="P52" s="183">
        <v>1322</v>
      </c>
      <c r="Q52" s="183">
        <v>1336</v>
      </c>
      <c r="R52" s="183">
        <v>15</v>
      </c>
      <c r="S52" s="182">
        <v>80</v>
      </c>
      <c r="T52" s="182">
        <v>50</v>
      </c>
      <c r="U52" s="185">
        <v>62.5</v>
      </c>
      <c r="V52" s="182">
        <v>19</v>
      </c>
      <c r="W52" s="185">
        <v>23.75</v>
      </c>
      <c r="X52" s="184">
        <v>5.333333333333333</v>
      </c>
      <c r="Y52" s="184">
        <v>3.3333333333333335</v>
      </c>
      <c r="Z52" s="184">
        <v>1.2666666666666666</v>
      </c>
      <c r="AA52" s="188">
        <v>12</v>
      </c>
      <c r="AB52" s="185">
        <v>80</v>
      </c>
      <c r="AC52" s="188">
        <v>3</v>
      </c>
      <c r="AD52" s="185">
        <v>20</v>
      </c>
      <c r="AE52" s="188">
        <v>0</v>
      </c>
      <c r="AF52" s="185">
        <v>0</v>
      </c>
      <c r="AG52" s="188">
        <v>0</v>
      </c>
      <c r="AH52" s="185">
        <v>0</v>
      </c>
      <c r="AI52" s="183">
        <v>7</v>
      </c>
      <c r="AJ52" s="183">
        <v>12</v>
      </c>
      <c r="AK52" s="185">
        <v>36.84210526315789</v>
      </c>
      <c r="AL52" s="185">
        <v>63.157894736842103</v>
      </c>
      <c r="AM52" s="185">
        <v>100</v>
      </c>
      <c r="AN52" s="186">
        <v>39.631578947368418</v>
      </c>
      <c r="AO52" s="187" t="s">
        <v>1796</v>
      </c>
    </row>
    <row r="53" spans="1:41" x14ac:dyDescent="0.25">
      <c r="A53" s="266" t="s">
        <v>197</v>
      </c>
      <c r="B53" s="183" t="s">
        <v>197</v>
      </c>
      <c r="C53" s="187" t="str">
        <f>VLOOKUP(A53,'Questions_de_Village_V1-2-1'!$A:$AB,1,FALSE)</f>
        <v>Aldjadda</v>
      </c>
      <c r="D53" s="187" t="str">
        <f>VLOOKUP(A53,'Questions_de_Village_V1-2-1'!$A:$AB,9,FALSE)</f>
        <v>Aldjadda</v>
      </c>
      <c r="E53" s="187">
        <f>VLOOKUP(A53,'Questions_de_Village_V1-2-1'!$A:$AB,4,FALSE)</f>
        <v>12.6159917634</v>
      </c>
      <c r="F53" s="187">
        <f>VLOOKUP(A53,'Questions_de_Village_V1-2-1'!$A:$AB,5,FALSE)</f>
        <v>16.056451154800001</v>
      </c>
      <c r="G53" s="187">
        <f>VLOOKUP(A53,'Questions_de_Village_V1-2-1'!$A:$AB,6,FALSE)</f>
        <v>291.21301862500002</v>
      </c>
      <c r="H53" s="187"/>
      <c r="I53" s="187" t="str">
        <f>VLOOKUP(A53,'Questions_de_Village_V1-2-1'!$A:$AB,10,FALSE)</f>
        <v>Moito</v>
      </c>
      <c r="J53" s="187" t="str">
        <f>VLOOKUP(A53,'Questions_de_Village_V1-2-1'!$A:$AB,11,FALSE)</f>
        <v>Bisney</v>
      </c>
      <c r="K53" s="187" t="str">
        <f>VLOOKUP(A53,'Questions_de_Village_V1-2-1'!$A:$AB,14,FALSE)</f>
        <v>open_well_far_from_village</v>
      </c>
      <c r="L53" s="187">
        <f>VLOOKUP(A53,'Questions_de_Village_V1-2-1'!$A:$AB,15,FALSE)</f>
        <v>1</v>
      </c>
      <c r="M53" s="187">
        <f>VLOOKUP(A53,'Questions_de_Village_V1-2-1'!$A:$AB,16,FALSE)</f>
        <v>0</v>
      </c>
      <c r="N53" s="183"/>
      <c r="O53" s="183"/>
      <c r="P53" s="183">
        <v>916</v>
      </c>
      <c r="Q53" s="183">
        <v>953</v>
      </c>
      <c r="R53" s="183">
        <v>38</v>
      </c>
      <c r="S53" s="182">
        <v>241</v>
      </c>
      <c r="T53" s="182">
        <v>166</v>
      </c>
      <c r="U53" s="185">
        <v>68.879668049792528</v>
      </c>
      <c r="V53" s="182">
        <v>50</v>
      </c>
      <c r="W53" s="185">
        <v>20.74688796680498</v>
      </c>
      <c r="X53" s="184">
        <v>6.3421052631578947</v>
      </c>
      <c r="Y53" s="184">
        <v>4.3684210526315788</v>
      </c>
      <c r="Z53" s="184">
        <v>1.3157894736842106</v>
      </c>
      <c r="AA53" s="188">
        <v>34</v>
      </c>
      <c r="AB53" s="185">
        <v>89.473684210526315</v>
      </c>
      <c r="AC53" s="188">
        <v>2</v>
      </c>
      <c r="AD53" s="185">
        <v>5.2631578947368416</v>
      </c>
      <c r="AE53" s="188">
        <v>1</v>
      </c>
      <c r="AF53" s="185">
        <v>2.6315789473684208</v>
      </c>
      <c r="AG53" s="188">
        <v>0</v>
      </c>
      <c r="AH53" s="185">
        <v>0</v>
      </c>
      <c r="AI53" s="183">
        <v>26</v>
      </c>
      <c r="AJ53" s="183">
        <v>24</v>
      </c>
      <c r="AK53" s="185">
        <v>52</v>
      </c>
      <c r="AL53" s="185">
        <v>48</v>
      </c>
      <c r="AM53" s="185">
        <v>100</v>
      </c>
      <c r="AN53" s="186">
        <v>30.16</v>
      </c>
      <c r="AO53" s="187" t="s">
        <v>219</v>
      </c>
    </row>
    <row r="54" spans="1:41" x14ac:dyDescent="0.25">
      <c r="A54" s="182" t="s">
        <v>1456</v>
      </c>
      <c r="B54" s="183" t="s">
        <v>1456</v>
      </c>
      <c r="C54" s="187" t="str">
        <f>VLOOKUP(A54,'Questions_de_Village_V1-2-1'!$A:$AB,1,FALSE)</f>
        <v>Aldjiekine Ahmat</v>
      </c>
      <c r="D54" s="187" t="str">
        <f>VLOOKUP(A54,'Questions_de_Village_V1-2-1'!$A:$AB,9,FALSE)</f>
        <v>Aldjiekiné</v>
      </c>
      <c r="E54" s="187">
        <f>VLOOKUP(A54,'Questions_de_Village_V1-2-1'!$A:$AB,4,FALSE)</f>
        <v>12.307201387099999</v>
      </c>
      <c r="F54" s="187">
        <f>VLOOKUP(A54,'Questions_de_Village_V1-2-1'!$A:$AB,5,FALSE)</f>
        <v>17.122432183099999</v>
      </c>
      <c r="G54" s="187">
        <f>VLOOKUP(A54,'Questions_de_Village_V1-2-1'!$A:$AB,6,FALSE)</f>
        <v>309.98145375500002</v>
      </c>
      <c r="H54" s="187"/>
      <c r="I54" s="187" t="str">
        <f>VLOOKUP(A54,'Questions_de_Village_V1-2-1'!$A:$AB,10,FALSE)</f>
        <v>Tania_2_Dukshi_</v>
      </c>
      <c r="J54" s="187" t="str">
        <f>VLOOKUP(A54,'Questions_de_Village_V1-2-1'!$A:$AB,11,FALSE)</f>
        <v>Tchawai</v>
      </c>
      <c r="K54" s="187" t="str">
        <f>VLOOKUP(A54,'Questions_de_Village_V1-2-1'!$A:$AB,14,FALSE)</f>
        <v>bh_in_village</v>
      </c>
      <c r="L54" s="187">
        <f>VLOOKUP(A54,'Questions_de_Village_V1-2-1'!$A:$AB,15,FALSE)</f>
        <v>1</v>
      </c>
      <c r="M54" s="187">
        <f>VLOOKUP(A54,'Questions_de_Village_V1-2-1'!$A:$AB,16,FALSE)</f>
        <v>0</v>
      </c>
      <c r="N54" s="183"/>
      <c r="O54" s="183"/>
      <c r="P54" s="183">
        <v>2383</v>
      </c>
      <c r="Q54" s="183">
        <v>2435</v>
      </c>
      <c r="R54" s="183">
        <v>53</v>
      </c>
      <c r="S54" s="182">
        <v>291</v>
      </c>
      <c r="T54" s="182">
        <v>184</v>
      </c>
      <c r="U54" s="185">
        <v>63.230240549828174</v>
      </c>
      <c r="V54" s="182">
        <v>85</v>
      </c>
      <c r="W54" s="185">
        <v>29.209621993127151</v>
      </c>
      <c r="X54" s="184">
        <v>5.4905660377358494</v>
      </c>
      <c r="Y54" s="184">
        <v>3.4716981132075473</v>
      </c>
      <c r="Z54" s="184">
        <v>1.6037735849056605</v>
      </c>
      <c r="AA54" s="188">
        <v>48</v>
      </c>
      <c r="AB54" s="185">
        <v>90.566037735849065</v>
      </c>
      <c r="AC54" s="188">
        <v>5</v>
      </c>
      <c r="AD54" s="185">
        <v>9.433962264150944</v>
      </c>
      <c r="AE54" s="188">
        <v>0</v>
      </c>
      <c r="AF54" s="185">
        <v>0</v>
      </c>
      <c r="AG54" s="188">
        <v>0</v>
      </c>
      <c r="AH54" s="185">
        <v>0</v>
      </c>
      <c r="AI54" s="183">
        <v>43</v>
      </c>
      <c r="AJ54" s="183">
        <v>42</v>
      </c>
      <c r="AK54" s="185">
        <v>50.588235294117645</v>
      </c>
      <c r="AL54" s="185">
        <v>49.411764705882355</v>
      </c>
      <c r="AM54" s="185">
        <v>100</v>
      </c>
      <c r="AN54" s="186">
        <v>32.682352941176468</v>
      </c>
      <c r="AO54" s="187" t="s">
        <v>2051</v>
      </c>
    </row>
    <row r="55" spans="1:41" x14ac:dyDescent="0.25">
      <c r="A55" s="268" t="s">
        <v>79</v>
      </c>
      <c r="B55" s="183" t="s">
        <v>79</v>
      </c>
      <c r="C55" s="187" t="str">
        <f>VLOOKUP(A55,'Questions_de_Village_V1-2-1'!$A:$AB,1,FALSE)</f>
        <v>Alfakhara</v>
      </c>
      <c r="D55" s="187" t="str">
        <f>VLOOKUP(A55,'Questions_de_Village_V1-2-1'!$A:$AB,9,FALSE)</f>
        <v>Alfakhara</v>
      </c>
      <c r="E55" s="187">
        <f>VLOOKUP(A55,'Questions_de_Village_V1-2-1'!$A:$AB,4,FALSE)</f>
        <v>12.616379999099999</v>
      </c>
      <c r="F55" s="187">
        <f>VLOOKUP(A55,'Questions_de_Village_V1-2-1'!$A:$AB,5,FALSE)</f>
        <v>16.481425581500002</v>
      </c>
      <c r="G55" s="187">
        <f>VLOOKUP(A55,'Questions_de_Village_V1-2-1'!$A:$AB,6,FALSE)</f>
        <v>301.05852070600002</v>
      </c>
      <c r="H55" s="187"/>
      <c r="I55" s="187" t="str">
        <f>VLOOKUP(A55,'Questions_de_Village_V1-2-1'!$A:$AB,10,FALSE)</f>
        <v>Moito</v>
      </c>
      <c r="J55" s="187" t="str">
        <f>VLOOKUP(A55,'Questions_de_Village_V1-2-1'!$A:$AB,11,FALSE)</f>
        <v>Moito</v>
      </c>
      <c r="K55" s="187" t="str">
        <f>VLOOKUP(A55,'Questions_de_Village_V1-2-1'!$A:$AB,14,FALSE)</f>
        <v>open_well_far_from_village</v>
      </c>
      <c r="L55" s="187">
        <f>VLOOKUP(A55,'Questions_de_Village_V1-2-1'!$A:$AB,15,FALSE)</f>
        <v>0</v>
      </c>
      <c r="M55" s="187">
        <f>VLOOKUP(A55,'Questions_de_Village_V1-2-1'!$A:$AB,16,FALSE)</f>
        <v>1</v>
      </c>
      <c r="N55" s="183"/>
      <c r="O55" s="183"/>
      <c r="P55" s="183">
        <v>3104</v>
      </c>
      <c r="Q55" s="183">
        <v>3155</v>
      </c>
      <c r="R55" s="183">
        <v>52</v>
      </c>
      <c r="S55" s="182">
        <v>289</v>
      </c>
      <c r="T55" s="182">
        <v>190</v>
      </c>
      <c r="U55" s="185">
        <v>65.743944636678194</v>
      </c>
      <c r="V55" s="182">
        <v>88</v>
      </c>
      <c r="W55" s="185">
        <v>30.449826989619378</v>
      </c>
      <c r="X55" s="184">
        <v>5.5576923076923075</v>
      </c>
      <c r="Y55" s="184">
        <v>4.042553191489362</v>
      </c>
      <c r="Z55" s="184">
        <v>1.6923076923076923</v>
      </c>
      <c r="AA55" s="188">
        <v>47</v>
      </c>
      <c r="AB55" s="185">
        <v>90.384615384615387</v>
      </c>
      <c r="AC55" s="188">
        <v>4</v>
      </c>
      <c r="AD55" s="185">
        <v>7.6923076923076925</v>
      </c>
      <c r="AE55" s="188">
        <v>0</v>
      </c>
      <c r="AF55" s="185">
        <v>0</v>
      </c>
      <c r="AG55" s="188">
        <v>0</v>
      </c>
      <c r="AH55" s="185">
        <v>0</v>
      </c>
      <c r="AI55" s="183">
        <v>40</v>
      </c>
      <c r="AJ55" s="183">
        <v>48</v>
      </c>
      <c r="AK55" s="185">
        <v>45.454545454545453</v>
      </c>
      <c r="AL55" s="185">
        <v>54.54545454545454</v>
      </c>
      <c r="AM55" s="185">
        <v>100</v>
      </c>
      <c r="AN55" s="186">
        <v>35.284090909090907</v>
      </c>
      <c r="AO55" s="187" t="s">
        <v>105</v>
      </c>
    </row>
    <row r="56" spans="1:41" x14ac:dyDescent="0.25">
      <c r="A56" s="268" t="s">
        <v>1916</v>
      </c>
      <c r="B56" s="183" t="s">
        <v>1967</v>
      </c>
      <c r="C56" s="187" t="e">
        <f>VLOOKUP(A56,'Questions_de_Village_V1-2-1'!$A:$AB,1,FALSE)</f>
        <v>#N/A</v>
      </c>
      <c r="D56" s="187" t="e">
        <f>VLOOKUP(A56,'Questions_de_Village_V1-2-1'!$A:$AB,9,FALSE)</f>
        <v>#N/A</v>
      </c>
      <c r="E56" s="187" t="e">
        <f>VLOOKUP(A56,'Questions_de_Village_V1-2-1'!$A:$AB,4,FALSE)</f>
        <v>#N/A</v>
      </c>
      <c r="F56" s="187" t="e">
        <f>VLOOKUP(A56,'Questions_de_Village_V1-2-1'!$A:$AB,5,FALSE)</f>
        <v>#N/A</v>
      </c>
      <c r="G56" s="187" t="e">
        <f>VLOOKUP(A56,'Questions_de_Village_V1-2-1'!$A:$AB,6,FALSE)</f>
        <v>#N/A</v>
      </c>
      <c r="H56" s="187"/>
      <c r="I56" s="187" t="e">
        <f>VLOOKUP(A56,'Questions_de_Village_V1-2-1'!$A:$AB,10,FALSE)</f>
        <v>#N/A</v>
      </c>
      <c r="J56" s="187" t="e">
        <f>VLOOKUP(A56,'Questions_de_Village_V1-2-1'!$A:$AB,11,FALSE)</f>
        <v>#N/A</v>
      </c>
      <c r="K56" s="187" t="e">
        <f>VLOOKUP(A56,'Questions_de_Village_V1-2-1'!$A:$AB,14,FALSE)</f>
        <v>#N/A</v>
      </c>
      <c r="L56" s="187" t="e">
        <f>VLOOKUP(A56,'Questions_de_Village_V1-2-1'!$A:$AB,15,FALSE)</f>
        <v>#N/A</v>
      </c>
      <c r="M56" s="187" t="e">
        <f>VLOOKUP(A56,'Questions_de_Village_V1-2-1'!$A:$AB,16,FALSE)</f>
        <v>#N/A</v>
      </c>
      <c r="N56" s="183"/>
      <c r="O56" s="183"/>
      <c r="P56" s="183">
        <v>3071</v>
      </c>
      <c r="Q56" s="183">
        <v>3088</v>
      </c>
      <c r="R56" s="183">
        <v>18</v>
      </c>
      <c r="S56" s="182">
        <v>137</v>
      </c>
      <c r="T56" s="182">
        <v>100</v>
      </c>
      <c r="U56" s="185">
        <v>72.992700729927009</v>
      </c>
      <c r="V56" s="182">
        <v>33</v>
      </c>
      <c r="W56" s="185">
        <v>24.087591240875913</v>
      </c>
      <c r="X56" s="184">
        <v>7.6111111111111107</v>
      </c>
      <c r="Y56" s="184">
        <v>5.5555555555555554</v>
      </c>
      <c r="Z56" s="184">
        <v>1.8333333333333333</v>
      </c>
      <c r="AA56" s="188">
        <v>16</v>
      </c>
      <c r="AB56" s="185">
        <v>88.888888888888886</v>
      </c>
      <c r="AC56" s="188">
        <v>2</v>
      </c>
      <c r="AD56" s="185">
        <v>11.111111111111111</v>
      </c>
      <c r="AE56" s="188">
        <v>0</v>
      </c>
      <c r="AF56" s="185">
        <v>0</v>
      </c>
      <c r="AG56" s="188">
        <v>0</v>
      </c>
      <c r="AH56" s="185">
        <v>0</v>
      </c>
      <c r="AI56" s="183">
        <v>11</v>
      </c>
      <c r="AJ56" s="183">
        <v>22</v>
      </c>
      <c r="AK56" s="185">
        <v>33.333333333333329</v>
      </c>
      <c r="AL56" s="185">
        <v>66.666666666666657</v>
      </c>
      <c r="AM56" s="185">
        <v>99.999999999999986</v>
      </c>
      <c r="AN56" s="186">
        <v>36.18181818181818</v>
      </c>
      <c r="AO56" s="187" t="s">
        <v>1903</v>
      </c>
    </row>
    <row r="57" spans="1:41" x14ac:dyDescent="0.25">
      <c r="A57" s="182" t="s">
        <v>1584</v>
      </c>
      <c r="B57" s="183" t="s">
        <v>1967</v>
      </c>
      <c r="C57" s="187" t="str">
        <f>VLOOKUP(A57,'Questions_de_Village_V1-2-1'!$A:$AB,1,FALSE)</f>
        <v>Algoz</v>
      </c>
      <c r="D57" s="187" t="str">
        <f>VLOOKUP(A57,'Questions_de_Village_V1-2-1'!$A:$AB,9,FALSE)</f>
        <v>Algoz</v>
      </c>
      <c r="E57" s="187">
        <f>VLOOKUP(A57,'Questions_de_Village_V1-2-1'!$A:$AB,4,FALSE)</f>
        <v>12.0827668388</v>
      </c>
      <c r="F57" s="187">
        <f>VLOOKUP(A57,'Questions_de_Village_V1-2-1'!$A:$AB,5,FALSE)</f>
        <v>17.161333377799998</v>
      </c>
      <c r="G57" s="187">
        <f>VLOOKUP(A57,'Questions_de_Village_V1-2-1'!$A:$AB,6,FALSE)</f>
        <v>313.176210158</v>
      </c>
      <c r="H57" s="187"/>
      <c r="I57" s="187" t="str">
        <f>VLOOKUP(A57,'Questions_de_Village_V1-2-1'!$A:$AB,10,FALSE)</f>
        <v/>
      </c>
      <c r="J57" s="187" t="str">
        <f>VLOOKUP(A57,'Questions_de_Village_V1-2-1'!$A:$AB,11,FALSE)</f>
        <v>Dilbini</v>
      </c>
      <c r="K57" s="187" t="str">
        <f>VLOOKUP(A57,'Questions_de_Village_V1-2-1'!$A:$AB,14,FALSE)</f>
        <v>open_well_in_or_near_village</v>
      </c>
      <c r="L57" s="187">
        <f>VLOOKUP(A57,'Questions_de_Village_V1-2-1'!$A:$AB,15,FALSE)</f>
        <v>0</v>
      </c>
      <c r="M57" s="187">
        <f>VLOOKUP(A57,'Questions_de_Village_V1-2-1'!$A:$AB,16,FALSE)</f>
        <v>1</v>
      </c>
      <c r="N57" s="183"/>
      <c r="O57" s="183"/>
      <c r="P57" s="183">
        <v>1532</v>
      </c>
      <c r="Q57" s="183">
        <v>1573</v>
      </c>
      <c r="R57" s="183">
        <v>42</v>
      </c>
      <c r="S57" s="182">
        <v>264</v>
      </c>
      <c r="T57" s="182">
        <v>176</v>
      </c>
      <c r="U57" s="185">
        <v>66.666666666666657</v>
      </c>
      <c r="V57" s="182">
        <v>80</v>
      </c>
      <c r="W57" s="185">
        <v>30.303030303030305</v>
      </c>
      <c r="X57" s="184">
        <v>6.2857142857142856</v>
      </c>
      <c r="Y57" s="184">
        <v>4.1904761904761907</v>
      </c>
      <c r="Z57" s="184">
        <v>1.9047619047619047</v>
      </c>
      <c r="AA57" s="188">
        <v>39</v>
      </c>
      <c r="AB57" s="185">
        <v>92.857142857142861</v>
      </c>
      <c r="AC57" s="188">
        <v>1</v>
      </c>
      <c r="AD57" s="185">
        <v>2.3809523809523809</v>
      </c>
      <c r="AE57" s="188">
        <v>2</v>
      </c>
      <c r="AF57" s="185">
        <v>4.7619047619047619</v>
      </c>
      <c r="AG57" s="188">
        <v>0</v>
      </c>
      <c r="AH57" s="185">
        <v>0</v>
      </c>
      <c r="AI57" s="183">
        <v>43</v>
      </c>
      <c r="AJ57" s="183">
        <v>37</v>
      </c>
      <c r="AK57" s="185">
        <v>53.75</v>
      </c>
      <c r="AL57" s="185">
        <v>46.25</v>
      </c>
      <c r="AM57" s="185">
        <v>100</v>
      </c>
      <c r="AN57" s="186">
        <v>35.962499999999999</v>
      </c>
      <c r="AO57" s="187" t="s">
        <v>937</v>
      </c>
    </row>
    <row r="58" spans="1:41" x14ac:dyDescent="0.25">
      <c r="A58" s="182" t="s">
        <v>1457</v>
      </c>
      <c r="B58" s="183" t="s">
        <v>1584</v>
      </c>
      <c r="C58" s="187" t="str">
        <f>VLOOKUP(A58,'Questions_de_Village_V1-2-1'!$A:$AB,1,FALSE)</f>
        <v>Algoz Amalak</v>
      </c>
      <c r="D58" s="187" t="str">
        <f>VLOOKUP(A58,'Questions_de_Village_V1-2-1'!$A:$AB,9,FALSE)</f>
        <v>Algoz Almalak</v>
      </c>
      <c r="E58" s="187">
        <f>VLOOKUP(A58,'Questions_de_Village_V1-2-1'!$A:$AB,4,FALSE)</f>
        <v>12.3012849577</v>
      </c>
      <c r="F58" s="187">
        <f>VLOOKUP(A58,'Questions_de_Village_V1-2-1'!$A:$AB,5,FALSE)</f>
        <v>17.201435670399999</v>
      </c>
      <c r="G58" s="187">
        <f>VLOOKUP(A58,'Questions_de_Village_V1-2-1'!$A:$AB,6,FALSE)</f>
        <v>339.40282743900002</v>
      </c>
      <c r="H58" s="187"/>
      <c r="I58" s="187" t="str">
        <f>VLOOKUP(A58,'Questions_de_Village_V1-2-1'!$A:$AB,10,FALSE)</f>
        <v>Tania_1_Bokoro_</v>
      </c>
      <c r="J58" s="187" t="str">
        <f>VLOOKUP(A58,'Questions_de_Village_V1-2-1'!$A:$AB,11,FALSE)</f>
        <v>Tchawai</v>
      </c>
      <c r="K58" s="187" t="str">
        <f>VLOOKUP(A58,'Questions_de_Village_V1-2-1'!$A:$AB,14,FALSE)</f>
        <v>open_well_in_or_near_village</v>
      </c>
      <c r="L58" s="187">
        <f>VLOOKUP(A58,'Questions_de_Village_V1-2-1'!$A:$AB,15,FALSE)</f>
        <v>0</v>
      </c>
      <c r="M58" s="187">
        <f>VLOOKUP(A58,'Questions_de_Village_V1-2-1'!$A:$AB,16,FALSE)</f>
        <v>0</v>
      </c>
      <c r="N58" s="183"/>
      <c r="O58" s="183"/>
      <c r="P58" s="183">
        <v>1502</v>
      </c>
      <c r="Q58" s="183">
        <v>1556</v>
      </c>
      <c r="R58" s="183">
        <v>55</v>
      </c>
      <c r="S58" s="182">
        <v>301</v>
      </c>
      <c r="T58" s="182">
        <v>194</v>
      </c>
      <c r="U58" s="185">
        <v>64.451827242524914</v>
      </c>
      <c r="V58" s="182">
        <v>78</v>
      </c>
      <c r="W58" s="185">
        <v>25.91362126245847</v>
      </c>
      <c r="X58" s="184">
        <v>5.4727272727272727</v>
      </c>
      <c r="Y58" s="184">
        <v>3.5272727272727273</v>
      </c>
      <c r="Z58" s="184">
        <v>1.4181818181818182</v>
      </c>
      <c r="AA58" s="188">
        <v>51</v>
      </c>
      <c r="AB58" s="185">
        <v>92.72727272727272</v>
      </c>
      <c r="AC58" s="188">
        <v>3</v>
      </c>
      <c r="AD58" s="185">
        <v>5.4545454545454541</v>
      </c>
      <c r="AE58" s="188">
        <v>0</v>
      </c>
      <c r="AF58" s="185">
        <v>0</v>
      </c>
      <c r="AG58" s="188">
        <v>0</v>
      </c>
      <c r="AH58" s="185">
        <v>0</v>
      </c>
      <c r="AI58" s="183">
        <v>34</v>
      </c>
      <c r="AJ58" s="183">
        <v>44</v>
      </c>
      <c r="AK58" s="185">
        <v>43.589743589743591</v>
      </c>
      <c r="AL58" s="185">
        <v>56.410256410256409</v>
      </c>
      <c r="AM58" s="185">
        <v>100</v>
      </c>
      <c r="AN58" s="186">
        <v>30.076923076923077</v>
      </c>
      <c r="AO58" s="187" t="s">
        <v>2051</v>
      </c>
    </row>
    <row r="59" spans="1:41" x14ac:dyDescent="0.25">
      <c r="A59" s="268" t="s">
        <v>1442</v>
      </c>
      <c r="B59" s="183" t="s">
        <v>2025</v>
      </c>
      <c r="C59" s="187" t="str">
        <f>VLOOKUP(A59,'Questions_de_Village_V1-2-1'!$A:$AB,1,FALSE)</f>
        <v>Alhadar</v>
      </c>
      <c r="D59" s="187" t="str">
        <f>VLOOKUP(A59,'Questions_de_Village_V1-2-1'!$A:$AB,9,FALSE)</f>
        <v>Alhadar</v>
      </c>
      <c r="E59" s="187">
        <f>VLOOKUP(A59,'Questions_de_Village_V1-2-1'!$A:$AB,4,FALSE)</f>
        <v>12.186505092799999</v>
      </c>
      <c r="F59" s="187">
        <f>VLOOKUP(A59,'Questions_de_Village_V1-2-1'!$A:$AB,5,FALSE)</f>
        <v>17.308954537399998</v>
      </c>
      <c r="G59" s="187">
        <f>VLOOKUP(A59,'Questions_de_Village_V1-2-1'!$A:$AB,6,FALSE)</f>
        <v>322.58422326099998</v>
      </c>
      <c r="H59" s="187"/>
      <c r="I59" s="187" t="str">
        <f>VLOOKUP(A59,'Questions_de_Village_V1-2-1'!$A:$AB,10,FALSE)</f>
        <v>Amloudouba</v>
      </c>
      <c r="J59" s="187" t="str">
        <f>VLOOKUP(A59,'Questions_de_Village_V1-2-1'!$A:$AB,11,FALSE)</f>
        <v>Ouled_Bili</v>
      </c>
      <c r="K59" s="187" t="str">
        <f>VLOOKUP(A59,'Questions_de_Village_V1-2-1'!$A:$AB,14,FALSE)</f>
        <v>swamp_far_away</v>
      </c>
      <c r="L59" s="187">
        <f>VLOOKUP(A59,'Questions_de_Village_V1-2-1'!$A:$AB,15,FALSE)</f>
        <v>0</v>
      </c>
      <c r="M59" s="187">
        <f>VLOOKUP(A59,'Questions_de_Village_V1-2-1'!$A:$AB,16,FALSE)</f>
        <v>0</v>
      </c>
      <c r="N59" s="183"/>
      <c r="O59" s="183"/>
      <c r="P59" s="183">
        <v>2570</v>
      </c>
      <c r="Q59" s="183">
        <v>2590</v>
      </c>
      <c r="R59" s="183">
        <v>21</v>
      </c>
      <c r="S59" s="182">
        <v>135</v>
      </c>
      <c r="T59" s="182">
        <v>91</v>
      </c>
      <c r="U59" s="185">
        <v>67.407407407407405</v>
      </c>
      <c r="V59" s="182">
        <v>27</v>
      </c>
      <c r="W59" s="185">
        <v>20</v>
      </c>
      <c r="X59" s="184">
        <v>6.4285714285714288</v>
      </c>
      <c r="Y59" s="184">
        <v>4.55</v>
      </c>
      <c r="Z59" s="184">
        <v>1.2857142857142858</v>
      </c>
      <c r="AA59" s="188">
        <v>19</v>
      </c>
      <c r="AB59" s="185">
        <v>90.476190476190482</v>
      </c>
      <c r="AC59" s="188">
        <v>2</v>
      </c>
      <c r="AD59" s="185">
        <v>9.5238095238095237</v>
      </c>
      <c r="AE59" s="188">
        <v>0</v>
      </c>
      <c r="AF59" s="185">
        <v>0</v>
      </c>
      <c r="AG59" s="188">
        <v>0</v>
      </c>
      <c r="AH59" s="185">
        <v>0</v>
      </c>
      <c r="AI59" s="183">
        <v>13</v>
      </c>
      <c r="AJ59" s="183">
        <v>14</v>
      </c>
      <c r="AK59" s="185">
        <v>48.148148148148145</v>
      </c>
      <c r="AL59" s="185">
        <v>51.851851851851848</v>
      </c>
      <c r="AM59" s="185">
        <v>100</v>
      </c>
      <c r="AN59" s="186">
        <v>27.074074074074073</v>
      </c>
      <c r="AO59" s="187" t="s">
        <v>2063</v>
      </c>
    </row>
    <row r="60" spans="1:41" x14ac:dyDescent="0.25">
      <c r="A60" s="266" t="s">
        <v>1579</v>
      </c>
      <c r="B60" s="183" t="s">
        <v>1967</v>
      </c>
      <c r="C60" s="187" t="str">
        <f>VLOOKUP(A60,'Questions_de_Village_V1-2-1'!$A:$AB,1,FALSE)</f>
        <v>Alhadj Moussa</v>
      </c>
      <c r="D60" s="187" t="str">
        <f>VLOOKUP(A60,'Questions_de_Village_V1-2-1'!$A:$AB,9,FALSE)</f>
        <v>Alhadj Moussa</v>
      </c>
      <c r="E60" s="187">
        <f>VLOOKUP(A60,'Questions_de_Village_V1-2-1'!$A:$AB,4,FALSE)</f>
        <v>12.135737728700001</v>
      </c>
      <c r="F60" s="187">
        <f>VLOOKUP(A60,'Questions_de_Village_V1-2-1'!$A:$AB,5,FALSE)</f>
        <v>17.001356965199999</v>
      </c>
      <c r="G60" s="187">
        <f>VLOOKUP(A60,'Questions_de_Village_V1-2-1'!$A:$AB,6,FALSE)</f>
        <v>312.37939888099999</v>
      </c>
      <c r="H60" s="187"/>
      <c r="I60" s="187" t="str">
        <f>VLOOKUP(A60,'Questions_de_Village_V1-2-1'!$A:$AB,10,FALSE)</f>
        <v>Tania_1_Bokoro_</v>
      </c>
      <c r="J60" s="187" t="str">
        <f>VLOOKUP(A60,'Questions_de_Village_V1-2-1'!$A:$AB,11,FALSE)</f>
        <v>Dilbini</v>
      </c>
      <c r="K60" s="187" t="str">
        <f>VLOOKUP(A60,'Questions_de_Village_V1-2-1'!$A:$AB,14,FALSE)</f>
        <v>bh_in_village</v>
      </c>
      <c r="L60" s="187">
        <f>VLOOKUP(A60,'Questions_de_Village_V1-2-1'!$A:$AB,15,FALSE)</f>
        <v>2</v>
      </c>
      <c r="M60" s="187">
        <f>VLOOKUP(A60,'Questions_de_Village_V1-2-1'!$A:$AB,16,FALSE)</f>
        <v>0</v>
      </c>
      <c r="N60" s="183"/>
      <c r="O60" s="183"/>
      <c r="P60" s="183">
        <v>1451</v>
      </c>
      <c r="Q60" s="183">
        <v>1531</v>
      </c>
      <c r="R60" s="183">
        <v>81</v>
      </c>
      <c r="S60" s="182">
        <v>527</v>
      </c>
      <c r="T60" s="182">
        <v>358</v>
      </c>
      <c r="U60" s="185">
        <v>67.931688804554085</v>
      </c>
      <c r="V60" s="182">
        <v>148</v>
      </c>
      <c r="W60" s="185">
        <v>28.083491461100568</v>
      </c>
      <c r="X60" s="184">
        <v>6.5061728395061724</v>
      </c>
      <c r="Y60" s="184">
        <v>4.4197530864197532</v>
      </c>
      <c r="Z60" s="184">
        <v>1.8271604938271604</v>
      </c>
      <c r="AA60" s="188">
        <v>70</v>
      </c>
      <c r="AB60" s="185">
        <v>86.419753086419746</v>
      </c>
      <c r="AC60" s="188">
        <v>8</v>
      </c>
      <c r="AD60" s="185">
        <v>9.8765432098765427</v>
      </c>
      <c r="AE60" s="188">
        <v>2</v>
      </c>
      <c r="AF60" s="185">
        <v>2.4691358024691357</v>
      </c>
      <c r="AG60" s="188">
        <v>0</v>
      </c>
      <c r="AH60" s="185">
        <v>0</v>
      </c>
      <c r="AI60" s="183">
        <v>62</v>
      </c>
      <c r="AJ60" s="183">
        <v>84</v>
      </c>
      <c r="AK60" s="185">
        <v>41.891891891891895</v>
      </c>
      <c r="AL60" s="185">
        <v>56.756756756756758</v>
      </c>
      <c r="AM60" s="185">
        <v>98.648648648648646</v>
      </c>
      <c r="AN60" s="186">
        <v>35.101351351351354</v>
      </c>
      <c r="AO60" s="187" t="s">
        <v>937</v>
      </c>
    </row>
    <row r="61" spans="1:41" x14ac:dyDescent="0.25">
      <c r="A61" s="266" t="s">
        <v>1156</v>
      </c>
      <c r="B61" s="183" t="s">
        <v>1156</v>
      </c>
      <c r="C61" s="187" t="str">
        <f>VLOOKUP(A61,'Questions_de_Village_V1-2-1'!$A:$AB,1,FALSE)</f>
        <v>Alhadj Saleh</v>
      </c>
      <c r="D61" s="187" t="str">
        <f>VLOOKUP(A61,'Questions_de_Village_V1-2-1'!$A:$AB,9,FALSE)</f>
        <v>Alhadj Saleh</v>
      </c>
      <c r="E61" s="187">
        <f>VLOOKUP(A61,'Questions_de_Village_V1-2-1'!$A:$AB,4,FALSE)</f>
        <v>12.582260611800001</v>
      </c>
      <c r="F61" s="187">
        <f>VLOOKUP(A61,'Questions_de_Village_V1-2-1'!$A:$AB,5,FALSE)</f>
        <v>17.1191587854</v>
      </c>
      <c r="G61" s="187">
        <f>VLOOKUP(A61,'Questions_de_Village_V1-2-1'!$A:$AB,6,FALSE)</f>
        <v>305.04596685400003</v>
      </c>
      <c r="H61" s="187"/>
      <c r="I61" s="187" t="str">
        <f>VLOOKUP(A61,'Questions_de_Village_V1-2-1'!$A:$AB,10,FALSE)</f>
        <v>Tania_1_Bokoro_</v>
      </c>
      <c r="J61" s="187" t="str">
        <f>VLOOKUP(A61,'Questions_de_Village_V1-2-1'!$A:$AB,11,FALSE)</f>
        <v>Bokoro</v>
      </c>
      <c r="K61" s="187" t="str">
        <f>VLOOKUP(A61,'Questions_de_Village_V1-2-1'!$A:$AB,14,FALSE)</f>
        <v>bh_in_village</v>
      </c>
      <c r="L61" s="187">
        <f>VLOOKUP(A61,'Questions_de_Village_V1-2-1'!$A:$AB,15,FALSE)</f>
        <v>1</v>
      </c>
      <c r="M61" s="187">
        <f>VLOOKUP(A61,'Questions_de_Village_V1-2-1'!$A:$AB,16,FALSE)</f>
        <v>1</v>
      </c>
      <c r="N61" s="183"/>
      <c r="O61" s="183"/>
      <c r="P61" s="183">
        <v>4983</v>
      </c>
      <c r="Q61" s="183">
        <v>5105</v>
      </c>
      <c r="R61" s="183">
        <v>123</v>
      </c>
      <c r="S61" s="182">
        <v>865</v>
      </c>
      <c r="T61" s="182">
        <v>618</v>
      </c>
      <c r="U61" s="185">
        <v>71.445086705202314</v>
      </c>
      <c r="V61" s="182">
        <v>285</v>
      </c>
      <c r="W61" s="185">
        <v>32.947976878612714</v>
      </c>
      <c r="X61" s="184">
        <v>7.0325203252032518</v>
      </c>
      <c r="Y61" s="184">
        <v>5.1074380165289259</v>
      </c>
      <c r="Z61" s="184">
        <v>2.3170731707317072</v>
      </c>
      <c r="AA61" s="188">
        <v>118</v>
      </c>
      <c r="AB61" s="185">
        <v>95.934959349593498</v>
      </c>
      <c r="AC61" s="188">
        <v>5</v>
      </c>
      <c r="AD61" s="185">
        <v>4.0650406504065035</v>
      </c>
      <c r="AE61" s="188">
        <v>0</v>
      </c>
      <c r="AF61" s="185">
        <v>0</v>
      </c>
      <c r="AG61" s="188">
        <v>0</v>
      </c>
      <c r="AH61" s="185">
        <v>0</v>
      </c>
      <c r="AI61" s="183">
        <v>139</v>
      </c>
      <c r="AJ61" s="183">
        <v>146</v>
      </c>
      <c r="AK61" s="185">
        <v>48.771929824561404</v>
      </c>
      <c r="AL61" s="185">
        <v>51.228070175438603</v>
      </c>
      <c r="AM61" s="185">
        <v>100</v>
      </c>
      <c r="AN61" s="186">
        <v>34.396491228070175</v>
      </c>
      <c r="AO61" s="187" t="s">
        <v>102</v>
      </c>
    </row>
    <row r="62" spans="1:41" x14ac:dyDescent="0.25">
      <c r="A62" s="266" t="s">
        <v>1458</v>
      </c>
      <c r="B62" s="183" t="s">
        <v>1458</v>
      </c>
      <c r="C62" s="187" t="str">
        <f>VLOOKUP(A62,'Questions_de_Village_V1-2-1'!$A:$AB,1,FALSE)</f>
        <v>Alhadji Darib</v>
      </c>
      <c r="D62" s="187" t="str">
        <f>VLOOKUP(A62,'Questions_de_Village_V1-2-1'!$A:$AB,9,FALSE)</f>
        <v>Alhadj Derib</v>
      </c>
      <c r="E62" s="187">
        <f>VLOOKUP(A62,'Questions_de_Village_V1-2-1'!$A:$AB,4,FALSE)</f>
        <v>12.2371955375</v>
      </c>
      <c r="F62" s="187">
        <f>VLOOKUP(A62,'Questions_de_Village_V1-2-1'!$A:$AB,5,FALSE)</f>
        <v>17.087298052400001</v>
      </c>
      <c r="G62" s="187">
        <f>VLOOKUP(A62,'Questions_de_Village_V1-2-1'!$A:$AB,6,FALSE)</f>
        <v>328.78565536600001</v>
      </c>
      <c r="H62" s="187"/>
      <c r="I62" s="187" t="str">
        <f>VLOOKUP(A62,'Questions_de_Village_V1-2-1'!$A:$AB,10,FALSE)</f>
        <v>Tania_1_Bokoro_</v>
      </c>
      <c r="J62" s="187" t="str">
        <f>VLOOKUP(A62,'Questions_de_Village_V1-2-1'!$A:$AB,11,FALSE)</f>
        <v>Tchawai</v>
      </c>
      <c r="K62" s="187" t="str">
        <f>VLOOKUP(A62,'Questions_de_Village_V1-2-1'!$A:$AB,14,FALSE)</f>
        <v>bh_in_village</v>
      </c>
      <c r="L62" s="187">
        <f>VLOOKUP(A62,'Questions_de_Village_V1-2-1'!$A:$AB,15,FALSE)</f>
        <v>1</v>
      </c>
      <c r="M62" s="187">
        <f>VLOOKUP(A62,'Questions_de_Village_V1-2-1'!$A:$AB,16,FALSE)</f>
        <v>0</v>
      </c>
      <c r="N62" s="183"/>
      <c r="O62" s="183"/>
      <c r="P62" s="183">
        <v>1725</v>
      </c>
      <c r="Q62" s="183">
        <v>1824</v>
      </c>
      <c r="R62" s="183">
        <v>100</v>
      </c>
      <c r="S62" s="182">
        <v>578</v>
      </c>
      <c r="T62" s="182">
        <v>384</v>
      </c>
      <c r="U62" s="185">
        <v>66.435986159169545</v>
      </c>
      <c r="V62" s="182">
        <v>111</v>
      </c>
      <c r="W62" s="185">
        <v>19.20415224913495</v>
      </c>
      <c r="X62" s="184">
        <v>5.78</v>
      </c>
      <c r="Y62" s="184">
        <v>3.84</v>
      </c>
      <c r="Z62" s="184">
        <v>1.1100000000000001</v>
      </c>
      <c r="AA62" s="188">
        <v>96</v>
      </c>
      <c r="AB62" s="185">
        <v>96</v>
      </c>
      <c r="AC62" s="188">
        <v>4</v>
      </c>
      <c r="AD62" s="185">
        <v>4</v>
      </c>
      <c r="AE62" s="188">
        <v>0</v>
      </c>
      <c r="AF62" s="185">
        <v>0</v>
      </c>
      <c r="AG62" s="188">
        <v>0</v>
      </c>
      <c r="AH62" s="185">
        <v>0</v>
      </c>
      <c r="AI62" s="183">
        <v>55</v>
      </c>
      <c r="AJ62" s="183">
        <v>56</v>
      </c>
      <c r="AK62" s="185">
        <v>49.549549549549546</v>
      </c>
      <c r="AL62" s="185">
        <v>50.450450450450447</v>
      </c>
      <c r="AM62" s="185">
        <v>100</v>
      </c>
      <c r="AN62" s="186">
        <v>33.108108108108105</v>
      </c>
      <c r="AO62" s="187" t="s">
        <v>2051</v>
      </c>
    </row>
    <row r="63" spans="1:41" x14ac:dyDescent="0.25">
      <c r="A63" s="266" t="s">
        <v>1157</v>
      </c>
      <c r="B63" s="183" t="s">
        <v>1157</v>
      </c>
      <c r="C63" s="187" t="str">
        <f>VLOOKUP(A63,'Questions_de_Village_V1-2-1'!$A:$AB,1,FALSE)</f>
        <v>Al-Hilale 1</v>
      </c>
      <c r="D63" s="187" t="str">
        <f>VLOOKUP(A63,'Questions_de_Village_V1-2-1'!$A:$AB,9,FALSE)</f>
        <v/>
      </c>
      <c r="E63" s="187">
        <f>VLOOKUP(A63,'Questions_de_Village_V1-2-1'!$A:$AB,4,FALSE)</f>
        <v>12.370678912100001</v>
      </c>
      <c r="F63" s="187">
        <f>VLOOKUP(A63,'Questions_de_Village_V1-2-1'!$A:$AB,5,FALSE)</f>
        <v>17.0646466303</v>
      </c>
      <c r="G63" s="187">
        <f>VLOOKUP(A63,'Questions_de_Village_V1-2-1'!$A:$AB,6,FALSE)</f>
        <v>315.795179378</v>
      </c>
      <c r="H63" s="187"/>
      <c r="I63" s="187" t="str">
        <f>VLOOKUP(A63,'Questions_de_Village_V1-2-1'!$A:$AB,10,FALSE)</f>
        <v/>
      </c>
      <c r="J63" s="187" t="str">
        <f>VLOOKUP(A63,'Questions_de_Village_V1-2-1'!$A:$AB,11,FALSE)</f>
        <v>Bokoro</v>
      </c>
      <c r="K63" s="187" t="str">
        <f>VLOOKUP(A63,'Questions_de_Village_V1-2-1'!$A:$AB,14,FALSE)</f>
        <v>bh_in_village</v>
      </c>
      <c r="L63" s="187">
        <f>VLOOKUP(A63,'Questions_de_Village_V1-2-1'!$A:$AB,15,FALSE)</f>
        <v>2</v>
      </c>
      <c r="M63" s="187">
        <f>VLOOKUP(A63,'Questions_de_Village_V1-2-1'!$A:$AB,16,FALSE)</f>
        <v>0</v>
      </c>
      <c r="N63" s="183"/>
      <c r="O63" s="183"/>
      <c r="P63" s="183">
        <v>3602</v>
      </c>
      <c r="Q63" s="183">
        <v>3767</v>
      </c>
      <c r="R63" s="183">
        <v>166</v>
      </c>
      <c r="S63" s="182">
        <v>1034</v>
      </c>
      <c r="T63" s="182">
        <v>711</v>
      </c>
      <c r="U63" s="185">
        <v>68.762088974854933</v>
      </c>
      <c r="V63" s="182">
        <v>357</v>
      </c>
      <c r="W63" s="185">
        <v>34.52611218568665</v>
      </c>
      <c r="X63" s="184">
        <v>6.2289156626506026</v>
      </c>
      <c r="Y63" s="184">
        <v>4.6776315789473681</v>
      </c>
      <c r="Z63" s="184">
        <v>2.1506024096385543</v>
      </c>
      <c r="AA63" s="188">
        <v>154</v>
      </c>
      <c r="AB63" s="185">
        <v>92.771084337349393</v>
      </c>
      <c r="AC63" s="188">
        <v>9</v>
      </c>
      <c r="AD63" s="185">
        <v>5.4216867469879517</v>
      </c>
      <c r="AE63" s="188">
        <v>2</v>
      </c>
      <c r="AF63" s="185">
        <v>1.2048192771084338</v>
      </c>
      <c r="AG63" s="188">
        <v>0</v>
      </c>
      <c r="AH63" s="185">
        <v>0</v>
      </c>
      <c r="AI63" s="183">
        <v>179</v>
      </c>
      <c r="AJ63" s="183">
        <v>178</v>
      </c>
      <c r="AK63" s="185">
        <v>50.140056022408963</v>
      </c>
      <c r="AL63" s="185">
        <v>49.859943977591037</v>
      </c>
      <c r="AM63" s="185">
        <v>100</v>
      </c>
      <c r="AN63" s="186">
        <v>33.408963585434172</v>
      </c>
      <c r="AO63" s="187" t="s">
        <v>102</v>
      </c>
    </row>
    <row r="64" spans="1:41" x14ac:dyDescent="0.25">
      <c r="A64" s="266" t="s">
        <v>1158</v>
      </c>
      <c r="B64" s="183" t="s">
        <v>1158</v>
      </c>
      <c r="C64" s="187" t="str">
        <f>VLOOKUP(A64,'Questions_de_Village_V1-2-1'!$A:$AB,1,FALSE)</f>
        <v>Al-Hilale 2</v>
      </c>
      <c r="D64" s="187" t="str">
        <f>VLOOKUP(A64,'Questions_de_Village_V1-2-1'!$A:$AB,9,FALSE)</f>
        <v>Alwihda1</v>
      </c>
      <c r="E64" s="187">
        <f>VLOOKUP(A64,'Questions_de_Village_V1-2-1'!$A:$AB,4,FALSE)</f>
        <v>12.370678912100001</v>
      </c>
      <c r="F64" s="187">
        <f>VLOOKUP(A64,'Questions_de_Village_V1-2-1'!$A:$AB,5,FALSE)</f>
        <v>17.0646466303</v>
      </c>
      <c r="G64" s="187">
        <f>VLOOKUP(A64,'Questions_de_Village_V1-2-1'!$A:$AB,6,FALSE)</f>
        <v>315.795179378</v>
      </c>
      <c r="H64" s="187"/>
      <c r="I64" s="187" t="str">
        <f>VLOOKUP(A64,'Questions_de_Village_V1-2-1'!$A:$AB,10,FALSE)</f>
        <v>Tania_1_Bokoro_</v>
      </c>
      <c r="J64" s="187" t="str">
        <f>VLOOKUP(A64,'Questions_de_Village_V1-2-1'!$A:$AB,11,FALSE)</f>
        <v>Bokoro</v>
      </c>
      <c r="K64" s="187" t="str">
        <f>VLOOKUP(A64,'Questions_de_Village_V1-2-1'!$A:$AB,14,FALSE)</f>
        <v>bh_in_village</v>
      </c>
      <c r="L64" s="187">
        <f>VLOOKUP(A64,'Questions_de_Village_V1-2-1'!$A:$AB,15,FALSE)</f>
        <v>2</v>
      </c>
      <c r="M64" s="187">
        <f>VLOOKUP(A64,'Questions_de_Village_V1-2-1'!$A:$AB,16,FALSE)</f>
        <v>0</v>
      </c>
      <c r="N64" s="183"/>
      <c r="O64" s="183"/>
      <c r="P64" s="183">
        <v>3768</v>
      </c>
      <c r="Q64" s="183">
        <v>3802</v>
      </c>
      <c r="R64" s="183">
        <v>35</v>
      </c>
      <c r="S64" s="182">
        <v>220</v>
      </c>
      <c r="T64" s="182">
        <v>150</v>
      </c>
      <c r="U64" s="185">
        <v>68.181818181818173</v>
      </c>
      <c r="V64" s="182">
        <v>85</v>
      </c>
      <c r="W64" s="185">
        <v>38.636363636363633</v>
      </c>
      <c r="X64" s="184">
        <v>6.2857142857142856</v>
      </c>
      <c r="Y64" s="184">
        <v>4.2857142857142856</v>
      </c>
      <c r="Z64" s="184">
        <v>2.4285714285714284</v>
      </c>
      <c r="AA64" s="188">
        <v>34</v>
      </c>
      <c r="AB64" s="185">
        <v>97.142857142857139</v>
      </c>
      <c r="AC64" s="188">
        <v>1</v>
      </c>
      <c r="AD64" s="185">
        <v>2.8571428571428572</v>
      </c>
      <c r="AE64" s="188">
        <v>0</v>
      </c>
      <c r="AF64" s="185">
        <v>0</v>
      </c>
      <c r="AG64" s="188">
        <v>0</v>
      </c>
      <c r="AH64" s="185">
        <v>0</v>
      </c>
      <c r="AI64" s="183">
        <v>44</v>
      </c>
      <c r="AJ64" s="183">
        <v>41</v>
      </c>
      <c r="AK64" s="185">
        <v>51.764705882352949</v>
      </c>
      <c r="AL64" s="185">
        <v>48.235294117647058</v>
      </c>
      <c r="AM64" s="185">
        <v>100</v>
      </c>
      <c r="AN64" s="186">
        <v>37.811764705882354</v>
      </c>
      <c r="AO64" s="187" t="s">
        <v>102</v>
      </c>
    </row>
    <row r="65" spans="1:41" x14ac:dyDescent="0.25">
      <c r="A65" s="182" t="s">
        <v>1800</v>
      </c>
      <c r="B65" s="183" t="s">
        <v>1800</v>
      </c>
      <c r="C65" s="187" t="e">
        <f>VLOOKUP(A65,'Questions_de_Village_V1-2-1'!$A:$AB,1,FALSE)</f>
        <v>#N/A</v>
      </c>
      <c r="D65" s="187" t="e">
        <f>VLOOKUP(A65,'Questions_de_Village_V1-2-1'!$A:$AB,9,FALSE)</f>
        <v>#N/A</v>
      </c>
      <c r="E65" s="187" t="e">
        <f>VLOOKUP(A65,'Questions_de_Village_V1-2-1'!$A:$AB,4,FALSE)</f>
        <v>#N/A</v>
      </c>
      <c r="F65" s="187" t="e">
        <f>VLOOKUP(A65,'Questions_de_Village_V1-2-1'!$A:$AB,5,FALSE)</f>
        <v>#N/A</v>
      </c>
      <c r="G65" s="187" t="e">
        <f>VLOOKUP(A65,'Questions_de_Village_V1-2-1'!$A:$AB,6,FALSE)</f>
        <v>#N/A</v>
      </c>
      <c r="H65" s="187"/>
      <c r="I65" s="187" t="e">
        <f>VLOOKUP(A65,'Questions_de_Village_V1-2-1'!$A:$AB,10,FALSE)</f>
        <v>#N/A</v>
      </c>
      <c r="J65" s="187" t="e">
        <f>VLOOKUP(A65,'Questions_de_Village_V1-2-1'!$A:$AB,11,FALSE)</f>
        <v>#N/A</v>
      </c>
      <c r="K65" s="187" t="e">
        <f>VLOOKUP(A65,'Questions_de_Village_V1-2-1'!$A:$AB,14,FALSE)</f>
        <v>#N/A</v>
      </c>
      <c r="L65" s="187" t="e">
        <f>VLOOKUP(A65,'Questions_de_Village_V1-2-1'!$A:$AB,15,FALSE)</f>
        <v>#N/A</v>
      </c>
      <c r="M65" s="187" t="e">
        <f>VLOOKUP(A65,'Questions_de_Village_V1-2-1'!$A:$AB,16,FALSE)</f>
        <v>#N/A</v>
      </c>
      <c r="N65" s="183"/>
      <c r="O65" s="183"/>
      <c r="P65" s="183">
        <v>850</v>
      </c>
      <c r="Q65" s="183">
        <v>867</v>
      </c>
      <c r="R65" s="183">
        <v>18</v>
      </c>
      <c r="S65" s="182">
        <v>86</v>
      </c>
      <c r="T65" s="182">
        <v>50</v>
      </c>
      <c r="U65" s="185">
        <v>58.139534883720934</v>
      </c>
      <c r="V65" s="182">
        <v>48</v>
      </c>
      <c r="W65" s="185">
        <v>55.813953488372093</v>
      </c>
      <c r="X65" s="184">
        <v>4.7777777777777777</v>
      </c>
      <c r="Y65" s="184">
        <v>2.7777777777777777</v>
      </c>
      <c r="Z65" s="184">
        <v>2.6666666666666665</v>
      </c>
      <c r="AA65" s="188">
        <v>18</v>
      </c>
      <c r="AB65" s="185">
        <v>100</v>
      </c>
      <c r="AC65" s="188">
        <v>0</v>
      </c>
      <c r="AD65" s="185">
        <v>0</v>
      </c>
      <c r="AE65" s="188">
        <v>0</v>
      </c>
      <c r="AF65" s="185">
        <v>0</v>
      </c>
      <c r="AG65" s="188">
        <v>0</v>
      </c>
      <c r="AH65" s="185">
        <v>0</v>
      </c>
      <c r="AI65" s="183">
        <v>19</v>
      </c>
      <c r="AJ65" s="183">
        <v>29</v>
      </c>
      <c r="AK65" s="185">
        <v>39.583333333333329</v>
      </c>
      <c r="AL65" s="185">
        <v>60.416666666666664</v>
      </c>
      <c r="AM65" s="185">
        <v>100</v>
      </c>
      <c r="AN65" s="186">
        <v>34.5625</v>
      </c>
      <c r="AO65" s="187" t="s">
        <v>219</v>
      </c>
    </row>
    <row r="66" spans="1:41" x14ac:dyDescent="0.25">
      <c r="A66" s="268" t="s">
        <v>941</v>
      </c>
      <c r="B66" s="183" t="s">
        <v>941</v>
      </c>
      <c r="C66" s="187" t="str">
        <f>VLOOKUP(A66,'Questions_de_Village_V1-2-1'!$A:$AB,1,FALSE)</f>
        <v>Alkaroum</v>
      </c>
      <c r="D66" s="187" t="str">
        <f>VLOOKUP(A66,'Questions_de_Village_V1-2-1'!$A:$AB,9,FALSE)</f>
        <v>Amkharouma</v>
      </c>
      <c r="E66" s="187">
        <f>VLOOKUP(A66,'Questions_de_Village_V1-2-1'!$A:$AB,4,FALSE)</f>
        <v>12.081958141699999</v>
      </c>
      <c r="F66" s="187">
        <f>VLOOKUP(A66,'Questions_de_Village_V1-2-1'!$A:$AB,5,FALSE)</f>
        <v>17.175054641900001</v>
      </c>
      <c r="G66" s="187">
        <f>VLOOKUP(A66,'Questions_de_Village_V1-2-1'!$A:$AB,6,FALSE)</f>
        <v>306.32908961200002</v>
      </c>
      <c r="H66" s="187"/>
      <c r="I66" s="187" t="str">
        <f>VLOOKUP(A66,'Questions_de_Village_V1-2-1'!$A:$AB,10,FALSE)</f>
        <v>Tania_2_Dukshi_</v>
      </c>
      <c r="J66" s="187" t="str">
        <f>VLOOKUP(A66,'Questions_de_Village_V1-2-1'!$A:$AB,11,FALSE)</f>
        <v>Dilbini</v>
      </c>
      <c r="K66" s="187" t="str">
        <f>VLOOKUP(A66,'Questions_de_Village_V1-2-1'!$A:$AB,14,FALSE)</f>
        <v>bh_in_village</v>
      </c>
      <c r="L66" s="187">
        <f>VLOOKUP(A66,'Questions_de_Village_V1-2-1'!$A:$AB,15,FALSE)</f>
        <v>1</v>
      </c>
      <c r="M66" s="187">
        <f>VLOOKUP(A66,'Questions_de_Village_V1-2-1'!$A:$AB,16,FALSE)</f>
        <v>0</v>
      </c>
      <c r="N66" s="183"/>
      <c r="O66" s="183"/>
      <c r="P66" s="183">
        <v>2</v>
      </c>
      <c r="Q66" s="183">
        <v>48</v>
      </c>
      <c r="R66" s="183">
        <v>47</v>
      </c>
      <c r="S66" s="182">
        <v>288</v>
      </c>
      <c r="T66" s="182">
        <v>192</v>
      </c>
      <c r="U66" s="185">
        <v>66.666666666666657</v>
      </c>
      <c r="V66" s="182">
        <v>71</v>
      </c>
      <c r="W66" s="185">
        <v>24.652777777777779</v>
      </c>
      <c r="X66" s="184">
        <v>6.1276595744680851</v>
      </c>
      <c r="Y66" s="184">
        <v>4.0851063829787231</v>
      </c>
      <c r="Z66" s="184">
        <v>1.5106382978723405</v>
      </c>
      <c r="AA66" s="188">
        <v>42</v>
      </c>
      <c r="AB66" s="185">
        <v>89.361702127659569</v>
      </c>
      <c r="AC66" s="188">
        <v>4</v>
      </c>
      <c r="AD66" s="185">
        <v>8.5106382978723403</v>
      </c>
      <c r="AE66" s="188">
        <v>0</v>
      </c>
      <c r="AF66" s="185">
        <v>0</v>
      </c>
      <c r="AG66" s="188">
        <v>0</v>
      </c>
      <c r="AH66" s="185">
        <v>0</v>
      </c>
      <c r="AI66" s="183">
        <v>25</v>
      </c>
      <c r="AJ66" s="183">
        <v>46</v>
      </c>
      <c r="AK66" s="185">
        <v>35.2112676056338</v>
      </c>
      <c r="AL66" s="185">
        <v>64.788732394366207</v>
      </c>
      <c r="AM66" s="185">
        <v>100</v>
      </c>
      <c r="AN66" s="186">
        <v>34.281690140845072</v>
      </c>
      <c r="AO66" s="187" t="s">
        <v>937</v>
      </c>
    </row>
    <row r="67" spans="1:41" x14ac:dyDescent="0.25">
      <c r="A67" s="268" t="s">
        <v>1419</v>
      </c>
      <c r="B67" s="183" t="s">
        <v>1419</v>
      </c>
      <c r="C67" s="187" t="str">
        <f>VLOOKUP(A67,'Questions_de_Village_V1-2-1'!$A:$AB,1,FALSE)</f>
        <v>Alkatalob 1</v>
      </c>
      <c r="D67" s="187" t="str">
        <f>VLOOKUP(A67,'Questions_de_Village_V1-2-1'!$A:$AB,9,FALSE)</f>
        <v>Alkatalok Almim</v>
      </c>
      <c r="E67" s="187">
        <f>VLOOKUP(A67,'Questions_de_Village_V1-2-1'!$A:$AB,4,FALSE)</f>
        <v>12.192259631300001</v>
      </c>
      <c r="F67" s="187">
        <f>VLOOKUP(A67,'Questions_de_Village_V1-2-1'!$A:$AB,5,FALSE)</f>
        <v>17.294617753600001</v>
      </c>
      <c r="G67" s="187">
        <f>VLOOKUP(A67,'Questions_de_Village_V1-2-1'!$A:$AB,6,FALSE)</f>
        <v>333.94233633900001</v>
      </c>
      <c r="H67" s="187"/>
      <c r="I67" s="187" t="str">
        <f>VLOOKUP(A67,'Questions_de_Village_V1-2-1'!$A:$AB,10,FALSE)</f>
        <v>Amloudouba</v>
      </c>
      <c r="J67" s="187" t="str">
        <f>VLOOKUP(A67,'Questions_de_Village_V1-2-1'!$A:$AB,11,FALSE)</f>
        <v>Ouled_Bili</v>
      </c>
      <c r="K67" s="187" t="str">
        <f>VLOOKUP(A67,'Questions_de_Village_V1-2-1'!$A:$AB,14,FALSE)</f>
        <v>swamp_far_away</v>
      </c>
      <c r="L67" s="187">
        <f>VLOOKUP(A67,'Questions_de_Village_V1-2-1'!$A:$AB,15,FALSE)</f>
        <v>0</v>
      </c>
      <c r="M67" s="187">
        <f>VLOOKUP(A67,'Questions_de_Village_V1-2-1'!$A:$AB,16,FALSE)</f>
        <v>0</v>
      </c>
      <c r="N67" s="183"/>
      <c r="O67" s="183"/>
      <c r="P67" s="183">
        <v>2597</v>
      </c>
      <c r="Q67" s="183">
        <v>2611</v>
      </c>
      <c r="R67" s="183">
        <v>15</v>
      </c>
      <c r="S67" s="182">
        <v>92</v>
      </c>
      <c r="T67" s="182">
        <v>62</v>
      </c>
      <c r="U67" s="185">
        <v>67.391304347826093</v>
      </c>
      <c r="V67" s="182">
        <v>18</v>
      </c>
      <c r="W67" s="185">
        <v>19.565217391304348</v>
      </c>
      <c r="X67" s="184">
        <v>6.1333333333333337</v>
      </c>
      <c r="Y67" s="184">
        <v>4.4285714285714288</v>
      </c>
      <c r="Z67" s="184">
        <v>1.2</v>
      </c>
      <c r="AA67" s="188">
        <v>14</v>
      </c>
      <c r="AB67" s="185">
        <v>93.333333333333329</v>
      </c>
      <c r="AC67" s="188">
        <v>1</v>
      </c>
      <c r="AD67" s="185">
        <v>6.666666666666667</v>
      </c>
      <c r="AE67" s="188">
        <v>0</v>
      </c>
      <c r="AF67" s="185">
        <v>0</v>
      </c>
      <c r="AG67" s="188">
        <v>0</v>
      </c>
      <c r="AH67" s="185">
        <v>0</v>
      </c>
      <c r="AI67" s="183">
        <v>11</v>
      </c>
      <c r="AJ67" s="183">
        <v>7</v>
      </c>
      <c r="AK67" s="185">
        <v>61.111111111111114</v>
      </c>
      <c r="AL67" s="185">
        <v>38.888888888888893</v>
      </c>
      <c r="AM67" s="185">
        <v>100</v>
      </c>
      <c r="AN67" s="186">
        <v>33.5</v>
      </c>
      <c r="AO67" s="187" t="s">
        <v>2063</v>
      </c>
    </row>
    <row r="68" spans="1:41" x14ac:dyDescent="0.25">
      <c r="A68" s="268" t="s">
        <v>1422</v>
      </c>
      <c r="B68" s="183" t="s">
        <v>1422</v>
      </c>
      <c r="C68" s="187" t="str">
        <f>VLOOKUP(A68,'Questions_de_Village_V1-2-1'!$A:$AB,1,FALSE)</f>
        <v>Alkatalob 2</v>
      </c>
      <c r="D68" s="187" t="str">
        <f>VLOOKUP(A68,'Questions_de_Village_V1-2-1'!$A:$AB,9,FALSE)</f>
        <v>Katalob</v>
      </c>
      <c r="E68" s="187">
        <f>VLOOKUP(A68,'Questions_de_Village_V1-2-1'!$A:$AB,4,FALSE)</f>
        <v>12.193559153200001</v>
      </c>
      <c r="F68" s="187">
        <f>VLOOKUP(A68,'Questions_de_Village_V1-2-1'!$A:$AB,5,FALSE)</f>
        <v>17.283670585399999</v>
      </c>
      <c r="G68" s="187">
        <f>VLOOKUP(A68,'Questions_de_Village_V1-2-1'!$A:$AB,6,FALSE)</f>
        <v>330.98221231999997</v>
      </c>
      <c r="H68" s="187"/>
      <c r="I68" s="187" t="str">
        <f>VLOOKUP(A68,'Questions_de_Village_V1-2-1'!$A:$AB,10,FALSE)</f>
        <v>Amloudouba</v>
      </c>
      <c r="J68" s="187" t="str">
        <f>VLOOKUP(A68,'Questions_de_Village_V1-2-1'!$A:$AB,11,FALSE)</f>
        <v>Ouled_Bili</v>
      </c>
      <c r="K68" s="187" t="str">
        <f>VLOOKUP(A68,'Questions_de_Village_V1-2-1'!$A:$AB,14,FALSE)</f>
        <v>swamp_far_away</v>
      </c>
      <c r="L68" s="187">
        <f>VLOOKUP(A68,'Questions_de_Village_V1-2-1'!$A:$AB,15,FALSE)</f>
        <v>0</v>
      </c>
      <c r="M68" s="187">
        <f>VLOOKUP(A68,'Questions_de_Village_V1-2-1'!$A:$AB,16,FALSE)</f>
        <v>0</v>
      </c>
      <c r="N68" s="183"/>
      <c r="O68" s="183"/>
      <c r="P68" s="183">
        <v>2612</v>
      </c>
      <c r="Q68" s="183">
        <v>2621</v>
      </c>
      <c r="R68" s="183">
        <v>10</v>
      </c>
      <c r="S68" s="182">
        <v>48</v>
      </c>
      <c r="T68" s="182">
        <v>28</v>
      </c>
      <c r="U68" s="185">
        <v>58.333333333333336</v>
      </c>
      <c r="V68" s="182">
        <v>17</v>
      </c>
      <c r="W68" s="185">
        <v>35.416666666666671</v>
      </c>
      <c r="X68" s="184">
        <v>4.8</v>
      </c>
      <c r="Y68" s="184">
        <v>3.1111111111111112</v>
      </c>
      <c r="Z68" s="184">
        <v>1.7</v>
      </c>
      <c r="AA68" s="188">
        <v>10</v>
      </c>
      <c r="AB68" s="185">
        <v>100</v>
      </c>
      <c r="AC68" s="188">
        <v>0</v>
      </c>
      <c r="AD68" s="185">
        <v>0</v>
      </c>
      <c r="AE68" s="188">
        <v>0</v>
      </c>
      <c r="AF68" s="185">
        <v>0</v>
      </c>
      <c r="AG68" s="188">
        <v>0</v>
      </c>
      <c r="AH68" s="185">
        <v>0</v>
      </c>
      <c r="AI68" s="183">
        <v>9</v>
      </c>
      <c r="AJ68" s="183">
        <v>8</v>
      </c>
      <c r="AK68" s="185">
        <v>52.941176470588239</v>
      </c>
      <c r="AL68" s="185">
        <v>47.058823529411761</v>
      </c>
      <c r="AM68" s="185">
        <v>100</v>
      </c>
      <c r="AN68" s="186">
        <v>32.058823529411768</v>
      </c>
      <c r="AO68" s="187" t="s">
        <v>2063</v>
      </c>
    </row>
    <row r="69" spans="1:41" x14ac:dyDescent="0.25">
      <c r="A69" s="268" t="s">
        <v>1459</v>
      </c>
      <c r="B69" s="190" t="s">
        <v>1459</v>
      </c>
      <c r="C69" s="194" t="str">
        <f>VLOOKUP(A69,'Questions_de_Village_V1-2-1'!$A:$AB,1,FALSE)</f>
        <v xml:space="preserve">Alkharoum </v>
      </c>
      <c r="D69" s="194" t="str">
        <f>VLOOKUP(A69,'Questions_de_Village_V1-2-1'!$A:$AB,9,FALSE)</f>
        <v>Alkharoum1</v>
      </c>
      <c r="E69" s="194">
        <f>VLOOKUP(A69,'Questions_de_Village_V1-2-1'!$A:$AB,4,FALSE)</f>
        <v>12.149081881700001</v>
      </c>
      <c r="F69" s="194">
        <f>VLOOKUP(A69,'Questions_de_Village_V1-2-1'!$A:$AB,5,FALSE)</f>
        <v>17.092735763</v>
      </c>
      <c r="G69" s="194">
        <f>VLOOKUP(A69,'Questions_de_Village_V1-2-1'!$A:$AB,6,FALSE)</f>
        <v>322.04669866</v>
      </c>
      <c r="H69" s="194"/>
      <c r="I69" s="194" t="str">
        <f>VLOOKUP(A69,'Questions_de_Village_V1-2-1'!$A:$AB,10,FALSE)</f>
        <v>Tania_1_Bokoro_</v>
      </c>
      <c r="J69" s="194" t="str">
        <f>VLOOKUP(A69,'Questions_de_Village_V1-2-1'!$A:$AB,11,FALSE)</f>
        <v>Tchawai</v>
      </c>
      <c r="K69" s="194" t="str">
        <f>VLOOKUP(A69,'Questions_de_Village_V1-2-1'!$A:$AB,14,FALSE)</f>
        <v>bh_in_village</v>
      </c>
      <c r="L69" s="194">
        <f>VLOOKUP(A69,'Questions_de_Village_V1-2-1'!$A:$AB,15,FALSE)</f>
        <v>1</v>
      </c>
      <c r="M69" s="194">
        <f>VLOOKUP(A69,'Questions_de_Village_V1-2-1'!$A:$AB,16,FALSE)</f>
        <v>0</v>
      </c>
      <c r="N69" s="190"/>
      <c r="O69" s="190"/>
      <c r="P69" s="190">
        <v>437</v>
      </c>
      <c r="Q69" s="190">
        <v>482</v>
      </c>
      <c r="R69" s="190">
        <v>46</v>
      </c>
      <c r="S69" s="189">
        <v>294</v>
      </c>
      <c r="T69" s="189">
        <v>200</v>
      </c>
      <c r="U69" s="192">
        <v>68.027210884353735</v>
      </c>
      <c r="V69" s="189">
        <v>103</v>
      </c>
      <c r="W69" s="192">
        <v>35.034013605442176</v>
      </c>
      <c r="X69" s="191">
        <v>6.3913043478260869</v>
      </c>
      <c r="Y69" s="191">
        <v>4.3478260869565215</v>
      </c>
      <c r="Z69" s="191">
        <v>2.2391304347826089</v>
      </c>
      <c r="AA69" s="195">
        <v>42</v>
      </c>
      <c r="AB69" s="192">
        <v>91.304347826086953</v>
      </c>
      <c r="AC69" s="195">
        <v>2</v>
      </c>
      <c r="AD69" s="192">
        <v>4.3478260869565215</v>
      </c>
      <c r="AE69" s="195">
        <v>0</v>
      </c>
      <c r="AF69" s="192">
        <v>0</v>
      </c>
      <c r="AG69" s="195">
        <v>1</v>
      </c>
      <c r="AH69" s="192">
        <v>2.1739130434782608</v>
      </c>
      <c r="AI69" s="190">
        <v>51</v>
      </c>
      <c r="AJ69" s="190">
        <v>52</v>
      </c>
      <c r="AK69" s="192">
        <v>49.514563106796118</v>
      </c>
      <c r="AL69" s="192">
        <v>50.485436893203882</v>
      </c>
      <c r="AM69" s="192">
        <v>100</v>
      </c>
      <c r="AN69" s="193">
        <v>35.582524271844662</v>
      </c>
      <c r="AO69" s="169" t="s">
        <v>2051</v>
      </c>
    </row>
    <row r="70" spans="1:41" x14ac:dyDescent="0.25">
      <c r="A70" s="268" t="s">
        <v>1460</v>
      </c>
      <c r="B70" s="190" t="s">
        <v>2029</v>
      </c>
      <c r="C70" s="194" t="str">
        <f>VLOOKUP(A70,'Questions_de_Village_V1-2-1'!$A:$AB,1,FALSE)</f>
        <v>Alkharoum   Aldjame</v>
      </c>
      <c r="D70" s="194" t="str">
        <f>VLOOKUP(A70,'Questions_de_Village_V1-2-1'!$A:$AB,9,FALSE)</f>
        <v>Alkaroum Aldjamé</v>
      </c>
      <c r="E70" s="194">
        <f>VLOOKUP(A70,'Questions_de_Village_V1-2-1'!$A:$AB,4,FALSE)</f>
        <v>12.153022938399999</v>
      </c>
      <c r="F70" s="194">
        <f>VLOOKUP(A70,'Questions_de_Village_V1-2-1'!$A:$AB,5,FALSE)</f>
        <v>17.098060996899999</v>
      </c>
      <c r="G70" s="194">
        <f>VLOOKUP(A70,'Questions_de_Village_V1-2-1'!$A:$AB,6,FALSE)</f>
        <v>348.11369824500002</v>
      </c>
      <c r="H70" s="194"/>
      <c r="I70" s="194" t="str">
        <f>VLOOKUP(A70,'Questions_de_Village_V1-2-1'!$A:$AB,10,FALSE)</f>
        <v>Tania_1_Bokoro_</v>
      </c>
      <c r="J70" s="194" t="str">
        <f>VLOOKUP(A70,'Questions_de_Village_V1-2-1'!$A:$AB,11,FALSE)</f>
        <v>Tchawai</v>
      </c>
      <c r="K70" s="194" t="str">
        <f>VLOOKUP(A70,'Questions_de_Village_V1-2-1'!$A:$AB,14,FALSE)</f>
        <v>bh_in_village</v>
      </c>
      <c r="L70" s="194">
        <f>VLOOKUP(A70,'Questions_de_Village_V1-2-1'!$A:$AB,15,FALSE)</f>
        <v>1</v>
      </c>
      <c r="M70" s="194">
        <f>VLOOKUP(A70,'Questions_de_Village_V1-2-1'!$A:$AB,16,FALSE)</f>
        <v>0</v>
      </c>
      <c r="N70" s="190"/>
      <c r="O70" s="190"/>
      <c r="P70" s="190">
        <v>521</v>
      </c>
      <c r="Q70" s="190">
        <v>565</v>
      </c>
      <c r="R70" s="190">
        <v>45</v>
      </c>
      <c r="S70" s="189">
        <v>279</v>
      </c>
      <c r="T70" s="189">
        <v>186</v>
      </c>
      <c r="U70" s="192">
        <v>66.666666666666657</v>
      </c>
      <c r="V70" s="189">
        <v>68</v>
      </c>
      <c r="W70" s="192">
        <v>24.372759856630825</v>
      </c>
      <c r="X70" s="191">
        <v>6.2</v>
      </c>
      <c r="Y70" s="191">
        <v>4.1333333333333337</v>
      </c>
      <c r="Z70" s="191">
        <v>1.5111111111111111</v>
      </c>
      <c r="AA70" s="195">
        <v>41</v>
      </c>
      <c r="AB70" s="192">
        <v>91.111111111111114</v>
      </c>
      <c r="AC70" s="195">
        <v>4</v>
      </c>
      <c r="AD70" s="192">
        <v>8.8888888888888893</v>
      </c>
      <c r="AE70" s="195">
        <v>0</v>
      </c>
      <c r="AF70" s="192">
        <v>0</v>
      </c>
      <c r="AG70" s="195">
        <v>0</v>
      </c>
      <c r="AH70" s="192">
        <v>0</v>
      </c>
      <c r="AI70" s="190">
        <v>37</v>
      </c>
      <c r="AJ70" s="190">
        <v>31</v>
      </c>
      <c r="AK70" s="192">
        <v>54.411764705882348</v>
      </c>
      <c r="AL70" s="192">
        <v>45.588235294117645</v>
      </c>
      <c r="AM70" s="192">
        <v>100</v>
      </c>
      <c r="AN70" s="193">
        <v>35.029411764705884</v>
      </c>
      <c r="AO70" s="194" t="s">
        <v>2051</v>
      </c>
    </row>
    <row r="71" spans="1:41" x14ac:dyDescent="0.25">
      <c r="A71" s="268" t="s">
        <v>1793</v>
      </c>
      <c r="B71" s="190" t="s">
        <v>1949</v>
      </c>
      <c r="C71" s="194" t="e">
        <f>VLOOKUP(A71,'Questions_de_Village_V1-2-1'!$A:$AB,1,FALSE)</f>
        <v>#N/A</v>
      </c>
      <c r="D71" s="194" t="e">
        <f>VLOOKUP(A71,'Questions_de_Village_V1-2-1'!$A:$AB,9,FALSE)</f>
        <v>#N/A</v>
      </c>
      <c r="E71" s="194" t="e">
        <f>VLOOKUP(A71,'Questions_de_Village_V1-2-1'!$A:$AB,4,FALSE)</f>
        <v>#N/A</v>
      </c>
      <c r="F71" s="194" t="e">
        <f>VLOOKUP(A71,'Questions_de_Village_V1-2-1'!$A:$AB,5,FALSE)</f>
        <v>#N/A</v>
      </c>
      <c r="G71" s="194" t="e">
        <f>VLOOKUP(A71,'Questions_de_Village_V1-2-1'!$A:$AB,6,FALSE)</f>
        <v>#N/A</v>
      </c>
      <c r="H71" s="194"/>
      <c r="I71" s="194" t="e">
        <f>VLOOKUP(A71,'Questions_de_Village_V1-2-1'!$A:$AB,10,FALSE)</f>
        <v>#N/A</v>
      </c>
      <c r="J71" s="194" t="e">
        <f>VLOOKUP(A71,'Questions_de_Village_V1-2-1'!$A:$AB,11,FALSE)</f>
        <v>#N/A</v>
      </c>
      <c r="K71" s="194" t="e">
        <f>VLOOKUP(A71,'Questions_de_Village_V1-2-1'!$A:$AB,14,FALSE)</f>
        <v>#N/A</v>
      </c>
      <c r="L71" s="194" t="e">
        <f>VLOOKUP(A71,'Questions_de_Village_V1-2-1'!$A:$AB,15,FALSE)</f>
        <v>#N/A</v>
      </c>
      <c r="M71" s="194" t="e">
        <f>VLOOKUP(A71,'Questions_de_Village_V1-2-1'!$A:$AB,16,FALSE)</f>
        <v>#N/A</v>
      </c>
      <c r="N71" s="190"/>
      <c r="O71" s="190"/>
      <c r="P71" s="190">
        <v>772</v>
      </c>
      <c r="Q71" s="190">
        <v>807</v>
      </c>
      <c r="R71" s="190">
        <v>36</v>
      </c>
      <c r="S71" s="189">
        <v>277</v>
      </c>
      <c r="T71" s="189">
        <v>202</v>
      </c>
      <c r="U71" s="192">
        <v>72.924187725631768</v>
      </c>
      <c r="V71" s="189">
        <v>82</v>
      </c>
      <c r="W71" s="192">
        <v>29.602888086642597</v>
      </c>
      <c r="X71" s="191">
        <v>7.6944444444444446</v>
      </c>
      <c r="Y71" s="191">
        <v>5.7714285714285714</v>
      </c>
      <c r="Z71" s="191">
        <v>2.2777777777777777</v>
      </c>
      <c r="AA71" s="195">
        <v>30</v>
      </c>
      <c r="AB71" s="192">
        <v>83.333333333333343</v>
      </c>
      <c r="AC71" s="195">
        <v>6</v>
      </c>
      <c r="AD71" s="192">
        <v>16.666666666666664</v>
      </c>
      <c r="AE71" s="195">
        <v>0</v>
      </c>
      <c r="AF71" s="192">
        <v>0</v>
      </c>
      <c r="AG71" s="195">
        <v>0</v>
      </c>
      <c r="AH71" s="192">
        <v>0</v>
      </c>
      <c r="AI71" s="190">
        <v>39</v>
      </c>
      <c r="AJ71" s="190">
        <v>43</v>
      </c>
      <c r="AK71" s="192">
        <v>47.560975609756099</v>
      </c>
      <c r="AL71" s="192">
        <v>52.439024390243901</v>
      </c>
      <c r="AM71" s="192">
        <v>100</v>
      </c>
      <c r="AN71" s="193">
        <v>37.487804878048777</v>
      </c>
      <c r="AO71" s="194" t="s">
        <v>2049</v>
      </c>
    </row>
    <row r="72" spans="1:41" x14ac:dyDescent="0.25">
      <c r="A72" s="266" t="s">
        <v>1914</v>
      </c>
      <c r="B72" s="190" t="s">
        <v>1914</v>
      </c>
      <c r="C72" s="194" t="e">
        <f>VLOOKUP(A72,'Questions_de_Village_V1-2-1'!$A:$AB,1,FALSE)</f>
        <v>#N/A</v>
      </c>
      <c r="D72" s="194" t="e">
        <f>VLOOKUP(A72,'Questions_de_Village_V1-2-1'!$A:$AB,9,FALSE)</f>
        <v>#N/A</v>
      </c>
      <c r="E72" s="194" t="e">
        <f>VLOOKUP(A72,'Questions_de_Village_V1-2-1'!$A:$AB,4,FALSE)</f>
        <v>#N/A</v>
      </c>
      <c r="F72" s="194" t="e">
        <f>VLOOKUP(A72,'Questions_de_Village_V1-2-1'!$A:$AB,5,FALSE)</f>
        <v>#N/A</v>
      </c>
      <c r="G72" s="194" t="e">
        <f>VLOOKUP(A72,'Questions_de_Village_V1-2-1'!$A:$AB,6,FALSE)</f>
        <v>#N/A</v>
      </c>
      <c r="H72" s="194"/>
      <c r="I72" s="194" t="e">
        <f>VLOOKUP(A72,'Questions_de_Village_V1-2-1'!$A:$AB,10,FALSE)</f>
        <v>#N/A</v>
      </c>
      <c r="J72" s="194" t="e">
        <f>VLOOKUP(A72,'Questions_de_Village_V1-2-1'!$A:$AB,11,FALSE)</f>
        <v>#N/A</v>
      </c>
      <c r="K72" s="194" t="e">
        <f>VLOOKUP(A72,'Questions_de_Village_V1-2-1'!$A:$AB,14,FALSE)</f>
        <v>#N/A</v>
      </c>
      <c r="L72" s="194" t="e">
        <f>VLOOKUP(A72,'Questions_de_Village_V1-2-1'!$A:$AB,15,FALSE)</f>
        <v>#N/A</v>
      </c>
      <c r="M72" s="194" t="e">
        <f>VLOOKUP(A72,'Questions_de_Village_V1-2-1'!$A:$AB,16,FALSE)</f>
        <v>#N/A</v>
      </c>
      <c r="N72" s="190"/>
      <c r="O72" s="190"/>
      <c r="P72" s="190">
        <v>2981</v>
      </c>
      <c r="Q72" s="190">
        <v>3009</v>
      </c>
      <c r="R72" s="190">
        <v>29</v>
      </c>
      <c r="S72" s="189">
        <v>192</v>
      </c>
      <c r="T72" s="189">
        <v>130</v>
      </c>
      <c r="U72" s="192">
        <v>67.708333333333343</v>
      </c>
      <c r="V72" s="189">
        <v>76</v>
      </c>
      <c r="W72" s="192">
        <v>39.583333333333329</v>
      </c>
      <c r="X72" s="191">
        <v>6.6206896551724137</v>
      </c>
      <c r="Y72" s="191">
        <v>4.4827586206896548</v>
      </c>
      <c r="Z72" s="191">
        <v>2.6206896551724137</v>
      </c>
      <c r="AA72" s="195">
        <v>26</v>
      </c>
      <c r="AB72" s="192">
        <v>89.65517241379311</v>
      </c>
      <c r="AC72" s="195">
        <v>2</v>
      </c>
      <c r="AD72" s="192">
        <v>6.8965517241379306</v>
      </c>
      <c r="AE72" s="195">
        <v>1</v>
      </c>
      <c r="AF72" s="192">
        <v>3.4482758620689653</v>
      </c>
      <c r="AG72" s="195">
        <v>0</v>
      </c>
      <c r="AH72" s="192">
        <v>0</v>
      </c>
      <c r="AI72" s="190">
        <v>26</v>
      </c>
      <c r="AJ72" s="190">
        <v>50</v>
      </c>
      <c r="AK72" s="192">
        <v>34.210526315789473</v>
      </c>
      <c r="AL72" s="192">
        <v>65.789473684210535</v>
      </c>
      <c r="AM72" s="192">
        <v>100</v>
      </c>
      <c r="AN72" s="193">
        <v>34.815789473684212</v>
      </c>
      <c r="AO72" s="194" t="s">
        <v>1903</v>
      </c>
    </row>
    <row r="73" spans="1:41" x14ac:dyDescent="0.25">
      <c r="A73" s="268" t="s">
        <v>1882</v>
      </c>
      <c r="B73" s="190" t="s">
        <v>1882</v>
      </c>
      <c r="C73" s="194" t="str">
        <f>VLOOKUP(A73,'Questions_de_Village_V1-2-1'!$A:$AB,1,FALSE)</f>
        <v>Allatana 1</v>
      </c>
      <c r="D73" s="194" t="str">
        <f>VLOOKUP(A73,'Questions_de_Village_V1-2-1'!$A:$AB,9,FALSE)</f>
        <v>Allatana</v>
      </c>
      <c r="E73" s="194">
        <f>VLOOKUP(A73,'Questions_de_Village_V1-2-1'!$A:$AB,4,FALSE)</f>
        <v>11.9433484438</v>
      </c>
      <c r="F73" s="194">
        <f>VLOOKUP(A73,'Questions_de_Village_V1-2-1'!$A:$AB,5,FALSE)</f>
        <v>17.226939771000001</v>
      </c>
      <c r="G73" s="194">
        <f>VLOOKUP(A73,'Questions_de_Village_V1-2-1'!$A:$AB,6,FALSE)</f>
        <v>355.55395945700002</v>
      </c>
      <c r="H73" s="194"/>
      <c r="I73" s="194" t="str">
        <f>VLOOKUP(A73,'Questions_de_Village_V1-2-1'!$A:$AB,10,FALSE)</f>
        <v>Yessie</v>
      </c>
      <c r="J73" s="194" t="str">
        <f>VLOOKUP(A73,'Questions_de_Village_V1-2-1'!$A:$AB,11,FALSE)</f>
        <v>Gama</v>
      </c>
      <c r="K73" s="194" t="str">
        <f>VLOOKUP(A73,'Questions_de_Village_V1-2-1'!$A:$AB,14,FALSE)</f>
        <v>bh_in_village</v>
      </c>
      <c r="L73" s="194">
        <f>VLOOKUP(A73,'Questions_de_Village_V1-2-1'!$A:$AB,15,FALSE)</f>
        <v>1</v>
      </c>
      <c r="M73" s="194">
        <f>VLOOKUP(A73,'Questions_de_Village_V1-2-1'!$A:$AB,16,FALSE)</f>
        <v>0</v>
      </c>
      <c r="N73" s="190"/>
      <c r="O73" s="190"/>
      <c r="P73" s="190">
        <v>2149</v>
      </c>
      <c r="Q73" s="190">
        <v>2168</v>
      </c>
      <c r="R73" s="190">
        <v>20</v>
      </c>
      <c r="S73" s="189">
        <v>121</v>
      </c>
      <c r="T73" s="189">
        <v>82</v>
      </c>
      <c r="U73" s="192">
        <v>67.768595041322314</v>
      </c>
      <c r="V73" s="189">
        <v>32</v>
      </c>
      <c r="W73" s="192">
        <v>26.446280991735538</v>
      </c>
      <c r="X73" s="191">
        <v>6.05</v>
      </c>
      <c r="Y73" s="191">
        <v>4.3157894736842106</v>
      </c>
      <c r="Z73" s="191">
        <v>1.6</v>
      </c>
      <c r="AA73" s="195">
        <v>17</v>
      </c>
      <c r="AB73" s="192">
        <v>85</v>
      </c>
      <c r="AC73" s="195">
        <v>3</v>
      </c>
      <c r="AD73" s="192">
        <v>15</v>
      </c>
      <c r="AE73" s="195">
        <v>0</v>
      </c>
      <c r="AF73" s="192">
        <v>0</v>
      </c>
      <c r="AG73" s="195">
        <v>0</v>
      </c>
      <c r="AH73" s="192">
        <v>0</v>
      </c>
      <c r="AI73" s="190">
        <v>17</v>
      </c>
      <c r="AJ73" s="190">
        <v>14</v>
      </c>
      <c r="AK73" s="192">
        <v>53.125</v>
      </c>
      <c r="AL73" s="192">
        <v>43.75</v>
      </c>
      <c r="AM73" s="192">
        <v>96.875</v>
      </c>
      <c r="AN73" s="193">
        <v>26.71875</v>
      </c>
      <c r="AO73" s="194" t="s">
        <v>1961</v>
      </c>
    </row>
    <row r="74" spans="1:41" x14ac:dyDescent="0.25">
      <c r="A74" s="268" t="s">
        <v>1883</v>
      </c>
      <c r="B74" s="190" t="s">
        <v>1883</v>
      </c>
      <c r="C74" s="194" t="str">
        <f>VLOOKUP(A74,'Questions_de_Village_V1-2-1'!$A:$AB,1,FALSE)</f>
        <v>Allaye</v>
      </c>
      <c r="D74" s="194" t="str">
        <f>VLOOKUP(A74,'Questions_de_Village_V1-2-1'!$A:$AB,9,FALSE)</f>
        <v>Allaye (Gama)</v>
      </c>
      <c r="E74" s="194">
        <f>VLOOKUP(A74,'Questions_de_Village_V1-2-1'!$A:$AB,4,FALSE)</f>
        <v>11.790576720500001</v>
      </c>
      <c r="F74" s="194">
        <f>VLOOKUP(A74,'Questions_de_Village_V1-2-1'!$A:$AB,5,FALSE)</f>
        <v>17.1660987122</v>
      </c>
      <c r="G74" s="194">
        <f>VLOOKUP(A74,'Questions_de_Village_V1-2-1'!$A:$AB,6,FALSE)</f>
        <v>338.40534197099998</v>
      </c>
      <c r="H74" s="194"/>
      <c r="I74" s="194" t="str">
        <f>VLOOKUP(A74,'Questions_de_Village_V1-2-1'!$A:$AB,10,FALSE)</f>
        <v/>
      </c>
      <c r="J74" s="194" t="str">
        <f>VLOOKUP(A74,'Questions_de_Village_V1-2-1'!$A:$AB,11,FALSE)</f>
        <v>Gama</v>
      </c>
      <c r="K74" s="194" t="str">
        <f>VLOOKUP(A74,'Questions_de_Village_V1-2-1'!$A:$AB,14,FALSE)</f>
        <v>bh_in_village</v>
      </c>
      <c r="L74" s="194">
        <f>VLOOKUP(A74,'Questions_de_Village_V1-2-1'!$A:$AB,15,FALSE)</f>
        <v>3</v>
      </c>
      <c r="M74" s="194">
        <f>VLOOKUP(A74,'Questions_de_Village_V1-2-1'!$A:$AB,16,FALSE)</f>
        <v>0</v>
      </c>
      <c r="N74" s="190"/>
      <c r="O74" s="190"/>
      <c r="P74" s="190">
        <v>2169</v>
      </c>
      <c r="Q74" s="190">
        <v>2316</v>
      </c>
      <c r="R74" s="190">
        <v>148</v>
      </c>
      <c r="S74" s="189">
        <v>945</v>
      </c>
      <c r="T74" s="189">
        <v>624</v>
      </c>
      <c r="U74" s="192">
        <v>66.031746031746025</v>
      </c>
      <c r="V74" s="189">
        <v>230</v>
      </c>
      <c r="W74" s="192">
        <v>24.338624338624339</v>
      </c>
      <c r="X74" s="191">
        <v>6.3851351351351351</v>
      </c>
      <c r="Y74" s="191">
        <v>4.5217391304347823</v>
      </c>
      <c r="Z74" s="191">
        <v>1.5540540540540539</v>
      </c>
      <c r="AA74" s="195">
        <v>129</v>
      </c>
      <c r="AB74" s="192">
        <v>87.162162162162161</v>
      </c>
      <c r="AC74" s="195">
        <v>14</v>
      </c>
      <c r="AD74" s="192">
        <v>9.4594594594594597</v>
      </c>
      <c r="AE74" s="195">
        <v>4</v>
      </c>
      <c r="AF74" s="192">
        <v>2.7027027027027026</v>
      </c>
      <c r="AG74" s="195">
        <v>1</v>
      </c>
      <c r="AH74" s="192">
        <v>0.67567567567567566</v>
      </c>
      <c r="AI74" s="190">
        <v>94</v>
      </c>
      <c r="AJ74" s="190">
        <v>121</v>
      </c>
      <c r="AK74" s="192">
        <v>40.869565217391305</v>
      </c>
      <c r="AL74" s="192">
        <v>52.608695652173907</v>
      </c>
      <c r="AM74" s="192">
        <v>93.478260869565219</v>
      </c>
      <c r="AN74" s="193">
        <v>24.913043478260871</v>
      </c>
      <c r="AO74" s="194" t="s">
        <v>1961</v>
      </c>
    </row>
    <row r="75" spans="1:41" x14ac:dyDescent="0.25">
      <c r="A75" s="189" t="s">
        <v>1820</v>
      </c>
      <c r="B75" s="190" t="s">
        <v>1967</v>
      </c>
      <c r="C75" s="194" t="str">
        <f>VLOOKUP(A75,'Questions_de_Village_V1-2-1'!$A:$AB,1,FALSE)</f>
        <v>Almahfour</v>
      </c>
      <c r="D75" s="194" t="str">
        <f>VLOOKUP(A75,'Questions_de_Village_V1-2-1'!$A:$AB,9,FALSE)</f>
        <v>Almafour</v>
      </c>
      <c r="E75" s="194">
        <f>VLOOKUP(A75,'Questions_de_Village_V1-2-1'!$A:$AB,4,FALSE)</f>
        <v>12.0557103487</v>
      </c>
      <c r="F75" s="194">
        <f>VLOOKUP(A75,'Questions_de_Village_V1-2-1'!$A:$AB,5,FALSE)</f>
        <v>17.129917360099999</v>
      </c>
      <c r="G75" s="194">
        <f>VLOOKUP(A75,'Questions_de_Village_V1-2-1'!$A:$AB,6,FALSE)</f>
        <v>312.78941792799998</v>
      </c>
      <c r="H75" s="194"/>
      <c r="I75" s="194" t="str">
        <f>VLOOKUP(A75,'Questions_de_Village_V1-2-1'!$A:$AB,10,FALSE)</f>
        <v>Amloudouba</v>
      </c>
      <c r="J75" s="194" t="str">
        <f>VLOOKUP(A75,'Questions_de_Village_V1-2-1'!$A:$AB,11,FALSE)</f>
        <v>Dilbini</v>
      </c>
      <c r="K75" s="194" t="str">
        <f>VLOOKUP(A75,'Questions_de_Village_V1-2-1'!$A:$AB,14,FALSE)</f>
        <v>open_well_far_from_village</v>
      </c>
      <c r="L75" s="194">
        <f>VLOOKUP(A75,'Questions_de_Village_V1-2-1'!$A:$AB,15,FALSE)</f>
        <v>0</v>
      </c>
      <c r="M75" s="194">
        <f>VLOOKUP(A75,'Questions_de_Village_V1-2-1'!$A:$AB,16,FALSE)</f>
        <v>0</v>
      </c>
      <c r="N75" s="190"/>
      <c r="O75" s="190"/>
      <c r="P75" s="190">
        <v>1964</v>
      </c>
      <c r="Q75" s="190">
        <v>2007</v>
      </c>
      <c r="R75" s="190">
        <v>44</v>
      </c>
      <c r="S75" s="189">
        <v>312</v>
      </c>
      <c r="T75" s="189">
        <v>219</v>
      </c>
      <c r="U75" s="192">
        <v>70.192307692307693</v>
      </c>
      <c r="V75" s="189">
        <v>97</v>
      </c>
      <c r="W75" s="192">
        <v>31.089743589743591</v>
      </c>
      <c r="X75" s="191">
        <v>7.0909090909090908</v>
      </c>
      <c r="Y75" s="191">
        <v>4.9772727272727275</v>
      </c>
      <c r="Z75" s="191">
        <v>2.2045454545454546</v>
      </c>
      <c r="AA75" s="195">
        <v>35</v>
      </c>
      <c r="AB75" s="192">
        <v>79.545454545454547</v>
      </c>
      <c r="AC75" s="195">
        <v>7</v>
      </c>
      <c r="AD75" s="192">
        <v>15.909090909090908</v>
      </c>
      <c r="AE75" s="195">
        <v>2</v>
      </c>
      <c r="AF75" s="192">
        <v>4.5454545454545459</v>
      </c>
      <c r="AG75" s="195">
        <v>0</v>
      </c>
      <c r="AH75" s="192">
        <v>0</v>
      </c>
      <c r="AI75" s="190">
        <v>41</v>
      </c>
      <c r="AJ75" s="190">
        <v>56</v>
      </c>
      <c r="AK75" s="192">
        <v>42.268041237113401</v>
      </c>
      <c r="AL75" s="192">
        <v>57.731958762886592</v>
      </c>
      <c r="AM75" s="192">
        <v>100</v>
      </c>
      <c r="AN75" s="193">
        <v>32.567010309278352</v>
      </c>
      <c r="AO75" s="194" t="s">
        <v>937</v>
      </c>
    </row>
    <row r="76" spans="1:41" x14ac:dyDescent="0.25">
      <c r="A76" s="189" t="s">
        <v>1341</v>
      </c>
      <c r="B76" s="190" t="s">
        <v>1341</v>
      </c>
      <c r="C76" s="194" t="str">
        <f>VLOOKUP(A76,'Questions_de_Village_V1-2-1'!$A:$AB,1,FALSE)</f>
        <v>Almala</v>
      </c>
      <c r="D76" s="194" t="str">
        <f>VLOOKUP(A76,'Questions_de_Village_V1-2-1'!$A:$AB,9,FALSE)</f>
        <v>Al-Alaya</v>
      </c>
      <c r="E76" s="194">
        <f>VLOOKUP(A76,'Questions_de_Village_V1-2-1'!$A:$AB,4,FALSE)</f>
        <v>12.3293591509</v>
      </c>
      <c r="F76" s="194">
        <f>VLOOKUP(A76,'Questions_de_Village_V1-2-1'!$A:$AB,5,FALSE)</f>
        <v>16.537156179699998</v>
      </c>
      <c r="G76" s="194">
        <f>VLOOKUP(A76,'Questions_de_Village_V1-2-1'!$A:$AB,6,FALSE)</f>
        <v>307.43146849700003</v>
      </c>
      <c r="H76" s="194"/>
      <c r="I76" s="194" t="str">
        <f>VLOOKUP(A76,'Questions_de_Village_V1-2-1'!$A:$AB,10,FALSE)</f>
        <v>Daibaba_1_Maigana_</v>
      </c>
      <c r="J76" s="194" t="str">
        <f>VLOOKUP(A76,'Questions_de_Village_V1-2-1'!$A:$AB,11,FALSE)</f>
        <v>Maigana</v>
      </c>
      <c r="K76" s="194" t="str">
        <f>VLOOKUP(A76,'Questions_de_Village_V1-2-1'!$A:$AB,14,FALSE)</f>
        <v>open_well_far_from_village</v>
      </c>
      <c r="L76" s="194">
        <f>VLOOKUP(A76,'Questions_de_Village_V1-2-1'!$A:$AB,15,FALSE)</f>
        <v>0</v>
      </c>
      <c r="M76" s="194">
        <f>VLOOKUP(A76,'Questions_de_Village_V1-2-1'!$A:$AB,16,FALSE)</f>
        <v>0</v>
      </c>
      <c r="N76" s="190"/>
      <c r="O76" s="190"/>
      <c r="P76" s="190">
        <v>2789</v>
      </c>
      <c r="Q76" s="190">
        <v>2826</v>
      </c>
      <c r="R76" s="190">
        <v>38</v>
      </c>
      <c r="S76" s="189">
        <v>301</v>
      </c>
      <c r="T76" s="189">
        <v>221</v>
      </c>
      <c r="U76" s="192">
        <v>73.421926910299007</v>
      </c>
      <c r="V76" s="189">
        <v>99</v>
      </c>
      <c r="W76" s="192">
        <v>32.89036544850498</v>
      </c>
      <c r="X76" s="191">
        <v>7.9210526315789478</v>
      </c>
      <c r="Y76" s="191">
        <v>5.8157894736842106</v>
      </c>
      <c r="Z76" s="191">
        <v>2.6052631578947367</v>
      </c>
      <c r="AA76" s="195">
        <v>34</v>
      </c>
      <c r="AB76" s="192">
        <v>89.473684210526315</v>
      </c>
      <c r="AC76" s="195">
        <v>4</v>
      </c>
      <c r="AD76" s="192">
        <v>10.526315789473683</v>
      </c>
      <c r="AE76" s="195">
        <v>0</v>
      </c>
      <c r="AF76" s="192">
        <v>0</v>
      </c>
      <c r="AG76" s="195">
        <v>0</v>
      </c>
      <c r="AH76" s="192">
        <v>0</v>
      </c>
      <c r="AI76" s="190">
        <v>39</v>
      </c>
      <c r="AJ76" s="190">
        <v>60</v>
      </c>
      <c r="AK76" s="192">
        <v>39.393939393939391</v>
      </c>
      <c r="AL76" s="192">
        <v>60.606060606060609</v>
      </c>
      <c r="AM76" s="192">
        <v>100</v>
      </c>
      <c r="AN76" s="193">
        <v>37.454545454545453</v>
      </c>
      <c r="AO76" s="194" t="s">
        <v>1903</v>
      </c>
    </row>
    <row r="77" spans="1:41" x14ac:dyDescent="0.25">
      <c r="A77" s="179" t="s">
        <v>1116</v>
      </c>
      <c r="B77" s="190" t="s">
        <v>1116</v>
      </c>
      <c r="C77" s="194" t="str">
        <f>VLOOKUP(A77,'Questions_de_Village_V1-2-1'!$A:$AB,1,FALSE)</f>
        <v>Almawatir</v>
      </c>
      <c r="D77" s="194" t="str">
        <f>VLOOKUP(A77,'Questions_de_Village_V1-2-1'!$A:$AB,9,FALSE)</f>
        <v>Mouatir</v>
      </c>
      <c r="E77" s="194">
        <f>VLOOKUP(A77,'Questions_de_Village_V1-2-1'!$A:$AB,4,FALSE)</f>
        <v>12.142764958600001</v>
      </c>
      <c r="F77" s="194">
        <f>VLOOKUP(A77,'Questions_de_Village_V1-2-1'!$A:$AB,5,FALSE)</f>
        <v>17.517750145000001</v>
      </c>
      <c r="G77" s="194">
        <f>VLOOKUP(A77,'Questions_de_Village_V1-2-1'!$A:$AB,6,FALSE)</f>
        <v>293.00172142299999</v>
      </c>
      <c r="H77" s="194"/>
      <c r="I77" s="194" t="str">
        <f>VLOOKUP(A77,'Questions_de_Village_V1-2-1'!$A:$AB,10,FALSE)</f>
        <v>Amloudouba</v>
      </c>
      <c r="J77" s="194" t="str">
        <f>VLOOKUP(A77,'Questions_de_Village_V1-2-1'!$A:$AB,11,FALSE)</f>
        <v>Arbouchatak</v>
      </c>
      <c r="K77" s="194" t="str">
        <f>VLOOKUP(A77,'Questions_de_Village_V1-2-1'!$A:$AB,14,FALSE)</f>
        <v>commercial_bh_in_village</v>
      </c>
      <c r="L77" s="194">
        <f>VLOOKUP(A77,'Questions_de_Village_V1-2-1'!$A:$AB,15,FALSE)</f>
        <v>0</v>
      </c>
      <c r="M77" s="194">
        <f>VLOOKUP(A77,'Questions_de_Village_V1-2-1'!$A:$AB,16,FALSE)</f>
        <v>0</v>
      </c>
      <c r="N77" s="190"/>
      <c r="O77" s="190"/>
      <c r="P77" s="190">
        <v>878</v>
      </c>
      <c r="Q77" s="190">
        <v>925</v>
      </c>
      <c r="R77" s="190">
        <v>48</v>
      </c>
      <c r="S77" s="189">
        <v>286</v>
      </c>
      <c r="T77" s="189">
        <v>190</v>
      </c>
      <c r="U77" s="192">
        <v>66.43356643356644</v>
      </c>
      <c r="V77" s="189">
        <v>86</v>
      </c>
      <c r="W77" s="192">
        <v>30.069930069930066</v>
      </c>
      <c r="X77" s="191">
        <v>5.958333333333333</v>
      </c>
      <c r="Y77" s="191">
        <v>3.9583333333333335</v>
      </c>
      <c r="Z77" s="191">
        <v>1.7916666666666667</v>
      </c>
      <c r="AA77" s="195">
        <v>43</v>
      </c>
      <c r="AB77" s="192">
        <v>89.583333333333343</v>
      </c>
      <c r="AC77" s="195">
        <v>4</v>
      </c>
      <c r="AD77" s="192">
        <v>8.3333333333333321</v>
      </c>
      <c r="AE77" s="195">
        <v>1</v>
      </c>
      <c r="AF77" s="192">
        <v>2.083333333333333</v>
      </c>
      <c r="AG77" s="195">
        <v>0</v>
      </c>
      <c r="AH77" s="192">
        <v>0</v>
      </c>
      <c r="AI77" s="190">
        <v>41</v>
      </c>
      <c r="AJ77" s="190">
        <v>44</v>
      </c>
      <c r="AK77" s="192">
        <v>47.674418604651166</v>
      </c>
      <c r="AL77" s="192">
        <v>51.162790697674424</v>
      </c>
      <c r="AM77" s="192">
        <v>98.83720930232559</v>
      </c>
      <c r="AN77" s="193">
        <v>34.697674418604649</v>
      </c>
      <c r="AO77" s="194" t="s">
        <v>1796</v>
      </c>
    </row>
    <row r="78" spans="1:41" x14ac:dyDescent="0.25">
      <c r="A78" s="268" t="s">
        <v>1873</v>
      </c>
      <c r="B78" s="190" t="s">
        <v>1873</v>
      </c>
      <c r="C78" s="194" t="str">
        <f>VLOOKUP(A78,'Questions_de_Village_V1-2-1'!$A:$AB,1,FALSE)</f>
        <v>Almazaroub</v>
      </c>
      <c r="D78" s="194" t="str">
        <f>VLOOKUP(A78,'Questions_de_Village_V1-2-1'!$A:$AB,9,FALSE)</f>
        <v>Almazroub</v>
      </c>
      <c r="E78" s="194">
        <f>VLOOKUP(A78,'Questions_de_Village_V1-2-1'!$A:$AB,4,FALSE)</f>
        <v>11.932954366300001</v>
      </c>
      <c r="F78" s="194">
        <f>VLOOKUP(A78,'Questions_de_Village_V1-2-1'!$A:$AB,5,FALSE)</f>
        <v>17.232798920600001</v>
      </c>
      <c r="G78" s="194">
        <f>VLOOKUP(A78,'Questions_de_Village_V1-2-1'!$A:$AB,6,FALSE)</f>
        <v>320.15007793299998</v>
      </c>
      <c r="H78" s="194"/>
      <c r="I78" s="194" t="str">
        <f>VLOOKUP(A78,'Questions_de_Village_V1-2-1'!$A:$AB,10,FALSE)</f>
        <v>Yessie</v>
      </c>
      <c r="J78" s="194" t="str">
        <f>VLOOKUP(A78,'Questions_de_Village_V1-2-1'!$A:$AB,11,FALSE)</f>
        <v>Gama</v>
      </c>
      <c r="K78" s="194" t="str">
        <f>VLOOKUP(A78,'Questions_de_Village_V1-2-1'!$A:$AB,14,FALSE)</f>
        <v>bh_in_village</v>
      </c>
      <c r="L78" s="194">
        <f>VLOOKUP(A78,'Questions_de_Village_V1-2-1'!$A:$AB,15,FALSE)</f>
        <v>1</v>
      </c>
      <c r="M78" s="194">
        <f>VLOOKUP(A78,'Questions_de_Village_V1-2-1'!$A:$AB,16,FALSE)</f>
        <v>0</v>
      </c>
      <c r="N78" s="190"/>
      <c r="O78" s="190"/>
      <c r="P78" s="190">
        <v>1880</v>
      </c>
      <c r="Q78" s="190">
        <v>1904</v>
      </c>
      <c r="R78" s="190">
        <v>25</v>
      </c>
      <c r="S78" s="189">
        <v>147</v>
      </c>
      <c r="T78" s="189">
        <v>95</v>
      </c>
      <c r="U78" s="192">
        <v>64.625850340136054</v>
      </c>
      <c r="V78" s="189">
        <v>46</v>
      </c>
      <c r="W78" s="192">
        <v>31.292517006802722</v>
      </c>
      <c r="X78" s="191">
        <v>5.88</v>
      </c>
      <c r="Y78" s="191">
        <v>3.9583333333333335</v>
      </c>
      <c r="Z78" s="191">
        <v>1.84</v>
      </c>
      <c r="AA78" s="195">
        <v>23</v>
      </c>
      <c r="AB78" s="192">
        <v>92</v>
      </c>
      <c r="AC78" s="195">
        <v>2</v>
      </c>
      <c r="AD78" s="192">
        <v>8</v>
      </c>
      <c r="AE78" s="195">
        <v>0</v>
      </c>
      <c r="AF78" s="192">
        <v>0</v>
      </c>
      <c r="AG78" s="195">
        <v>0</v>
      </c>
      <c r="AH78" s="192">
        <v>0</v>
      </c>
      <c r="AI78" s="190">
        <v>23</v>
      </c>
      <c r="AJ78" s="190">
        <v>21</v>
      </c>
      <c r="AK78" s="192">
        <v>50</v>
      </c>
      <c r="AL78" s="192">
        <v>45.652173913043477</v>
      </c>
      <c r="AM78" s="192">
        <v>95.65217391304347</v>
      </c>
      <c r="AN78" s="193">
        <v>29.391304347826086</v>
      </c>
      <c r="AO78" s="194" t="s">
        <v>1961</v>
      </c>
    </row>
    <row r="79" spans="1:41" x14ac:dyDescent="0.25">
      <c r="A79" s="268" t="s">
        <v>1871</v>
      </c>
      <c r="B79" s="190" t="s">
        <v>1871</v>
      </c>
      <c r="C79" s="194" t="str">
        <f>VLOOKUP(A79,'Questions_de_Village_V1-2-1'!$A:$AB,1,FALSE)</f>
        <v>Almime</v>
      </c>
      <c r="D79" s="194" t="str">
        <f>VLOOKUP(A79,'Questions_de_Village_V1-2-1'!$A:$AB,9,FALSE)</f>
        <v>Almim1</v>
      </c>
      <c r="E79" s="194">
        <f>VLOOKUP(A79,'Questions_de_Village_V1-2-1'!$A:$AB,4,FALSE)</f>
        <v>11.9096094975</v>
      </c>
      <c r="F79" s="194">
        <f>VLOOKUP(A79,'Questions_de_Village_V1-2-1'!$A:$AB,5,FALSE)</f>
        <v>17.191684725999998</v>
      </c>
      <c r="G79" s="194">
        <f>VLOOKUP(A79,'Questions_de_Village_V1-2-1'!$A:$AB,6,FALSE)</f>
        <v>336.21995572399999</v>
      </c>
      <c r="H79" s="194"/>
      <c r="I79" s="194" t="str">
        <f>VLOOKUP(A79,'Questions_de_Village_V1-2-1'!$A:$AB,10,FALSE)</f>
        <v>Yessie</v>
      </c>
      <c r="J79" s="194" t="str">
        <f>VLOOKUP(A79,'Questions_de_Village_V1-2-1'!$A:$AB,11,FALSE)</f>
        <v>Gama</v>
      </c>
      <c r="K79" s="194" t="str">
        <f>VLOOKUP(A79,'Questions_de_Village_V1-2-1'!$A:$AB,14,FALSE)</f>
        <v>bh_in_village</v>
      </c>
      <c r="L79" s="194">
        <f>VLOOKUP(A79,'Questions_de_Village_V1-2-1'!$A:$AB,15,FALSE)</f>
        <v>1</v>
      </c>
      <c r="M79" s="194">
        <f>VLOOKUP(A79,'Questions_de_Village_V1-2-1'!$A:$AB,16,FALSE)</f>
        <v>0</v>
      </c>
      <c r="N79" s="190"/>
      <c r="O79" s="190"/>
      <c r="P79" s="190">
        <v>1838</v>
      </c>
      <c r="Q79" s="190">
        <v>1869</v>
      </c>
      <c r="R79" s="190">
        <v>32</v>
      </c>
      <c r="S79" s="189">
        <v>194</v>
      </c>
      <c r="T79" s="189">
        <v>131</v>
      </c>
      <c r="U79" s="192">
        <v>67.525773195876297</v>
      </c>
      <c r="V79" s="189">
        <v>61</v>
      </c>
      <c r="W79" s="192">
        <v>31.443298969072163</v>
      </c>
      <c r="X79" s="191">
        <v>6.0625</v>
      </c>
      <c r="Y79" s="191">
        <v>4.09375</v>
      </c>
      <c r="Z79" s="191">
        <v>1.90625</v>
      </c>
      <c r="AA79" s="195">
        <v>32</v>
      </c>
      <c r="AB79" s="192">
        <v>100</v>
      </c>
      <c r="AC79" s="195">
        <v>0</v>
      </c>
      <c r="AD79" s="192">
        <v>0</v>
      </c>
      <c r="AE79" s="195">
        <v>0</v>
      </c>
      <c r="AF79" s="192">
        <v>0</v>
      </c>
      <c r="AG79" s="195">
        <v>0</v>
      </c>
      <c r="AH79" s="192">
        <v>0</v>
      </c>
      <c r="AI79" s="190">
        <v>30</v>
      </c>
      <c r="AJ79" s="190">
        <v>25</v>
      </c>
      <c r="AK79" s="192">
        <v>49.180327868852459</v>
      </c>
      <c r="AL79" s="192">
        <v>40.983606557377051</v>
      </c>
      <c r="AM79" s="192">
        <v>90.163934426229503</v>
      </c>
      <c r="AN79" s="193">
        <v>27.180327868852459</v>
      </c>
      <c r="AO79" s="194" t="s">
        <v>1961</v>
      </c>
    </row>
    <row r="80" spans="1:41" x14ac:dyDescent="0.25">
      <c r="A80" s="189" t="s">
        <v>1461</v>
      </c>
      <c r="B80" s="190" t="s">
        <v>1461</v>
      </c>
      <c r="C80" s="194" t="str">
        <f>VLOOKUP(A80,'Questions_de_Village_V1-2-1'!$A:$AB,1,FALSE)</f>
        <v>Alnaama Deye</v>
      </c>
      <c r="D80" s="194" t="str">
        <f>VLOOKUP(A80,'Questions_de_Village_V1-2-1'!$A:$AB,9,FALSE)</f>
        <v>Hilit Dehiyé Anaama</v>
      </c>
      <c r="E80" s="194">
        <f>VLOOKUP(A80,'Questions_de_Village_V1-2-1'!$A:$AB,4,FALSE)</f>
        <v>12.2541197645</v>
      </c>
      <c r="F80" s="194">
        <f>VLOOKUP(A80,'Questions_de_Village_V1-2-1'!$A:$AB,5,FALSE)</f>
        <v>17.121419044700001</v>
      </c>
      <c r="G80" s="194">
        <f>VLOOKUP(A80,'Questions_de_Village_V1-2-1'!$A:$AB,6,FALSE)</f>
        <v>323.13742917799999</v>
      </c>
      <c r="H80" s="194"/>
      <c r="I80" s="194" t="str">
        <f>VLOOKUP(A80,'Questions_de_Village_V1-2-1'!$A:$AB,10,FALSE)</f>
        <v>Tania_1_Bokoro_</v>
      </c>
      <c r="J80" s="194" t="str">
        <f>VLOOKUP(A80,'Questions_de_Village_V1-2-1'!$A:$AB,11,FALSE)</f>
        <v>Tchawai</v>
      </c>
      <c r="K80" s="194" t="str">
        <f>VLOOKUP(A80,'Questions_de_Village_V1-2-1'!$A:$AB,14,FALSE)</f>
        <v>bh_in_village</v>
      </c>
      <c r="L80" s="194">
        <f>VLOOKUP(A80,'Questions_de_Village_V1-2-1'!$A:$AB,15,FALSE)</f>
        <v>2</v>
      </c>
      <c r="M80" s="194">
        <f>VLOOKUP(A80,'Questions_de_Village_V1-2-1'!$A:$AB,16,FALSE)</f>
        <v>0</v>
      </c>
      <c r="N80" s="190"/>
      <c r="O80" s="190"/>
      <c r="P80" s="190">
        <v>1240</v>
      </c>
      <c r="Q80" s="190">
        <v>1344</v>
      </c>
      <c r="R80" s="190">
        <v>105</v>
      </c>
      <c r="S80" s="189">
        <v>637</v>
      </c>
      <c r="T80" s="189">
        <v>438</v>
      </c>
      <c r="U80" s="192">
        <v>68.759811616954465</v>
      </c>
      <c r="V80" s="189">
        <v>154</v>
      </c>
      <c r="W80" s="192">
        <v>24.175824175824175</v>
      </c>
      <c r="X80" s="191">
        <v>6.0666666666666664</v>
      </c>
      <c r="Y80" s="191">
        <v>4.1714285714285717</v>
      </c>
      <c r="Z80" s="191">
        <v>1.4666666666666666</v>
      </c>
      <c r="AA80" s="195">
        <v>97</v>
      </c>
      <c r="AB80" s="192">
        <v>92.38095238095238</v>
      </c>
      <c r="AC80" s="195">
        <v>5</v>
      </c>
      <c r="AD80" s="192">
        <v>4.7619047619047619</v>
      </c>
      <c r="AE80" s="195">
        <v>0</v>
      </c>
      <c r="AF80" s="192">
        <v>0</v>
      </c>
      <c r="AG80" s="195">
        <v>0</v>
      </c>
      <c r="AH80" s="192">
        <v>0</v>
      </c>
      <c r="AI80" s="190">
        <v>75</v>
      </c>
      <c r="AJ80" s="190">
        <v>79</v>
      </c>
      <c r="AK80" s="192">
        <v>48.701298701298704</v>
      </c>
      <c r="AL80" s="192">
        <v>51.298701298701296</v>
      </c>
      <c r="AM80" s="192">
        <v>100</v>
      </c>
      <c r="AN80" s="193">
        <v>34.084415584415588</v>
      </c>
      <c r="AO80" s="194" t="s">
        <v>2051</v>
      </c>
    </row>
    <row r="81" spans="1:41" x14ac:dyDescent="0.25">
      <c r="A81" s="181" t="s">
        <v>1117</v>
      </c>
      <c r="B81" s="190" t="s">
        <v>1953</v>
      </c>
      <c r="C81" s="194" t="str">
        <f>VLOOKUP(A81,'Questions_de_Village_V1-2-1'!$A:$AB,1,FALSE)</f>
        <v xml:space="preserve">Alota </v>
      </c>
      <c r="D81" s="194" t="str">
        <f>VLOOKUP(A81,'Questions_de_Village_V1-2-1'!$A:$AB,9,FALSE)</f>
        <v>Alota</v>
      </c>
      <c r="E81" s="194">
        <f>VLOOKUP(A81,'Questions_de_Village_V1-2-1'!$A:$AB,4,FALSE)</f>
        <v>12.0853456208</v>
      </c>
      <c r="F81" s="194">
        <f>VLOOKUP(A81,'Questions_de_Village_V1-2-1'!$A:$AB,5,FALSE)</f>
        <v>17.4439813758</v>
      </c>
      <c r="G81" s="194">
        <f>VLOOKUP(A81,'Questions_de_Village_V1-2-1'!$A:$AB,6,FALSE)</f>
        <v>367.50101909599999</v>
      </c>
      <c r="H81" s="194"/>
      <c r="I81" s="194" t="str">
        <f>VLOOKUP(A81,'Questions_de_Village_V1-2-1'!$A:$AB,10,FALSE)</f>
        <v>Amloudouba</v>
      </c>
      <c r="J81" s="194" t="str">
        <f>VLOOKUP(A81,'Questions_de_Village_V1-2-1'!$A:$AB,11,FALSE)</f>
        <v>Arbouchatak</v>
      </c>
      <c r="K81" s="194" t="str">
        <f>VLOOKUP(A81,'Questions_de_Village_V1-2-1'!$A:$AB,14,FALSE)</f>
        <v>swamp_near_by</v>
      </c>
      <c r="L81" s="194">
        <f>VLOOKUP(A81,'Questions_de_Village_V1-2-1'!$A:$AB,15,FALSE)</f>
        <v>0</v>
      </c>
      <c r="M81" s="194">
        <f>VLOOKUP(A81,'Questions_de_Village_V1-2-1'!$A:$AB,16,FALSE)</f>
        <v>0</v>
      </c>
      <c r="N81" s="190"/>
      <c r="O81" s="190"/>
      <c r="P81" s="190">
        <v>1375</v>
      </c>
      <c r="Q81" s="190">
        <v>1382</v>
      </c>
      <c r="R81" s="190">
        <v>8</v>
      </c>
      <c r="S81" s="189">
        <v>33</v>
      </c>
      <c r="T81" s="189">
        <v>18</v>
      </c>
      <c r="U81" s="192">
        <v>54.54545454545454</v>
      </c>
      <c r="V81" s="189">
        <v>8</v>
      </c>
      <c r="W81" s="192">
        <v>24.242424242424242</v>
      </c>
      <c r="X81" s="191">
        <v>4.125</v>
      </c>
      <c r="Y81" s="191">
        <v>2.25</v>
      </c>
      <c r="Z81" s="191">
        <v>1</v>
      </c>
      <c r="AA81" s="195">
        <v>8</v>
      </c>
      <c r="AB81" s="192">
        <v>100</v>
      </c>
      <c r="AC81" s="195">
        <v>0</v>
      </c>
      <c r="AD81" s="192">
        <v>0</v>
      </c>
      <c r="AE81" s="195">
        <v>0</v>
      </c>
      <c r="AF81" s="192">
        <v>0</v>
      </c>
      <c r="AG81" s="195">
        <v>0</v>
      </c>
      <c r="AH81" s="192">
        <v>0</v>
      </c>
      <c r="AI81" s="190">
        <v>5</v>
      </c>
      <c r="AJ81" s="190">
        <v>3</v>
      </c>
      <c r="AK81" s="192">
        <v>62.5</v>
      </c>
      <c r="AL81" s="192">
        <v>37.5</v>
      </c>
      <c r="AM81" s="192">
        <v>100</v>
      </c>
      <c r="AN81" s="193">
        <v>28.875</v>
      </c>
      <c r="AO81" s="194" t="s">
        <v>1796</v>
      </c>
    </row>
    <row r="82" spans="1:41" x14ac:dyDescent="0.25">
      <c r="A82" s="189" t="s">
        <v>1143</v>
      </c>
      <c r="B82" s="190" t="s">
        <v>1143</v>
      </c>
      <c r="C82" s="194" t="str">
        <f>VLOOKUP(A82,'Questions_de_Village_V1-2-1'!$A:$AB,1,FALSE)</f>
        <v>Al-Tchoutchou</v>
      </c>
      <c r="D82" s="194" t="str">
        <f>VLOOKUP(A82,'Questions_de_Village_V1-2-1'!$A:$AB,9,FALSE)</f>
        <v>Tchoutchou</v>
      </c>
      <c r="E82" s="194">
        <f>VLOOKUP(A82,'Questions_de_Village_V1-2-1'!$A:$AB,4,FALSE)</f>
        <v>12.434873077000001</v>
      </c>
      <c r="F82" s="194">
        <f>VLOOKUP(A82,'Questions_de_Village_V1-2-1'!$A:$AB,5,FALSE)</f>
        <v>16.207612789799999</v>
      </c>
      <c r="G82" s="194">
        <f>VLOOKUP(A82,'Questions_de_Village_V1-2-1'!$A:$AB,6,FALSE)</f>
        <v>314.92673615299998</v>
      </c>
      <c r="H82" s="194"/>
      <c r="I82" s="194" t="str">
        <f>VLOOKUP(A82,'Questions_de_Village_V1-2-1'!$A:$AB,10,FALSE)</f>
        <v>Assala</v>
      </c>
      <c r="J82" s="194" t="str">
        <f>VLOOKUP(A82,'Questions_de_Village_V1-2-1'!$A:$AB,11,FALSE)</f>
        <v>Bisney</v>
      </c>
      <c r="K82" s="194" t="str">
        <f>VLOOKUP(A82,'Questions_de_Village_V1-2-1'!$A:$AB,14,FALSE)</f>
        <v>open_well_far_from_village</v>
      </c>
      <c r="L82" s="194">
        <f>VLOOKUP(A82,'Questions_de_Village_V1-2-1'!$A:$AB,15,FALSE)</f>
        <v>0</v>
      </c>
      <c r="M82" s="194">
        <f>VLOOKUP(A82,'Questions_de_Village_V1-2-1'!$A:$AB,16,FALSE)</f>
        <v>1</v>
      </c>
      <c r="N82" s="190"/>
      <c r="O82" s="190"/>
      <c r="P82" s="190">
        <v>679</v>
      </c>
      <c r="Q82" s="190">
        <v>723</v>
      </c>
      <c r="R82" s="190">
        <v>45</v>
      </c>
      <c r="S82" s="189">
        <v>271</v>
      </c>
      <c r="T82" s="189">
        <v>175</v>
      </c>
      <c r="U82" s="192">
        <v>64.575645756457561</v>
      </c>
      <c r="V82" s="189">
        <v>89</v>
      </c>
      <c r="W82" s="192">
        <v>32.841328413284131</v>
      </c>
      <c r="X82" s="191">
        <v>6.0222222222222221</v>
      </c>
      <c r="Y82" s="191">
        <v>3.8888888888888888</v>
      </c>
      <c r="Z82" s="191">
        <v>1.9777777777777779</v>
      </c>
      <c r="AA82" s="195">
        <v>39</v>
      </c>
      <c r="AB82" s="192">
        <v>86.666666666666671</v>
      </c>
      <c r="AC82" s="195">
        <v>6</v>
      </c>
      <c r="AD82" s="192">
        <v>13.333333333333334</v>
      </c>
      <c r="AE82" s="195">
        <v>0</v>
      </c>
      <c r="AF82" s="192">
        <v>0</v>
      </c>
      <c r="AG82" s="195">
        <v>0</v>
      </c>
      <c r="AH82" s="192">
        <v>0</v>
      </c>
      <c r="AI82" s="190">
        <v>41</v>
      </c>
      <c r="AJ82" s="190">
        <v>48</v>
      </c>
      <c r="AK82" s="192">
        <v>46.067415730337082</v>
      </c>
      <c r="AL82" s="192">
        <v>53.932584269662918</v>
      </c>
      <c r="AM82" s="192">
        <v>100</v>
      </c>
      <c r="AN82" s="193">
        <v>33.831460674157306</v>
      </c>
      <c r="AO82" s="194" t="s">
        <v>219</v>
      </c>
    </row>
    <row r="83" spans="1:41" x14ac:dyDescent="0.25">
      <c r="A83" s="266" t="s">
        <v>1159</v>
      </c>
      <c r="B83" s="190" t="s">
        <v>1159</v>
      </c>
      <c r="C83" s="194" t="str">
        <f>VLOOKUP(A83,'Questions_de_Village_V1-2-1'!$A:$AB,1,FALSE)</f>
        <v>Alwida 2</v>
      </c>
      <c r="D83" s="194" t="str">
        <f>VLOOKUP(A83,'Questions_de_Village_V1-2-1'!$A:$AB,9,FALSE)</f>
        <v>Alwihda2</v>
      </c>
      <c r="E83" s="194">
        <f>VLOOKUP(A83,'Questions_de_Village_V1-2-1'!$A:$AB,4,FALSE)</f>
        <v>12.3724262684</v>
      </c>
      <c r="F83" s="194">
        <f>VLOOKUP(A83,'Questions_de_Village_V1-2-1'!$A:$AB,5,FALSE)</f>
        <v>17.064451918900001</v>
      </c>
      <c r="G83" s="194">
        <f>VLOOKUP(A83,'Questions_de_Village_V1-2-1'!$A:$AB,6,FALSE)</f>
        <v>304.18835015000002</v>
      </c>
      <c r="H83" s="194"/>
      <c r="I83" s="194" t="str">
        <f>VLOOKUP(A83,'Questions_de_Village_V1-2-1'!$A:$AB,10,FALSE)</f>
        <v>Tania_2_Dukshi_</v>
      </c>
      <c r="J83" s="194" t="str">
        <f>VLOOKUP(A83,'Questions_de_Village_V1-2-1'!$A:$AB,11,FALSE)</f>
        <v>Bokoro</v>
      </c>
      <c r="K83" s="194" t="str">
        <f>VLOOKUP(A83,'Questions_de_Village_V1-2-1'!$A:$AB,14,FALSE)</f>
        <v>bh_in_village</v>
      </c>
      <c r="L83" s="194">
        <f>VLOOKUP(A83,'Questions_de_Village_V1-2-1'!$A:$AB,15,FALSE)</f>
        <v>1</v>
      </c>
      <c r="M83" s="194">
        <f>VLOOKUP(A83,'Questions_de_Village_V1-2-1'!$A:$AB,16,FALSE)</f>
        <v>0</v>
      </c>
      <c r="N83" s="190"/>
      <c r="O83" s="190"/>
      <c r="P83" s="190">
        <v>1282</v>
      </c>
      <c r="Q83" s="190">
        <v>1348</v>
      </c>
      <c r="R83" s="190">
        <v>67</v>
      </c>
      <c r="S83" s="189">
        <v>464</v>
      </c>
      <c r="T83" s="189">
        <v>318</v>
      </c>
      <c r="U83" s="192">
        <v>68.534482758620683</v>
      </c>
      <c r="V83" s="189">
        <v>171</v>
      </c>
      <c r="W83" s="192">
        <v>36.853448275862064</v>
      </c>
      <c r="X83" s="191">
        <v>6.9253731343283578</v>
      </c>
      <c r="Y83" s="191">
        <v>4.8181818181818183</v>
      </c>
      <c r="Z83" s="191">
        <v>2.5522388059701493</v>
      </c>
      <c r="AA83" s="195">
        <v>55</v>
      </c>
      <c r="AB83" s="192">
        <v>82.089552238805979</v>
      </c>
      <c r="AC83" s="195">
        <v>11</v>
      </c>
      <c r="AD83" s="192">
        <v>16.417910447761194</v>
      </c>
      <c r="AE83" s="195">
        <v>1</v>
      </c>
      <c r="AF83" s="192">
        <v>1.4925373134328357</v>
      </c>
      <c r="AG83" s="195">
        <v>0</v>
      </c>
      <c r="AH83" s="192">
        <v>0</v>
      </c>
      <c r="AI83" s="190">
        <v>81</v>
      </c>
      <c r="AJ83" s="190">
        <v>90</v>
      </c>
      <c r="AK83" s="192">
        <v>47.368421052631575</v>
      </c>
      <c r="AL83" s="192">
        <v>52.631578947368418</v>
      </c>
      <c r="AM83" s="192">
        <v>100</v>
      </c>
      <c r="AN83" s="193">
        <v>33.707602339181285</v>
      </c>
      <c r="AO83" s="194" t="s">
        <v>102</v>
      </c>
    </row>
    <row r="84" spans="1:41" x14ac:dyDescent="0.25">
      <c r="A84" s="189" t="s">
        <v>1160</v>
      </c>
      <c r="B84" s="190" t="s">
        <v>1160</v>
      </c>
      <c r="C84" s="194" t="str">
        <f>VLOOKUP(A84,'Questions_de_Village_V1-2-1'!$A:$AB,1,FALSE)</f>
        <v>Alwida 3</v>
      </c>
      <c r="D84" s="194" t="str">
        <f>VLOOKUP(A84,'Questions_de_Village_V1-2-1'!$A:$AB,9,FALSE)</f>
        <v>Alwihda3</v>
      </c>
      <c r="E84" s="194">
        <f>VLOOKUP(A84,'Questions_de_Village_V1-2-1'!$A:$AB,4,FALSE)</f>
        <v>12.3752862483</v>
      </c>
      <c r="F84" s="194">
        <f>VLOOKUP(A84,'Questions_de_Village_V1-2-1'!$A:$AB,5,FALSE)</f>
        <v>17.063824706999998</v>
      </c>
      <c r="G84" s="194">
        <f>VLOOKUP(A84,'Questions_de_Village_V1-2-1'!$A:$AB,6,FALSE)</f>
        <v>342.01732106700001</v>
      </c>
      <c r="H84" s="194"/>
      <c r="I84" s="194" t="str">
        <f>VLOOKUP(A84,'Questions_de_Village_V1-2-1'!$A:$AB,10,FALSE)</f>
        <v>Tania_2_Dukshi_</v>
      </c>
      <c r="J84" s="194" t="str">
        <f>VLOOKUP(A84,'Questions_de_Village_V1-2-1'!$A:$AB,11,FALSE)</f>
        <v>Bokoro</v>
      </c>
      <c r="K84" s="194" t="str">
        <f>VLOOKUP(A84,'Questions_de_Village_V1-2-1'!$A:$AB,14,FALSE)</f>
        <v>commercial_bh_in_next_village</v>
      </c>
      <c r="L84" s="194">
        <f>VLOOKUP(A84,'Questions_de_Village_V1-2-1'!$A:$AB,15,FALSE)</f>
        <v>1</v>
      </c>
      <c r="M84" s="194">
        <f>VLOOKUP(A84,'Questions_de_Village_V1-2-1'!$A:$AB,16,FALSE)</f>
        <v>0</v>
      </c>
      <c r="N84" s="190"/>
      <c r="O84" s="190"/>
      <c r="P84" s="190">
        <v>1349</v>
      </c>
      <c r="Q84" s="190">
        <v>1512</v>
      </c>
      <c r="R84" s="190">
        <v>164</v>
      </c>
      <c r="S84" s="189">
        <v>954</v>
      </c>
      <c r="T84" s="189">
        <v>614</v>
      </c>
      <c r="U84" s="192">
        <v>64.360587002096437</v>
      </c>
      <c r="V84" s="189">
        <v>353</v>
      </c>
      <c r="W84" s="192">
        <v>37.0020964360587</v>
      </c>
      <c r="X84" s="191">
        <v>5.8170731707317076</v>
      </c>
      <c r="Y84" s="191">
        <v>3.8136645962732918</v>
      </c>
      <c r="Z84" s="191">
        <v>2.1524390243902438</v>
      </c>
      <c r="AA84" s="195">
        <v>151</v>
      </c>
      <c r="AB84" s="192">
        <v>92.073170731707322</v>
      </c>
      <c r="AC84" s="195">
        <v>12</v>
      </c>
      <c r="AD84" s="192">
        <v>7.3170731707317067</v>
      </c>
      <c r="AE84" s="195">
        <v>1</v>
      </c>
      <c r="AF84" s="192">
        <v>0.6097560975609756</v>
      </c>
      <c r="AG84" s="195">
        <v>0</v>
      </c>
      <c r="AH84" s="192">
        <v>0</v>
      </c>
      <c r="AI84" s="190">
        <v>177</v>
      </c>
      <c r="AJ84" s="190">
        <v>176</v>
      </c>
      <c r="AK84" s="192">
        <v>50.141643059490079</v>
      </c>
      <c r="AL84" s="192">
        <v>49.858356940509914</v>
      </c>
      <c r="AM84" s="192">
        <v>100</v>
      </c>
      <c r="AN84" s="193">
        <v>30.223796033994333</v>
      </c>
      <c r="AO84" s="194" t="s">
        <v>102</v>
      </c>
    </row>
    <row r="85" spans="1:41" x14ac:dyDescent="0.25">
      <c r="A85" s="268" t="s">
        <v>1803</v>
      </c>
      <c r="B85" s="190" t="s">
        <v>1803</v>
      </c>
      <c r="C85" s="194" t="e">
        <f>VLOOKUP(A85,'Questions_de_Village_V1-2-1'!$A:$AB,1,FALSE)</f>
        <v>#N/A</v>
      </c>
      <c r="D85" s="194" t="e">
        <f>VLOOKUP(A85,'Questions_de_Village_V1-2-1'!$A:$AB,9,FALSE)</f>
        <v>#N/A</v>
      </c>
      <c r="E85" s="194" t="e">
        <f>VLOOKUP(A85,'Questions_de_Village_V1-2-1'!$A:$AB,4,FALSE)</f>
        <v>#N/A</v>
      </c>
      <c r="F85" s="194" t="e">
        <f>VLOOKUP(A85,'Questions_de_Village_V1-2-1'!$A:$AB,5,FALSE)</f>
        <v>#N/A</v>
      </c>
      <c r="G85" s="194" t="e">
        <f>VLOOKUP(A85,'Questions_de_Village_V1-2-1'!$A:$AB,6,FALSE)</f>
        <v>#N/A</v>
      </c>
      <c r="H85" s="194"/>
      <c r="I85" s="194" t="e">
        <f>VLOOKUP(A85,'Questions_de_Village_V1-2-1'!$A:$AB,10,FALSE)</f>
        <v>#N/A</v>
      </c>
      <c r="J85" s="194" t="e">
        <f>VLOOKUP(A85,'Questions_de_Village_V1-2-1'!$A:$AB,11,FALSE)</f>
        <v>#N/A</v>
      </c>
      <c r="K85" s="194" t="e">
        <f>VLOOKUP(A85,'Questions_de_Village_V1-2-1'!$A:$AB,14,FALSE)</f>
        <v>#N/A</v>
      </c>
      <c r="L85" s="194" t="e">
        <f>VLOOKUP(A85,'Questions_de_Village_V1-2-1'!$A:$AB,15,FALSE)</f>
        <v>#N/A</v>
      </c>
      <c r="M85" s="194" t="e">
        <f>VLOOKUP(A85,'Questions_de_Village_V1-2-1'!$A:$AB,16,FALSE)</f>
        <v>#N/A</v>
      </c>
      <c r="N85" s="190"/>
      <c r="O85" s="190"/>
      <c r="P85" s="190">
        <v>1487</v>
      </c>
      <c r="Q85" s="190">
        <v>1542</v>
      </c>
      <c r="R85" s="190">
        <v>56</v>
      </c>
      <c r="S85" s="189">
        <v>287</v>
      </c>
      <c r="T85" s="189">
        <v>182</v>
      </c>
      <c r="U85" s="192">
        <v>63.414634146341463</v>
      </c>
      <c r="V85" s="189">
        <v>72</v>
      </c>
      <c r="W85" s="192">
        <v>25.087108013937282</v>
      </c>
      <c r="X85" s="191">
        <v>5.125</v>
      </c>
      <c r="Y85" s="191">
        <v>3.25</v>
      </c>
      <c r="Z85" s="191">
        <v>1.2857142857142858</v>
      </c>
      <c r="AA85" s="195">
        <v>54</v>
      </c>
      <c r="AB85" s="192">
        <v>96.428571428571431</v>
      </c>
      <c r="AC85" s="195">
        <v>1</v>
      </c>
      <c r="AD85" s="192">
        <v>1.7857142857142856</v>
      </c>
      <c r="AE85" s="195">
        <v>0</v>
      </c>
      <c r="AF85" s="192">
        <v>0</v>
      </c>
      <c r="AG85" s="195">
        <v>0</v>
      </c>
      <c r="AH85" s="192">
        <v>0</v>
      </c>
      <c r="AI85" s="190">
        <v>33</v>
      </c>
      <c r="AJ85" s="190">
        <v>39</v>
      </c>
      <c r="AK85" s="192">
        <v>45.833333333333329</v>
      </c>
      <c r="AL85" s="192">
        <v>54.166666666666664</v>
      </c>
      <c r="AM85" s="192">
        <v>100</v>
      </c>
      <c r="AN85" s="193">
        <v>33.875</v>
      </c>
      <c r="AO85" s="194" t="s">
        <v>219</v>
      </c>
    </row>
    <row r="86" spans="1:41" x14ac:dyDescent="0.25">
      <c r="A86" s="268" t="s">
        <v>1898</v>
      </c>
      <c r="B86" s="190" t="s">
        <v>1997</v>
      </c>
      <c r="C86" s="194" t="str">
        <f>VLOOKUP(A86,'Questions_de_Village_V1-2-1'!$A:$AB,1,FALSE)</f>
        <v>Amachacha</v>
      </c>
      <c r="D86" s="194" t="str">
        <f>VLOOKUP(A86,'Questions_de_Village_V1-2-1'!$A:$AB,9,FALSE)</f>
        <v>Sihebaya</v>
      </c>
      <c r="E86" s="194">
        <f>VLOOKUP(A86,'Questions_de_Village_V1-2-1'!$A:$AB,4,FALSE)</f>
        <v>12.519364336800001</v>
      </c>
      <c r="F86" s="194">
        <f>VLOOKUP(A86,'Questions_de_Village_V1-2-1'!$A:$AB,5,FALSE)</f>
        <v>16.720886509500001</v>
      </c>
      <c r="G86" s="194">
        <f>VLOOKUP(A86,'Questions_de_Village_V1-2-1'!$A:$AB,6,FALSE)</f>
        <v>295.18314181199997</v>
      </c>
      <c r="H86" s="194"/>
      <c r="I86" s="194" t="str">
        <f>VLOOKUP(A86,'Questions_de_Village_V1-2-1'!$A:$AB,10,FALSE)</f>
        <v>Mayakne</v>
      </c>
      <c r="J86" s="194" t="str">
        <f>VLOOKUP(A86,'Questions_de_Village_V1-2-1'!$A:$AB,11,FALSE)</f>
        <v>Gambir</v>
      </c>
      <c r="K86" s="194" t="str">
        <f>VLOOKUP(A86,'Questions_de_Village_V1-2-1'!$A:$AB,14,FALSE)</f>
        <v>bh_in_village</v>
      </c>
      <c r="L86" s="194">
        <f>VLOOKUP(A86,'Questions_de_Village_V1-2-1'!$A:$AB,15,FALSE)</f>
        <v>1</v>
      </c>
      <c r="M86" s="194">
        <f>VLOOKUP(A86,'Questions_de_Village_V1-2-1'!$A:$AB,16,FALSE)</f>
        <v>1</v>
      </c>
      <c r="N86" s="190"/>
      <c r="O86" s="190"/>
      <c r="P86" s="190">
        <v>1118</v>
      </c>
      <c r="Q86" s="190">
        <v>1260</v>
      </c>
      <c r="R86" s="190">
        <v>143</v>
      </c>
      <c r="S86" s="189">
        <v>878</v>
      </c>
      <c r="T86" s="189">
        <v>588</v>
      </c>
      <c r="U86" s="192">
        <v>66.970387243735757</v>
      </c>
      <c r="V86" s="189">
        <v>260</v>
      </c>
      <c r="W86" s="192">
        <v>29.6127562642369</v>
      </c>
      <c r="X86" s="191">
        <v>6.13986013986014</v>
      </c>
      <c r="Y86" s="191">
        <v>4.558139534883721</v>
      </c>
      <c r="Z86" s="191">
        <v>1.8181818181818181</v>
      </c>
      <c r="AA86" s="195">
        <v>126</v>
      </c>
      <c r="AB86" s="192">
        <v>88.111888111888121</v>
      </c>
      <c r="AC86" s="195">
        <v>11</v>
      </c>
      <c r="AD86" s="192">
        <v>7.6923076923076925</v>
      </c>
      <c r="AE86" s="195">
        <v>4</v>
      </c>
      <c r="AF86" s="192">
        <v>2.7972027972027971</v>
      </c>
      <c r="AG86" s="195">
        <v>0</v>
      </c>
      <c r="AH86" s="192">
        <v>0</v>
      </c>
      <c r="AI86" s="190">
        <v>116</v>
      </c>
      <c r="AJ86" s="190">
        <v>143</v>
      </c>
      <c r="AK86" s="192">
        <v>44.61538461538462</v>
      </c>
      <c r="AL86" s="192">
        <v>55.000000000000007</v>
      </c>
      <c r="AM86" s="192">
        <v>99.615384615384627</v>
      </c>
      <c r="AN86" s="193">
        <v>32.942307692307693</v>
      </c>
      <c r="AO86" s="194" t="s">
        <v>1886</v>
      </c>
    </row>
    <row r="87" spans="1:41" x14ac:dyDescent="0.25">
      <c r="A87" s="266" t="s">
        <v>1283</v>
      </c>
      <c r="B87" s="190" t="s">
        <v>1981</v>
      </c>
      <c r="C87" s="194" t="str">
        <f>VLOOKUP(A87,'Questions_de_Village_V1-2-1'!$A:$AB,1,FALSE)</f>
        <v>Amada</v>
      </c>
      <c r="D87" s="194" t="str">
        <f>VLOOKUP(A87,'Questions_de_Village_V1-2-1'!$A:$AB,9,FALSE)</f>
        <v>Amada</v>
      </c>
      <c r="E87" s="194">
        <f>VLOOKUP(A87,'Questions_de_Village_V1-2-1'!$A:$AB,4,FALSE)</f>
        <v>12.6712989594</v>
      </c>
      <c r="F87" s="194">
        <f>VLOOKUP(A87,'Questions_de_Village_V1-2-1'!$A:$AB,5,FALSE)</f>
        <v>16.984868673600001</v>
      </c>
      <c r="G87" s="194">
        <f>VLOOKUP(A87,'Questions_de_Village_V1-2-1'!$A:$AB,6,FALSE)</f>
        <v>313.900142512</v>
      </c>
      <c r="H87" s="194"/>
      <c r="I87" s="194" t="str">
        <f>VLOOKUP(A87,'Questions_de_Village_V1-2-1'!$A:$AB,10,FALSE)</f>
        <v>Moito</v>
      </c>
      <c r="J87" s="194" t="str">
        <f>VLOOKUP(A87,'Questions_de_Village_V1-2-1'!$A:$AB,11,FALSE)</f>
        <v>Djokhana</v>
      </c>
      <c r="K87" s="194" t="str">
        <f>VLOOKUP(A87,'Questions_de_Village_V1-2-1'!$A:$AB,14,FALSE)</f>
        <v>open_well_far_from_village</v>
      </c>
      <c r="L87" s="194">
        <f>VLOOKUP(A87,'Questions_de_Village_V1-2-1'!$A:$AB,15,FALSE)</f>
        <v>0</v>
      </c>
      <c r="M87" s="194">
        <f>VLOOKUP(A87,'Questions_de_Village_V1-2-1'!$A:$AB,16,FALSE)</f>
        <v>0</v>
      </c>
      <c r="N87" s="190"/>
      <c r="O87" s="190"/>
      <c r="P87" s="190">
        <v>2604</v>
      </c>
      <c r="Q87" s="190">
        <v>2656</v>
      </c>
      <c r="R87" s="190">
        <v>53</v>
      </c>
      <c r="S87" s="189">
        <v>328</v>
      </c>
      <c r="T87" s="189">
        <v>222</v>
      </c>
      <c r="U87" s="192">
        <v>67.682926829268297</v>
      </c>
      <c r="V87" s="189">
        <v>107</v>
      </c>
      <c r="W87" s="192">
        <v>32.621951219512198</v>
      </c>
      <c r="X87" s="191">
        <v>6.1886792452830193</v>
      </c>
      <c r="Y87" s="191">
        <v>4.1886792452830193</v>
      </c>
      <c r="Z87" s="191">
        <v>2.0188679245283021</v>
      </c>
      <c r="AA87" s="195">
        <v>45</v>
      </c>
      <c r="AB87" s="192">
        <v>84.905660377358487</v>
      </c>
      <c r="AC87" s="195">
        <v>5</v>
      </c>
      <c r="AD87" s="192">
        <v>9.433962264150944</v>
      </c>
      <c r="AE87" s="195">
        <v>0</v>
      </c>
      <c r="AF87" s="192">
        <v>0</v>
      </c>
      <c r="AG87" s="195">
        <v>0</v>
      </c>
      <c r="AH87" s="192">
        <v>0</v>
      </c>
      <c r="AI87" s="190">
        <v>50</v>
      </c>
      <c r="AJ87" s="190">
        <v>57</v>
      </c>
      <c r="AK87" s="192">
        <v>46.728971962616825</v>
      </c>
      <c r="AL87" s="192">
        <v>53.271028037383175</v>
      </c>
      <c r="AM87" s="192">
        <v>100</v>
      </c>
      <c r="AN87" s="193">
        <v>33.785046728971963</v>
      </c>
      <c r="AO87" s="194" t="s">
        <v>166</v>
      </c>
    </row>
    <row r="88" spans="1:41" x14ac:dyDescent="0.25">
      <c r="A88" s="266" t="s">
        <v>1799</v>
      </c>
      <c r="B88" s="190" t="s">
        <v>1799</v>
      </c>
      <c r="C88" s="194" t="e">
        <f>VLOOKUP(A88,'Questions_de_Village_V1-2-1'!$A:$AB,1,FALSE)</f>
        <v>#N/A</v>
      </c>
      <c r="D88" s="194" t="e">
        <f>VLOOKUP(A88,'Questions_de_Village_V1-2-1'!$A:$AB,9,FALSE)</f>
        <v>#N/A</v>
      </c>
      <c r="E88" s="194" t="e">
        <f>VLOOKUP(A88,'Questions_de_Village_V1-2-1'!$A:$AB,4,FALSE)</f>
        <v>#N/A</v>
      </c>
      <c r="F88" s="194" t="e">
        <f>VLOOKUP(A88,'Questions_de_Village_V1-2-1'!$A:$AB,5,FALSE)</f>
        <v>#N/A</v>
      </c>
      <c r="G88" s="194" t="e">
        <f>VLOOKUP(A88,'Questions_de_Village_V1-2-1'!$A:$AB,6,FALSE)</f>
        <v>#N/A</v>
      </c>
      <c r="H88" s="194"/>
      <c r="I88" s="194" t="e">
        <f>VLOOKUP(A88,'Questions_de_Village_V1-2-1'!$A:$AB,10,FALSE)</f>
        <v>#N/A</v>
      </c>
      <c r="J88" s="194" t="e">
        <f>VLOOKUP(A88,'Questions_de_Village_V1-2-1'!$A:$AB,11,FALSE)</f>
        <v>#N/A</v>
      </c>
      <c r="K88" s="194" t="e">
        <f>VLOOKUP(A88,'Questions_de_Village_V1-2-1'!$A:$AB,14,FALSE)</f>
        <v>#N/A</v>
      </c>
      <c r="L88" s="194" t="e">
        <f>VLOOKUP(A88,'Questions_de_Village_V1-2-1'!$A:$AB,15,FALSE)</f>
        <v>#N/A</v>
      </c>
      <c r="M88" s="194" t="e">
        <f>VLOOKUP(A88,'Questions_de_Village_V1-2-1'!$A:$AB,16,FALSE)</f>
        <v>#N/A</v>
      </c>
      <c r="N88" s="190"/>
      <c r="O88" s="190"/>
      <c r="P88" s="190">
        <v>514</v>
      </c>
      <c r="Q88" s="190">
        <v>606</v>
      </c>
      <c r="R88" s="190">
        <v>93</v>
      </c>
      <c r="S88" s="189">
        <v>516</v>
      </c>
      <c r="T88" s="189">
        <v>325</v>
      </c>
      <c r="U88" s="192">
        <v>62.984496124031011</v>
      </c>
      <c r="V88" s="189">
        <v>196</v>
      </c>
      <c r="W88" s="192">
        <v>37.984496124031011</v>
      </c>
      <c r="X88" s="191">
        <v>5.5483870967741939</v>
      </c>
      <c r="Y88" s="191">
        <v>3.4946236559139785</v>
      </c>
      <c r="Z88" s="191">
        <v>2.10752688172043</v>
      </c>
      <c r="AA88" s="195">
        <v>79</v>
      </c>
      <c r="AB88" s="192">
        <v>84.946236559139791</v>
      </c>
      <c r="AC88" s="195">
        <v>9</v>
      </c>
      <c r="AD88" s="192">
        <v>9.67741935483871</v>
      </c>
      <c r="AE88" s="195">
        <v>2</v>
      </c>
      <c r="AF88" s="192">
        <v>2.1505376344086025</v>
      </c>
      <c r="AG88" s="195">
        <v>0</v>
      </c>
      <c r="AH88" s="192">
        <v>0</v>
      </c>
      <c r="AI88" s="190">
        <v>73</v>
      </c>
      <c r="AJ88" s="190">
        <v>123</v>
      </c>
      <c r="AK88" s="192">
        <v>37.244897959183675</v>
      </c>
      <c r="AL88" s="192">
        <v>62.755102040816325</v>
      </c>
      <c r="AM88" s="192">
        <v>100</v>
      </c>
      <c r="AN88" s="193">
        <v>36.602040816326529</v>
      </c>
      <c r="AO88" s="194" t="s">
        <v>219</v>
      </c>
    </row>
    <row r="89" spans="1:41" x14ac:dyDescent="0.25">
      <c r="A89" s="266" t="s">
        <v>1462</v>
      </c>
      <c r="B89" s="190" t="s">
        <v>1462</v>
      </c>
      <c r="C89" s="194" t="str">
        <f>VLOOKUP(A89,'Questions_de_Village_V1-2-1'!$A:$AB,1,FALSE)</f>
        <v xml:space="preserve">Amalak </v>
      </c>
      <c r="D89" s="194" t="str">
        <f>VLOOKUP(A89,'Questions_de_Village_V1-2-1'!$A:$AB,9,FALSE)</f>
        <v>Amalakh1</v>
      </c>
      <c r="E89" s="194">
        <f>VLOOKUP(A89,'Questions_de_Village_V1-2-1'!$A:$AB,4,FALSE)</f>
        <v>12.301772081899999</v>
      </c>
      <c r="F89" s="194">
        <f>VLOOKUP(A89,'Questions_de_Village_V1-2-1'!$A:$AB,5,FALSE)</f>
        <v>17.201471060599999</v>
      </c>
      <c r="G89" s="194">
        <f>VLOOKUP(A89,'Questions_de_Village_V1-2-1'!$A:$AB,6,FALSE)</f>
        <v>309.12810179899998</v>
      </c>
      <c r="H89" s="194"/>
      <c r="I89" s="194" t="str">
        <f>VLOOKUP(A89,'Questions_de_Village_V1-2-1'!$A:$AB,10,FALSE)</f>
        <v>Tania_2_Dukshi_</v>
      </c>
      <c r="J89" s="194" t="str">
        <f>VLOOKUP(A89,'Questions_de_Village_V1-2-1'!$A:$AB,11,FALSE)</f>
        <v>Tchawai</v>
      </c>
      <c r="K89" s="194" t="str">
        <f>VLOOKUP(A89,'Questions_de_Village_V1-2-1'!$A:$AB,14,FALSE)</f>
        <v>open_well_in_or_near_village</v>
      </c>
      <c r="L89" s="194">
        <f>VLOOKUP(A89,'Questions_de_Village_V1-2-1'!$A:$AB,15,FALSE)</f>
        <v>0</v>
      </c>
      <c r="M89" s="194">
        <f>VLOOKUP(A89,'Questions_de_Village_V1-2-1'!$A:$AB,16,FALSE)</f>
        <v>0</v>
      </c>
      <c r="N89" s="190"/>
      <c r="O89" s="190"/>
      <c r="P89" s="190">
        <v>2054</v>
      </c>
      <c r="Q89" s="190">
        <v>2108</v>
      </c>
      <c r="R89" s="190">
        <v>55</v>
      </c>
      <c r="S89" s="189">
        <v>333</v>
      </c>
      <c r="T89" s="189">
        <v>218</v>
      </c>
      <c r="U89" s="192">
        <v>65.465465465465471</v>
      </c>
      <c r="V89" s="189">
        <v>57</v>
      </c>
      <c r="W89" s="192">
        <v>17.117117117117118</v>
      </c>
      <c r="X89" s="191">
        <v>6.0545454545454547</v>
      </c>
      <c r="Y89" s="191">
        <v>3.9636363636363638</v>
      </c>
      <c r="Z89" s="191">
        <v>1.0363636363636364</v>
      </c>
      <c r="AA89" s="195">
        <v>50</v>
      </c>
      <c r="AB89" s="192">
        <v>90.909090909090907</v>
      </c>
      <c r="AC89" s="195">
        <v>5</v>
      </c>
      <c r="AD89" s="192">
        <v>9.0909090909090917</v>
      </c>
      <c r="AE89" s="195">
        <v>0</v>
      </c>
      <c r="AF89" s="192">
        <v>0</v>
      </c>
      <c r="AG89" s="195">
        <v>0</v>
      </c>
      <c r="AH89" s="192">
        <v>0</v>
      </c>
      <c r="AI89" s="190">
        <v>22</v>
      </c>
      <c r="AJ89" s="190">
        <v>35</v>
      </c>
      <c r="AK89" s="192">
        <v>38.596491228070171</v>
      </c>
      <c r="AL89" s="192">
        <v>61.403508771929829</v>
      </c>
      <c r="AM89" s="192">
        <v>100</v>
      </c>
      <c r="AN89" s="193">
        <v>30.210526315789473</v>
      </c>
      <c r="AO89" s="194" t="s">
        <v>2051</v>
      </c>
    </row>
    <row r="90" spans="1:41" x14ac:dyDescent="0.25">
      <c r="A90" s="268" t="s">
        <v>1271</v>
      </c>
      <c r="B90" s="190" t="s">
        <v>1271</v>
      </c>
      <c r="C90" s="194" t="str">
        <f>VLOOKUP(A90,'Questions_de_Village_V1-2-1'!$A:$AB,1,FALSE)</f>
        <v>Amasayala</v>
      </c>
      <c r="D90" s="194" t="str">
        <f>VLOOKUP(A90,'Questions_de_Village_V1-2-1'!$A:$AB,9,FALSE)</f>
        <v>Amsiala</v>
      </c>
      <c r="E90" s="194">
        <f>VLOOKUP(A90,'Questions_de_Village_V1-2-1'!$A:$AB,4,FALSE)</f>
        <v>12.679435060699999</v>
      </c>
      <c r="F90" s="194">
        <f>VLOOKUP(A90,'Questions_de_Village_V1-2-1'!$A:$AB,5,FALSE)</f>
        <v>17.022849061399999</v>
      </c>
      <c r="G90" s="194">
        <f>VLOOKUP(A90,'Questions_de_Village_V1-2-1'!$A:$AB,6,FALSE)</f>
        <v>301.38572211899998</v>
      </c>
      <c r="H90" s="194"/>
      <c r="I90" s="194" t="str">
        <f>VLOOKUP(A90,'Questions_de_Village_V1-2-1'!$A:$AB,10,FALSE)</f>
        <v>Moito</v>
      </c>
      <c r="J90" s="194" t="str">
        <f>VLOOKUP(A90,'Questions_de_Village_V1-2-1'!$A:$AB,11,FALSE)</f>
        <v>Djokhana</v>
      </c>
      <c r="K90" s="194" t="str">
        <f>VLOOKUP(A90,'Questions_de_Village_V1-2-1'!$A:$AB,14,FALSE)</f>
        <v>open_well_in_or_near_village</v>
      </c>
      <c r="L90" s="194">
        <f>VLOOKUP(A90,'Questions_de_Village_V1-2-1'!$A:$AB,15,FALSE)</f>
        <v>0</v>
      </c>
      <c r="M90" s="194">
        <f>VLOOKUP(A90,'Questions_de_Village_V1-2-1'!$A:$AB,16,FALSE)</f>
        <v>1</v>
      </c>
      <c r="N90" s="190"/>
      <c r="O90" s="190"/>
      <c r="P90" s="190">
        <v>175</v>
      </c>
      <c r="Q90" s="190">
        <v>355</v>
      </c>
      <c r="R90" s="190">
        <v>181</v>
      </c>
      <c r="S90" s="189">
        <v>1282</v>
      </c>
      <c r="T90" s="189">
        <v>916</v>
      </c>
      <c r="U90" s="192">
        <v>71.450858034321371</v>
      </c>
      <c r="V90" s="189">
        <v>351</v>
      </c>
      <c r="W90" s="192">
        <v>27.379095163806554</v>
      </c>
      <c r="X90" s="191">
        <v>7.0828729281767959</v>
      </c>
      <c r="Y90" s="191">
        <v>5.0607734806629834</v>
      </c>
      <c r="Z90" s="191">
        <v>1.9392265193370166</v>
      </c>
      <c r="AA90" s="195">
        <v>174</v>
      </c>
      <c r="AB90" s="192">
        <v>96.132596685082873</v>
      </c>
      <c r="AC90" s="195">
        <v>7</v>
      </c>
      <c r="AD90" s="192">
        <v>3.867403314917127</v>
      </c>
      <c r="AE90" s="195">
        <v>0</v>
      </c>
      <c r="AF90" s="192">
        <v>0</v>
      </c>
      <c r="AG90" s="195">
        <v>0</v>
      </c>
      <c r="AH90" s="192">
        <v>0</v>
      </c>
      <c r="AI90" s="190">
        <v>178</v>
      </c>
      <c r="AJ90" s="190">
        <v>173</v>
      </c>
      <c r="AK90" s="192">
        <v>50.712250712250714</v>
      </c>
      <c r="AL90" s="192">
        <v>49.287749287749286</v>
      </c>
      <c r="AM90" s="192">
        <v>100</v>
      </c>
      <c r="AN90" s="193">
        <v>24.213675213675213</v>
      </c>
      <c r="AO90" s="194" t="s">
        <v>166</v>
      </c>
    </row>
    <row r="91" spans="1:41" x14ac:dyDescent="0.25">
      <c r="A91" s="189" t="s">
        <v>1139</v>
      </c>
      <c r="B91" s="190" t="s">
        <v>1139</v>
      </c>
      <c r="C91" s="194" t="str">
        <f>VLOOKUP(A91,'Questions_de_Village_V1-2-1'!$A:$AB,1,FALSE)</f>
        <v>Amatacha</v>
      </c>
      <c r="D91" s="194" t="str">
        <f>VLOOKUP(A91,'Questions_de_Village_V1-2-1'!$A:$AB,9,FALSE)</f>
        <v>Almantaga</v>
      </c>
      <c r="E91" s="194">
        <f>VLOOKUP(A91,'Questions_de_Village_V1-2-1'!$A:$AB,4,FALSE)</f>
        <v>12.374401157499999</v>
      </c>
      <c r="F91" s="194">
        <f>VLOOKUP(A91,'Questions_de_Village_V1-2-1'!$A:$AB,5,FALSE)</f>
        <v>16.121990589199999</v>
      </c>
      <c r="G91" s="194">
        <f>VLOOKUP(A91,'Questions_de_Village_V1-2-1'!$A:$AB,6,FALSE)</f>
        <v>314.57816227299998</v>
      </c>
      <c r="H91" s="194"/>
      <c r="I91" s="194" t="str">
        <f>VLOOKUP(A91,'Questions_de_Village_V1-2-1'!$A:$AB,10,FALSE)</f>
        <v>Assala</v>
      </c>
      <c r="J91" s="194" t="str">
        <f>VLOOKUP(A91,'Questions_de_Village_V1-2-1'!$A:$AB,11,FALSE)</f>
        <v>Bisney</v>
      </c>
      <c r="K91" s="194" t="str">
        <f>VLOOKUP(A91,'Questions_de_Village_V1-2-1'!$A:$AB,14,FALSE)</f>
        <v>open_well_in_or_near_village</v>
      </c>
      <c r="L91" s="194">
        <f>VLOOKUP(A91,'Questions_de_Village_V1-2-1'!$A:$AB,15,FALSE)</f>
        <v>0</v>
      </c>
      <c r="M91" s="194">
        <f>VLOOKUP(A91,'Questions_de_Village_V1-2-1'!$A:$AB,16,FALSE)</f>
        <v>0</v>
      </c>
      <c r="N91" s="190"/>
      <c r="O91" s="190"/>
      <c r="P91" s="190">
        <v>969</v>
      </c>
      <c r="Q91" s="190">
        <v>1001</v>
      </c>
      <c r="R91" s="190">
        <v>33</v>
      </c>
      <c r="S91" s="189">
        <v>234</v>
      </c>
      <c r="T91" s="189">
        <v>162</v>
      </c>
      <c r="U91" s="192">
        <v>69.230769230769226</v>
      </c>
      <c r="V91" s="189">
        <v>78</v>
      </c>
      <c r="W91" s="192">
        <v>33.333333333333329</v>
      </c>
      <c r="X91" s="191">
        <v>7.0909090909090908</v>
      </c>
      <c r="Y91" s="191">
        <v>4.9090909090909092</v>
      </c>
      <c r="Z91" s="191">
        <v>2.3636363636363638</v>
      </c>
      <c r="AA91" s="195">
        <v>29</v>
      </c>
      <c r="AB91" s="192">
        <v>87.878787878787875</v>
      </c>
      <c r="AC91" s="195">
        <v>2</v>
      </c>
      <c r="AD91" s="192">
        <v>6.0606060606060606</v>
      </c>
      <c r="AE91" s="195">
        <v>2</v>
      </c>
      <c r="AF91" s="192">
        <v>6.0606060606060606</v>
      </c>
      <c r="AG91" s="195">
        <v>0</v>
      </c>
      <c r="AH91" s="192">
        <v>0</v>
      </c>
      <c r="AI91" s="190">
        <v>30</v>
      </c>
      <c r="AJ91" s="190">
        <v>48</v>
      </c>
      <c r="AK91" s="192">
        <v>38.461538461538467</v>
      </c>
      <c r="AL91" s="192">
        <v>61.53846153846154</v>
      </c>
      <c r="AM91" s="192">
        <v>100</v>
      </c>
      <c r="AN91" s="193">
        <v>34.410256410256409</v>
      </c>
      <c r="AO91" s="194" t="s">
        <v>219</v>
      </c>
    </row>
    <row r="92" spans="1:41" x14ac:dyDescent="0.25">
      <c r="A92" s="189" t="s">
        <v>1827</v>
      </c>
      <c r="B92" s="190" t="s">
        <v>1967</v>
      </c>
      <c r="C92" s="194" t="e">
        <f>VLOOKUP(A92,'Questions_de_Village_V1-2-1'!$A:$AB,1,FALSE)</f>
        <v>#N/A</v>
      </c>
      <c r="D92" s="194" t="e">
        <f>VLOOKUP(A92,'Questions_de_Village_V1-2-1'!$A:$AB,9,FALSE)</f>
        <v>#N/A</v>
      </c>
      <c r="E92" s="194" t="e">
        <f>VLOOKUP(A92,'Questions_de_Village_V1-2-1'!$A:$AB,4,FALSE)</f>
        <v>#N/A</v>
      </c>
      <c r="F92" s="194" t="e">
        <f>VLOOKUP(A92,'Questions_de_Village_V1-2-1'!$A:$AB,5,FALSE)</f>
        <v>#N/A</v>
      </c>
      <c r="G92" s="194" t="e">
        <f>VLOOKUP(A92,'Questions_de_Village_V1-2-1'!$A:$AB,6,FALSE)</f>
        <v>#N/A</v>
      </c>
      <c r="H92" s="194"/>
      <c r="I92" s="194" t="e">
        <f>VLOOKUP(A92,'Questions_de_Village_V1-2-1'!$A:$AB,10,FALSE)</f>
        <v>#N/A</v>
      </c>
      <c r="J92" s="194" t="e">
        <f>VLOOKUP(A92,'Questions_de_Village_V1-2-1'!$A:$AB,11,FALSE)</f>
        <v>#N/A</v>
      </c>
      <c r="K92" s="194" t="e">
        <f>VLOOKUP(A92,'Questions_de_Village_V1-2-1'!$A:$AB,14,FALSE)</f>
        <v>#N/A</v>
      </c>
      <c r="L92" s="194" t="e">
        <f>VLOOKUP(A92,'Questions_de_Village_V1-2-1'!$A:$AB,15,FALSE)</f>
        <v>#N/A</v>
      </c>
      <c r="M92" s="194" t="e">
        <f>VLOOKUP(A92,'Questions_de_Village_V1-2-1'!$A:$AB,16,FALSE)</f>
        <v>#N/A</v>
      </c>
      <c r="N92" s="190"/>
      <c r="O92" s="190"/>
      <c r="P92" s="190">
        <v>2322</v>
      </c>
      <c r="Q92" s="190">
        <v>2354</v>
      </c>
      <c r="R92" s="190">
        <v>33</v>
      </c>
      <c r="S92" s="189">
        <v>191</v>
      </c>
      <c r="T92" s="189">
        <v>125</v>
      </c>
      <c r="U92" s="192">
        <v>65.445026178010465</v>
      </c>
      <c r="V92" s="189">
        <v>55</v>
      </c>
      <c r="W92" s="192">
        <v>28.795811518324609</v>
      </c>
      <c r="X92" s="191">
        <v>5.7878787878787881</v>
      </c>
      <c r="Y92" s="191">
        <v>3.7878787878787881</v>
      </c>
      <c r="Z92" s="191">
        <v>1.6666666666666667</v>
      </c>
      <c r="AA92" s="195">
        <v>32</v>
      </c>
      <c r="AB92" s="192">
        <v>96.969696969696969</v>
      </c>
      <c r="AC92" s="195">
        <v>1</v>
      </c>
      <c r="AD92" s="192">
        <v>3.0303030303030303</v>
      </c>
      <c r="AE92" s="195">
        <v>0</v>
      </c>
      <c r="AF92" s="192">
        <v>0</v>
      </c>
      <c r="AG92" s="195">
        <v>0</v>
      </c>
      <c r="AH92" s="192">
        <v>0</v>
      </c>
      <c r="AI92" s="190">
        <v>26</v>
      </c>
      <c r="AJ92" s="190">
        <v>29</v>
      </c>
      <c r="AK92" s="192">
        <v>47.272727272727273</v>
      </c>
      <c r="AL92" s="192">
        <v>52.72727272727272</v>
      </c>
      <c r="AM92" s="192">
        <v>100</v>
      </c>
      <c r="AN92" s="193">
        <v>36.709090909090911</v>
      </c>
      <c r="AO92" s="194" t="s">
        <v>937</v>
      </c>
    </row>
    <row r="93" spans="1:41" x14ac:dyDescent="0.25">
      <c r="A93" s="268" t="s">
        <v>62</v>
      </c>
      <c r="B93" s="190" t="s">
        <v>62</v>
      </c>
      <c r="C93" s="194" t="str">
        <f>VLOOKUP(A93,'Questions_de_Village_V1-2-1'!$A:$AB,1,FALSE)</f>
        <v>Ambassatna</v>
      </c>
      <c r="D93" s="194" t="str">
        <f>VLOOKUP(A93,'Questions_de_Village_V1-2-1'!$A:$AB,9,FALSE)</f>
        <v>Ambassatna</v>
      </c>
      <c r="E93" s="194">
        <f>VLOOKUP(A93,'Questions_de_Village_V1-2-1'!$A:$AB,4,FALSE)</f>
        <v>12.4092571466</v>
      </c>
      <c r="F93" s="194">
        <f>VLOOKUP(A93,'Questions_de_Village_V1-2-1'!$A:$AB,5,FALSE)</f>
        <v>16.515304211899998</v>
      </c>
      <c r="G93" s="194">
        <f>VLOOKUP(A93,'Questions_de_Village_V1-2-1'!$A:$AB,6,FALSE)</f>
        <v>308.907046794</v>
      </c>
      <c r="H93" s="194"/>
      <c r="I93" s="194" t="str">
        <f>VLOOKUP(A93,'Questions_de_Village_V1-2-1'!$A:$AB,10,FALSE)</f>
        <v>Moito</v>
      </c>
      <c r="J93" s="194" t="str">
        <f>VLOOKUP(A93,'Questions_de_Village_V1-2-1'!$A:$AB,11,FALSE)</f>
        <v>Moito</v>
      </c>
      <c r="K93" s="194" t="str">
        <f>VLOOKUP(A93,'Questions_de_Village_V1-2-1'!$A:$AB,14,FALSE)</f>
        <v>bh_in_village</v>
      </c>
      <c r="L93" s="194">
        <f>VLOOKUP(A93,'Questions_de_Village_V1-2-1'!$A:$AB,15,FALSE)</f>
        <v>1</v>
      </c>
      <c r="M93" s="194">
        <f>VLOOKUP(A93,'Questions_de_Village_V1-2-1'!$A:$AB,16,FALSE)</f>
        <v>0</v>
      </c>
      <c r="N93" s="190"/>
      <c r="O93" s="190"/>
      <c r="P93" s="190">
        <v>3082</v>
      </c>
      <c r="Q93" s="190">
        <v>3103</v>
      </c>
      <c r="R93" s="190">
        <v>22</v>
      </c>
      <c r="S93" s="189">
        <v>169</v>
      </c>
      <c r="T93" s="189">
        <v>123</v>
      </c>
      <c r="U93" s="192">
        <v>72.781065088757401</v>
      </c>
      <c r="V93" s="189">
        <v>61</v>
      </c>
      <c r="W93" s="192">
        <v>36.094674556213022</v>
      </c>
      <c r="X93" s="191">
        <v>7.6818181818181817</v>
      </c>
      <c r="Y93" s="191">
        <v>5.5909090909090908</v>
      </c>
      <c r="Z93" s="191">
        <v>2.7727272727272729</v>
      </c>
      <c r="AA93" s="195">
        <v>20</v>
      </c>
      <c r="AB93" s="192">
        <v>90.909090909090907</v>
      </c>
      <c r="AC93" s="195">
        <v>2</v>
      </c>
      <c r="AD93" s="192">
        <v>9.0909090909090917</v>
      </c>
      <c r="AE93" s="195">
        <v>0</v>
      </c>
      <c r="AF93" s="192">
        <v>0</v>
      </c>
      <c r="AG93" s="195">
        <v>0</v>
      </c>
      <c r="AH93" s="192">
        <v>0</v>
      </c>
      <c r="AI93" s="190">
        <v>32</v>
      </c>
      <c r="AJ93" s="190">
        <v>29</v>
      </c>
      <c r="AK93" s="192">
        <v>52.459016393442624</v>
      </c>
      <c r="AL93" s="192">
        <v>47.540983606557376</v>
      </c>
      <c r="AM93" s="192">
        <v>100</v>
      </c>
      <c r="AN93" s="193">
        <v>36.819672131147541</v>
      </c>
      <c r="AO93" s="194" t="s">
        <v>105</v>
      </c>
    </row>
    <row r="94" spans="1:41" x14ac:dyDescent="0.25">
      <c r="A94" s="268" t="s">
        <v>1390</v>
      </c>
      <c r="B94" s="190" t="s">
        <v>2018</v>
      </c>
      <c r="C94" s="194" t="str">
        <f>VLOOKUP(A94,'Questions_de_Village_V1-2-1'!$A:$AB,1,FALSE)</f>
        <v>Ambatchay</v>
      </c>
      <c r="D94" s="194" t="str">
        <f>VLOOKUP(A94,'Questions_de_Village_V1-2-1'!$A:$AB,9,FALSE)</f>
        <v>Ambatchaye 1</v>
      </c>
      <c r="E94" s="194">
        <f>VLOOKUP(A94,'Questions_de_Village_V1-2-1'!$A:$AB,4,FALSE)</f>
        <v>12.7207514996</v>
      </c>
      <c r="F94" s="194">
        <f>VLOOKUP(A94,'Questions_de_Village_V1-2-1'!$A:$AB,5,FALSE)</f>
        <v>16.5354470439</v>
      </c>
      <c r="G94" s="194">
        <f>VLOOKUP(A94,'Questions_de_Village_V1-2-1'!$A:$AB,6,FALSE)</f>
        <v>296.49155439499998</v>
      </c>
      <c r="H94" s="194"/>
      <c r="I94" s="194" t="str">
        <f>VLOOKUP(A94,'Questions_de_Village_V1-2-1'!$A:$AB,10,FALSE)</f>
        <v>Moito</v>
      </c>
      <c r="J94" s="194" t="str">
        <f>VLOOKUP(A94,'Questions_de_Village_V1-2-1'!$A:$AB,11,FALSE)</f>
        <v>Moito</v>
      </c>
      <c r="K94" s="194" t="str">
        <f>VLOOKUP(A94,'Questions_de_Village_V1-2-1'!$A:$AB,14,FALSE)</f>
        <v>bh_in_village</v>
      </c>
      <c r="L94" s="194">
        <f>VLOOKUP(A94,'Questions_de_Village_V1-2-1'!$A:$AB,15,FALSE)</f>
        <v>1</v>
      </c>
      <c r="M94" s="194">
        <f>VLOOKUP(A94,'Questions_de_Village_V1-2-1'!$A:$AB,16,FALSE)</f>
        <v>1</v>
      </c>
      <c r="N94" s="190"/>
      <c r="O94" s="190"/>
      <c r="P94" s="190">
        <v>1125</v>
      </c>
      <c r="Q94" s="190">
        <v>1231</v>
      </c>
      <c r="R94" s="190">
        <v>107</v>
      </c>
      <c r="S94" s="189">
        <v>594</v>
      </c>
      <c r="T94" s="189">
        <v>391</v>
      </c>
      <c r="U94" s="192">
        <v>65.82491582491582</v>
      </c>
      <c r="V94" s="189">
        <v>157</v>
      </c>
      <c r="W94" s="192">
        <v>26.430976430976433</v>
      </c>
      <c r="X94" s="191">
        <v>5.5514018691588785</v>
      </c>
      <c r="Y94" s="191">
        <v>4.072916666666667</v>
      </c>
      <c r="Z94" s="191">
        <v>1.4672897196261683</v>
      </c>
      <c r="AA94" s="195">
        <v>105</v>
      </c>
      <c r="AB94" s="192">
        <v>98.130841121495322</v>
      </c>
      <c r="AC94" s="195">
        <v>1</v>
      </c>
      <c r="AD94" s="192">
        <v>0.93457943925233633</v>
      </c>
      <c r="AE94" s="195">
        <v>0</v>
      </c>
      <c r="AF94" s="192">
        <v>0</v>
      </c>
      <c r="AG94" s="195">
        <v>0</v>
      </c>
      <c r="AH94" s="192">
        <v>0</v>
      </c>
      <c r="AI94" s="190">
        <v>76</v>
      </c>
      <c r="AJ94" s="190">
        <v>81</v>
      </c>
      <c r="AK94" s="192">
        <v>48.407643312101911</v>
      </c>
      <c r="AL94" s="192">
        <v>51.592356687898089</v>
      </c>
      <c r="AM94" s="192">
        <v>100</v>
      </c>
      <c r="AN94" s="193">
        <v>35.038216560509554</v>
      </c>
      <c r="AO94" s="194" t="s">
        <v>105</v>
      </c>
    </row>
    <row r="95" spans="1:41" x14ac:dyDescent="0.25">
      <c r="A95" s="268" t="s">
        <v>1404</v>
      </c>
      <c r="B95" s="190" t="s">
        <v>1404</v>
      </c>
      <c r="C95" s="194" t="str">
        <f>VLOOKUP(A95,'Questions_de_Village_V1-2-1'!$A:$AB,1,FALSE)</f>
        <v>Ambirdi</v>
      </c>
      <c r="D95" s="194" t="str">
        <f>VLOOKUP(A95,'Questions_de_Village_V1-2-1'!$A:$AB,9,FALSE)</f>
        <v>Abirdi</v>
      </c>
      <c r="E95" s="194">
        <f>VLOOKUP(A95,'Questions_de_Village_V1-2-1'!$A:$AB,4,FALSE)</f>
        <v>12.7603670754</v>
      </c>
      <c r="F95" s="194">
        <f>VLOOKUP(A95,'Questions_de_Village_V1-2-1'!$A:$AB,5,FALSE)</f>
        <v>16.600873355699999</v>
      </c>
      <c r="G95" s="194">
        <f>VLOOKUP(A95,'Questions_de_Village_V1-2-1'!$A:$AB,6,FALSE)</f>
        <v>310.45623664700003</v>
      </c>
      <c r="H95" s="194"/>
      <c r="I95" s="194" t="str">
        <f>VLOOKUP(A95,'Questions_de_Village_V1-2-1'!$A:$AB,10,FALSE)</f>
        <v>Moito</v>
      </c>
      <c r="J95" s="194" t="str">
        <f>VLOOKUP(A95,'Questions_de_Village_V1-2-1'!$A:$AB,11,FALSE)</f>
        <v>Moito</v>
      </c>
      <c r="K95" s="194" t="str">
        <f>VLOOKUP(A95,'Questions_de_Village_V1-2-1'!$A:$AB,14,FALSE)</f>
        <v>bh_in_village</v>
      </c>
      <c r="L95" s="194">
        <f>VLOOKUP(A95,'Questions_de_Village_V1-2-1'!$A:$AB,15,FALSE)</f>
        <v>1</v>
      </c>
      <c r="M95" s="194">
        <f>VLOOKUP(A95,'Questions_de_Village_V1-2-1'!$A:$AB,16,FALSE)</f>
        <v>1</v>
      </c>
      <c r="N95" s="190"/>
      <c r="O95" s="190"/>
      <c r="P95" s="190">
        <v>1415</v>
      </c>
      <c r="Q95" s="190">
        <v>1489</v>
      </c>
      <c r="R95" s="190">
        <v>75</v>
      </c>
      <c r="S95" s="189">
        <v>630</v>
      </c>
      <c r="T95" s="189">
        <v>477</v>
      </c>
      <c r="U95" s="192">
        <v>75.714285714285708</v>
      </c>
      <c r="V95" s="189">
        <v>195</v>
      </c>
      <c r="W95" s="192">
        <v>30.952380952380953</v>
      </c>
      <c r="X95" s="191">
        <v>8.4</v>
      </c>
      <c r="Y95" s="191">
        <v>6.36</v>
      </c>
      <c r="Z95" s="191">
        <v>2.6</v>
      </c>
      <c r="AA95" s="195">
        <v>68</v>
      </c>
      <c r="AB95" s="192">
        <v>90.666666666666657</v>
      </c>
      <c r="AC95" s="195">
        <v>6</v>
      </c>
      <c r="AD95" s="192">
        <v>8</v>
      </c>
      <c r="AE95" s="195">
        <v>0</v>
      </c>
      <c r="AF95" s="192">
        <v>0</v>
      </c>
      <c r="AG95" s="195">
        <v>0</v>
      </c>
      <c r="AH95" s="192">
        <v>0</v>
      </c>
      <c r="AI95" s="190">
        <v>83</v>
      </c>
      <c r="AJ95" s="190">
        <v>112</v>
      </c>
      <c r="AK95" s="192">
        <v>42.564102564102562</v>
      </c>
      <c r="AL95" s="192">
        <v>57.435897435897431</v>
      </c>
      <c r="AM95" s="192">
        <v>100</v>
      </c>
      <c r="AN95" s="193">
        <v>32.158974358974362</v>
      </c>
      <c r="AO95" s="194" t="s">
        <v>105</v>
      </c>
    </row>
    <row r="96" spans="1:41" x14ac:dyDescent="0.25">
      <c r="A96" s="268" t="s">
        <v>1342</v>
      </c>
      <c r="B96" s="190" t="s">
        <v>1342</v>
      </c>
      <c r="C96" s="194" t="str">
        <f>VLOOKUP(A96,'Questions_de_Village_V1-2-1'!$A:$AB,1,FALSE)</f>
        <v>Amborokay 2</v>
      </c>
      <c r="D96" s="194" t="str">
        <f>VLOOKUP(A96,'Questions_de_Village_V1-2-1'!$A:$AB,9,FALSE)</f>
        <v>Ambororay</v>
      </c>
      <c r="E96" s="194">
        <f>VLOOKUP(A96,'Questions_de_Village_V1-2-1'!$A:$AB,4,FALSE)</f>
        <v>12.110561391999999</v>
      </c>
      <c r="F96" s="194">
        <f>VLOOKUP(A96,'Questions_de_Village_V1-2-1'!$A:$AB,5,FALSE)</f>
        <v>16.485373145299999</v>
      </c>
      <c r="G96" s="194">
        <f>VLOOKUP(A96,'Questions_de_Village_V1-2-1'!$A:$AB,6,FALSE)</f>
        <v>323.78408583300001</v>
      </c>
      <c r="H96" s="194"/>
      <c r="I96" s="194" t="str">
        <f>VLOOKUP(A96,'Questions_de_Village_V1-2-1'!$A:$AB,10,FALSE)</f>
        <v>Daibaba_1_Maigana_</v>
      </c>
      <c r="J96" s="194" t="str">
        <f>VLOOKUP(A96,'Questions_de_Village_V1-2-1'!$A:$AB,11,FALSE)</f>
        <v>Maigana</v>
      </c>
      <c r="K96" s="194" t="str">
        <f>VLOOKUP(A96,'Questions_de_Village_V1-2-1'!$A:$AB,14,FALSE)</f>
        <v>bh_in_village</v>
      </c>
      <c r="L96" s="194">
        <f>VLOOKUP(A96,'Questions_de_Village_V1-2-1'!$A:$AB,15,FALSE)</f>
        <v>0</v>
      </c>
      <c r="M96" s="194">
        <f>VLOOKUP(A96,'Questions_de_Village_V1-2-1'!$A:$AB,16,FALSE)</f>
        <v>1</v>
      </c>
      <c r="N96" s="190"/>
      <c r="O96" s="190"/>
      <c r="P96" s="190">
        <v>2317</v>
      </c>
      <c r="Q96" s="190">
        <v>2337</v>
      </c>
      <c r="R96" s="190">
        <v>21</v>
      </c>
      <c r="S96" s="189">
        <v>151</v>
      </c>
      <c r="T96" s="189">
        <v>107</v>
      </c>
      <c r="U96" s="192">
        <v>70.860927152317871</v>
      </c>
      <c r="V96" s="189">
        <v>50</v>
      </c>
      <c r="W96" s="192">
        <v>33.112582781456958</v>
      </c>
      <c r="X96" s="191">
        <v>7.1904761904761907</v>
      </c>
      <c r="Y96" s="191">
        <v>5.35</v>
      </c>
      <c r="Z96" s="191">
        <v>2.3809523809523809</v>
      </c>
      <c r="AA96" s="195">
        <v>19</v>
      </c>
      <c r="AB96" s="192">
        <v>90.476190476190482</v>
      </c>
      <c r="AC96" s="195">
        <v>2</v>
      </c>
      <c r="AD96" s="192">
        <v>9.5238095238095237</v>
      </c>
      <c r="AE96" s="195">
        <v>0</v>
      </c>
      <c r="AF96" s="192">
        <v>0</v>
      </c>
      <c r="AG96" s="195">
        <v>0</v>
      </c>
      <c r="AH96" s="192">
        <v>0</v>
      </c>
      <c r="AI96" s="190">
        <v>27</v>
      </c>
      <c r="AJ96" s="190">
        <v>23</v>
      </c>
      <c r="AK96" s="192">
        <v>54</v>
      </c>
      <c r="AL96" s="192">
        <v>46</v>
      </c>
      <c r="AM96" s="192">
        <v>100</v>
      </c>
      <c r="AN96" s="193">
        <v>31.62</v>
      </c>
      <c r="AO96" s="194" t="s">
        <v>1903</v>
      </c>
    </row>
    <row r="97" spans="1:41" x14ac:dyDescent="0.25">
      <c r="A97" s="268" t="s">
        <v>1910</v>
      </c>
      <c r="B97" s="190" t="s">
        <v>1910</v>
      </c>
      <c r="C97" s="194" t="e">
        <f>VLOOKUP(A97,'Questions_de_Village_V1-2-1'!$A:$AB,1,FALSE)</f>
        <v>#N/A</v>
      </c>
      <c r="D97" s="194" t="e">
        <f>VLOOKUP(A97,'Questions_de_Village_V1-2-1'!$A:$AB,9,FALSE)</f>
        <v>#N/A</v>
      </c>
      <c r="E97" s="194" t="e">
        <f>VLOOKUP(A97,'Questions_de_Village_V1-2-1'!$A:$AB,4,FALSE)</f>
        <v>#N/A</v>
      </c>
      <c r="F97" s="194" t="e">
        <f>VLOOKUP(A97,'Questions_de_Village_V1-2-1'!$A:$AB,5,FALSE)</f>
        <v>#N/A</v>
      </c>
      <c r="G97" s="194" t="e">
        <f>VLOOKUP(A97,'Questions_de_Village_V1-2-1'!$A:$AB,6,FALSE)</f>
        <v>#N/A</v>
      </c>
      <c r="H97" s="194"/>
      <c r="I97" s="194" t="e">
        <f>VLOOKUP(A97,'Questions_de_Village_V1-2-1'!$A:$AB,10,FALSE)</f>
        <v>#N/A</v>
      </c>
      <c r="J97" s="194" t="e">
        <f>VLOOKUP(A97,'Questions_de_Village_V1-2-1'!$A:$AB,11,FALSE)</f>
        <v>#N/A</v>
      </c>
      <c r="K97" s="194" t="e">
        <f>VLOOKUP(A97,'Questions_de_Village_V1-2-1'!$A:$AB,14,FALSE)</f>
        <v>#N/A</v>
      </c>
      <c r="L97" s="194" t="e">
        <f>VLOOKUP(A97,'Questions_de_Village_V1-2-1'!$A:$AB,15,FALSE)</f>
        <v>#N/A</v>
      </c>
      <c r="M97" s="194" t="e">
        <f>VLOOKUP(A97,'Questions_de_Village_V1-2-1'!$A:$AB,16,FALSE)</f>
        <v>#N/A</v>
      </c>
      <c r="N97" s="190"/>
      <c r="O97" s="190"/>
      <c r="P97" s="190">
        <v>1735</v>
      </c>
      <c r="Q97" s="190">
        <v>1762</v>
      </c>
      <c r="R97" s="190">
        <v>28</v>
      </c>
      <c r="S97" s="189">
        <v>185</v>
      </c>
      <c r="T97" s="189">
        <v>130</v>
      </c>
      <c r="U97" s="192">
        <v>70.270270270270274</v>
      </c>
      <c r="V97" s="189">
        <v>58</v>
      </c>
      <c r="W97" s="192">
        <v>31.351351351351354</v>
      </c>
      <c r="X97" s="191">
        <v>6.6071428571428568</v>
      </c>
      <c r="Y97" s="191">
        <v>4.8148148148148149</v>
      </c>
      <c r="Z97" s="191">
        <v>2.0714285714285716</v>
      </c>
      <c r="AA97" s="195">
        <v>27</v>
      </c>
      <c r="AB97" s="192">
        <v>96.428571428571431</v>
      </c>
      <c r="AC97" s="195">
        <v>0</v>
      </c>
      <c r="AD97" s="192">
        <v>0</v>
      </c>
      <c r="AE97" s="195">
        <v>0</v>
      </c>
      <c r="AF97" s="192">
        <v>0</v>
      </c>
      <c r="AG97" s="195">
        <v>0</v>
      </c>
      <c r="AH97" s="192">
        <v>0</v>
      </c>
      <c r="AI97" s="190">
        <v>29</v>
      </c>
      <c r="AJ97" s="190">
        <v>29</v>
      </c>
      <c r="AK97" s="192">
        <v>50</v>
      </c>
      <c r="AL97" s="192">
        <v>50</v>
      </c>
      <c r="AM97" s="192">
        <v>100</v>
      </c>
      <c r="AN97" s="193">
        <v>31.258620689655171</v>
      </c>
      <c r="AO97" s="194" t="s">
        <v>1903</v>
      </c>
    </row>
    <row r="98" spans="1:41" x14ac:dyDescent="0.25">
      <c r="A98" s="266" t="s">
        <v>307</v>
      </c>
      <c r="B98" s="190" t="s">
        <v>307</v>
      </c>
      <c r="C98" s="194" t="str">
        <f>VLOOKUP(A98,'Questions_de_Village_V1-2-1'!$A:$AB,1,FALSE)</f>
        <v>Amchalaga</v>
      </c>
      <c r="D98" s="194" t="str">
        <f>VLOOKUP(A98,'Questions_de_Village_V1-2-1'!$A:$AB,9,FALSE)</f>
        <v>Amchalaga</v>
      </c>
      <c r="E98" s="194">
        <f>VLOOKUP(A98,'Questions_de_Village_V1-2-1'!$A:$AB,4,FALSE)</f>
        <v>12.8628558159</v>
      </c>
      <c r="F98" s="194">
        <f>VLOOKUP(A98,'Questions_de_Village_V1-2-1'!$A:$AB,5,FALSE)</f>
        <v>16.177653193200001</v>
      </c>
      <c r="G98" s="194">
        <f>VLOOKUP(A98,'Questions_de_Village_V1-2-1'!$A:$AB,6,FALSE)</f>
        <v>310.291200382</v>
      </c>
      <c r="H98" s="194"/>
      <c r="I98" s="194" t="str">
        <f>VLOOKUP(A98,'Questions_de_Village_V1-2-1'!$A:$AB,10,FALSE)</f>
        <v>Assala</v>
      </c>
      <c r="J98" s="194" t="str">
        <f>VLOOKUP(A98,'Questions_de_Village_V1-2-1'!$A:$AB,11,FALSE)</f>
        <v>Bisney</v>
      </c>
      <c r="K98" s="194" t="str">
        <f>VLOOKUP(A98,'Questions_de_Village_V1-2-1'!$A:$AB,14,FALSE)</f>
        <v>bh_in_village</v>
      </c>
      <c r="L98" s="194">
        <f>VLOOKUP(A98,'Questions_de_Village_V1-2-1'!$A:$AB,15,FALSE)</f>
        <v>1</v>
      </c>
      <c r="M98" s="194">
        <f>VLOOKUP(A98,'Questions_de_Village_V1-2-1'!$A:$AB,16,FALSE)</f>
        <v>0</v>
      </c>
      <c r="N98" s="190"/>
      <c r="O98" s="190"/>
      <c r="P98" s="190">
        <v>1312</v>
      </c>
      <c r="Q98" s="190">
        <v>1372</v>
      </c>
      <c r="R98" s="190">
        <v>61</v>
      </c>
      <c r="S98" s="189">
        <v>513</v>
      </c>
      <c r="T98" s="189">
        <v>389</v>
      </c>
      <c r="U98" s="192">
        <v>75.82846003898635</v>
      </c>
      <c r="V98" s="189">
        <v>110</v>
      </c>
      <c r="W98" s="192">
        <v>21.442495126705651</v>
      </c>
      <c r="X98" s="191">
        <v>8.4098360655737707</v>
      </c>
      <c r="Y98" s="191">
        <v>6.3770491803278686</v>
      </c>
      <c r="Z98" s="191">
        <v>1.8032786885245902</v>
      </c>
      <c r="AA98" s="195">
        <v>56</v>
      </c>
      <c r="AB98" s="192">
        <v>91.803278688524586</v>
      </c>
      <c r="AC98" s="195">
        <v>5</v>
      </c>
      <c r="AD98" s="192">
        <v>8.1967213114754092</v>
      </c>
      <c r="AE98" s="195">
        <v>0</v>
      </c>
      <c r="AF98" s="192">
        <v>0</v>
      </c>
      <c r="AG98" s="195">
        <v>0</v>
      </c>
      <c r="AH98" s="192">
        <v>0</v>
      </c>
      <c r="AI98" s="190">
        <v>49</v>
      </c>
      <c r="AJ98" s="190">
        <v>61</v>
      </c>
      <c r="AK98" s="192">
        <v>44.545454545454547</v>
      </c>
      <c r="AL98" s="192">
        <v>55.454545454545453</v>
      </c>
      <c r="AM98" s="192">
        <v>100</v>
      </c>
      <c r="AN98" s="193">
        <v>38.518181818181816</v>
      </c>
      <c r="AO98" s="194" t="s">
        <v>219</v>
      </c>
    </row>
    <row r="99" spans="1:41" x14ac:dyDescent="0.25">
      <c r="A99" s="266" t="s">
        <v>1463</v>
      </c>
      <c r="B99" s="190" t="s">
        <v>1463</v>
      </c>
      <c r="C99" s="194" t="str">
        <f>VLOOKUP(A99,'Questions_de_Village_V1-2-1'!$A:$AB,1,FALSE)</f>
        <v>Amchelibe1</v>
      </c>
      <c r="D99" s="194" t="str">
        <f>VLOOKUP(A99,'Questions_de_Village_V1-2-1'!$A:$AB,9,FALSE)</f>
        <v>Amchelibe2</v>
      </c>
      <c r="E99" s="194">
        <f>VLOOKUP(A99,'Questions_de_Village_V1-2-1'!$A:$AB,4,FALSE)</f>
        <v>12.2074600891</v>
      </c>
      <c r="F99" s="194">
        <f>VLOOKUP(A99,'Questions_de_Village_V1-2-1'!$A:$AB,5,FALSE)</f>
        <v>17.160194304600001</v>
      </c>
      <c r="G99" s="194">
        <f>VLOOKUP(A99,'Questions_de_Village_V1-2-1'!$A:$AB,6,FALSE)</f>
        <v>330.31594479900002</v>
      </c>
      <c r="H99" s="194"/>
      <c r="I99" s="194" t="str">
        <f>VLOOKUP(A99,'Questions_de_Village_V1-2-1'!$A:$AB,10,FALSE)</f>
        <v>Tania_2_Dukshi_</v>
      </c>
      <c r="J99" s="194" t="str">
        <f>VLOOKUP(A99,'Questions_de_Village_V1-2-1'!$A:$AB,11,FALSE)</f>
        <v>Tchawai</v>
      </c>
      <c r="K99" s="194" t="str">
        <f>VLOOKUP(A99,'Questions_de_Village_V1-2-1'!$A:$AB,14,FALSE)</f>
        <v>bh_in_village</v>
      </c>
      <c r="L99" s="194">
        <f>VLOOKUP(A99,'Questions_de_Village_V1-2-1'!$A:$AB,15,FALSE)</f>
        <v>1</v>
      </c>
      <c r="M99" s="194">
        <f>VLOOKUP(A99,'Questions_de_Village_V1-2-1'!$A:$AB,16,FALSE)</f>
        <v>0</v>
      </c>
      <c r="N99" s="190"/>
      <c r="O99" s="190"/>
      <c r="P99" s="190">
        <v>2156</v>
      </c>
      <c r="Q99" s="190">
        <v>2195</v>
      </c>
      <c r="R99" s="190">
        <v>40</v>
      </c>
      <c r="S99" s="189">
        <v>234</v>
      </c>
      <c r="T99" s="189">
        <v>157</v>
      </c>
      <c r="U99" s="192">
        <v>67.09401709401709</v>
      </c>
      <c r="V99" s="189">
        <v>68</v>
      </c>
      <c r="W99" s="192">
        <v>29.059829059829063</v>
      </c>
      <c r="X99" s="191">
        <v>5.85</v>
      </c>
      <c r="Y99" s="191">
        <v>3.9249999999999998</v>
      </c>
      <c r="Z99" s="191">
        <v>1.7</v>
      </c>
      <c r="AA99" s="195">
        <v>39</v>
      </c>
      <c r="AB99" s="192">
        <v>97.5</v>
      </c>
      <c r="AC99" s="195">
        <v>0</v>
      </c>
      <c r="AD99" s="192">
        <v>0</v>
      </c>
      <c r="AE99" s="195">
        <v>1</v>
      </c>
      <c r="AF99" s="192">
        <v>2.5</v>
      </c>
      <c r="AG99" s="195">
        <v>0</v>
      </c>
      <c r="AH99" s="192">
        <v>0</v>
      </c>
      <c r="AI99" s="190">
        <v>36</v>
      </c>
      <c r="AJ99" s="190">
        <v>32</v>
      </c>
      <c r="AK99" s="192">
        <v>52.941176470588239</v>
      </c>
      <c r="AL99" s="192">
        <v>47.058823529411761</v>
      </c>
      <c r="AM99" s="192">
        <v>100</v>
      </c>
      <c r="AN99" s="193">
        <v>37.735294117647058</v>
      </c>
      <c r="AO99" s="194" t="s">
        <v>2051</v>
      </c>
    </row>
    <row r="100" spans="1:41" x14ac:dyDescent="0.25">
      <c r="A100" s="266" t="s">
        <v>686</v>
      </c>
      <c r="B100" s="190" t="s">
        <v>686</v>
      </c>
      <c r="C100" s="194" t="str">
        <f>VLOOKUP(A100,'Questions_de_Village_V1-2-1'!$A:$AB,1,FALSE)</f>
        <v>Amchelibe2</v>
      </c>
      <c r="D100" s="194" t="str">
        <f>VLOOKUP(A100,'Questions_de_Village_V1-2-1'!$A:$AB,9,FALSE)</f>
        <v>Amchielibe1</v>
      </c>
      <c r="E100" s="194">
        <f>VLOOKUP(A100,'Questions_de_Village_V1-2-1'!$A:$AB,4,FALSE)</f>
        <v>12.212275546600001</v>
      </c>
      <c r="F100" s="194">
        <f>VLOOKUP(A100,'Questions_de_Village_V1-2-1'!$A:$AB,5,FALSE)</f>
        <v>17.1597238594</v>
      </c>
      <c r="G100" s="194">
        <f>VLOOKUP(A100,'Questions_de_Village_V1-2-1'!$A:$AB,6,FALSE)</f>
        <v>322.33727156600003</v>
      </c>
      <c r="H100" s="194"/>
      <c r="I100" s="194" t="str">
        <f>VLOOKUP(A100,'Questions_de_Village_V1-2-1'!$A:$AB,10,FALSE)</f>
        <v>Tania_2_Dukshi_</v>
      </c>
      <c r="J100" s="194" t="str">
        <f>VLOOKUP(A100,'Questions_de_Village_V1-2-1'!$A:$AB,11,FALSE)</f>
        <v>Tchawai</v>
      </c>
      <c r="K100" s="194" t="str">
        <f>VLOOKUP(A100,'Questions_de_Village_V1-2-1'!$A:$AB,14,FALSE)</f>
        <v>bh_in_village</v>
      </c>
      <c r="L100" s="194">
        <f>VLOOKUP(A100,'Questions_de_Village_V1-2-1'!$A:$AB,15,FALSE)</f>
        <v>1</v>
      </c>
      <c r="M100" s="194">
        <f>VLOOKUP(A100,'Questions_de_Village_V1-2-1'!$A:$AB,16,FALSE)</f>
        <v>0</v>
      </c>
      <c r="N100" s="190"/>
      <c r="O100" s="190"/>
      <c r="P100" s="190">
        <v>2196</v>
      </c>
      <c r="Q100" s="190">
        <v>2232</v>
      </c>
      <c r="R100" s="190">
        <v>37</v>
      </c>
      <c r="S100" s="189">
        <v>262</v>
      </c>
      <c r="T100" s="189">
        <v>188</v>
      </c>
      <c r="U100" s="192">
        <v>71.755725190839698</v>
      </c>
      <c r="V100" s="189">
        <v>78</v>
      </c>
      <c r="W100" s="192">
        <v>29.770992366412212</v>
      </c>
      <c r="X100" s="191">
        <v>7.0810810810810807</v>
      </c>
      <c r="Y100" s="191">
        <v>5.0810810810810807</v>
      </c>
      <c r="Z100" s="191">
        <v>2.1081081081081079</v>
      </c>
      <c r="AA100" s="195">
        <v>36</v>
      </c>
      <c r="AB100" s="192">
        <v>97.297297297297305</v>
      </c>
      <c r="AC100" s="195">
        <v>1</v>
      </c>
      <c r="AD100" s="192">
        <v>2.7027027027027026</v>
      </c>
      <c r="AE100" s="195">
        <v>0</v>
      </c>
      <c r="AF100" s="192">
        <v>0</v>
      </c>
      <c r="AG100" s="195">
        <v>0</v>
      </c>
      <c r="AH100" s="192">
        <v>0</v>
      </c>
      <c r="AI100" s="190">
        <v>39</v>
      </c>
      <c r="AJ100" s="190">
        <v>39</v>
      </c>
      <c r="AK100" s="192">
        <v>50</v>
      </c>
      <c r="AL100" s="192">
        <v>50</v>
      </c>
      <c r="AM100" s="192">
        <v>100</v>
      </c>
      <c r="AN100" s="193">
        <v>34.53846153846154</v>
      </c>
      <c r="AO100" s="194" t="s">
        <v>2051</v>
      </c>
    </row>
    <row r="101" spans="1:41" x14ac:dyDescent="0.25">
      <c r="A101" s="266" t="s">
        <v>1464</v>
      </c>
      <c r="B101" s="190" t="s">
        <v>1464</v>
      </c>
      <c r="C101" s="194" t="str">
        <f>VLOOKUP(A101,'Questions_de_Village_V1-2-1'!$A:$AB,1,FALSE)</f>
        <v>Amchoka1</v>
      </c>
      <c r="D101" s="194" t="str">
        <f>VLOOKUP(A101,'Questions_de_Village_V1-2-1'!$A:$AB,9,FALSE)</f>
        <v>Amchoka Ahmat Adoudou</v>
      </c>
      <c r="E101" s="194">
        <f>VLOOKUP(A101,'Questions_de_Village_V1-2-1'!$A:$AB,4,FALSE)</f>
        <v>12.154683842400001</v>
      </c>
      <c r="F101" s="194">
        <f>VLOOKUP(A101,'Questions_de_Village_V1-2-1'!$A:$AB,5,FALSE)</f>
        <v>17.1816387117</v>
      </c>
      <c r="G101" s="194">
        <f>VLOOKUP(A101,'Questions_de_Village_V1-2-1'!$A:$AB,6,FALSE)</f>
        <v>327.51454149099999</v>
      </c>
      <c r="H101" s="194"/>
      <c r="I101" s="194" t="str">
        <f>VLOOKUP(A101,'Questions_de_Village_V1-2-1'!$A:$AB,10,FALSE)</f>
        <v>Tania_2_Dukshi_</v>
      </c>
      <c r="J101" s="194" t="str">
        <f>VLOOKUP(A101,'Questions_de_Village_V1-2-1'!$A:$AB,11,FALSE)</f>
        <v>Tchawai</v>
      </c>
      <c r="K101" s="194" t="str">
        <f>VLOOKUP(A101,'Questions_de_Village_V1-2-1'!$A:$AB,14,FALSE)</f>
        <v>open_well_far_from_village</v>
      </c>
      <c r="L101" s="194">
        <f>VLOOKUP(A101,'Questions_de_Village_V1-2-1'!$A:$AB,15,FALSE)</f>
        <v>0</v>
      </c>
      <c r="M101" s="194">
        <f>VLOOKUP(A101,'Questions_de_Village_V1-2-1'!$A:$AB,16,FALSE)</f>
        <v>0</v>
      </c>
      <c r="N101" s="190"/>
      <c r="O101" s="190"/>
      <c r="P101" s="190">
        <v>2025</v>
      </c>
      <c r="Q101" s="190">
        <v>2053</v>
      </c>
      <c r="R101" s="190">
        <v>29</v>
      </c>
      <c r="S101" s="189">
        <v>177</v>
      </c>
      <c r="T101" s="189">
        <v>121</v>
      </c>
      <c r="U101" s="192">
        <v>68.361581920903959</v>
      </c>
      <c r="V101" s="189">
        <v>50</v>
      </c>
      <c r="W101" s="192">
        <v>28.248587570621471</v>
      </c>
      <c r="X101" s="191">
        <v>6.1034482758620694</v>
      </c>
      <c r="Y101" s="191">
        <v>4.1724137931034484</v>
      </c>
      <c r="Z101" s="191">
        <v>1.7241379310344827</v>
      </c>
      <c r="AA101" s="195">
        <v>28</v>
      </c>
      <c r="AB101" s="192">
        <v>96.551724137931032</v>
      </c>
      <c r="AC101" s="195">
        <v>0</v>
      </c>
      <c r="AD101" s="192">
        <v>0</v>
      </c>
      <c r="AE101" s="195">
        <v>0</v>
      </c>
      <c r="AF101" s="192">
        <v>0</v>
      </c>
      <c r="AG101" s="195">
        <v>0</v>
      </c>
      <c r="AH101" s="192">
        <v>0</v>
      </c>
      <c r="AI101" s="190">
        <v>22</v>
      </c>
      <c r="AJ101" s="190">
        <v>28</v>
      </c>
      <c r="AK101" s="192">
        <v>44</v>
      </c>
      <c r="AL101" s="192">
        <v>56.000000000000007</v>
      </c>
      <c r="AM101" s="192">
        <v>100</v>
      </c>
      <c r="AN101" s="193">
        <v>33.94</v>
      </c>
      <c r="AO101" s="194" t="s">
        <v>2051</v>
      </c>
    </row>
    <row r="102" spans="1:41" x14ac:dyDescent="0.25">
      <c r="A102" s="266" t="s">
        <v>1465</v>
      </c>
      <c r="B102" s="190" t="s">
        <v>1465</v>
      </c>
      <c r="C102" s="194" t="str">
        <f>VLOOKUP(A102,'Questions_de_Village_V1-2-1'!$A:$AB,1,FALSE)</f>
        <v>Amchoka2</v>
      </c>
      <c r="D102" s="194" t="str">
        <f>VLOOKUP(A102,'Questions_de_Village_V1-2-1'!$A:$AB,9,FALSE)</f>
        <v>Amchoko Dangora</v>
      </c>
      <c r="E102" s="194">
        <f>VLOOKUP(A102,'Questions_de_Village_V1-2-1'!$A:$AB,4,FALSE)</f>
        <v>12.1583749164</v>
      </c>
      <c r="F102" s="194">
        <f>VLOOKUP(A102,'Questions_de_Village_V1-2-1'!$A:$AB,5,FALSE)</f>
        <v>17.156781526300001</v>
      </c>
      <c r="G102" s="194">
        <f>VLOOKUP(A102,'Questions_de_Village_V1-2-1'!$A:$AB,6,FALSE)</f>
        <v>317.21716549500002</v>
      </c>
      <c r="H102" s="194"/>
      <c r="I102" s="194" t="str">
        <f>VLOOKUP(A102,'Questions_de_Village_V1-2-1'!$A:$AB,10,FALSE)</f>
        <v>Tania_2_Dukshi_</v>
      </c>
      <c r="J102" s="194" t="str">
        <f>VLOOKUP(A102,'Questions_de_Village_V1-2-1'!$A:$AB,11,FALSE)</f>
        <v>Tchawai</v>
      </c>
      <c r="K102" s="194" t="str">
        <f>VLOOKUP(A102,'Questions_de_Village_V1-2-1'!$A:$AB,14,FALSE)</f>
        <v>bh_in_village</v>
      </c>
      <c r="L102" s="194">
        <f>VLOOKUP(A102,'Questions_de_Village_V1-2-1'!$A:$AB,15,FALSE)</f>
        <v>1</v>
      </c>
      <c r="M102" s="194">
        <f>VLOOKUP(A102,'Questions_de_Village_V1-2-1'!$A:$AB,16,FALSE)</f>
        <v>0</v>
      </c>
      <c r="N102" s="190"/>
      <c r="O102" s="190"/>
      <c r="P102" s="190">
        <v>2012</v>
      </c>
      <c r="Q102" s="190">
        <v>2024</v>
      </c>
      <c r="R102" s="190">
        <v>13</v>
      </c>
      <c r="S102" s="189">
        <v>46</v>
      </c>
      <c r="T102" s="189">
        <v>25</v>
      </c>
      <c r="U102" s="192">
        <v>54.347826086956516</v>
      </c>
      <c r="V102" s="189">
        <v>15</v>
      </c>
      <c r="W102" s="192">
        <v>32.608695652173914</v>
      </c>
      <c r="X102" s="191">
        <v>3.5384615384615383</v>
      </c>
      <c r="Y102" s="191">
        <v>1.9230769230769231</v>
      </c>
      <c r="Z102" s="191">
        <v>1.1538461538461537</v>
      </c>
      <c r="AA102" s="195">
        <v>13</v>
      </c>
      <c r="AB102" s="192">
        <v>100</v>
      </c>
      <c r="AC102" s="195">
        <v>0</v>
      </c>
      <c r="AD102" s="192">
        <v>0</v>
      </c>
      <c r="AE102" s="195">
        <v>0</v>
      </c>
      <c r="AF102" s="192">
        <v>0</v>
      </c>
      <c r="AG102" s="195">
        <v>0</v>
      </c>
      <c r="AH102" s="192">
        <v>0</v>
      </c>
      <c r="AI102" s="190">
        <v>8</v>
      </c>
      <c r="AJ102" s="190">
        <v>7</v>
      </c>
      <c r="AK102" s="192">
        <v>53.333333333333336</v>
      </c>
      <c r="AL102" s="192">
        <v>46.666666666666664</v>
      </c>
      <c r="AM102" s="192">
        <v>100</v>
      </c>
      <c r="AN102" s="193">
        <v>33.533333333333331</v>
      </c>
      <c r="AO102" s="194" t="s">
        <v>2051</v>
      </c>
    </row>
    <row r="103" spans="1:41" x14ac:dyDescent="0.25">
      <c r="A103" s="189" t="s">
        <v>1466</v>
      </c>
      <c r="B103" s="190" t="s">
        <v>1466</v>
      </c>
      <c r="C103" s="194" t="str">
        <f>VLOOKUP(A103,'Questions_de_Village_V1-2-1'!$A:$AB,1,FALSE)</f>
        <v>Amchoka3</v>
      </c>
      <c r="D103" s="194" t="str">
        <f>VLOOKUP(A103,'Questions_de_Village_V1-2-1'!$A:$AB,9,FALSE)</f>
        <v>Amchoka Kabir</v>
      </c>
      <c r="E103" s="194">
        <f>VLOOKUP(A103,'Questions_de_Village_V1-2-1'!$A:$AB,4,FALSE)</f>
        <v>12.186398709500001</v>
      </c>
      <c r="F103" s="194">
        <f>VLOOKUP(A103,'Questions_de_Village_V1-2-1'!$A:$AB,5,FALSE)</f>
        <v>17.152300594100002</v>
      </c>
      <c r="G103" s="194">
        <f>VLOOKUP(A103,'Questions_de_Village_V1-2-1'!$A:$AB,6,FALSE)</f>
        <v>324.81611968300001</v>
      </c>
      <c r="H103" s="194"/>
      <c r="I103" s="194" t="str">
        <f>VLOOKUP(A103,'Questions_de_Village_V1-2-1'!$A:$AB,10,FALSE)</f>
        <v>Tania_2_Dukshi_</v>
      </c>
      <c r="J103" s="194" t="str">
        <f>VLOOKUP(A103,'Questions_de_Village_V1-2-1'!$A:$AB,11,FALSE)</f>
        <v>Tchawai</v>
      </c>
      <c r="K103" s="194" t="str">
        <f>VLOOKUP(A103,'Questions_de_Village_V1-2-1'!$A:$AB,14,FALSE)</f>
        <v>bh_in_village</v>
      </c>
      <c r="L103" s="194">
        <f>VLOOKUP(A103,'Questions_de_Village_V1-2-1'!$A:$AB,15,FALSE)</f>
        <v>2</v>
      </c>
      <c r="M103" s="194">
        <f>VLOOKUP(A103,'Questions_de_Village_V1-2-1'!$A:$AB,16,FALSE)</f>
        <v>0</v>
      </c>
      <c r="N103" s="190"/>
      <c r="O103" s="190"/>
      <c r="P103" s="190">
        <v>1951</v>
      </c>
      <c r="Q103" s="190">
        <v>2011</v>
      </c>
      <c r="R103" s="190">
        <v>61</v>
      </c>
      <c r="S103" s="189">
        <v>370</v>
      </c>
      <c r="T103" s="189">
        <v>252</v>
      </c>
      <c r="U103" s="192">
        <v>68.108108108108112</v>
      </c>
      <c r="V103" s="189">
        <v>117</v>
      </c>
      <c r="W103" s="192">
        <v>31.621621621621621</v>
      </c>
      <c r="X103" s="191">
        <v>6.0655737704918034</v>
      </c>
      <c r="Y103" s="191">
        <v>4.2711864406779663</v>
      </c>
      <c r="Z103" s="191">
        <v>1.9180327868852458</v>
      </c>
      <c r="AA103" s="195">
        <v>52</v>
      </c>
      <c r="AB103" s="192">
        <v>85.245901639344254</v>
      </c>
      <c r="AC103" s="195">
        <v>6</v>
      </c>
      <c r="AD103" s="192">
        <v>9.8360655737704921</v>
      </c>
      <c r="AE103" s="195">
        <v>0</v>
      </c>
      <c r="AF103" s="192">
        <v>0</v>
      </c>
      <c r="AG103" s="195">
        <v>0</v>
      </c>
      <c r="AH103" s="192">
        <v>0</v>
      </c>
      <c r="AI103" s="190">
        <v>46</v>
      </c>
      <c r="AJ103" s="190">
        <v>71</v>
      </c>
      <c r="AK103" s="192">
        <v>39.316239316239319</v>
      </c>
      <c r="AL103" s="192">
        <v>60.683760683760681</v>
      </c>
      <c r="AM103" s="192">
        <v>100</v>
      </c>
      <c r="AN103" s="193">
        <v>36.128205128205131</v>
      </c>
      <c r="AO103" s="194" t="s">
        <v>2051</v>
      </c>
    </row>
    <row r="104" spans="1:41" x14ac:dyDescent="0.25">
      <c r="A104" s="268" t="s">
        <v>1423</v>
      </c>
      <c r="B104" s="190" t="s">
        <v>1423</v>
      </c>
      <c r="C104" s="194" t="str">
        <f>VLOOKUP(A104,'Questions_de_Village_V1-2-1'!$A:$AB,1,FALSE)</f>
        <v>Amchokha 1</v>
      </c>
      <c r="D104" s="194" t="str">
        <f>VLOOKUP(A104,'Questions_de_Village_V1-2-1'!$A:$AB,9,FALSE)</f>
        <v>Amchoka</v>
      </c>
      <c r="E104" s="194">
        <f>VLOOKUP(A104,'Questions_de_Village_V1-2-1'!$A:$AB,4,FALSE)</f>
        <v>12.0941816959</v>
      </c>
      <c r="F104" s="194">
        <f>VLOOKUP(A104,'Questions_de_Village_V1-2-1'!$A:$AB,5,FALSE)</f>
        <v>17.295237793599998</v>
      </c>
      <c r="G104" s="194">
        <f>VLOOKUP(A104,'Questions_de_Village_V1-2-1'!$A:$AB,6,FALSE)</f>
        <v>340.78620483700001</v>
      </c>
      <c r="H104" s="194"/>
      <c r="I104" s="194" t="str">
        <f>VLOOKUP(A104,'Questions_de_Village_V1-2-1'!$A:$AB,10,FALSE)</f>
        <v>Amloudouba</v>
      </c>
      <c r="J104" s="194" t="str">
        <f>VLOOKUP(A104,'Questions_de_Village_V1-2-1'!$A:$AB,11,FALSE)</f>
        <v>Ouled_Bili</v>
      </c>
      <c r="K104" s="194" t="str">
        <f>VLOOKUP(A104,'Questions_de_Village_V1-2-1'!$A:$AB,14,FALSE)</f>
        <v>bh_in_village</v>
      </c>
      <c r="L104" s="194">
        <f>VLOOKUP(A104,'Questions_de_Village_V1-2-1'!$A:$AB,15,FALSE)</f>
        <v>1</v>
      </c>
      <c r="M104" s="194">
        <f>VLOOKUP(A104,'Questions_de_Village_V1-2-1'!$A:$AB,16,FALSE)</f>
        <v>0</v>
      </c>
      <c r="N104" s="190"/>
      <c r="O104" s="190"/>
      <c r="P104" s="190">
        <v>2483</v>
      </c>
      <c r="Q104" s="190">
        <v>2538</v>
      </c>
      <c r="R104" s="190">
        <v>56</v>
      </c>
      <c r="S104" s="189">
        <v>323</v>
      </c>
      <c r="T104" s="189">
        <v>215</v>
      </c>
      <c r="U104" s="192">
        <v>66.56346749226006</v>
      </c>
      <c r="V104" s="189">
        <v>79</v>
      </c>
      <c r="W104" s="192">
        <v>24.458204334365323</v>
      </c>
      <c r="X104" s="191">
        <v>5.7678571428571432</v>
      </c>
      <c r="Y104" s="191">
        <v>4.3877551020408161</v>
      </c>
      <c r="Z104" s="191">
        <v>1.4107142857142858</v>
      </c>
      <c r="AA104" s="195">
        <v>46</v>
      </c>
      <c r="AB104" s="192">
        <v>82.142857142857139</v>
      </c>
      <c r="AC104" s="195">
        <v>9</v>
      </c>
      <c r="AD104" s="192">
        <v>16.071428571428573</v>
      </c>
      <c r="AE104" s="195">
        <v>0</v>
      </c>
      <c r="AF104" s="192">
        <v>0</v>
      </c>
      <c r="AG104" s="195">
        <v>0</v>
      </c>
      <c r="AH104" s="192">
        <v>0</v>
      </c>
      <c r="AI104" s="190">
        <v>35</v>
      </c>
      <c r="AJ104" s="190">
        <v>44</v>
      </c>
      <c r="AK104" s="192">
        <v>44.303797468354425</v>
      </c>
      <c r="AL104" s="192">
        <v>55.696202531645568</v>
      </c>
      <c r="AM104" s="192">
        <v>100</v>
      </c>
      <c r="AN104" s="193">
        <v>34.569620253164558</v>
      </c>
      <c r="AO104" s="194" t="s">
        <v>2063</v>
      </c>
    </row>
    <row r="105" spans="1:41" x14ac:dyDescent="0.25">
      <c r="A105" s="268" t="s">
        <v>1900</v>
      </c>
      <c r="B105" s="190" t="s">
        <v>1999</v>
      </c>
      <c r="C105" s="194" t="str">
        <f>VLOOKUP(A105,'Questions_de_Village_V1-2-1'!$A:$AB,1,FALSE)</f>
        <v>Amdebib</v>
      </c>
      <c r="D105" s="194" t="str">
        <f>VLOOKUP(A105,'Questions_de_Village_V1-2-1'!$A:$AB,9,FALSE)</f>
        <v>Andabibe Bikhele</v>
      </c>
      <c r="E105" s="194">
        <f>VLOOKUP(A105,'Questions_de_Village_V1-2-1'!$A:$AB,4,FALSE)</f>
        <v>12.555157270600001</v>
      </c>
      <c r="F105" s="194">
        <f>VLOOKUP(A105,'Questions_de_Village_V1-2-1'!$A:$AB,5,FALSE)</f>
        <v>16.696048621599999</v>
      </c>
      <c r="G105" s="194">
        <f>VLOOKUP(A105,'Questions_de_Village_V1-2-1'!$A:$AB,6,FALSE)</f>
        <v>312.84891533500002</v>
      </c>
      <c r="H105" s="194"/>
      <c r="I105" s="194" t="str">
        <f>VLOOKUP(A105,'Questions_de_Village_V1-2-1'!$A:$AB,10,FALSE)</f>
        <v>Mayakne</v>
      </c>
      <c r="J105" s="194" t="str">
        <f>VLOOKUP(A105,'Questions_de_Village_V1-2-1'!$A:$AB,11,FALSE)</f>
        <v>Gambir</v>
      </c>
      <c r="K105" s="194" t="str">
        <f>VLOOKUP(A105,'Questions_de_Village_V1-2-1'!$A:$AB,14,FALSE)</f>
        <v>open_well_in_or_near_village</v>
      </c>
      <c r="L105" s="194">
        <f>VLOOKUP(A105,'Questions_de_Village_V1-2-1'!$A:$AB,15,FALSE)</f>
        <v>0</v>
      </c>
      <c r="M105" s="194">
        <f>VLOOKUP(A105,'Questions_de_Village_V1-2-1'!$A:$AB,16,FALSE)</f>
        <v>2</v>
      </c>
      <c r="N105" s="190"/>
      <c r="O105" s="190"/>
      <c r="P105" s="190">
        <v>1270</v>
      </c>
      <c r="Q105" s="190">
        <v>1287</v>
      </c>
      <c r="R105" s="190">
        <v>18</v>
      </c>
      <c r="S105" s="189">
        <v>119</v>
      </c>
      <c r="T105" s="189">
        <v>83</v>
      </c>
      <c r="U105" s="192">
        <v>69.747899159663859</v>
      </c>
      <c r="V105" s="189">
        <v>33</v>
      </c>
      <c r="W105" s="192">
        <v>27.731092436974791</v>
      </c>
      <c r="X105" s="191">
        <v>6.6111111111111107</v>
      </c>
      <c r="Y105" s="191">
        <v>4.882352941176471</v>
      </c>
      <c r="Z105" s="191">
        <v>1.8333333333333333</v>
      </c>
      <c r="AA105" s="195">
        <v>16</v>
      </c>
      <c r="AB105" s="192">
        <v>88.888888888888886</v>
      </c>
      <c r="AC105" s="195">
        <v>2</v>
      </c>
      <c r="AD105" s="192">
        <v>11.111111111111111</v>
      </c>
      <c r="AE105" s="195">
        <v>0</v>
      </c>
      <c r="AF105" s="192">
        <v>0</v>
      </c>
      <c r="AG105" s="195">
        <v>0</v>
      </c>
      <c r="AH105" s="192">
        <v>0</v>
      </c>
      <c r="AI105" s="190">
        <v>13</v>
      </c>
      <c r="AJ105" s="190">
        <v>20</v>
      </c>
      <c r="AK105" s="192">
        <v>39.393939393939391</v>
      </c>
      <c r="AL105" s="192">
        <v>60.606060606060609</v>
      </c>
      <c r="AM105" s="192">
        <v>100</v>
      </c>
      <c r="AN105" s="193">
        <v>33.969696969696969</v>
      </c>
      <c r="AO105" s="194" t="s">
        <v>1886</v>
      </c>
    </row>
    <row r="106" spans="1:41" x14ac:dyDescent="0.25">
      <c r="A106" s="268" t="s">
        <v>1415</v>
      </c>
      <c r="B106" s="190" t="s">
        <v>1415</v>
      </c>
      <c r="C106" s="194" t="str">
        <f>VLOOKUP(A106,'Questions_de_Village_V1-2-1'!$A:$AB,1,FALSE)</f>
        <v>Am-Deleyo</v>
      </c>
      <c r="D106" s="194" t="str">
        <f>VLOOKUP(A106,'Questions_de_Village_V1-2-1'!$A:$AB,9,FALSE)</f>
        <v>Andilo</v>
      </c>
      <c r="E106" s="194">
        <f>VLOOKUP(A106,'Questions_de_Village_V1-2-1'!$A:$AB,4,FALSE)</f>
        <v>12.1427462222</v>
      </c>
      <c r="F106" s="194">
        <f>VLOOKUP(A106,'Questions_de_Village_V1-2-1'!$A:$AB,5,FALSE)</f>
        <v>17.294866914</v>
      </c>
      <c r="G106" s="194">
        <f>VLOOKUP(A106,'Questions_de_Village_V1-2-1'!$A:$AB,6,FALSE)</f>
        <v>344.07306953800003</v>
      </c>
      <c r="H106" s="194"/>
      <c r="I106" s="194" t="str">
        <f>VLOOKUP(A106,'Questions_de_Village_V1-2-1'!$A:$AB,10,FALSE)</f>
        <v>Amloudouba</v>
      </c>
      <c r="J106" s="194" t="str">
        <f>VLOOKUP(A106,'Questions_de_Village_V1-2-1'!$A:$AB,11,FALSE)</f>
        <v>Ouled_Bili</v>
      </c>
      <c r="K106" s="194" t="str">
        <f>VLOOKUP(A106,'Questions_de_Village_V1-2-1'!$A:$AB,14,FALSE)</f>
        <v>commercial_bh_in_village</v>
      </c>
      <c r="L106" s="194">
        <f>VLOOKUP(A106,'Questions_de_Village_V1-2-1'!$A:$AB,15,FALSE)</f>
        <v>0</v>
      </c>
      <c r="M106" s="194">
        <f>VLOOKUP(A106,'Questions_de_Village_V1-2-1'!$A:$AB,16,FALSE)</f>
        <v>1</v>
      </c>
      <c r="N106" s="190"/>
      <c r="O106" s="190"/>
      <c r="P106" s="190">
        <v>2880</v>
      </c>
      <c r="Q106" s="190">
        <v>2924</v>
      </c>
      <c r="R106" s="190">
        <v>45</v>
      </c>
      <c r="S106" s="189">
        <v>236</v>
      </c>
      <c r="T106" s="189">
        <v>149</v>
      </c>
      <c r="U106" s="192">
        <v>63.135593220338983</v>
      </c>
      <c r="V106" s="189">
        <v>70</v>
      </c>
      <c r="W106" s="192">
        <v>29.66101694915254</v>
      </c>
      <c r="X106" s="191">
        <v>5.2444444444444445</v>
      </c>
      <c r="Y106" s="191">
        <v>3.5476190476190474</v>
      </c>
      <c r="Z106" s="191">
        <v>1.5555555555555556</v>
      </c>
      <c r="AA106" s="195">
        <v>40</v>
      </c>
      <c r="AB106" s="192">
        <v>88.888888888888886</v>
      </c>
      <c r="AC106" s="195">
        <v>5</v>
      </c>
      <c r="AD106" s="192">
        <v>11.111111111111111</v>
      </c>
      <c r="AE106" s="195">
        <v>0</v>
      </c>
      <c r="AF106" s="192">
        <v>0</v>
      </c>
      <c r="AG106" s="195">
        <v>0</v>
      </c>
      <c r="AH106" s="192">
        <v>0</v>
      </c>
      <c r="AI106" s="190">
        <v>32</v>
      </c>
      <c r="AJ106" s="190">
        <v>38</v>
      </c>
      <c r="AK106" s="192">
        <v>45.714285714285715</v>
      </c>
      <c r="AL106" s="192">
        <v>54.285714285714285</v>
      </c>
      <c r="AM106" s="192">
        <v>100</v>
      </c>
      <c r="AN106" s="193">
        <v>34.428571428571431</v>
      </c>
      <c r="AO106" s="194" t="s">
        <v>2063</v>
      </c>
    </row>
    <row r="107" spans="1:41" x14ac:dyDescent="0.25">
      <c r="A107" s="268" t="s">
        <v>1428</v>
      </c>
      <c r="B107" s="190" t="s">
        <v>1428</v>
      </c>
      <c r="C107" s="194" t="str">
        <f>VLOOKUP(A107,'Questions_de_Village_V1-2-1'!$A:$AB,1,FALSE)</f>
        <v>Am-Dibetchou</v>
      </c>
      <c r="D107" s="194" t="str">
        <f>VLOOKUP(A107,'Questions_de_Village_V1-2-1'!$A:$AB,9,FALSE)</f>
        <v>Amdibetcho</v>
      </c>
      <c r="E107" s="194">
        <f>VLOOKUP(A107,'Questions_de_Village_V1-2-1'!$A:$AB,4,FALSE)</f>
        <v>12.054215276200001</v>
      </c>
      <c r="F107" s="194">
        <f>VLOOKUP(A107,'Questions_de_Village_V1-2-1'!$A:$AB,5,FALSE)</f>
        <v>17.226507146100001</v>
      </c>
      <c r="G107" s="194">
        <f>VLOOKUP(A107,'Questions_de_Village_V1-2-1'!$A:$AB,6,FALSE)</f>
        <v>325.04216613400001</v>
      </c>
      <c r="H107" s="194"/>
      <c r="I107" s="194" t="str">
        <f>VLOOKUP(A107,'Questions_de_Village_V1-2-1'!$A:$AB,10,FALSE)</f>
        <v>Amloudouba</v>
      </c>
      <c r="J107" s="194" t="str">
        <f>VLOOKUP(A107,'Questions_de_Village_V1-2-1'!$A:$AB,11,FALSE)</f>
        <v>Ouled_Bili</v>
      </c>
      <c r="K107" s="194" t="str">
        <f>VLOOKUP(A107,'Questions_de_Village_V1-2-1'!$A:$AB,14,FALSE)</f>
        <v>bh_in_next_village</v>
      </c>
      <c r="L107" s="194">
        <f>VLOOKUP(A107,'Questions_de_Village_V1-2-1'!$A:$AB,15,FALSE)</f>
        <v>0</v>
      </c>
      <c r="M107" s="194">
        <f>VLOOKUP(A107,'Questions_de_Village_V1-2-1'!$A:$AB,16,FALSE)</f>
        <v>0</v>
      </c>
      <c r="N107" s="190"/>
      <c r="O107" s="190"/>
      <c r="P107" s="190">
        <v>2810</v>
      </c>
      <c r="Q107" s="190">
        <v>2828</v>
      </c>
      <c r="R107" s="190">
        <v>19</v>
      </c>
      <c r="S107" s="189">
        <v>126</v>
      </c>
      <c r="T107" s="189">
        <v>87</v>
      </c>
      <c r="U107" s="192">
        <v>69.047619047619051</v>
      </c>
      <c r="V107" s="189">
        <v>29</v>
      </c>
      <c r="W107" s="192">
        <v>23.015873015873016</v>
      </c>
      <c r="X107" s="191">
        <v>6.6315789473684212</v>
      </c>
      <c r="Y107" s="191">
        <v>4.833333333333333</v>
      </c>
      <c r="Z107" s="191">
        <v>1.5263157894736843</v>
      </c>
      <c r="AA107" s="195">
        <v>18</v>
      </c>
      <c r="AB107" s="192">
        <v>94.73684210526315</v>
      </c>
      <c r="AC107" s="195">
        <v>1</v>
      </c>
      <c r="AD107" s="192">
        <v>5.2631578947368416</v>
      </c>
      <c r="AE107" s="195">
        <v>0</v>
      </c>
      <c r="AF107" s="192">
        <v>0</v>
      </c>
      <c r="AG107" s="195">
        <v>0</v>
      </c>
      <c r="AH107" s="192">
        <v>0</v>
      </c>
      <c r="AI107" s="190">
        <v>13</v>
      </c>
      <c r="AJ107" s="190">
        <v>16</v>
      </c>
      <c r="AK107" s="192">
        <v>44.827586206896555</v>
      </c>
      <c r="AL107" s="192">
        <v>55.172413793103445</v>
      </c>
      <c r="AM107" s="192">
        <v>100</v>
      </c>
      <c r="AN107" s="193">
        <v>36.103448275862071</v>
      </c>
      <c r="AO107" s="194" t="s">
        <v>2063</v>
      </c>
    </row>
    <row r="108" spans="1:41" x14ac:dyDescent="0.25">
      <c r="A108" s="268" t="s">
        <v>1397</v>
      </c>
      <c r="B108" s="190" t="s">
        <v>2017</v>
      </c>
      <c r="C108" s="194" t="str">
        <f>VLOOKUP(A108,'Questions_de_Village_V1-2-1'!$A:$AB,1,FALSE)</f>
        <v>Amdjaraba</v>
      </c>
      <c r="D108" s="194" t="str">
        <f>VLOOKUP(A108,'Questions_de_Village_V1-2-1'!$A:$AB,9,FALSE)</f>
        <v>Andjaraba 1</v>
      </c>
      <c r="E108" s="194">
        <f>VLOOKUP(A108,'Questions_de_Village_V1-2-1'!$A:$AB,4,FALSE)</f>
        <v>12.484859419199999</v>
      </c>
      <c r="F108" s="194">
        <f>VLOOKUP(A108,'Questions_de_Village_V1-2-1'!$A:$AB,5,FALSE)</f>
        <v>16.603861828599999</v>
      </c>
      <c r="G108" s="194">
        <f>VLOOKUP(A108,'Questions_de_Village_V1-2-1'!$A:$AB,6,FALSE)</f>
        <v>307.23396392199999</v>
      </c>
      <c r="H108" s="194"/>
      <c r="I108" s="194" t="str">
        <f>VLOOKUP(A108,'Questions_de_Village_V1-2-1'!$A:$AB,10,FALSE)</f>
        <v>Moito</v>
      </c>
      <c r="J108" s="194" t="str">
        <f>VLOOKUP(A108,'Questions_de_Village_V1-2-1'!$A:$AB,11,FALSE)</f>
        <v>Moito</v>
      </c>
      <c r="K108" s="194">
        <f>VLOOKUP(A108,'Questions_de_Village_V1-2-1'!$A:$AB,14,FALSE)</f>
        <v>99400978</v>
      </c>
      <c r="L108" s="194" t="str">
        <f>VLOOKUP(A108,'Questions_de_Village_V1-2-1'!$A:$AB,15,FALSE)</f>
        <v>bh_in_next_village</v>
      </c>
      <c r="M108" s="194">
        <f>VLOOKUP(A108,'Questions_de_Village_V1-2-1'!$A:$AB,16,FALSE)</f>
        <v>0</v>
      </c>
      <c r="N108" s="190"/>
      <c r="O108" s="190"/>
      <c r="P108" s="190">
        <v>1020</v>
      </c>
      <c r="Q108" s="190">
        <v>1124</v>
      </c>
      <c r="R108" s="190">
        <v>105</v>
      </c>
      <c r="S108" s="189">
        <v>741</v>
      </c>
      <c r="T108" s="189">
        <v>521</v>
      </c>
      <c r="U108" s="192">
        <v>70.310391363022944</v>
      </c>
      <c r="V108" s="189">
        <v>203</v>
      </c>
      <c r="W108" s="192">
        <v>27.39541160593792</v>
      </c>
      <c r="X108" s="191">
        <v>7.0571428571428569</v>
      </c>
      <c r="Y108" s="191">
        <v>5.3711340206185563</v>
      </c>
      <c r="Z108" s="191">
        <v>1.9333333333333333</v>
      </c>
      <c r="AA108" s="195">
        <v>91</v>
      </c>
      <c r="AB108" s="192">
        <v>86.666666666666671</v>
      </c>
      <c r="AC108" s="195">
        <v>11</v>
      </c>
      <c r="AD108" s="192">
        <v>10.476190476190476</v>
      </c>
      <c r="AE108" s="195">
        <v>2</v>
      </c>
      <c r="AF108" s="192">
        <v>1.9047619047619049</v>
      </c>
      <c r="AG108" s="195">
        <v>1</v>
      </c>
      <c r="AH108" s="192">
        <v>0.95238095238095244</v>
      </c>
      <c r="AI108" s="190">
        <v>90</v>
      </c>
      <c r="AJ108" s="190">
        <v>113</v>
      </c>
      <c r="AK108" s="192">
        <v>44.334975369458128</v>
      </c>
      <c r="AL108" s="192">
        <v>55.665024630541872</v>
      </c>
      <c r="AM108" s="192">
        <v>100</v>
      </c>
      <c r="AN108" s="193">
        <v>36.054187192118228</v>
      </c>
      <c r="AO108" s="194" t="s">
        <v>105</v>
      </c>
    </row>
    <row r="109" spans="1:41" x14ac:dyDescent="0.25">
      <c r="A109" s="268" t="s">
        <v>1076</v>
      </c>
      <c r="B109" s="190" t="s">
        <v>1076</v>
      </c>
      <c r="C109" s="194" t="str">
        <f>VLOOKUP(A109,'Questions_de_Village_V1-2-1'!$A:$AB,1,FALSE)</f>
        <v>Amdjeto</v>
      </c>
      <c r="D109" s="194" t="str">
        <f>VLOOKUP(A109,'Questions_de_Village_V1-2-1'!$A:$AB,9,FALSE)</f>
        <v>Anguioto</v>
      </c>
      <c r="E109" s="194">
        <f>VLOOKUP(A109,'Questions_de_Village_V1-2-1'!$A:$AB,4,FALSE)</f>
        <v>12.4136364956</v>
      </c>
      <c r="F109" s="194">
        <f>VLOOKUP(A109,'Questions_de_Village_V1-2-1'!$A:$AB,5,FALSE)</f>
        <v>16.678148527400001</v>
      </c>
      <c r="G109" s="194">
        <f>VLOOKUP(A109,'Questions_de_Village_V1-2-1'!$A:$AB,6,FALSE)</f>
        <v>313.48002850199998</v>
      </c>
      <c r="H109" s="194"/>
      <c r="I109" s="194" t="str">
        <f>VLOOKUP(A109,'Questions_de_Village_V1-2-1'!$A:$AB,10,FALSE)</f>
        <v>Daibaba_1_Maigana_</v>
      </c>
      <c r="J109" s="194" t="str">
        <f>VLOOKUP(A109,'Questions_de_Village_V1-2-1'!$A:$AB,11,FALSE)</f>
        <v>Albirebi</v>
      </c>
      <c r="K109" s="194" t="str">
        <f>VLOOKUP(A109,'Questions_de_Village_V1-2-1'!$A:$AB,14,FALSE)</f>
        <v>open_well_in_or_near_village</v>
      </c>
      <c r="L109" s="194">
        <f>VLOOKUP(A109,'Questions_de_Village_V1-2-1'!$A:$AB,15,FALSE)</f>
        <v>0</v>
      </c>
      <c r="M109" s="194">
        <f>VLOOKUP(A109,'Questions_de_Village_V1-2-1'!$A:$AB,16,FALSE)</f>
        <v>1</v>
      </c>
      <c r="N109" s="190"/>
      <c r="O109" s="190"/>
      <c r="P109" s="190">
        <v>1499</v>
      </c>
      <c r="Q109" s="190">
        <v>1513</v>
      </c>
      <c r="R109" s="190">
        <v>15</v>
      </c>
      <c r="S109" s="189">
        <v>83</v>
      </c>
      <c r="T109" s="189">
        <v>54</v>
      </c>
      <c r="U109" s="192">
        <v>65.060240963855421</v>
      </c>
      <c r="V109" s="189">
        <v>34</v>
      </c>
      <c r="W109" s="192">
        <v>40.963855421686745</v>
      </c>
      <c r="X109" s="191">
        <v>5.5333333333333332</v>
      </c>
      <c r="Y109" s="191">
        <v>3.6</v>
      </c>
      <c r="Z109" s="191">
        <v>2.2666666666666666</v>
      </c>
      <c r="AA109" s="195">
        <v>15</v>
      </c>
      <c r="AB109" s="192">
        <v>100</v>
      </c>
      <c r="AC109" s="195">
        <v>0</v>
      </c>
      <c r="AD109" s="192">
        <v>0</v>
      </c>
      <c r="AE109" s="195">
        <v>0</v>
      </c>
      <c r="AF109" s="192">
        <v>0</v>
      </c>
      <c r="AG109" s="195">
        <v>0</v>
      </c>
      <c r="AH109" s="192">
        <v>0</v>
      </c>
      <c r="AI109" s="190">
        <v>11</v>
      </c>
      <c r="AJ109" s="190">
        <v>23</v>
      </c>
      <c r="AK109" s="192">
        <v>32.352941176470587</v>
      </c>
      <c r="AL109" s="192">
        <v>67.64705882352942</v>
      </c>
      <c r="AM109" s="192">
        <v>100</v>
      </c>
      <c r="AN109" s="193">
        <v>29.235294117647058</v>
      </c>
      <c r="AO109" s="194" t="s">
        <v>2049</v>
      </c>
    </row>
    <row r="110" spans="1:41" x14ac:dyDescent="0.25">
      <c r="A110" s="268" t="s">
        <v>1343</v>
      </c>
      <c r="B110" s="190" t="s">
        <v>1343</v>
      </c>
      <c r="C110" s="194" t="str">
        <f>VLOOKUP(A110,'Questions_de_Village_V1-2-1'!$A:$AB,1,FALSE)</f>
        <v>Amdjirekine</v>
      </c>
      <c r="D110" s="194" t="str">
        <f>VLOOKUP(A110,'Questions_de_Village_V1-2-1'!$A:$AB,9,FALSE)</f>
        <v>Andjirekine</v>
      </c>
      <c r="E110" s="194">
        <f>VLOOKUP(A110,'Questions_de_Village_V1-2-1'!$A:$AB,4,FALSE)</f>
        <v>11.999750648899999</v>
      </c>
      <c r="F110" s="194">
        <f>VLOOKUP(A110,'Questions_de_Village_V1-2-1'!$A:$AB,5,FALSE)</f>
        <v>16.441080490299999</v>
      </c>
      <c r="G110" s="194">
        <f>VLOOKUP(A110,'Questions_de_Village_V1-2-1'!$A:$AB,6,FALSE)</f>
        <v>319.66018583300001</v>
      </c>
      <c r="H110" s="194"/>
      <c r="I110" s="194" t="str">
        <f>VLOOKUP(A110,'Questions_de_Village_V1-2-1'!$A:$AB,10,FALSE)</f>
        <v>Daibaba_1_Maigana_</v>
      </c>
      <c r="J110" s="194" t="str">
        <f>VLOOKUP(A110,'Questions_de_Village_V1-2-1'!$A:$AB,11,FALSE)</f>
        <v>Maigana</v>
      </c>
      <c r="K110" s="194" t="str">
        <f>VLOOKUP(A110,'Questions_de_Village_V1-2-1'!$A:$AB,14,FALSE)</f>
        <v>bh_in_village</v>
      </c>
      <c r="L110" s="194">
        <f>VLOOKUP(A110,'Questions_de_Village_V1-2-1'!$A:$AB,15,FALSE)</f>
        <v>1</v>
      </c>
      <c r="M110" s="194">
        <f>VLOOKUP(A110,'Questions_de_Village_V1-2-1'!$A:$AB,16,FALSE)</f>
        <v>0</v>
      </c>
      <c r="N110" s="190"/>
      <c r="O110" s="190"/>
      <c r="P110" s="190">
        <v>1298</v>
      </c>
      <c r="Q110" s="190">
        <v>1318</v>
      </c>
      <c r="R110" s="190">
        <v>21</v>
      </c>
      <c r="S110" s="189">
        <v>143</v>
      </c>
      <c r="T110" s="189">
        <v>97</v>
      </c>
      <c r="U110" s="192">
        <v>67.832167832167841</v>
      </c>
      <c r="V110" s="189">
        <v>39</v>
      </c>
      <c r="W110" s="192">
        <v>27.27272727272727</v>
      </c>
      <c r="X110" s="191">
        <v>6.8095238095238093</v>
      </c>
      <c r="Y110" s="191">
        <v>4.8499999999999996</v>
      </c>
      <c r="Z110" s="191">
        <v>1.8571428571428572</v>
      </c>
      <c r="AA110" s="195">
        <v>18</v>
      </c>
      <c r="AB110" s="192">
        <v>85.714285714285708</v>
      </c>
      <c r="AC110" s="195">
        <v>2</v>
      </c>
      <c r="AD110" s="192">
        <v>9.5238095238095237</v>
      </c>
      <c r="AE110" s="195">
        <v>1</v>
      </c>
      <c r="AF110" s="192">
        <v>4.7619047619047619</v>
      </c>
      <c r="AG110" s="195">
        <v>0</v>
      </c>
      <c r="AH110" s="192">
        <v>0</v>
      </c>
      <c r="AI110" s="190">
        <v>13</v>
      </c>
      <c r="AJ110" s="190">
        <v>26</v>
      </c>
      <c r="AK110" s="192">
        <v>33.333333333333329</v>
      </c>
      <c r="AL110" s="192">
        <v>66.666666666666657</v>
      </c>
      <c r="AM110" s="192">
        <v>99.999999999999986</v>
      </c>
      <c r="AN110" s="193">
        <v>36.564102564102562</v>
      </c>
      <c r="AO110" s="194" t="s">
        <v>1903</v>
      </c>
    </row>
    <row r="111" spans="1:41" x14ac:dyDescent="0.25">
      <c r="A111" s="266" t="s">
        <v>951</v>
      </c>
      <c r="B111" s="190" t="s">
        <v>951</v>
      </c>
      <c r="C111" s="194" t="str">
        <f>VLOOKUP(A111,'Questions_de_Village_V1-2-1'!$A:$AB,1,FALSE)</f>
        <v>Amdjougal</v>
      </c>
      <c r="D111" s="194" t="str">
        <f>VLOOKUP(A111,'Questions_de_Village_V1-2-1'!$A:$AB,9,FALSE)</f>
        <v>Amdjougal</v>
      </c>
      <c r="E111" s="194">
        <f>VLOOKUP(A111,'Questions_de_Village_V1-2-1'!$A:$AB,4,FALSE)</f>
        <v>12.6307008068</v>
      </c>
      <c r="F111" s="194">
        <f>VLOOKUP(A111,'Questions_de_Village_V1-2-1'!$A:$AB,5,FALSE)</f>
        <v>16.046284763999999</v>
      </c>
      <c r="G111" s="194">
        <f>VLOOKUP(A111,'Questions_de_Village_V1-2-1'!$A:$AB,6,FALSE)</f>
        <v>305.41769389799998</v>
      </c>
      <c r="H111" s="194"/>
      <c r="I111" s="194" t="str">
        <f>VLOOKUP(A111,'Questions_de_Village_V1-2-1'!$A:$AB,10,FALSE)</f>
        <v>Moito</v>
      </c>
      <c r="J111" s="194" t="str">
        <f>VLOOKUP(A111,'Questions_de_Village_V1-2-1'!$A:$AB,11,FALSE)</f>
        <v>Bisney</v>
      </c>
      <c r="K111" s="194" t="str">
        <f>VLOOKUP(A111,'Questions_de_Village_V1-2-1'!$A:$AB,14,FALSE)</f>
        <v>bh_in_village</v>
      </c>
      <c r="L111" s="194">
        <f>VLOOKUP(A111,'Questions_de_Village_V1-2-1'!$A:$AB,15,FALSE)</f>
        <v>1</v>
      </c>
      <c r="M111" s="194">
        <f>VLOOKUP(A111,'Questions_de_Village_V1-2-1'!$A:$AB,16,FALSE)</f>
        <v>0</v>
      </c>
      <c r="N111" s="190"/>
      <c r="O111" s="190"/>
      <c r="P111" s="190">
        <v>868</v>
      </c>
      <c r="Q111" s="190">
        <v>915</v>
      </c>
      <c r="R111" s="190">
        <v>48</v>
      </c>
      <c r="S111" s="189">
        <v>274</v>
      </c>
      <c r="T111" s="189">
        <v>188</v>
      </c>
      <c r="U111" s="192">
        <v>68.613138686131393</v>
      </c>
      <c r="V111" s="189">
        <v>34</v>
      </c>
      <c r="W111" s="192">
        <v>12.408759124087592</v>
      </c>
      <c r="X111" s="191">
        <v>5.708333333333333</v>
      </c>
      <c r="Y111" s="191">
        <v>3.9166666666666665</v>
      </c>
      <c r="Z111" s="191">
        <v>0.70833333333333337</v>
      </c>
      <c r="AA111" s="195">
        <v>46</v>
      </c>
      <c r="AB111" s="192">
        <v>95.833333333333343</v>
      </c>
      <c r="AC111" s="195">
        <v>1</v>
      </c>
      <c r="AD111" s="192">
        <v>2.083333333333333</v>
      </c>
      <c r="AE111" s="195">
        <v>0</v>
      </c>
      <c r="AF111" s="192">
        <v>0</v>
      </c>
      <c r="AG111" s="195">
        <v>0</v>
      </c>
      <c r="AH111" s="192">
        <v>0</v>
      </c>
      <c r="AI111" s="190">
        <v>16</v>
      </c>
      <c r="AJ111" s="190">
        <v>18</v>
      </c>
      <c r="AK111" s="192">
        <v>47.058823529411761</v>
      </c>
      <c r="AL111" s="192">
        <v>52.941176470588239</v>
      </c>
      <c r="AM111" s="192">
        <v>100</v>
      </c>
      <c r="AN111" s="193">
        <v>37.529411764705884</v>
      </c>
      <c r="AO111" s="194" t="s">
        <v>219</v>
      </c>
    </row>
    <row r="112" spans="1:41" x14ac:dyDescent="0.25">
      <c r="A112" s="189" t="s">
        <v>1896</v>
      </c>
      <c r="B112" s="190" t="s">
        <v>1996</v>
      </c>
      <c r="C112" s="194" t="str">
        <f>VLOOKUP(A112,'Questions_de_Village_V1-2-1'!$A:$AB,1,FALSE)</f>
        <v>Amdoma</v>
      </c>
      <c r="D112" s="194" t="str">
        <f>VLOOKUP(A112,'Questions_de_Village_V1-2-1'!$A:$AB,9,FALSE)</f>
        <v>Andoma Himede</v>
      </c>
      <c r="E112" s="194">
        <f>VLOOKUP(A112,'Questions_de_Village_V1-2-1'!$A:$AB,4,FALSE)</f>
        <v>12.515721581199999</v>
      </c>
      <c r="F112" s="194">
        <f>VLOOKUP(A112,'Questions_de_Village_V1-2-1'!$A:$AB,5,FALSE)</f>
        <v>16.6966614639</v>
      </c>
      <c r="G112" s="194">
        <f>VLOOKUP(A112,'Questions_de_Village_V1-2-1'!$A:$AB,6,FALSE)</f>
        <v>306.20917951299998</v>
      </c>
      <c r="H112" s="194"/>
      <c r="I112" s="194" t="str">
        <f>VLOOKUP(A112,'Questions_de_Village_V1-2-1'!$A:$AB,10,FALSE)</f>
        <v>Mayakne</v>
      </c>
      <c r="J112" s="194" t="str">
        <f>VLOOKUP(A112,'Questions_de_Village_V1-2-1'!$A:$AB,11,FALSE)</f>
        <v>Gambir</v>
      </c>
      <c r="K112" s="194" t="str">
        <f>VLOOKUP(A112,'Questions_de_Village_V1-2-1'!$A:$AB,14,FALSE)</f>
        <v>open_well_in_or_near_village</v>
      </c>
      <c r="L112" s="194">
        <f>VLOOKUP(A112,'Questions_de_Village_V1-2-1'!$A:$AB,15,FALSE)</f>
        <v>0</v>
      </c>
      <c r="M112" s="194">
        <f>VLOOKUP(A112,'Questions_de_Village_V1-2-1'!$A:$AB,16,FALSE)</f>
        <v>2</v>
      </c>
      <c r="N112" s="190"/>
      <c r="O112" s="190"/>
      <c r="P112" s="190">
        <v>906</v>
      </c>
      <c r="Q112" s="190">
        <v>1016</v>
      </c>
      <c r="R112" s="190">
        <v>111</v>
      </c>
      <c r="S112" s="189">
        <v>733</v>
      </c>
      <c r="T112" s="189">
        <v>514</v>
      </c>
      <c r="U112" s="192">
        <v>70.122783083219645</v>
      </c>
      <c r="V112" s="189">
        <v>192</v>
      </c>
      <c r="W112" s="192">
        <v>26.193724420190996</v>
      </c>
      <c r="X112" s="191">
        <v>6.6036036036036032</v>
      </c>
      <c r="Y112" s="191">
        <v>4.8952380952380956</v>
      </c>
      <c r="Z112" s="191">
        <v>1.7297297297297298</v>
      </c>
      <c r="AA112" s="195">
        <v>102</v>
      </c>
      <c r="AB112" s="192">
        <v>91.891891891891902</v>
      </c>
      <c r="AC112" s="195">
        <v>8</v>
      </c>
      <c r="AD112" s="192">
        <v>7.2072072072072073</v>
      </c>
      <c r="AE112" s="195">
        <v>1</v>
      </c>
      <c r="AF112" s="192">
        <v>0.90090090090090091</v>
      </c>
      <c r="AG112" s="195">
        <v>0</v>
      </c>
      <c r="AH112" s="192">
        <v>0</v>
      </c>
      <c r="AI112" s="190">
        <v>93</v>
      </c>
      <c r="AJ112" s="190">
        <v>95</v>
      </c>
      <c r="AK112" s="192">
        <v>48.4375</v>
      </c>
      <c r="AL112" s="192">
        <v>49.479166666666671</v>
      </c>
      <c r="AM112" s="192">
        <v>97.916666666666671</v>
      </c>
      <c r="AN112" s="193">
        <v>31.776041666666668</v>
      </c>
      <c r="AO112" s="194" t="s">
        <v>1886</v>
      </c>
    </row>
    <row r="113" spans="1:41" x14ac:dyDescent="0.25">
      <c r="A113" s="268" t="s">
        <v>1344</v>
      </c>
      <c r="B113" s="190" t="s">
        <v>2008</v>
      </c>
      <c r="C113" s="194" t="str">
        <f>VLOOKUP(A113,'Questions_de_Village_V1-2-1'!$A:$AB,1,FALSE)</f>
        <v>Amdourey Hamete</v>
      </c>
      <c r="D113" s="194" t="str">
        <f>VLOOKUP(A113,'Questions_de_Village_V1-2-1'!$A:$AB,9,FALSE)</f>
        <v>Amdreïb Kolamala</v>
      </c>
      <c r="E113" s="194">
        <f>VLOOKUP(A113,'Questions_de_Village_V1-2-1'!$A:$AB,4,FALSE)</f>
        <v>12.2084798487</v>
      </c>
      <c r="F113" s="194">
        <f>VLOOKUP(A113,'Questions_de_Village_V1-2-1'!$A:$AB,5,FALSE)</f>
        <v>16.430473233099999</v>
      </c>
      <c r="G113" s="194">
        <f>VLOOKUP(A113,'Questions_de_Village_V1-2-1'!$A:$AB,6,FALSE)</f>
        <v>301.37346440599998</v>
      </c>
      <c r="H113" s="194"/>
      <c r="I113" s="194" t="str">
        <f>VLOOKUP(A113,'Questions_de_Village_V1-2-1'!$A:$AB,10,FALSE)</f>
        <v>Daibaba_1_Maigana_</v>
      </c>
      <c r="J113" s="194" t="str">
        <f>VLOOKUP(A113,'Questions_de_Village_V1-2-1'!$A:$AB,11,FALSE)</f>
        <v>Maigana</v>
      </c>
      <c r="K113" s="194" t="str">
        <f>VLOOKUP(A113,'Questions_de_Village_V1-2-1'!$A:$AB,14,FALSE)</f>
        <v>bh_in_village</v>
      </c>
      <c r="L113" s="194">
        <f>VLOOKUP(A113,'Questions_de_Village_V1-2-1'!$A:$AB,15,FALSE)</f>
        <v>1</v>
      </c>
      <c r="M113" s="194">
        <f>VLOOKUP(A113,'Questions_de_Village_V1-2-1'!$A:$AB,16,FALSE)</f>
        <v>0</v>
      </c>
      <c r="N113" s="190"/>
      <c r="O113" s="190"/>
      <c r="P113" s="190">
        <v>1258</v>
      </c>
      <c r="Q113" s="190">
        <v>1276</v>
      </c>
      <c r="R113" s="190">
        <v>19</v>
      </c>
      <c r="S113" s="189">
        <v>161</v>
      </c>
      <c r="T113" s="189">
        <v>117</v>
      </c>
      <c r="U113" s="192">
        <v>72.67080745341616</v>
      </c>
      <c r="V113" s="189">
        <v>87</v>
      </c>
      <c r="W113" s="192">
        <v>54.037267080745345</v>
      </c>
      <c r="X113" s="191">
        <v>8.473684210526315</v>
      </c>
      <c r="Y113" s="191">
        <v>6.1578947368421053</v>
      </c>
      <c r="Z113" s="191">
        <v>4.5789473684210522</v>
      </c>
      <c r="AA113" s="195">
        <v>11</v>
      </c>
      <c r="AB113" s="192">
        <v>57.894736842105267</v>
      </c>
      <c r="AC113" s="195">
        <v>7</v>
      </c>
      <c r="AD113" s="192">
        <v>36.84210526315789</v>
      </c>
      <c r="AE113" s="195">
        <v>0</v>
      </c>
      <c r="AF113" s="192">
        <v>0</v>
      </c>
      <c r="AG113" s="195">
        <v>0</v>
      </c>
      <c r="AH113" s="192">
        <v>0</v>
      </c>
      <c r="AI113" s="190">
        <v>30</v>
      </c>
      <c r="AJ113" s="190">
        <v>57</v>
      </c>
      <c r="AK113" s="192">
        <v>34.482758620689658</v>
      </c>
      <c r="AL113" s="192">
        <v>65.517241379310349</v>
      </c>
      <c r="AM113" s="192">
        <v>100</v>
      </c>
      <c r="AN113" s="193">
        <v>35.908045977011497</v>
      </c>
      <c r="AO113" s="194" t="s">
        <v>1903</v>
      </c>
    </row>
    <row r="114" spans="1:41" x14ac:dyDescent="0.25">
      <c r="A114" s="268" t="s">
        <v>1345</v>
      </c>
      <c r="B114" s="190" t="s">
        <v>1345</v>
      </c>
      <c r="C114" s="194" t="str">
        <f>VLOOKUP(A114,'Questions_de_Village_V1-2-1'!$A:$AB,1,FALSE)</f>
        <v>Am-Dreib</v>
      </c>
      <c r="D114" s="194" t="str">
        <f>VLOOKUP(A114,'Questions_de_Village_V1-2-1'!$A:$AB,9,FALSE)</f>
        <v>Amdreïb2</v>
      </c>
      <c r="E114" s="194">
        <f>VLOOKUP(A114,'Questions_de_Village_V1-2-1'!$A:$AB,4,FALSE)</f>
        <v>12.190675172300001</v>
      </c>
      <c r="F114" s="194">
        <f>VLOOKUP(A114,'Questions_de_Village_V1-2-1'!$A:$AB,5,FALSE)</f>
        <v>16.414573693200001</v>
      </c>
      <c r="G114" s="194">
        <f>VLOOKUP(A114,'Questions_de_Village_V1-2-1'!$A:$AB,6,FALSE)</f>
        <v>304.71137838200002</v>
      </c>
      <c r="H114" s="194"/>
      <c r="I114" s="194" t="str">
        <f>VLOOKUP(A114,'Questions_de_Village_V1-2-1'!$A:$AB,10,FALSE)</f>
        <v>Daibaba_1_Maigana_</v>
      </c>
      <c r="J114" s="194" t="str">
        <f>VLOOKUP(A114,'Questions_de_Village_V1-2-1'!$A:$AB,11,FALSE)</f>
        <v>Maigana</v>
      </c>
      <c r="K114" s="194" t="str">
        <f>VLOOKUP(A114,'Questions_de_Village_V1-2-1'!$A:$AB,14,FALSE)</f>
        <v>bh_in_village</v>
      </c>
      <c r="L114" s="194">
        <f>VLOOKUP(A114,'Questions_de_Village_V1-2-1'!$A:$AB,15,FALSE)</f>
        <v>1</v>
      </c>
      <c r="M114" s="194">
        <f>VLOOKUP(A114,'Questions_de_Village_V1-2-1'!$A:$AB,16,FALSE)</f>
        <v>0</v>
      </c>
      <c r="N114" s="190"/>
      <c r="O114" s="190"/>
      <c r="P114" s="190">
        <v>2221</v>
      </c>
      <c r="Q114" s="190">
        <v>2259</v>
      </c>
      <c r="R114" s="190">
        <v>39</v>
      </c>
      <c r="S114" s="189">
        <v>221</v>
      </c>
      <c r="T114" s="189">
        <v>141</v>
      </c>
      <c r="U114" s="192">
        <v>63.800904977375559</v>
      </c>
      <c r="V114" s="189">
        <v>63</v>
      </c>
      <c r="W114" s="192">
        <v>28.50678733031674</v>
      </c>
      <c r="X114" s="191">
        <v>5.666666666666667</v>
      </c>
      <c r="Y114" s="191">
        <v>4.2727272727272725</v>
      </c>
      <c r="Z114" s="191">
        <v>1.6153846153846154</v>
      </c>
      <c r="AA114" s="195">
        <v>29</v>
      </c>
      <c r="AB114" s="192">
        <v>74.358974358974365</v>
      </c>
      <c r="AC114" s="195">
        <v>8</v>
      </c>
      <c r="AD114" s="192">
        <v>20.512820512820511</v>
      </c>
      <c r="AE114" s="195">
        <v>0</v>
      </c>
      <c r="AF114" s="192">
        <v>0</v>
      </c>
      <c r="AG114" s="195">
        <v>0</v>
      </c>
      <c r="AH114" s="192">
        <v>0</v>
      </c>
      <c r="AI114" s="190">
        <v>34</v>
      </c>
      <c r="AJ114" s="190">
        <v>29</v>
      </c>
      <c r="AK114" s="192">
        <v>53.968253968253968</v>
      </c>
      <c r="AL114" s="192">
        <v>46.031746031746032</v>
      </c>
      <c r="AM114" s="192">
        <v>100</v>
      </c>
      <c r="AN114" s="193">
        <v>29.714285714285715</v>
      </c>
      <c r="AO114" s="194" t="s">
        <v>1903</v>
      </c>
    </row>
    <row r="115" spans="1:41" x14ac:dyDescent="0.25">
      <c r="A115" s="268" t="s">
        <v>1346</v>
      </c>
      <c r="B115" s="190" t="s">
        <v>1346</v>
      </c>
      <c r="C115" s="194" t="str">
        <f>VLOOKUP(A115,'Questions_de_Village_V1-2-1'!$A:$AB,1,FALSE)</f>
        <v>Amdreib Am</v>
      </c>
      <c r="D115" s="194" t="str">
        <f>VLOOKUP(A115,'Questions_de_Village_V1-2-1'!$A:$AB,9,FALSE)</f>
        <v>Amdreïb Amme</v>
      </c>
      <c r="E115" s="194">
        <f>VLOOKUP(A115,'Questions_de_Village_V1-2-1'!$A:$AB,4,FALSE)</f>
        <v>12.2140109849</v>
      </c>
      <c r="F115" s="194">
        <f>VLOOKUP(A115,'Questions_de_Village_V1-2-1'!$A:$AB,5,FALSE)</f>
        <v>16.439180765</v>
      </c>
      <c r="G115" s="194">
        <f>VLOOKUP(A115,'Questions_de_Village_V1-2-1'!$A:$AB,6,FALSE)</f>
        <v>317.22958053500003</v>
      </c>
      <c r="H115" s="194"/>
      <c r="I115" s="194" t="str">
        <f>VLOOKUP(A115,'Questions_de_Village_V1-2-1'!$A:$AB,10,FALSE)</f>
        <v>Daibaba_1_Maigana_</v>
      </c>
      <c r="J115" s="194" t="str">
        <f>VLOOKUP(A115,'Questions_de_Village_V1-2-1'!$A:$AB,11,FALSE)</f>
        <v>Maigana</v>
      </c>
      <c r="K115" s="194" t="str">
        <f>VLOOKUP(A115,'Questions_de_Village_V1-2-1'!$A:$AB,14,FALSE)</f>
        <v>open_well_far_from_village</v>
      </c>
      <c r="L115" s="194">
        <f>VLOOKUP(A115,'Questions_de_Village_V1-2-1'!$A:$AB,15,FALSE)</f>
        <v>0</v>
      </c>
      <c r="M115" s="194">
        <f>VLOOKUP(A115,'Questions_de_Village_V1-2-1'!$A:$AB,16,FALSE)</f>
        <v>1</v>
      </c>
      <c r="N115" s="190"/>
      <c r="O115" s="190"/>
      <c r="P115" s="190">
        <v>2355</v>
      </c>
      <c r="Q115" s="190">
        <v>2377</v>
      </c>
      <c r="R115" s="190">
        <v>23</v>
      </c>
      <c r="S115" s="189">
        <v>147</v>
      </c>
      <c r="T115" s="189">
        <v>100</v>
      </c>
      <c r="U115" s="192">
        <v>68.027210884353735</v>
      </c>
      <c r="V115" s="189">
        <v>60</v>
      </c>
      <c r="W115" s="192">
        <v>40.816326530612244</v>
      </c>
      <c r="X115" s="191">
        <v>6.3913043478260869</v>
      </c>
      <c r="Y115" s="191">
        <v>4.5454545454545459</v>
      </c>
      <c r="Z115" s="191">
        <v>2.6086956521739131</v>
      </c>
      <c r="AA115" s="195">
        <v>18</v>
      </c>
      <c r="AB115" s="192">
        <v>78.260869565217391</v>
      </c>
      <c r="AC115" s="195">
        <v>3</v>
      </c>
      <c r="AD115" s="192">
        <v>13.043478260869565</v>
      </c>
      <c r="AE115" s="195">
        <v>0</v>
      </c>
      <c r="AF115" s="192">
        <v>0</v>
      </c>
      <c r="AG115" s="195">
        <v>0</v>
      </c>
      <c r="AH115" s="192">
        <v>0</v>
      </c>
      <c r="AI115" s="190">
        <v>30</v>
      </c>
      <c r="AJ115" s="190">
        <v>30</v>
      </c>
      <c r="AK115" s="192">
        <v>50</v>
      </c>
      <c r="AL115" s="192">
        <v>50</v>
      </c>
      <c r="AM115" s="192">
        <v>100</v>
      </c>
      <c r="AN115" s="193" t="e">
        <v>#REF!</v>
      </c>
      <c r="AO115" s="194" t="s">
        <v>1903</v>
      </c>
    </row>
    <row r="116" spans="1:41" x14ac:dyDescent="0.25">
      <c r="A116" s="268" t="s">
        <v>1348</v>
      </c>
      <c r="B116" s="190" t="s">
        <v>1348</v>
      </c>
      <c r="C116" s="194" t="str">
        <f>VLOOKUP(A116,'Questions_de_Village_V1-2-1'!$A:$AB,1,FALSE)</f>
        <v>Amdreib-Djouka</v>
      </c>
      <c r="D116" s="194" t="str">
        <f>VLOOKUP(A116,'Questions_de_Village_V1-2-1'!$A:$AB,9,FALSE)</f>
        <v>Amdreïb Djouka</v>
      </c>
      <c r="E116" s="194">
        <f>VLOOKUP(A116,'Questions_de_Village_V1-2-1'!$A:$AB,4,FALSE)</f>
        <v>12.182302116600001</v>
      </c>
      <c r="F116" s="194">
        <f>VLOOKUP(A116,'Questions_de_Village_V1-2-1'!$A:$AB,5,FALSE)</f>
        <v>16.376807038199999</v>
      </c>
      <c r="G116" s="194">
        <f>VLOOKUP(A116,'Questions_de_Village_V1-2-1'!$A:$AB,6,FALSE)</f>
        <v>318.55213251200001</v>
      </c>
      <c r="H116" s="194"/>
      <c r="I116" s="194" t="str">
        <f>VLOOKUP(A116,'Questions_de_Village_V1-2-1'!$A:$AB,10,FALSE)</f>
        <v>Daibaba_1_Maigana_</v>
      </c>
      <c r="J116" s="194" t="str">
        <f>VLOOKUP(A116,'Questions_de_Village_V1-2-1'!$A:$AB,11,FALSE)</f>
        <v>Maigana</v>
      </c>
      <c r="K116" s="194" t="str">
        <f>VLOOKUP(A116,'Questions_de_Village_V1-2-1'!$A:$AB,14,FALSE)</f>
        <v>open_well_in_or_near_village</v>
      </c>
      <c r="L116" s="194">
        <f>VLOOKUP(A116,'Questions_de_Village_V1-2-1'!$A:$AB,15,FALSE)</f>
        <v>0</v>
      </c>
      <c r="M116" s="194">
        <f>VLOOKUP(A116,'Questions_de_Village_V1-2-1'!$A:$AB,16,FALSE)</f>
        <v>0</v>
      </c>
      <c r="N116" s="190"/>
      <c r="O116" s="190"/>
      <c r="P116" s="190">
        <v>2144</v>
      </c>
      <c r="Q116" s="190">
        <v>2180</v>
      </c>
      <c r="R116" s="190">
        <v>37</v>
      </c>
      <c r="S116" s="189">
        <v>231</v>
      </c>
      <c r="T116" s="189">
        <v>156</v>
      </c>
      <c r="U116" s="192">
        <v>67.532467532467535</v>
      </c>
      <c r="V116" s="189">
        <v>63</v>
      </c>
      <c r="W116" s="192">
        <v>27.27272727272727</v>
      </c>
      <c r="X116" s="191">
        <v>6.243243243243243</v>
      </c>
      <c r="Y116" s="191">
        <v>4.4571428571428573</v>
      </c>
      <c r="Z116" s="191">
        <v>1.7027027027027026</v>
      </c>
      <c r="AA116" s="195">
        <v>36</v>
      </c>
      <c r="AB116" s="192">
        <v>97.297297297297305</v>
      </c>
      <c r="AC116" s="195">
        <v>1</v>
      </c>
      <c r="AD116" s="192">
        <v>2.7027027027027026</v>
      </c>
      <c r="AE116" s="195">
        <v>0</v>
      </c>
      <c r="AF116" s="192">
        <v>0</v>
      </c>
      <c r="AG116" s="195">
        <v>0</v>
      </c>
      <c r="AH116" s="192">
        <v>0</v>
      </c>
      <c r="AI116" s="190">
        <v>32</v>
      </c>
      <c r="AJ116" s="190">
        <v>31</v>
      </c>
      <c r="AK116" s="192">
        <v>50.793650793650791</v>
      </c>
      <c r="AL116" s="192">
        <v>49.206349206349202</v>
      </c>
      <c r="AM116" s="192">
        <v>100</v>
      </c>
      <c r="AN116" s="193">
        <v>36.253968253968253</v>
      </c>
      <c r="AO116" s="194" t="s">
        <v>1903</v>
      </c>
    </row>
    <row r="117" spans="1:41" x14ac:dyDescent="0.25">
      <c r="A117" s="268" t="s">
        <v>2057</v>
      </c>
      <c r="B117" s="190" t="s">
        <v>2057</v>
      </c>
      <c r="C117" s="194" t="str">
        <f>VLOOKUP(A117,'Questions_de_Village_V1-2-1'!$A:$AB,1,FALSE)</f>
        <v>Amgar 3</v>
      </c>
      <c r="D117" s="194" t="str">
        <f>VLOOKUP(A117,'Questions_de_Village_V1-2-1'!$A:$AB,9,FALSE)</f>
        <v>Amgarne1</v>
      </c>
      <c r="E117" s="194">
        <f>VLOOKUP(A117,'Questions_de_Village_V1-2-1'!$A:$AB,4,FALSE)</f>
        <v>12.1182052787</v>
      </c>
      <c r="F117" s="194">
        <f>VLOOKUP(A117,'Questions_de_Village_V1-2-1'!$A:$AB,5,FALSE)</f>
        <v>17.067467949600001</v>
      </c>
      <c r="G117" s="194">
        <f>VLOOKUP(A117,'Questions_de_Village_V1-2-1'!$A:$AB,6,FALSE)</f>
        <v>332.99001354699999</v>
      </c>
      <c r="H117" s="194"/>
      <c r="I117" s="194" t="str">
        <f>VLOOKUP(A117,'Questions_de_Village_V1-2-1'!$A:$AB,10,FALSE)</f>
        <v>Tania_2_Dukshi_</v>
      </c>
      <c r="J117" s="194" t="str">
        <f>VLOOKUP(A117,'Questions_de_Village_V1-2-1'!$A:$AB,11,FALSE)</f>
        <v>Dilbini</v>
      </c>
      <c r="K117" s="194" t="str">
        <f>VLOOKUP(A117,'Questions_de_Village_V1-2-1'!$A:$AB,14,FALSE)</f>
        <v>bh_in_village</v>
      </c>
      <c r="L117" s="194">
        <f>VLOOKUP(A117,'Questions_de_Village_V1-2-1'!$A:$AB,15,FALSE)</f>
        <v>1</v>
      </c>
      <c r="M117" s="194">
        <f>VLOOKUP(A117,'Questions_de_Village_V1-2-1'!$A:$AB,16,FALSE)</f>
        <v>0</v>
      </c>
      <c r="N117" s="190"/>
      <c r="O117" s="190"/>
      <c r="P117" s="190">
        <v>128</v>
      </c>
      <c r="Q117" s="190">
        <v>183</v>
      </c>
      <c r="R117" s="190">
        <v>56</v>
      </c>
      <c r="S117" s="189">
        <v>340</v>
      </c>
      <c r="T117" s="189">
        <v>227</v>
      </c>
      <c r="U117" s="192">
        <v>66.764705882352942</v>
      </c>
      <c r="V117" s="189">
        <v>113</v>
      </c>
      <c r="W117" s="192">
        <v>33.235294117647058</v>
      </c>
      <c r="X117" s="191">
        <v>6.0714285714285712</v>
      </c>
      <c r="Y117" s="191">
        <v>4.0535714285714288</v>
      </c>
      <c r="Z117" s="191">
        <v>2.0178571428571428</v>
      </c>
      <c r="AA117" s="195">
        <v>50</v>
      </c>
      <c r="AB117" s="192">
        <v>89.285714285714292</v>
      </c>
      <c r="AC117" s="195">
        <v>4</v>
      </c>
      <c r="AD117" s="192">
        <v>7.1428571428571423</v>
      </c>
      <c r="AE117" s="195">
        <v>0</v>
      </c>
      <c r="AF117" s="192">
        <v>0</v>
      </c>
      <c r="AG117" s="195">
        <v>0</v>
      </c>
      <c r="AH117" s="192">
        <v>0</v>
      </c>
      <c r="AI117" s="190">
        <v>43</v>
      </c>
      <c r="AJ117" s="190">
        <v>69</v>
      </c>
      <c r="AK117" s="192">
        <v>38.053097345132741</v>
      </c>
      <c r="AL117" s="192">
        <v>61.06194690265486</v>
      </c>
      <c r="AM117" s="192">
        <v>99.115044247787608</v>
      </c>
      <c r="AN117" s="193">
        <v>41.831858407079643</v>
      </c>
      <c r="AO117" s="194" t="s">
        <v>937</v>
      </c>
    </row>
    <row r="118" spans="1:41" x14ac:dyDescent="0.25">
      <c r="A118" s="189" t="s">
        <v>1161</v>
      </c>
      <c r="B118" s="190" t="s">
        <v>1161</v>
      </c>
      <c r="C118" s="194" t="str">
        <f>VLOOKUP(A118,'Questions_de_Village_V1-2-1'!$A:$AB,1,FALSE)</f>
        <v>Amguirnate</v>
      </c>
      <c r="D118" s="194" t="str">
        <f>VLOOKUP(A118,'Questions_de_Village_V1-2-1'!$A:$AB,9,FALSE)</f>
        <v>Amiguernat</v>
      </c>
      <c r="E118" s="194">
        <f>VLOOKUP(A118,'Questions_de_Village_V1-2-1'!$A:$AB,4,FALSE)</f>
        <v>12.3756677295</v>
      </c>
      <c r="F118" s="194">
        <f>VLOOKUP(A118,'Questions_de_Village_V1-2-1'!$A:$AB,5,FALSE)</f>
        <v>17.1557737766</v>
      </c>
      <c r="G118" s="194">
        <f>VLOOKUP(A118,'Questions_de_Village_V1-2-1'!$A:$AB,6,FALSE)</f>
        <v>323.49426381900003</v>
      </c>
      <c r="H118" s="194"/>
      <c r="I118" s="194" t="str">
        <f>VLOOKUP(A118,'Questions_de_Village_V1-2-1'!$A:$AB,10,FALSE)</f>
        <v>Tania_2_Dukshi_</v>
      </c>
      <c r="J118" s="194" t="str">
        <f>VLOOKUP(A118,'Questions_de_Village_V1-2-1'!$A:$AB,11,FALSE)</f>
        <v>Bokoro</v>
      </c>
      <c r="K118" s="194" t="str">
        <f>VLOOKUP(A118,'Questions_de_Village_V1-2-1'!$A:$AB,14,FALSE)</f>
        <v>bh_in_village</v>
      </c>
      <c r="L118" s="194">
        <f>VLOOKUP(A118,'Questions_de_Village_V1-2-1'!$A:$AB,15,FALSE)</f>
        <v>1</v>
      </c>
      <c r="M118" s="194">
        <f>VLOOKUP(A118,'Questions_de_Village_V1-2-1'!$A:$AB,16,FALSE)</f>
        <v>0</v>
      </c>
      <c r="N118" s="190"/>
      <c r="O118" s="190"/>
      <c r="P118" s="190">
        <v>4809</v>
      </c>
      <c r="Q118" s="190">
        <v>4875</v>
      </c>
      <c r="R118" s="190">
        <v>67</v>
      </c>
      <c r="S118" s="189">
        <v>367</v>
      </c>
      <c r="T118" s="189">
        <v>233</v>
      </c>
      <c r="U118" s="192">
        <v>63.48773841961853</v>
      </c>
      <c r="V118" s="189">
        <v>118</v>
      </c>
      <c r="W118" s="192">
        <v>32.152588555858308</v>
      </c>
      <c r="X118" s="191">
        <v>5.4776119402985071</v>
      </c>
      <c r="Y118" s="191">
        <v>3.5846153846153848</v>
      </c>
      <c r="Z118" s="191">
        <v>1.7611940298507462</v>
      </c>
      <c r="AA118" s="195">
        <v>65</v>
      </c>
      <c r="AB118" s="192">
        <v>97.014925373134332</v>
      </c>
      <c r="AC118" s="195">
        <v>2</v>
      </c>
      <c r="AD118" s="192">
        <v>2.9850746268656714</v>
      </c>
      <c r="AE118" s="195">
        <v>0</v>
      </c>
      <c r="AF118" s="192">
        <v>0</v>
      </c>
      <c r="AG118" s="195">
        <v>0</v>
      </c>
      <c r="AH118" s="192">
        <v>0</v>
      </c>
      <c r="AI118" s="190">
        <v>69</v>
      </c>
      <c r="AJ118" s="190">
        <v>49</v>
      </c>
      <c r="AK118" s="192">
        <v>58.474576271186443</v>
      </c>
      <c r="AL118" s="192">
        <v>41.525423728813557</v>
      </c>
      <c r="AM118" s="192">
        <v>100</v>
      </c>
      <c r="AN118" s="193">
        <v>37.864406779661017</v>
      </c>
      <c r="AO118" s="194" t="s">
        <v>102</v>
      </c>
    </row>
    <row r="119" spans="1:41" x14ac:dyDescent="0.25">
      <c r="A119" s="181" t="s">
        <v>1118</v>
      </c>
      <c r="B119" s="190" t="s">
        <v>1118</v>
      </c>
      <c r="C119" s="194" t="str">
        <f>VLOOKUP(A119,'Questions_de_Village_V1-2-1'!$A:$AB,1,FALSE)</f>
        <v>Amhabile</v>
      </c>
      <c r="D119" s="194" t="str">
        <f>VLOOKUP(A119,'Questions_de_Village_V1-2-1'!$A:$AB,9,FALSE)</f>
        <v>Amhabile</v>
      </c>
      <c r="E119" s="194">
        <f>VLOOKUP(A119,'Questions_de_Village_V1-2-1'!$A:$AB,4,FALSE)</f>
        <v>12.130757169200001</v>
      </c>
      <c r="F119" s="194">
        <f>VLOOKUP(A119,'Questions_de_Village_V1-2-1'!$A:$AB,5,FALSE)</f>
        <v>17.5604590192</v>
      </c>
      <c r="G119" s="194">
        <f>VLOOKUP(A119,'Questions_de_Village_V1-2-1'!$A:$AB,6,FALSE)</f>
        <v>354.14596513499998</v>
      </c>
      <c r="H119" s="194"/>
      <c r="I119" s="194" t="str">
        <f>VLOOKUP(A119,'Questions_de_Village_V1-2-1'!$A:$AB,10,FALSE)</f>
        <v>Amloudouba</v>
      </c>
      <c r="J119" s="194" t="str">
        <f>VLOOKUP(A119,'Questions_de_Village_V1-2-1'!$A:$AB,11,FALSE)</f>
        <v>Arbouchatak</v>
      </c>
      <c r="K119" s="194" t="str">
        <f>VLOOKUP(A119,'Questions_de_Village_V1-2-1'!$A:$AB,14,FALSE)</f>
        <v>swamp_far_away</v>
      </c>
      <c r="L119" s="194">
        <f>VLOOKUP(A119,'Questions_de_Village_V1-2-1'!$A:$AB,15,FALSE)</f>
        <v>0</v>
      </c>
      <c r="M119" s="194">
        <f>VLOOKUP(A119,'Questions_de_Village_V1-2-1'!$A:$AB,16,FALSE)</f>
        <v>0</v>
      </c>
      <c r="N119" s="190"/>
      <c r="O119" s="190"/>
      <c r="P119" s="190">
        <v>1218</v>
      </c>
      <c r="Q119" s="190">
        <v>1248</v>
      </c>
      <c r="R119" s="190">
        <v>31</v>
      </c>
      <c r="S119" s="189">
        <v>149</v>
      </c>
      <c r="T119" s="189">
        <v>91</v>
      </c>
      <c r="U119" s="192">
        <v>61.073825503355707</v>
      </c>
      <c r="V119" s="189">
        <v>33</v>
      </c>
      <c r="W119" s="192">
        <v>22.14765100671141</v>
      </c>
      <c r="X119" s="191">
        <v>4.806451612903226</v>
      </c>
      <c r="Y119" s="191">
        <v>2.935483870967742</v>
      </c>
      <c r="Z119" s="191">
        <v>1.064516129032258</v>
      </c>
      <c r="AA119" s="195">
        <v>31</v>
      </c>
      <c r="AB119" s="192">
        <v>100</v>
      </c>
      <c r="AC119" s="195">
        <v>0</v>
      </c>
      <c r="AD119" s="192">
        <v>0</v>
      </c>
      <c r="AE119" s="195">
        <v>0</v>
      </c>
      <c r="AF119" s="192">
        <v>0</v>
      </c>
      <c r="AG119" s="195">
        <v>0</v>
      </c>
      <c r="AH119" s="192">
        <v>0</v>
      </c>
      <c r="AI119" s="190">
        <v>25</v>
      </c>
      <c r="AJ119" s="190">
        <v>8</v>
      </c>
      <c r="AK119" s="192">
        <v>75.757575757575751</v>
      </c>
      <c r="AL119" s="192">
        <v>24.242424242424242</v>
      </c>
      <c r="AM119" s="192">
        <v>100</v>
      </c>
      <c r="AN119" s="193">
        <v>30.181818181818183</v>
      </c>
      <c r="AO119" s="194" t="s">
        <v>1796</v>
      </c>
    </row>
    <row r="120" spans="1:41" x14ac:dyDescent="0.25">
      <c r="A120" s="266" t="s">
        <v>1162</v>
      </c>
      <c r="B120" s="190" t="s">
        <v>1162</v>
      </c>
      <c r="C120" s="194" t="str">
        <f>VLOOKUP(A120,'Questions_de_Village_V1-2-1'!$A:$AB,1,FALSE)</f>
        <v>Amhabile 2</v>
      </c>
      <c r="D120" s="194" t="str">
        <f>VLOOKUP(A120,'Questions_de_Village_V1-2-1'!$A:$AB,9,FALSE)</f>
        <v>Amhabile</v>
      </c>
      <c r="E120" s="194">
        <f>VLOOKUP(A120,'Questions_de_Village_V1-2-1'!$A:$AB,4,FALSE)</f>
        <v>12.298891642599999</v>
      </c>
      <c r="F120" s="194">
        <f>VLOOKUP(A120,'Questions_de_Village_V1-2-1'!$A:$AB,5,FALSE)</f>
        <v>17.049202901899999</v>
      </c>
      <c r="G120" s="194">
        <f>VLOOKUP(A120,'Questions_de_Village_V1-2-1'!$A:$AB,6,FALSE)</f>
        <v>298.37334734199999</v>
      </c>
      <c r="H120" s="194"/>
      <c r="I120" s="194" t="str">
        <f>VLOOKUP(A120,'Questions_de_Village_V1-2-1'!$A:$AB,10,FALSE)</f>
        <v>Tania_1_Bokoro_</v>
      </c>
      <c r="J120" s="194" t="str">
        <f>VLOOKUP(A120,'Questions_de_Village_V1-2-1'!$A:$AB,11,FALSE)</f>
        <v>Bokoro</v>
      </c>
      <c r="K120" s="194" t="str">
        <f>VLOOKUP(A120,'Questions_de_Village_V1-2-1'!$A:$AB,14,FALSE)</f>
        <v>bh_in_village</v>
      </c>
      <c r="L120" s="194">
        <f>VLOOKUP(A120,'Questions_de_Village_V1-2-1'!$A:$AB,15,FALSE)</f>
        <v>1</v>
      </c>
      <c r="M120" s="194">
        <f>VLOOKUP(A120,'Questions_de_Village_V1-2-1'!$A:$AB,16,FALSE)</f>
        <v>0</v>
      </c>
      <c r="N120" s="190"/>
      <c r="O120" s="190"/>
      <c r="P120" s="190">
        <v>4263</v>
      </c>
      <c r="Q120" s="190">
        <v>4332</v>
      </c>
      <c r="R120" s="190">
        <v>70</v>
      </c>
      <c r="S120" s="189">
        <v>399</v>
      </c>
      <c r="T120" s="189">
        <v>269</v>
      </c>
      <c r="U120" s="192">
        <v>67.418546365914793</v>
      </c>
      <c r="V120" s="189">
        <v>87</v>
      </c>
      <c r="W120" s="192">
        <v>21.804511278195488</v>
      </c>
      <c r="X120" s="191">
        <v>5.7</v>
      </c>
      <c r="Y120" s="191">
        <v>4.4833333333333334</v>
      </c>
      <c r="Z120" s="191">
        <v>1.2428571428571429</v>
      </c>
      <c r="AA120" s="195">
        <v>65</v>
      </c>
      <c r="AB120" s="192">
        <v>92.857142857142861</v>
      </c>
      <c r="AC120" s="195">
        <v>5</v>
      </c>
      <c r="AD120" s="192">
        <v>7.1428571428571423</v>
      </c>
      <c r="AE120" s="195">
        <v>0</v>
      </c>
      <c r="AF120" s="192">
        <v>0</v>
      </c>
      <c r="AG120" s="195">
        <v>0</v>
      </c>
      <c r="AH120" s="192">
        <v>0</v>
      </c>
      <c r="AI120" s="190">
        <v>43</v>
      </c>
      <c r="AJ120" s="190">
        <v>44</v>
      </c>
      <c r="AK120" s="192">
        <v>49.425287356321839</v>
      </c>
      <c r="AL120" s="192">
        <v>50.574712643678168</v>
      </c>
      <c r="AM120" s="192">
        <v>100</v>
      </c>
      <c r="AN120" s="193">
        <v>31.551724137931036</v>
      </c>
      <c r="AO120" s="194" t="s">
        <v>102</v>
      </c>
    </row>
    <row r="121" spans="1:41" x14ac:dyDescent="0.25">
      <c r="A121" s="266" t="s">
        <v>1163</v>
      </c>
      <c r="B121" s="190" t="s">
        <v>1163</v>
      </c>
      <c r="C121" s="194" t="str">
        <f>VLOOKUP(A121,'Questions_de_Village_V1-2-1'!$A:$AB,1,FALSE)</f>
        <v>Amhabile 3</v>
      </c>
      <c r="D121" s="194" t="str">
        <f>VLOOKUP(A121,'Questions_de_Village_V1-2-1'!$A:$AB,9,FALSE)</f>
        <v/>
      </c>
      <c r="E121" s="194">
        <f>VLOOKUP(A121,'Questions_de_Village_V1-2-1'!$A:$AB,4,FALSE)</f>
        <v>12.298891642599999</v>
      </c>
      <c r="F121" s="194">
        <f>VLOOKUP(A121,'Questions_de_Village_V1-2-1'!$A:$AB,5,FALSE)</f>
        <v>17.049202901899999</v>
      </c>
      <c r="G121" s="194">
        <f>VLOOKUP(A121,'Questions_de_Village_V1-2-1'!$A:$AB,6,FALSE)</f>
        <v>298.37334734199999</v>
      </c>
      <c r="H121" s="194"/>
      <c r="I121" s="194" t="str">
        <f>VLOOKUP(A121,'Questions_de_Village_V1-2-1'!$A:$AB,10,FALSE)</f>
        <v/>
      </c>
      <c r="J121" s="194" t="str">
        <f>VLOOKUP(A121,'Questions_de_Village_V1-2-1'!$A:$AB,11,FALSE)</f>
        <v>Bokoro</v>
      </c>
      <c r="K121" s="194" t="str">
        <f>VLOOKUP(A121,'Questions_de_Village_V1-2-1'!$A:$AB,14,FALSE)</f>
        <v>bh_in_village</v>
      </c>
      <c r="L121" s="194">
        <f>VLOOKUP(A121,'Questions_de_Village_V1-2-1'!$A:$AB,15,FALSE)</f>
        <v>1</v>
      </c>
      <c r="M121" s="194">
        <f>VLOOKUP(A121,'Questions_de_Village_V1-2-1'!$A:$AB,16,FALSE)</f>
        <v>0</v>
      </c>
      <c r="N121" s="190"/>
      <c r="O121" s="190"/>
      <c r="P121" s="190">
        <v>4333</v>
      </c>
      <c r="Q121" s="190">
        <v>4351</v>
      </c>
      <c r="R121" s="190">
        <v>19</v>
      </c>
      <c r="S121" s="189">
        <v>87</v>
      </c>
      <c r="T121" s="189">
        <v>49</v>
      </c>
      <c r="U121" s="192">
        <v>56.321839080459768</v>
      </c>
      <c r="V121" s="189">
        <v>26</v>
      </c>
      <c r="W121" s="192">
        <v>29.885057471264371</v>
      </c>
      <c r="X121" s="191">
        <v>4.5789473684210522</v>
      </c>
      <c r="Y121" s="191">
        <v>3.0625</v>
      </c>
      <c r="Z121" s="191">
        <v>1.368421052631579</v>
      </c>
      <c r="AA121" s="195">
        <v>18</v>
      </c>
      <c r="AB121" s="192">
        <v>94.73684210526315</v>
      </c>
      <c r="AC121" s="195">
        <v>1</v>
      </c>
      <c r="AD121" s="192">
        <v>5.2631578947368416</v>
      </c>
      <c r="AE121" s="195">
        <v>0</v>
      </c>
      <c r="AF121" s="192">
        <v>0</v>
      </c>
      <c r="AG121" s="195">
        <v>0</v>
      </c>
      <c r="AH121" s="192">
        <v>0</v>
      </c>
      <c r="AI121" s="190">
        <v>13</v>
      </c>
      <c r="AJ121" s="190">
        <v>13</v>
      </c>
      <c r="AK121" s="192">
        <v>50</v>
      </c>
      <c r="AL121" s="192">
        <v>50</v>
      </c>
      <c r="AM121" s="192">
        <v>100</v>
      </c>
      <c r="AN121" s="193">
        <v>28.076923076923077</v>
      </c>
      <c r="AO121" s="194" t="s">
        <v>102</v>
      </c>
    </row>
    <row r="122" spans="1:41" x14ac:dyDescent="0.25">
      <c r="A122" s="266" t="s">
        <v>1164</v>
      </c>
      <c r="B122" s="190" t="s">
        <v>1118</v>
      </c>
      <c r="C122" s="194" t="str">
        <f>VLOOKUP(A122,'Questions_de_Village_V1-2-1'!$A:$AB,1,FALSE)</f>
        <v>Amhabile Ankorio</v>
      </c>
      <c r="D122" s="194" t="str">
        <f>VLOOKUP(A122,'Questions_de_Village_V1-2-1'!$A:$AB,9,FALSE)</f>
        <v>Amhabile Amkorio</v>
      </c>
      <c r="E122" s="194">
        <f>VLOOKUP(A122,'Questions_de_Village_V1-2-1'!$A:$AB,4,FALSE)</f>
        <v>12.2803559678</v>
      </c>
      <c r="F122" s="194">
        <f>VLOOKUP(A122,'Questions_de_Village_V1-2-1'!$A:$AB,5,FALSE)</f>
        <v>17.055268715499999</v>
      </c>
      <c r="G122" s="194">
        <f>VLOOKUP(A122,'Questions_de_Village_V1-2-1'!$A:$AB,6,FALSE)</f>
        <v>318.44382181499998</v>
      </c>
      <c r="H122" s="194"/>
      <c r="I122" s="194" t="str">
        <f>VLOOKUP(A122,'Questions_de_Village_V1-2-1'!$A:$AB,10,FALSE)</f>
        <v>Tania_1_Bokoro_</v>
      </c>
      <c r="J122" s="194" t="str">
        <f>VLOOKUP(A122,'Questions_de_Village_V1-2-1'!$A:$AB,11,FALSE)</f>
        <v>Bokoro</v>
      </c>
      <c r="K122" s="194" t="str">
        <f>VLOOKUP(A122,'Questions_de_Village_V1-2-1'!$A:$AB,14,FALSE)</f>
        <v>bh_in_village</v>
      </c>
      <c r="L122" s="194">
        <f>VLOOKUP(A122,'Questions_de_Village_V1-2-1'!$A:$AB,15,FALSE)</f>
        <v>1</v>
      </c>
      <c r="M122" s="194">
        <f>VLOOKUP(A122,'Questions_de_Village_V1-2-1'!$A:$AB,16,FALSE)</f>
        <v>0</v>
      </c>
      <c r="N122" s="190"/>
      <c r="O122" s="190"/>
      <c r="P122" s="190">
        <v>4208</v>
      </c>
      <c r="Q122" s="190">
        <v>4262</v>
      </c>
      <c r="R122" s="190">
        <v>55</v>
      </c>
      <c r="S122" s="189">
        <v>298</v>
      </c>
      <c r="T122" s="189">
        <v>189</v>
      </c>
      <c r="U122" s="192">
        <v>63.422818791946312</v>
      </c>
      <c r="V122" s="189">
        <v>81</v>
      </c>
      <c r="W122" s="192">
        <v>27.181208053691275</v>
      </c>
      <c r="X122" s="191">
        <v>5.418181818181818</v>
      </c>
      <c r="Y122" s="191">
        <v>3.8571428571428572</v>
      </c>
      <c r="Z122" s="191">
        <v>1.4727272727272727</v>
      </c>
      <c r="AA122" s="195">
        <v>49</v>
      </c>
      <c r="AB122" s="192">
        <v>89.090909090909093</v>
      </c>
      <c r="AC122" s="195">
        <v>6</v>
      </c>
      <c r="AD122" s="192">
        <v>10.909090909090908</v>
      </c>
      <c r="AE122" s="195">
        <v>0</v>
      </c>
      <c r="AF122" s="192">
        <v>0</v>
      </c>
      <c r="AG122" s="195">
        <v>0</v>
      </c>
      <c r="AH122" s="192">
        <v>0</v>
      </c>
      <c r="AI122" s="190">
        <v>37</v>
      </c>
      <c r="AJ122" s="190">
        <v>44</v>
      </c>
      <c r="AK122" s="192">
        <v>45.679012345679013</v>
      </c>
      <c r="AL122" s="192">
        <v>54.320987654320987</v>
      </c>
      <c r="AM122" s="192">
        <v>100</v>
      </c>
      <c r="AN122" s="193">
        <v>31</v>
      </c>
      <c r="AO122" s="194" t="s">
        <v>102</v>
      </c>
    </row>
    <row r="123" spans="1:41" x14ac:dyDescent="0.25">
      <c r="A123" s="179" t="s">
        <v>1119</v>
      </c>
      <c r="B123" s="190" t="s">
        <v>1119</v>
      </c>
      <c r="C123" s="194" t="str">
        <f>VLOOKUP(A123,'Questions_de_Village_V1-2-1'!$A:$AB,1,FALSE)</f>
        <v>Amiguernat Gadoum</v>
      </c>
      <c r="D123" s="194" t="str">
        <f>VLOOKUP(A123,'Questions_de_Village_V1-2-1'!$A:$AB,9,FALSE)</f>
        <v>Amiguernat</v>
      </c>
      <c r="E123" s="194">
        <f>VLOOKUP(A123,'Questions_de_Village_V1-2-1'!$A:$AB,4,FALSE)</f>
        <v>12.1507169514</v>
      </c>
      <c r="F123" s="194">
        <f>VLOOKUP(A123,'Questions_de_Village_V1-2-1'!$A:$AB,5,FALSE)</f>
        <v>17.4140416268</v>
      </c>
      <c r="G123" s="194">
        <f>VLOOKUP(A123,'Questions_de_Village_V1-2-1'!$A:$AB,6,FALSE)</f>
        <v>333.07483247099998</v>
      </c>
      <c r="H123" s="194"/>
      <c r="I123" s="194" t="str">
        <f>VLOOKUP(A123,'Questions_de_Village_V1-2-1'!$A:$AB,10,FALSE)</f>
        <v>Amloudouba</v>
      </c>
      <c r="J123" s="194" t="str">
        <f>VLOOKUP(A123,'Questions_de_Village_V1-2-1'!$A:$AB,11,FALSE)</f>
        <v>Arbouchatak</v>
      </c>
      <c r="K123" s="194" t="str">
        <f>VLOOKUP(A123,'Questions_de_Village_V1-2-1'!$A:$AB,14,FALSE)</f>
        <v>swamp_far_away</v>
      </c>
      <c r="L123" s="194">
        <f>VLOOKUP(A123,'Questions_de_Village_V1-2-1'!$A:$AB,15,FALSE)</f>
        <v>0</v>
      </c>
      <c r="M123" s="194">
        <f>VLOOKUP(A123,'Questions_de_Village_V1-2-1'!$A:$AB,16,FALSE)</f>
        <v>0</v>
      </c>
      <c r="N123" s="190"/>
      <c r="O123" s="190"/>
      <c r="P123" s="190">
        <v>1048</v>
      </c>
      <c r="Q123" s="190">
        <v>1077</v>
      </c>
      <c r="R123" s="190">
        <v>30</v>
      </c>
      <c r="S123" s="189">
        <v>192</v>
      </c>
      <c r="T123" s="189">
        <v>132</v>
      </c>
      <c r="U123" s="192">
        <v>68.75</v>
      </c>
      <c r="V123" s="189">
        <v>40</v>
      </c>
      <c r="W123" s="192">
        <v>20.833333333333336</v>
      </c>
      <c r="X123" s="191">
        <v>6.4</v>
      </c>
      <c r="Y123" s="191">
        <v>4.5517241379310347</v>
      </c>
      <c r="Z123" s="191">
        <v>1.3333333333333333</v>
      </c>
      <c r="AA123" s="195">
        <v>26</v>
      </c>
      <c r="AB123" s="192">
        <v>86.666666666666671</v>
      </c>
      <c r="AC123" s="195">
        <v>3</v>
      </c>
      <c r="AD123" s="192">
        <v>10</v>
      </c>
      <c r="AE123" s="195">
        <v>0</v>
      </c>
      <c r="AF123" s="192">
        <v>0</v>
      </c>
      <c r="AG123" s="195">
        <v>0</v>
      </c>
      <c r="AH123" s="192">
        <v>0</v>
      </c>
      <c r="AI123" s="190">
        <v>22</v>
      </c>
      <c r="AJ123" s="190">
        <v>18</v>
      </c>
      <c r="AK123" s="192">
        <v>55.000000000000007</v>
      </c>
      <c r="AL123" s="192">
        <v>45</v>
      </c>
      <c r="AM123" s="192">
        <v>100</v>
      </c>
      <c r="AN123" s="193">
        <v>35.049999999999997</v>
      </c>
      <c r="AO123" s="194" t="s">
        <v>1796</v>
      </c>
    </row>
    <row r="124" spans="1:41" x14ac:dyDescent="0.25">
      <c r="A124" s="268" t="s">
        <v>519</v>
      </c>
      <c r="B124" s="190" t="s">
        <v>2023</v>
      </c>
      <c r="C124" s="194" t="str">
        <f>VLOOKUP(A124,'Questions_de_Village_V1-2-1'!$A:$AB,1,FALSE)</f>
        <v>Amkaglo</v>
      </c>
      <c r="D124" s="194" t="str">
        <f>VLOOKUP(A124,'Questions_de_Village_V1-2-1'!$A:$AB,9,FALSE)</f>
        <v>Amkaglo</v>
      </c>
      <c r="E124" s="194">
        <f>VLOOKUP(A124,'Questions_de_Village_V1-2-1'!$A:$AB,4,FALSE)</f>
        <v>12.170907531699999</v>
      </c>
      <c r="F124" s="194">
        <f>VLOOKUP(A124,'Questions_de_Village_V1-2-1'!$A:$AB,5,FALSE)</f>
        <v>17.3459158179</v>
      </c>
      <c r="G124" s="194">
        <f>VLOOKUP(A124,'Questions_de_Village_V1-2-1'!$A:$AB,6,FALSE)</f>
        <v>324.19391647600003</v>
      </c>
      <c r="H124" s="194"/>
      <c r="I124" s="194" t="str">
        <f>VLOOKUP(A124,'Questions_de_Village_V1-2-1'!$A:$AB,10,FALSE)</f>
        <v>Amloudouba</v>
      </c>
      <c r="J124" s="194" t="str">
        <f>VLOOKUP(A124,'Questions_de_Village_V1-2-1'!$A:$AB,11,FALSE)</f>
        <v>Ouled_Bili</v>
      </c>
      <c r="K124" s="194" t="str">
        <f>VLOOKUP(A124,'Questions_de_Village_V1-2-1'!$A:$AB,14,FALSE)</f>
        <v>open_well_in_or_near_village</v>
      </c>
      <c r="L124" s="194">
        <f>VLOOKUP(A124,'Questions_de_Village_V1-2-1'!$A:$AB,15,FALSE)</f>
        <v>0</v>
      </c>
      <c r="M124" s="194">
        <f>VLOOKUP(A124,'Questions_de_Village_V1-2-1'!$A:$AB,16,FALSE)</f>
        <v>0</v>
      </c>
      <c r="N124" s="190"/>
      <c r="O124" s="190"/>
      <c r="P124" s="190">
        <v>1806</v>
      </c>
      <c r="Q124" s="190">
        <v>1893</v>
      </c>
      <c r="R124" s="190">
        <v>88</v>
      </c>
      <c r="S124" s="189">
        <v>528</v>
      </c>
      <c r="T124" s="189">
        <v>360</v>
      </c>
      <c r="U124" s="192">
        <v>68.181818181818173</v>
      </c>
      <c r="V124" s="189">
        <v>113</v>
      </c>
      <c r="W124" s="192">
        <v>21.401515151515152</v>
      </c>
      <c r="X124" s="191">
        <v>6</v>
      </c>
      <c r="Y124" s="191">
        <v>4.2857142857142856</v>
      </c>
      <c r="Z124" s="191">
        <v>1.2840909090909092</v>
      </c>
      <c r="AA124" s="195">
        <v>72</v>
      </c>
      <c r="AB124" s="192">
        <v>81.818181818181827</v>
      </c>
      <c r="AC124" s="195">
        <v>12</v>
      </c>
      <c r="AD124" s="192">
        <v>13.636363636363635</v>
      </c>
      <c r="AE124" s="195">
        <v>1</v>
      </c>
      <c r="AF124" s="192">
        <v>1.1363636363636365</v>
      </c>
      <c r="AG124" s="195">
        <v>0</v>
      </c>
      <c r="AH124" s="192">
        <v>0</v>
      </c>
      <c r="AI124" s="190">
        <v>57</v>
      </c>
      <c r="AJ124" s="190">
        <v>56</v>
      </c>
      <c r="AK124" s="192">
        <v>50.442477876106196</v>
      </c>
      <c r="AL124" s="192">
        <v>49.557522123893804</v>
      </c>
      <c r="AM124" s="192">
        <v>100</v>
      </c>
      <c r="AN124" s="193">
        <v>30.823008849557521</v>
      </c>
      <c r="AO124" s="194" t="s">
        <v>2063</v>
      </c>
    </row>
    <row r="125" spans="1:41" x14ac:dyDescent="0.25">
      <c r="A125" s="266" t="s">
        <v>1349</v>
      </c>
      <c r="B125" s="190" t="s">
        <v>1349</v>
      </c>
      <c r="C125" s="194" t="str">
        <f>VLOOKUP(A125,'Questions_de_Village_V1-2-1'!$A:$AB,1,FALSE)</f>
        <v>Amkambalti</v>
      </c>
      <c r="D125" s="194" t="str">
        <f>VLOOKUP(A125,'Questions_de_Village_V1-2-1'!$A:$AB,9,FALSE)</f>
        <v>Ankambalti</v>
      </c>
      <c r="E125" s="194">
        <f>VLOOKUP(A125,'Questions_de_Village_V1-2-1'!$A:$AB,4,FALSE)</f>
        <v>12.0455874766</v>
      </c>
      <c r="F125" s="194">
        <f>VLOOKUP(A125,'Questions_de_Village_V1-2-1'!$A:$AB,5,FALSE)</f>
        <v>16.353862109000001</v>
      </c>
      <c r="G125" s="194">
        <f>VLOOKUP(A125,'Questions_de_Village_V1-2-1'!$A:$AB,6,FALSE)</f>
        <v>326.04475659399998</v>
      </c>
      <c r="H125" s="194"/>
      <c r="I125" s="194" t="str">
        <f>VLOOKUP(A125,'Questions_de_Village_V1-2-1'!$A:$AB,10,FALSE)</f>
        <v>Assala</v>
      </c>
      <c r="J125" s="194" t="str">
        <f>VLOOKUP(A125,'Questions_de_Village_V1-2-1'!$A:$AB,11,FALSE)</f>
        <v>Maigana</v>
      </c>
      <c r="K125" s="194" t="str">
        <f>VLOOKUP(A125,'Questions_de_Village_V1-2-1'!$A:$AB,14,FALSE)</f>
        <v>bh_in_village</v>
      </c>
      <c r="L125" s="194">
        <f>VLOOKUP(A125,'Questions_de_Village_V1-2-1'!$A:$AB,15,FALSE)</f>
        <v>1</v>
      </c>
      <c r="M125" s="194">
        <f>VLOOKUP(A125,'Questions_de_Village_V1-2-1'!$A:$AB,16,FALSE)</f>
        <v>0</v>
      </c>
      <c r="N125" s="190"/>
      <c r="O125" s="190"/>
      <c r="P125" s="190">
        <v>2876</v>
      </c>
      <c r="Q125" s="190">
        <v>2904</v>
      </c>
      <c r="R125" s="190">
        <v>29</v>
      </c>
      <c r="S125" s="189">
        <v>191</v>
      </c>
      <c r="T125" s="189">
        <v>130</v>
      </c>
      <c r="U125" s="192">
        <v>68.062827225130889</v>
      </c>
      <c r="V125" s="189">
        <v>51</v>
      </c>
      <c r="W125" s="192">
        <v>26.701570680628272</v>
      </c>
      <c r="X125" s="191">
        <v>6.5862068965517242</v>
      </c>
      <c r="Y125" s="191">
        <v>5</v>
      </c>
      <c r="Z125" s="191">
        <v>1.7586206896551724</v>
      </c>
      <c r="AA125" s="195">
        <v>25</v>
      </c>
      <c r="AB125" s="192">
        <v>86.206896551724128</v>
      </c>
      <c r="AC125" s="195">
        <v>3</v>
      </c>
      <c r="AD125" s="192">
        <v>10.344827586206897</v>
      </c>
      <c r="AE125" s="195">
        <v>1</v>
      </c>
      <c r="AF125" s="192">
        <v>3.4482758620689653</v>
      </c>
      <c r="AG125" s="195">
        <v>0</v>
      </c>
      <c r="AH125" s="192">
        <v>0</v>
      </c>
      <c r="AI125" s="190">
        <v>27</v>
      </c>
      <c r="AJ125" s="190">
        <v>24</v>
      </c>
      <c r="AK125" s="192">
        <v>52.941176470588239</v>
      </c>
      <c r="AL125" s="192">
        <v>47.058823529411761</v>
      </c>
      <c r="AM125" s="192">
        <v>100</v>
      </c>
      <c r="AN125" s="193">
        <v>32.431372549019606</v>
      </c>
      <c r="AO125" s="194" t="s">
        <v>1903</v>
      </c>
    </row>
    <row r="126" spans="1:41" x14ac:dyDescent="0.25">
      <c r="A126" s="266" t="s">
        <v>1165</v>
      </c>
      <c r="B126" s="190" t="s">
        <v>1165</v>
      </c>
      <c r="C126" s="194" t="str">
        <f>VLOOKUP(A126,'Questions_de_Village_V1-2-1'!$A:$AB,1,FALSE)</f>
        <v>Amkarwal 1 Et 2</v>
      </c>
      <c r="D126" s="194" t="str">
        <f>VLOOKUP(A126,'Questions_de_Village_V1-2-1'!$A:$AB,9,FALSE)</f>
        <v>Amkarwal1</v>
      </c>
      <c r="E126" s="194">
        <f>VLOOKUP(A126,'Questions_de_Village_V1-2-1'!$A:$AB,4,FALSE)</f>
        <v>12.291765201800001</v>
      </c>
      <c r="F126" s="194">
        <f>VLOOKUP(A126,'Questions_de_Village_V1-2-1'!$A:$AB,5,FALSE)</f>
        <v>17.043652953700001</v>
      </c>
      <c r="G126" s="194">
        <f>VLOOKUP(A126,'Questions_de_Village_V1-2-1'!$A:$AB,6,FALSE)</f>
        <v>317.33009626199998</v>
      </c>
      <c r="H126" s="194"/>
      <c r="I126" s="194" t="str">
        <f>VLOOKUP(A126,'Questions_de_Village_V1-2-1'!$A:$AB,10,FALSE)</f>
        <v>Tania_1_Bokoro_</v>
      </c>
      <c r="J126" s="194" t="str">
        <f>VLOOKUP(A126,'Questions_de_Village_V1-2-1'!$A:$AB,11,FALSE)</f>
        <v>Bokoro</v>
      </c>
      <c r="K126" s="194" t="str">
        <f>VLOOKUP(A126,'Questions_de_Village_V1-2-1'!$A:$AB,14,FALSE)</f>
        <v>bh_in_village</v>
      </c>
      <c r="L126" s="194">
        <f>VLOOKUP(A126,'Questions_de_Village_V1-2-1'!$A:$AB,15,FALSE)</f>
        <v>1</v>
      </c>
      <c r="M126" s="194">
        <f>VLOOKUP(A126,'Questions_de_Village_V1-2-1'!$A:$AB,16,FALSE)</f>
        <v>0</v>
      </c>
      <c r="N126" s="190"/>
      <c r="O126" s="190"/>
      <c r="P126" s="190">
        <v>4352</v>
      </c>
      <c r="Q126" s="190">
        <v>4426</v>
      </c>
      <c r="R126" s="190">
        <v>75</v>
      </c>
      <c r="S126" s="189">
        <v>433</v>
      </c>
      <c r="T126" s="189">
        <v>291</v>
      </c>
      <c r="U126" s="192">
        <v>67.205542725173203</v>
      </c>
      <c r="V126" s="189">
        <v>101</v>
      </c>
      <c r="W126" s="192">
        <v>23.325635103926096</v>
      </c>
      <c r="X126" s="191">
        <v>5.7733333333333334</v>
      </c>
      <c r="Y126" s="191">
        <v>4.2794117647058822</v>
      </c>
      <c r="Z126" s="191">
        <v>1.3466666666666667</v>
      </c>
      <c r="AA126" s="195">
        <v>67</v>
      </c>
      <c r="AB126" s="192">
        <v>89.333333333333329</v>
      </c>
      <c r="AC126" s="195">
        <v>6</v>
      </c>
      <c r="AD126" s="192">
        <v>8</v>
      </c>
      <c r="AE126" s="195">
        <v>1</v>
      </c>
      <c r="AF126" s="192">
        <v>1.3333333333333335</v>
      </c>
      <c r="AG126" s="195">
        <v>1</v>
      </c>
      <c r="AH126" s="192">
        <v>1.3333333333333335</v>
      </c>
      <c r="AI126" s="190">
        <v>41</v>
      </c>
      <c r="AJ126" s="190">
        <v>60</v>
      </c>
      <c r="AK126" s="192">
        <v>40.594059405940598</v>
      </c>
      <c r="AL126" s="192">
        <v>59.405940594059402</v>
      </c>
      <c r="AM126" s="192">
        <v>100</v>
      </c>
      <c r="AN126" s="193">
        <v>29.554455445544555</v>
      </c>
      <c r="AO126" s="194" t="s">
        <v>102</v>
      </c>
    </row>
    <row r="127" spans="1:41" x14ac:dyDescent="0.25">
      <c r="A127" s="268" t="s">
        <v>1857</v>
      </c>
      <c r="B127" s="190" t="s">
        <v>1857</v>
      </c>
      <c r="C127" s="194" t="str">
        <f>VLOOKUP(A127,'Questions_de_Village_V1-2-1'!$A:$AB,1,FALSE)</f>
        <v>Am-Kharouma 1</v>
      </c>
      <c r="D127" s="194" t="str">
        <f>VLOOKUP(A127,'Questions_de_Village_V1-2-1'!$A:$AB,9,FALSE)</f>
        <v>Amkharouma 1</v>
      </c>
      <c r="E127" s="194">
        <f>VLOOKUP(A127,'Questions_de_Village_V1-2-1'!$A:$AB,4,FALSE)</f>
        <v>11.878098813099999</v>
      </c>
      <c r="F127" s="194">
        <f>VLOOKUP(A127,'Questions_de_Village_V1-2-1'!$A:$AB,5,FALSE)</f>
        <v>17.2549351501</v>
      </c>
      <c r="G127" s="194">
        <f>VLOOKUP(A127,'Questions_de_Village_V1-2-1'!$A:$AB,6,FALSE)</f>
        <v>321.92126175700002</v>
      </c>
      <c r="H127" s="194"/>
      <c r="I127" s="194" t="str">
        <f>VLOOKUP(A127,'Questions_de_Village_V1-2-1'!$A:$AB,10,FALSE)</f>
        <v>Yessie</v>
      </c>
      <c r="J127" s="194" t="str">
        <f>VLOOKUP(A127,'Questions_de_Village_V1-2-1'!$A:$AB,11,FALSE)</f>
        <v>Gama</v>
      </c>
      <c r="K127" s="194" t="str">
        <f>VLOOKUP(A127,'Questions_de_Village_V1-2-1'!$A:$AB,14,FALSE)</f>
        <v>open_well_in_or_near_village</v>
      </c>
      <c r="L127" s="194">
        <f>VLOOKUP(A127,'Questions_de_Village_V1-2-1'!$A:$AB,15,FALSE)</f>
        <v>0</v>
      </c>
      <c r="M127" s="194">
        <f>VLOOKUP(A127,'Questions_de_Village_V1-2-1'!$A:$AB,16,FALSE)</f>
        <v>0</v>
      </c>
      <c r="N127" s="190"/>
      <c r="O127" s="190"/>
      <c r="P127" s="190">
        <v>1113</v>
      </c>
      <c r="Q127" s="190">
        <v>1132</v>
      </c>
      <c r="R127" s="190">
        <v>20</v>
      </c>
      <c r="S127" s="189">
        <v>93</v>
      </c>
      <c r="T127" s="189">
        <v>53</v>
      </c>
      <c r="U127" s="192">
        <v>56.98924731182796</v>
      </c>
      <c r="V127" s="189">
        <v>20</v>
      </c>
      <c r="W127" s="192">
        <v>21.50537634408602</v>
      </c>
      <c r="X127" s="191">
        <v>4.6500000000000004</v>
      </c>
      <c r="Y127" s="191">
        <v>3.7857142857142856</v>
      </c>
      <c r="Z127" s="191">
        <v>1</v>
      </c>
      <c r="AA127" s="195">
        <v>19</v>
      </c>
      <c r="AB127" s="192">
        <v>95</v>
      </c>
      <c r="AC127" s="195">
        <v>1</v>
      </c>
      <c r="AD127" s="192">
        <v>5</v>
      </c>
      <c r="AE127" s="195">
        <v>0</v>
      </c>
      <c r="AF127" s="192">
        <v>0</v>
      </c>
      <c r="AG127" s="195">
        <v>0</v>
      </c>
      <c r="AH127" s="192">
        <v>0</v>
      </c>
      <c r="AI127" s="190">
        <v>10</v>
      </c>
      <c r="AJ127" s="190">
        <v>7</v>
      </c>
      <c r="AK127" s="192">
        <v>50</v>
      </c>
      <c r="AL127" s="192">
        <v>35</v>
      </c>
      <c r="AM127" s="192">
        <v>85</v>
      </c>
      <c r="AN127" s="193">
        <v>25.5</v>
      </c>
      <c r="AO127" s="194" t="s">
        <v>1961</v>
      </c>
    </row>
    <row r="128" spans="1:41" x14ac:dyDescent="0.25">
      <c r="A128" s="268" t="s">
        <v>1884</v>
      </c>
      <c r="B128" s="190" t="s">
        <v>1987</v>
      </c>
      <c r="C128" s="194" t="str">
        <f>VLOOKUP(A128,'Questions_de_Village_V1-2-1'!$A:$AB,1,FALSE)</f>
        <v>Am-Koloma</v>
      </c>
      <c r="D128" s="194" t="str">
        <f>VLOOKUP(A128,'Questions_de_Village_V1-2-1'!$A:$AB,9,FALSE)</f>
        <v>Amkolomo Cherif</v>
      </c>
      <c r="E128" s="194">
        <f>VLOOKUP(A128,'Questions_de_Village_V1-2-1'!$A:$AB,4,FALSE)</f>
        <v>11.813186289300001</v>
      </c>
      <c r="F128" s="194">
        <f>VLOOKUP(A128,'Questions_de_Village_V1-2-1'!$A:$AB,5,FALSE)</f>
        <v>17.165353872400001</v>
      </c>
      <c r="G128" s="194">
        <f>VLOOKUP(A128,'Questions_de_Village_V1-2-1'!$A:$AB,6,FALSE)</f>
        <v>326.18015159200002</v>
      </c>
      <c r="H128" s="194"/>
      <c r="I128" s="194" t="str">
        <f>VLOOKUP(A128,'Questions_de_Village_V1-2-1'!$A:$AB,10,FALSE)</f>
        <v>Yessie</v>
      </c>
      <c r="J128" s="194" t="str">
        <f>VLOOKUP(A128,'Questions_de_Village_V1-2-1'!$A:$AB,11,FALSE)</f>
        <v>Gama</v>
      </c>
      <c r="K128" s="194" t="str">
        <f>VLOOKUP(A128,'Questions_de_Village_V1-2-1'!$A:$AB,14,FALSE)</f>
        <v>commercial_bh_in_next_village</v>
      </c>
      <c r="L128" s="194">
        <f>VLOOKUP(A128,'Questions_de_Village_V1-2-1'!$A:$AB,15,FALSE)</f>
        <v>0</v>
      </c>
      <c r="M128" s="194">
        <f>VLOOKUP(A128,'Questions_de_Village_V1-2-1'!$A:$AB,16,FALSE)</f>
        <v>0</v>
      </c>
      <c r="N128" s="190"/>
      <c r="O128" s="190"/>
      <c r="P128" s="190">
        <v>2399</v>
      </c>
      <c r="Q128" s="190">
        <v>2416</v>
      </c>
      <c r="R128" s="190">
        <v>18</v>
      </c>
      <c r="S128" s="189">
        <v>85</v>
      </c>
      <c r="T128" s="189">
        <v>45</v>
      </c>
      <c r="U128" s="192">
        <v>52.941176470588239</v>
      </c>
      <c r="V128" s="189">
        <v>30</v>
      </c>
      <c r="W128" s="192">
        <v>35.294117647058826</v>
      </c>
      <c r="X128" s="191">
        <v>4.7222222222222223</v>
      </c>
      <c r="Y128" s="191">
        <v>3.2142857142857144</v>
      </c>
      <c r="Z128" s="191">
        <v>1.6666666666666667</v>
      </c>
      <c r="AA128" s="195">
        <v>16</v>
      </c>
      <c r="AB128" s="192">
        <v>88.888888888888886</v>
      </c>
      <c r="AC128" s="195">
        <v>1</v>
      </c>
      <c r="AD128" s="192">
        <v>5.5555555555555554</v>
      </c>
      <c r="AE128" s="195">
        <v>0</v>
      </c>
      <c r="AF128" s="192">
        <v>0</v>
      </c>
      <c r="AG128" s="195">
        <v>1</v>
      </c>
      <c r="AH128" s="192">
        <v>5.5555555555555554</v>
      </c>
      <c r="AI128" s="190">
        <v>18</v>
      </c>
      <c r="AJ128" s="190">
        <v>11</v>
      </c>
      <c r="AK128" s="192">
        <v>60</v>
      </c>
      <c r="AL128" s="192">
        <v>36.666666666666664</v>
      </c>
      <c r="AM128" s="192">
        <v>96.666666666666657</v>
      </c>
      <c r="AN128" s="193">
        <v>25.3</v>
      </c>
      <c r="AO128" s="194" t="s">
        <v>1961</v>
      </c>
    </row>
    <row r="129" spans="1:41" x14ac:dyDescent="0.25">
      <c r="A129" s="268" t="s">
        <v>1350</v>
      </c>
      <c r="B129" s="190" t="s">
        <v>1350</v>
      </c>
      <c r="C129" s="194" t="str">
        <f>VLOOKUP(A129,'Questions_de_Village_V1-2-1'!$A:$AB,1,FALSE)</f>
        <v>Amkombola</v>
      </c>
      <c r="D129" s="194" t="str">
        <f>VLOOKUP(A129,'Questions_de_Village_V1-2-1'!$A:$AB,9,FALSE)</f>
        <v>Amkoumboula</v>
      </c>
      <c r="E129" s="194">
        <f>VLOOKUP(A129,'Questions_de_Village_V1-2-1'!$A:$AB,4,FALSE)</f>
        <v>12.1793108924</v>
      </c>
      <c r="F129" s="194">
        <f>VLOOKUP(A129,'Questions_de_Village_V1-2-1'!$A:$AB,5,FALSE)</f>
        <v>16.179453283099999</v>
      </c>
      <c r="G129" s="194">
        <f>VLOOKUP(A129,'Questions_de_Village_V1-2-1'!$A:$AB,6,FALSE)</f>
        <v>331.82877174499998</v>
      </c>
      <c r="H129" s="194"/>
      <c r="I129" s="194" t="str">
        <f>VLOOKUP(A129,'Questions_de_Village_V1-2-1'!$A:$AB,10,FALSE)</f>
        <v>Assala</v>
      </c>
      <c r="J129" s="194" t="str">
        <f>VLOOKUP(A129,'Questions_de_Village_V1-2-1'!$A:$AB,11,FALSE)</f>
        <v>Maigana</v>
      </c>
      <c r="K129" s="194" t="str">
        <f>VLOOKUP(A129,'Questions_de_Village_V1-2-1'!$A:$AB,14,FALSE)</f>
        <v>bh_in_village</v>
      </c>
      <c r="L129" s="194">
        <f>VLOOKUP(A129,'Questions_de_Village_V1-2-1'!$A:$AB,15,FALSE)</f>
        <v>1</v>
      </c>
      <c r="M129" s="194">
        <f>VLOOKUP(A129,'Questions_de_Village_V1-2-1'!$A:$AB,16,FALSE)</f>
        <v>0</v>
      </c>
      <c r="N129" s="190"/>
      <c r="O129" s="190"/>
      <c r="P129" s="190">
        <v>1406</v>
      </c>
      <c r="Q129" s="190">
        <v>1476</v>
      </c>
      <c r="R129" s="190">
        <v>71</v>
      </c>
      <c r="S129" s="189">
        <v>401</v>
      </c>
      <c r="T129" s="189">
        <v>256</v>
      </c>
      <c r="U129" s="192">
        <v>63.840399002493761</v>
      </c>
      <c r="V129" s="189">
        <v>109</v>
      </c>
      <c r="W129" s="192">
        <v>27.182044887780549</v>
      </c>
      <c r="X129" s="191">
        <v>5.647887323943662</v>
      </c>
      <c r="Y129" s="191">
        <v>4.2666666666666666</v>
      </c>
      <c r="Z129" s="191">
        <v>1.5352112676056338</v>
      </c>
      <c r="AA129" s="195">
        <v>61</v>
      </c>
      <c r="AB129" s="192">
        <v>85.91549295774648</v>
      </c>
      <c r="AC129" s="195">
        <v>9</v>
      </c>
      <c r="AD129" s="192">
        <v>12.676056338028168</v>
      </c>
      <c r="AE129" s="195">
        <v>0</v>
      </c>
      <c r="AF129" s="192">
        <v>0</v>
      </c>
      <c r="AG129" s="195">
        <v>0</v>
      </c>
      <c r="AH129" s="192">
        <v>0</v>
      </c>
      <c r="AI129" s="190">
        <v>52</v>
      </c>
      <c r="AJ129" s="190">
        <v>57</v>
      </c>
      <c r="AK129" s="192">
        <v>47.706422018348626</v>
      </c>
      <c r="AL129" s="192">
        <v>52.293577981651374</v>
      </c>
      <c r="AM129" s="192">
        <v>100</v>
      </c>
      <c r="AN129" s="193">
        <v>34.871559633027523</v>
      </c>
      <c r="AO129" s="194" t="s">
        <v>1903</v>
      </c>
    </row>
    <row r="130" spans="1:41" x14ac:dyDescent="0.25">
      <c r="A130" s="268" t="s">
        <v>1281</v>
      </c>
      <c r="B130" s="190" t="s">
        <v>1281</v>
      </c>
      <c r="C130" s="194" t="str">
        <f>VLOOKUP(A130,'Questions_de_Village_V1-2-1'!$A:$AB,1,FALSE)</f>
        <v>Am-Korim</v>
      </c>
      <c r="D130" s="194" t="str">
        <f>VLOOKUP(A130,'Questions_de_Village_V1-2-1'!$A:$AB,9,FALSE)</f>
        <v>Amkawarim</v>
      </c>
      <c r="E130" s="194">
        <f>VLOOKUP(A130,'Questions_de_Village_V1-2-1'!$A:$AB,4,FALSE)</f>
        <v>12.623339318499999</v>
      </c>
      <c r="F130" s="194">
        <f>VLOOKUP(A130,'Questions_de_Village_V1-2-1'!$A:$AB,5,FALSE)</f>
        <v>17.028258844</v>
      </c>
      <c r="G130" s="194">
        <f>VLOOKUP(A130,'Questions_de_Village_V1-2-1'!$A:$AB,6,FALSE)</f>
        <v>300.181703981</v>
      </c>
      <c r="H130" s="194"/>
      <c r="I130" s="194" t="str">
        <f>VLOOKUP(A130,'Questions_de_Village_V1-2-1'!$A:$AB,10,FALSE)</f>
        <v>Moito</v>
      </c>
      <c r="J130" s="194" t="str">
        <f>VLOOKUP(A130,'Questions_de_Village_V1-2-1'!$A:$AB,11,FALSE)</f>
        <v>Djokhana</v>
      </c>
      <c r="K130" s="194" t="str">
        <f>VLOOKUP(A130,'Questions_de_Village_V1-2-1'!$A:$AB,14,FALSE)</f>
        <v>commercial_bh_in_village</v>
      </c>
      <c r="L130" s="194">
        <f>VLOOKUP(A130,'Questions_de_Village_V1-2-1'!$A:$AB,15,FALSE)</f>
        <v>0</v>
      </c>
      <c r="M130" s="194">
        <f>VLOOKUP(A130,'Questions_de_Village_V1-2-1'!$A:$AB,16,FALSE)</f>
        <v>1</v>
      </c>
      <c r="N130" s="190"/>
      <c r="O130" s="190"/>
      <c r="P130" s="190">
        <v>1643</v>
      </c>
      <c r="Q130" s="190">
        <v>1746</v>
      </c>
      <c r="R130" s="190">
        <v>104</v>
      </c>
      <c r="S130" s="189">
        <v>699</v>
      </c>
      <c r="T130" s="189">
        <v>485</v>
      </c>
      <c r="U130" s="192">
        <v>69.384835479256083</v>
      </c>
      <c r="V130" s="189">
        <v>231</v>
      </c>
      <c r="W130" s="192">
        <v>33.047210300429185</v>
      </c>
      <c r="X130" s="191">
        <v>6.7211538461538458</v>
      </c>
      <c r="Y130" s="191">
        <v>4.6634615384615383</v>
      </c>
      <c r="Z130" s="191">
        <v>2.2211538461538463</v>
      </c>
      <c r="AA130" s="195">
        <v>93</v>
      </c>
      <c r="AB130" s="192">
        <v>89.423076923076934</v>
      </c>
      <c r="AC130" s="195">
        <v>9</v>
      </c>
      <c r="AD130" s="192">
        <v>8.6538461538461533</v>
      </c>
      <c r="AE130" s="195">
        <v>1</v>
      </c>
      <c r="AF130" s="192">
        <v>0.96153846153846156</v>
      </c>
      <c r="AG130" s="195">
        <v>0</v>
      </c>
      <c r="AH130" s="192">
        <v>0</v>
      </c>
      <c r="AI130" s="190">
        <v>106</v>
      </c>
      <c r="AJ130" s="190">
        <v>125</v>
      </c>
      <c r="AK130" s="192">
        <v>45.887445887445885</v>
      </c>
      <c r="AL130" s="192">
        <v>54.112554112554115</v>
      </c>
      <c r="AM130" s="192">
        <v>100</v>
      </c>
      <c r="AN130" s="193">
        <v>35.735930735930737</v>
      </c>
      <c r="AO130" s="194" t="s">
        <v>166</v>
      </c>
    </row>
    <row r="131" spans="1:41" x14ac:dyDescent="0.25">
      <c r="A131" s="189" t="s">
        <v>2058</v>
      </c>
      <c r="B131" s="190" t="s">
        <v>1855</v>
      </c>
      <c r="C131" s="194" t="str">
        <f>VLOOKUP(A131,'Questions_de_Village_V1-2-1'!$A:$AB,1,FALSE)</f>
        <v>Amkouloma</v>
      </c>
      <c r="D131" s="194" t="str">
        <f>VLOOKUP(A131,'Questions_de_Village_V1-2-1'!$A:$AB,9,FALSE)</f>
        <v>Amkoloma (Gama)</v>
      </c>
      <c r="E131" s="194">
        <f>VLOOKUP(A131,'Questions_de_Village_V1-2-1'!$A:$AB,4,FALSE)</f>
        <v>11.7956232272</v>
      </c>
      <c r="F131" s="194">
        <f>VLOOKUP(A131,'Questions_de_Village_V1-2-1'!$A:$AB,5,FALSE)</f>
        <v>17.162216204700002</v>
      </c>
      <c r="G131" s="194">
        <f>VLOOKUP(A131,'Questions_de_Village_V1-2-1'!$A:$AB,6,FALSE)</f>
        <v>343.40645484100003</v>
      </c>
      <c r="H131" s="194"/>
      <c r="I131" s="194" t="str">
        <f>VLOOKUP(A131,'Questions_de_Village_V1-2-1'!$A:$AB,10,FALSE)</f>
        <v/>
      </c>
      <c r="J131" s="194" t="str">
        <f>VLOOKUP(A131,'Questions_de_Village_V1-2-1'!$A:$AB,11,FALSE)</f>
        <v>Gama</v>
      </c>
      <c r="K131" s="194" t="str">
        <f>VLOOKUP(A131,'Questions_de_Village_V1-2-1'!$A:$AB,14,FALSE)</f>
        <v>bh_in_village</v>
      </c>
      <c r="L131" s="194">
        <f>VLOOKUP(A131,'Questions_de_Village_V1-2-1'!$A:$AB,15,FALSE)</f>
        <v>4</v>
      </c>
      <c r="M131" s="194">
        <f>VLOOKUP(A131,'Questions_de_Village_V1-2-1'!$A:$AB,16,FALSE)</f>
        <v>0</v>
      </c>
      <c r="N131" s="190"/>
      <c r="O131" s="190"/>
      <c r="P131" s="190">
        <v>616</v>
      </c>
      <c r="Q131" s="190">
        <v>1082</v>
      </c>
      <c r="R131" s="190">
        <v>467</v>
      </c>
      <c r="S131" s="189">
        <v>2559</v>
      </c>
      <c r="T131" s="189">
        <v>1602</v>
      </c>
      <c r="U131" s="192">
        <v>62.602579132473622</v>
      </c>
      <c r="V131" s="189">
        <v>687</v>
      </c>
      <c r="W131" s="192">
        <v>26.846424384525204</v>
      </c>
      <c r="X131" s="191">
        <v>5.4796573875802999</v>
      </c>
      <c r="Y131" s="191">
        <v>3.4304068522483941</v>
      </c>
      <c r="Z131" s="191">
        <v>1.4710920770877944</v>
      </c>
      <c r="AA131" s="195">
        <v>400</v>
      </c>
      <c r="AB131" s="192">
        <v>85.65310492505354</v>
      </c>
      <c r="AC131" s="195">
        <v>57</v>
      </c>
      <c r="AD131" s="192">
        <v>12.205567451820128</v>
      </c>
      <c r="AE131" s="195">
        <v>4</v>
      </c>
      <c r="AF131" s="192">
        <v>0.85653104925053536</v>
      </c>
      <c r="AG131" s="195">
        <v>0</v>
      </c>
      <c r="AH131" s="192">
        <v>0</v>
      </c>
      <c r="AI131" s="190">
        <v>310</v>
      </c>
      <c r="AJ131" s="190">
        <v>322</v>
      </c>
      <c r="AK131" s="192">
        <v>45.12372634643377</v>
      </c>
      <c r="AL131" s="192">
        <v>46.870451237263467</v>
      </c>
      <c r="AM131" s="192">
        <v>91.994177583697237</v>
      </c>
      <c r="AN131" s="193">
        <v>22.441048034934497</v>
      </c>
      <c r="AO131" s="194" t="s">
        <v>1961</v>
      </c>
    </row>
    <row r="132" spans="1:41" x14ac:dyDescent="0.25">
      <c r="A132" s="268" t="s">
        <v>1418</v>
      </c>
      <c r="B132" s="190" t="s">
        <v>1418</v>
      </c>
      <c r="C132" s="194" t="str">
        <f>VLOOKUP(A132,'Questions_de_Village_V1-2-1'!$A:$AB,1,FALSE)</f>
        <v>Amladoba 1</v>
      </c>
      <c r="D132" s="194" t="str">
        <f>VLOOKUP(A132,'Questions_de_Village_V1-2-1'!$A:$AB,9,FALSE)</f>
        <v>Amladoba</v>
      </c>
      <c r="E132" s="194">
        <f>VLOOKUP(A132,'Questions_de_Village_V1-2-1'!$A:$AB,4,FALSE)</f>
        <v>12.0436542366</v>
      </c>
      <c r="F132" s="194">
        <f>VLOOKUP(A132,'Questions_de_Village_V1-2-1'!$A:$AB,5,FALSE)</f>
        <v>17.396622128499999</v>
      </c>
      <c r="G132" s="194">
        <f>VLOOKUP(A132,'Questions_de_Village_V1-2-1'!$A:$AB,6,FALSE)</f>
        <v>363.11581737799997</v>
      </c>
      <c r="H132" s="194"/>
      <c r="I132" s="194" t="str">
        <f>VLOOKUP(A132,'Questions_de_Village_V1-2-1'!$A:$AB,10,FALSE)</f>
        <v>Amloudouba</v>
      </c>
      <c r="J132" s="194" t="str">
        <f>VLOOKUP(A132,'Questions_de_Village_V1-2-1'!$A:$AB,11,FALSE)</f>
        <v>Ouled_Bili</v>
      </c>
      <c r="K132" s="194" t="str">
        <f>VLOOKUP(A132,'Questions_de_Village_V1-2-1'!$A:$AB,14,FALSE)</f>
        <v>open_well_in_or_near_village</v>
      </c>
      <c r="L132" s="194">
        <f>VLOOKUP(A132,'Questions_de_Village_V1-2-1'!$A:$AB,15,FALSE)</f>
        <v>0</v>
      </c>
      <c r="M132" s="194">
        <f>VLOOKUP(A132,'Questions_de_Village_V1-2-1'!$A:$AB,16,FALSE)</f>
        <v>0</v>
      </c>
      <c r="N132" s="190"/>
      <c r="O132" s="190"/>
      <c r="P132" s="190">
        <v>1114</v>
      </c>
      <c r="Q132" s="190">
        <v>1199</v>
      </c>
      <c r="R132" s="190">
        <v>86</v>
      </c>
      <c r="S132" s="189">
        <v>489</v>
      </c>
      <c r="T132" s="189">
        <v>314</v>
      </c>
      <c r="U132" s="192">
        <v>64.212678936605315</v>
      </c>
      <c r="V132" s="189">
        <v>201</v>
      </c>
      <c r="W132" s="192">
        <v>41.104294478527606</v>
      </c>
      <c r="X132" s="191">
        <v>5.6860465116279073</v>
      </c>
      <c r="Y132" s="191">
        <v>3.6511627906976742</v>
      </c>
      <c r="Z132" s="191">
        <v>2.3372093023255816</v>
      </c>
      <c r="AA132" s="195">
        <v>82</v>
      </c>
      <c r="AB132" s="192">
        <v>95.348837209302332</v>
      </c>
      <c r="AC132" s="195">
        <v>4</v>
      </c>
      <c r="AD132" s="192">
        <v>4.6511627906976747</v>
      </c>
      <c r="AE132" s="195">
        <v>0</v>
      </c>
      <c r="AF132" s="192">
        <v>0</v>
      </c>
      <c r="AG132" s="195">
        <v>0</v>
      </c>
      <c r="AH132" s="192">
        <v>0</v>
      </c>
      <c r="AI132" s="190">
        <v>90</v>
      </c>
      <c r="AJ132" s="190">
        <v>111</v>
      </c>
      <c r="AK132" s="192">
        <v>44.776119402985074</v>
      </c>
      <c r="AL132" s="192">
        <v>55.223880597014926</v>
      </c>
      <c r="AM132" s="192">
        <v>100</v>
      </c>
      <c r="AN132" s="193">
        <v>33.985074626865675</v>
      </c>
      <c r="AO132" s="194" t="s">
        <v>2063</v>
      </c>
    </row>
    <row r="133" spans="1:41" x14ac:dyDescent="0.25">
      <c r="A133" s="268" t="s">
        <v>1445</v>
      </c>
      <c r="B133" s="190" t="s">
        <v>2022</v>
      </c>
      <c r="C133" s="194" t="str">
        <f>VLOOKUP(A133,'Questions_de_Village_V1-2-1'!$A:$AB,1,FALSE)</f>
        <v>Amladoba 2</v>
      </c>
      <c r="D133" s="194" t="str">
        <f>VLOOKUP(A133,'Questions_de_Village_V1-2-1'!$A:$AB,9,FALSE)</f>
        <v>Amladoba Bandjadid</v>
      </c>
      <c r="E133" s="194">
        <f>VLOOKUP(A133,'Questions_de_Village_V1-2-1'!$A:$AB,4,FALSE)</f>
        <v>12.0362074763</v>
      </c>
      <c r="F133" s="194">
        <f>VLOOKUP(A133,'Questions_de_Village_V1-2-1'!$A:$AB,5,FALSE)</f>
        <v>17.394499766100001</v>
      </c>
      <c r="G133" s="194">
        <f>VLOOKUP(A133,'Questions_de_Village_V1-2-1'!$A:$AB,6,FALSE)</f>
        <v>342.90285538699999</v>
      </c>
      <c r="H133" s="194"/>
      <c r="I133" s="194" t="str">
        <f>VLOOKUP(A133,'Questions_de_Village_V1-2-1'!$A:$AB,10,FALSE)</f>
        <v>Amloudouba</v>
      </c>
      <c r="J133" s="194" t="str">
        <f>VLOOKUP(A133,'Questions_de_Village_V1-2-1'!$A:$AB,11,FALSE)</f>
        <v>Ouled_Bili</v>
      </c>
      <c r="K133" s="194" t="str">
        <f>VLOOKUP(A133,'Questions_de_Village_V1-2-1'!$A:$AB,14,FALSE)</f>
        <v>swamp_near_by</v>
      </c>
      <c r="L133" s="194">
        <f>VLOOKUP(A133,'Questions_de_Village_V1-2-1'!$A:$AB,15,FALSE)</f>
        <v>0</v>
      </c>
      <c r="M133" s="194">
        <f>VLOOKUP(A133,'Questions_de_Village_V1-2-1'!$A:$AB,16,FALSE)</f>
        <v>0</v>
      </c>
      <c r="N133" s="190"/>
      <c r="O133" s="190"/>
      <c r="P133" s="190">
        <v>1200</v>
      </c>
      <c r="Q133" s="190">
        <v>1227</v>
      </c>
      <c r="R133" s="190">
        <v>28</v>
      </c>
      <c r="S133" s="189">
        <v>167</v>
      </c>
      <c r="T133" s="189">
        <v>111</v>
      </c>
      <c r="U133" s="192">
        <v>66.467065868263475</v>
      </c>
      <c r="V133" s="189">
        <v>62</v>
      </c>
      <c r="W133" s="192">
        <v>37.125748502994007</v>
      </c>
      <c r="X133" s="191">
        <v>5.9642857142857144</v>
      </c>
      <c r="Y133" s="191">
        <v>3.9642857142857144</v>
      </c>
      <c r="Z133" s="191">
        <v>2.2142857142857144</v>
      </c>
      <c r="AA133" s="195">
        <v>28</v>
      </c>
      <c r="AB133" s="192">
        <v>100</v>
      </c>
      <c r="AC133" s="195">
        <v>0</v>
      </c>
      <c r="AD133" s="192">
        <v>0</v>
      </c>
      <c r="AE133" s="195">
        <v>0</v>
      </c>
      <c r="AF133" s="192">
        <v>0</v>
      </c>
      <c r="AG133" s="195">
        <v>0</v>
      </c>
      <c r="AH133" s="192">
        <v>0</v>
      </c>
      <c r="AI133" s="190">
        <v>29</v>
      </c>
      <c r="AJ133" s="190">
        <v>33</v>
      </c>
      <c r="AK133" s="192">
        <v>46.774193548387096</v>
      </c>
      <c r="AL133" s="192">
        <v>53.225806451612897</v>
      </c>
      <c r="AM133" s="192">
        <v>100</v>
      </c>
      <c r="AN133" s="193">
        <v>29.241935483870968</v>
      </c>
      <c r="AO133" s="194" t="s">
        <v>2063</v>
      </c>
    </row>
    <row r="134" spans="1:41" x14ac:dyDescent="0.25">
      <c r="A134" s="268" t="s">
        <v>1444</v>
      </c>
      <c r="B134" s="190" t="s">
        <v>1714</v>
      </c>
      <c r="C134" s="194" t="str">
        <f>VLOOKUP(A134,'Questions_de_Village_V1-2-1'!$A:$AB,1,FALSE)</f>
        <v>Amladoba 3</v>
      </c>
      <c r="D134" s="194" t="str">
        <f>VLOOKUP(A134,'Questions_de_Village_V1-2-1'!$A:$AB,9,FALSE)</f>
        <v>Amladoba Bilala</v>
      </c>
      <c r="E134" s="194">
        <f>VLOOKUP(A134,'Questions_de_Village_V1-2-1'!$A:$AB,4,FALSE)</f>
        <v>12.042021030100001</v>
      </c>
      <c r="F134" s="194">
        <f>VLOOKUP(A134,'Questions_de_Village_V1-2-1'!$A:$AB,5,FALSE)</f>
        <v>17.400505854399999</v>
      </c>
      <c r="G134" s="194">
        <f>VLOOKUP(A134,'Questions_de_Village_V1-2-1'!$A:$AB,6,FALSE)</f>
        <v>333.87964581199998</v>
      </c>
      <c r="H134" s="194"/>
      <c r="I134" s="194" t="str">
        <f>VLOOKUP(A134,'Questions_de_Village_V1-2-1'!$A:$AB,10,FALSE)</f>
        <v>Amloudouba</v>
      </c>
      <c r="J134" s="194" t="str">
        <f>VLOOKUP(A134,'Questions_de_Village_V1-2-1'!$A:$AB,11,FALSE)</f>
        <v>Ouled_Bili</v>
      </c>
      <c r="K134" s="194" t="str">
        <f>VLOOKUP(A134,'Questions_de_Village_V1-2-1'!$A:$AB,14,FALSE)</f>
        <v>swamp_near_by</v>
      </c>
      <c r="L134" s="194">
        <f>VLOOKUP(A134,'Questions_de_Village_V1-2-1'!$A:$AB,15,FALSE)</f>
        <v>0</v>
      </c>
      <c r="M134" s="194">
        <f>VLOOKUP(A134,'Questions_de_Village_V1-2-1'!$A:$AB,16,FALSE)</f>
        <v>0</v>
      </c>
      <c r="N134" s="190"/>
      <c r="O134" s="190"/>
      <c r="P134" s="190">
        <v>1228</v>
      </c>
      <c r="Q134" s="190">
        <v>1320</v>
      </c>
      <c r="R134" s="190">
        <v>93</v>
      </c>
      <c r="S134" s="189">
        <v>587</v>
      </c>
      <c r="T134" s="189">
        <v>401</v>
      </c>
      <c r="U134" s="192">
        <v>68.313458262350935</v>
      </c>
      <c r="V134" s="189">
        <v>90</v>
      </c>
      <c r="W134" s="192">
        <v>15.332197614991482</v>
      </c>
      <c r="X134" s="191">
        <v>6.311827956989247</v>
      </c>
      <c r="Y134" s="191">
        <v>4.4065934065934069</v>
      </c>
      <c r="Z134" s="191">
        <v>0.967741935483871</v>
      </c>
      <c r="AA134" s="195">
        <v>81</v>
      </c>
      <c r="AB134" s="192">
        <v>87.096774193548384</v>
      </c>
      <c r="AC134" s="195">
        <v>6</v>
      </c>
      <c r="AD134" s="192">
        <v>6.4516129032258061</v>
      </c>
      <c r="AE134" s="195">
        <v>5</v>
      </c>
      <c r="AF134" s="192">
        <v>5.376344086021505</v>
      </c>
      <c r="AG134" s="195">
        <v>0</v>
      </c>
      <c r="AH134" s="192">
        <v>0</v>
      </c>
      <c r="AI134" s="190">
        <v>39</v>
      </c>
      <c r="AJ134" s="190">
        <v>51</v>
      </c>
      <c r="AK134" s="192">
        <v>43.333333333333336</v>
      </c>
      <c r="AL134" s="192">
        <v>56.666666666666664</v>
      </c>
      <c r="AM134" s="192">
        <v>100</v>
      </c>
      <c r="AN134" s="193">
        <v>35.455555555555556</v>
      </c>
      <c r="AO134" s="194" t="s">
        <v>2063</v>
      </c>
    </row>
    <row r="135" spans="1:41" x14ac:dyDescent="0.25">
      <c r="A135" s="268" t="s">
        <v>193</v>
      </c>
      <c r="B135" s="190" t="s">
        <v>193</v>
      </c>
      <c r="C135" s="194" t="str">
        <f>VLOOKUP(A135,'Questions_de_Village_V1-2-1'!$A:$AB,1,FALSE)</f>
        <v>Ammangour</v>
      </c>
      <c r="D135" s="194" t="str">
        <f>VLOOKUP(A135,'Questions_de_Village_V1-2-1'!$A:$AB,9,FALSE)</f>
        <v>Ammangour</v>
      </c>
      <c r="E135" s="194">
        <f>VLOOKUP(A135,'Questions_de_Village_V1-2-1'!$A:$AB,4,FALSE)</f>
        <v>12.3811371</v>
      </c>
      <c r="F135" s="194">
        <f>VLOOKUP(A135,'Questions_de_Village_V1-2-1'!$A:$AB,5,FALSE)</f>
        <v>17.052054300000002</v>
      </c>
      <c r="G135" s="194">
        <f>VLOOKUP(A135,'Questions_de_Village_V1-2-1'!$A:$AB,6,FALSE)</f>
        <v>0</v>
      </c>
      <c r="H135" s="194"/>
      <c r="I135" s="194" t="str">
        <f>VLOOKUP(A135,'Questions_de_Village_V1-2-1'!$A:$AB,10,FALSE)</f>
        <v>Daibaba_1_Maigana_</v>
      </c>
      <c r="J135" s="194" t="str">
        <f>VLOOKUP(A135,'Questions_de_Village_V1-2-1'!$A:$AB,11,FALSE)</f>
        <v>Albirebi</v>
      </c>
      <c r="K135" s="194" t="str">
        <f>VLOOKUP(A135,'Questions_de_Village_V1-2-1'!$A:$AB,14,FALSE)</f>
        <v>open_well_far_from_village</v>
      </c>
      <c r="L135" s="194">
        <f>VLOOKUP(A135,'Questions_de_Village_V1-2-1'!$A:$AB,15,FALSE)</f>
        <v>0</v>
      </c>
      <c r="M135" s="194">
        <f>VLOOKUP(A135,'Questions_de_Village_V1-2-1'!$A:$AB,16,FALSE)</f>
        <v>1</v>
      </c>
      <c r="N135" s="190"/>
      <c r="O135" s="190"/>
      <c r="P135" s="190">
        <v>1456</v>
      </c>
      <c r="Q135" s="190">
        <v>1498</v>
      </c>
      <c r="R135" s="190">
        <v>43</v>
      </c>
      <c r="S135" s="189">
        <v>321</v>
      </c>
      <c r="T135" s="189">
        <v>230</v>
      </c>
      <c r="U135" s="192">
        <v>71.651090342679126</v>
      </c>
      <c r="V135" s="189">
        <v>104</v>
      </c>
      <c r="W135" s="192">
        <v>32.398753894080997</v>
      </c>
      <c r="X135" s="191">
        <v>7.4651162790697674</v>
      </c>
      <c r="Y135" s="191">
        <v>6.2162162162162158</v>
      </c>
      <c r="Z135" s="191">
        <v>2.4186046511627906</v>
      </c>
      <c r="AA135" s="195">
        <v>36</v>
      </c>
      <c r="AB135" s="192">
        <v>83.720930232558146</v>
      </c>
      <c r="AC135" s="195">
        <v>7</v>
      </c>
      <c r="AD135" s="192">
        <v>16.279069767441861</v>
      </c>
      <c r="AE135" s="195">
        <v>0</v>
      </c>
      <c r="AF135" s="192">
        <v>0</v>
      </c>
      <c r="AG135" s="195">
        <v>0</v>
      </c>
      <c r="AH135" s="192">
        <v>0</v>
      </c>
      <c r="AI135" s="190">
        <v>47</v>
      </c>
      <c r="AJ135" s="190">
        <v>57</v>
      </c>
      <c r="AK135" s="192">
        <v>45.192307692307693</v>
      </c>
      <c r="AL135" s="192">
        <v>54.807692307692314</v>
      </c>
      <c r="AM135" s="192">
        <v>100</v>
      </c>
      <c r="AN135" s="193">
        <v>36.221153846153847</v>
      </c>
      <c r="AO135" s="194" t="s">
        <v>2049</v>
      </c>
    </row>
    <row r="136" spans="1:41" x14ac:dyDescent="0.25">
      <c r="A136" s="189" t="s">
        <v>1851</v>
      </c>
      <c r="B136" s="190" t="s">
        <v>1851</v>
      </c>
      <c r="C136" s="194" t="e">
        <f>VLOOKUP(A136,'Questions_de_Village_V1-2-1'!$A:$AB,1,FALSE)</f>
        <v>#N/A</v>
      </c>
      <c r="D136" s="194" t="e">
        <f>VLOOKUP(A136,'Questions_de_Village_V1-2-1'!$A:$AB,9,FALSE)</f>
        <v>#N/A</v>
      </c>
      <c r="E136" s="194" t="e">
        <f>VLOOKUP(A136,'Questions_de_Village_V1-2-1'!$A:$AB,4,FALSE)</f>
        <v>#N/A</v>
      </c>
      <c r="F136" s="194" t="e">
        <f>VLOOKUP(A136,'Questions_de_Village_V1-2-1'!$A:$AB,5,FALSE)</f>
        <v>#N/A</v>
      </c>
      <c r="G136" s="194" t="e">
        <f>VLOOKUP(A136,'Questions_de_Village_V1-2-1'!$A:$AB,6,FALSE)</f>
        <v>#N/A</v>
      </c>
      <c r="H136" s="194"/>
      <c r="I136" s="194" t="e">
        <f>VLOOKUP(A136,'Questions_de_Village_V1-2-1'!$A:$AB,10,FALSE)</f>
        <v>#N/A</v>
      </c>
      <c r="J136" s="194" t="e">
        <f>VLOOKUP(A136,'Questions_de_Village_V1-2-1'!$A:$AB,11,FALSE)</f>
        <v>#N/A</v>
      </c>
      <c r="K136" s="194" t="e">
        <f>VLOOKUP(A136,'Questions_de_Village_V1-2-1'!$A:$AB,14,FALSE)</f>
        <v>#N/A</v>
      </c>
      <c r="L136" s="194" t="e">
        <f>VLOOKUP(A136,'Questions_de_Village_V1-2-1'!$A:$AB,15,FALSE)</f>
        <v>#N/A</v>
      </c>
      <c r="M136" s="194" t="e">
        <f>VLOOKUP(A136,'Questions_de_Village_V1-2-1'!$A:$AB,16,FALSE)</f>
        <v>#N/A</v>
      </c>
      <c r="N136" s="190"/>
      <c r="O136" s="190"/>
      <c r="P136" s="190">
        <v>1682</v>
      </c>
      <c r="Q136" s="190">
        <v>1691</v>
      </c>
      <c r="R136" s="190">
        <v>10</v>
      </c>
      <c r="S136" s="189">
        <v>56</v>
      </c>
      <c r="T136" s="189">
        <v>38</v>
      </c>
      <c r="U136" s="192">
        <v>67.857142857142861</v>
      </c>
      <c r="V136" s="189">
        <v>19</v>
      </c>
      <c r="W136" s="192">
        <v>33.928571428571431</v>
      </c>
      <c r="X136" s="191">
        <v>5.6</v>
      </c>
      <c r="Y136" s="191">
        <v>4.75</v>
      </c>
      <c r="Z136" s="191">
        <v>1.9</v>
      </c>
      <c r="AA136" s="195">
        <v>9</v>
      </c>
      <c r="AB136" s="192">
        <v>90</v>
      </c>
      <c r="AC136" s="195">
        <v>0</v>
      </c>
      <c r="AD136" s="192">
        <v>0</v>
      </c>
      <c r="AE136" s="195">
        <v>0</v>
      </c>
      <c r="AF136" s="192">
        <v>0</v>
      </c>
      <c r="AG136" s="195">
        <v>0</v>
      </c>
      <c r="AH136" s="192">
        <v>0</v>
      </c>
      <c r="AI136" s="190">
        <v>8</v>
      </c>
      <c r="AJ136" s="190">
        <v>11</v>
      </c>
      <c r="AK136" s="192">
        <v>42.105263157894733</v>
      </c>
      <c r="AL136" s="192">
        <v>57.894736842105267</v>
      </c>
      <c r="AM136" s="192">
        <v>100</v>
      </c>
      <c r="AN136" s="193">
        <v>33</v>
      </c>
      <c r="AO136" s="194" t="s">
        <v>1607</v>
      </c>
    </row>
    <row r="137" spans="1:41" x14ac:dyDescent="0.25">
      <c r="A137" s="268" t="s">
        <v>1167</v>
      </c>
      <c r="B137" s="190" t="s">
        <v>1167</v>
      </c>
      <c r="C137" s="194" t="str">
        <f>VLOOKUP(A137,'Questions_de_Village_V1-2-1'!$A:$AB,1,FALSE)</f>
        <v>Amsakine</v>
      </c>
      <c r="D137" s="194" t="str">
        <f>VLOOKUP(A137,'Questions_de_Village_V1-2-1'!$A:$AB,9,FALSE)</f>
        <v>Michegué</v>
      </c>
      <c r="E137" s="194">
        <f>VLOOKUP(A137,'Questions_de_Village_V1-2-1'!$A:$AB,4,FALSE)</f>
        <v>12.3168725827</v>
      </c>
      <c r="F137" s="194">
        <f>VLOOKUP(A137,'Questions_de_Village_V1-2-1'!$A:$AB,5,FALSE)</f>
        <v>17.104041350900001</v>
      </c>
      <c r="G137" s="194">
        <f>VLOOKUP(A137,'Questions_de_Village_V1-2-1'!$A:$AB,6,FALSE)</f>
        <v>317.00584608399998</v>
      </c>
      <c r="H137" s="194"/>
      <c r="I137" s="194" t="str">
        <f>VLOOKUP(A137,'Questions_de_Village_V1-2-1'!$A:$AB,10,FALSE)</f>
        <v>Tania_2_Dukshi_</v>
      </c>
      <c r="J137" s="194" t="str">
        <f>VLOOKUP(A137,'Questions_de_Village_V1-2-1'!$A:$AB,11,FALSE)</f>
        <v>Bokoro</v>
      </c>
      <c r="K137" s="194" t="str">
        <f>VLOOKUP(A137,'Questions_de_Village_V1-2-1'!$A:$AB,14,FALSE)</f>
        <v>bh_in_village</v>
      </c>
      <c r="L137" s="194">
        <f>VLOOKUP(A137,'Questions_de_Village_V1-2-1'!$A:$AB,15,FALSE)</f>
        <v>2</v>
      </c>
      <c r="M137" s="194">
        <f>VLOOKUP(A137,'Questions_de_Village_V1-2-1'!$A:$AB,16,FALSE)</f>
        <v>0</v>
      </c>
      <c r="N137" s="190"/>
      <c r="O137" s="190"/>
      <c r="P137" s="190">
        <v>5982</v>
      </c>
      <c r="Q137" s="190">
        <v>6232</v>
      </c>
      <c r="R137" s="190">
        <v>251</v>
      </c>
      <c r="S137" s="189">
        <v>1487</v>
      </c>
      <c r="T137" s="189">
        <v>990</v>
      </c>
      <c r="U137" s="192">
        <v>66.577000672494961</v>
      </c>
      <c r="V137" s="189">
        <v>404</v>
      </c>
      <c r="W137" s="192">
        <v>27.168796234028246</v>
      </c>
      <c r="X137" s="191">
        <v>5.9243027888446216</v>
      </c>
      <c r="Y137" s="191">
        <v>3.9442231075697212</v>
      </c>
      <c r="Z137" s="191">
        <v>1.6095617529880477</v>
      </c>
      <c r="AA137" s="195">
        <v>237</v>
      </c>
      <c r="AB137" s="192">
        <v>94.422310756972109</v>
      </c>
      <c r="AC137" s="195">
        <v>8</v>
      </c>
      <c r="AD137" s="192">
        <v>3.1872509960159361</v>
      </c>
      <c r="AE137" s="195">
        <v>1</v>
      </c>
      <c r="AF137" s="192">
        <v>0.39840637450199201</v>
      </c>
      <c r="AG137" s="195">
        <v>0</v>
      </c>
      <c r="AH137" s="192">
        <v>0</v>
      </c>
      <c r="AI137" s="190">
        <v>198</v>
      </c>
      <c r="AJ137" s="190">
        <v>206</v>
      </c>
      <c r="AK137" s="192">
        <v>49.009900990099013</v>
      </c>
      <c r="AL137" s="192">
        <v>50.990099009900987</v>
      </c>
      <c r="AM137" s="192">
        <v>100</v>
      </c>
      <c r="AN137" s="193">
        <v>33.138613861386141</v>
      </c>
      <c r="AO137" s="194" t="s">
        <v>102</v>
      </c>
    </row>
    <row r="138" spans="1:41" x14ac:dyDescent="0.25">
      <c r="A138" s="268" t="s">
        <v>1420</v>
      </c>
      <c r="B138" s="190" t="s">
        <v>1420</v>
      </c>
      <c r="C138" s="194" t="str">
        <f>VLOOKUP(A138,'Questions_de_Village_V1-2-1'!$A:$AB,1,FALSE)</f>
        <v>Amsiyefa</v>
      </c>
      <c r="D138" s="194" t="str">
        <f>VLOOKUP(A138,'Questions_de_Village_V1-2-1'!$A:$AB,9,FALSE)</f>
        <v>Amsiefe</v>
      </c>
      <c r="E138" s="194">
        <f>VLOOKUP(A138,'Questions_de_Village_V1-2-1'!$A:$AB,4,FALSE)</f>
        <v>12.0828491154</v>
      </c>
      <c r="F138" s="194">
        <f>VLOOKUP(A138,'Questions_de_Village_V1-2-1'!$A:$AB,5,FALSE)</f>
        <v>17.372200865100002</v>
      </c>
      <c r="G138" s="194">
        <f>VLOOKUP(A138,'Questions_de_Village_V1-2-1'!$A:$AB,6,FALSE)</f>
        <v>333.81870916600002</v>
      </c>
      <c r="H138" s="194"/>
      <c r="I138" s="194" t="str">
        <f>VLOOKUP(A138,'Questions_de_Village_V1-2-1'!$A:$AB,10,FALSE)</f>
        <v>Amloudouba</v>
      </c>
      <c r="J138" s="194" t="str">
        <f>VLOOKUP(A138,'Questions_de_Village_V1-2-1'!$A:$AB,11,FALSE)</f>
        <v>Ouled_Bili</v>
      </c>
      <c r="K138" s="194" t="str">
        <f>VLOOKUP(A138,'Questions_de_Village_V1-2-1'!$A:$AB,14,FALSE)</f>
        <v>swamp_far_away</v>
      </c>
      <c r="L138" s="194">
        <f>VLOOKUP(A138,'Questions_de_Village_V1-2-1'!$A:$AB,15,FALSE)</f>
        <v>0</v>
      </c>
      <c r="M138" s="194">
        <f>VLOOKUP(A138,'Questions_de_Village_V1-2-1'!$A:$AB,16,FALSE)</f>
        <v>0</v>
      </c>
      <c r="N138" s="190"/>
      <c r="O138" s="190"/>
      <c r="P138" s="190">
        <v>2415</v>
      </c>
      <c r="Q138" s="190">
        <v>2459</v>
      </c>
      <c r="R138" s="190">
        <v>45</v>
      </c>
      <c r="S138" s="189">
        <v>293</v>
      </c>
      <c r="T138" s="189">
        <v>203</v>
      </c>
      <c r="U138" s="192">
        <v>69.283276450511948</v>
      </c>
      <c r="V138" s="189">
        <v>109</v>
      </c>
      <c r="W138" s="192">
        <v>37.201365187713307</v>
      </c>
      <c r="X138" s="191">
        <v>6.5111111111111111</v>
      </c>
      <c r="Y138" s="191">
        <v>4.6136363636363633</v>
      </c>
      <c r="Z138" s="191">
        <v>2.4222222222222221</v>
      </c>
      <c r="AA138" s="195">
        <v>42</v>
      </c>
      <c r="AB138" s="192">
        <v>93.333333333333329</v>
      </c>
      <c r="AC138" s="195">
        <v>2</v>
      </c>
      <c r="AD138" s="192">
        <v>4.4444444444444446</v>
      </c>
      <c r="AE138" s="195">
        <v>0</v>
      </c>
      <c r="AF138" s="192">
        <v>0</v>
      </c>
      <c r="AG138" s="195">
        <v>0</v>
      </c>
      <c r="AH138" s="192">
        <v>0</v>
      </c>
      <c r="AI138" s="190">
        <v>61</v>
      </c>
      <c r="AJ138" s="190">
        <v>48</v>
      </c>
      <c r="AK138" s="192">
        <v>55.963302752293572</v>
      </c>
      <c r="AL138" s="192">
        <v>44.036697247706428</v>
      </c>
      <c r="AM138" s="192">
        <v>100</v>
      </c>
      <c r="AN138" s="193">
        <v>42.477064220183486</v>
      </c>
      <c r="AO138" s="194" t="s">
        <v>2063</v>
      </c>
    </row>
    <row r="139" spans="1:41" x14ac:dyDescent="0.25">
      <c r="A139" s="268" t="s">
        <v>1792</v>
      </c>
      <c r="B139" s="190" t="s">
        <v>1792</v>
      </c>
      <c r="C139" s="194" t="e">
        <f>VLOOKUP(A139,'Questions_de_Village_V1-2-1'!$A:$AB,1,FALSE)</f>
        <v>#N/A</v>
      </c>
      <c r="D139" s="194" t="e">
        <f>VLOOKUP(A139,'Questions_de_Village_V1-2-1'!$A:$AB,9,FALSE)</f>
        <v>#N/A</v>
      </c>
      <c r="E139" s="194" t="e">
        <f>VLOOKUP(A139,'Questions_de_Village_V1-2-1'!$A:$AB,4,FALSE)</f>
        <v>#N/A</v>
      </c>
      <c r="F139" s="194" t="e">
        <f>VLOOKUP(A139,'Questions_de_Village_V1-2-1'!$A:$AB,5,FALSE)</f>
        <v>#N/A</v>
      </c>
      <c r="G139" s="194" t="e">
        <f>VLOOKUP(A139,'Questions_de_Village_V1-2-1'!$A:$AB,6,FALSE)</f>
        <v>#N/A</v>
      </c>
      <c r="H139" s="194"/>
      <c r="I139" s="194" t="e">
        <f>VLOOKUP(A139,'Questions_de_Village_V1-2-1'!$A:$AB,10,FALSE)</f>
        <v>#N/A</v>
      </c>
      <c r="J139" s="194" t="e">
        <f>VLOOKUP(A139,'Questions_de_Village_V1-2-1'!$A:$AB,11,FALSE)</f>
        <v>#N/A</v>
      </c>
      <c r="K139" s="194" t="e">
        <f>VLOOKUP(A139,'Questions_de_Village_V1-2-1'!$A:$AB,14,FALSE)</f>
        <v>#N/A</v>
      </c>
      <c r="L139" s="194" t="e">
        <f>VLOOKUP(A139,'Questions_de_Village_V1-2-1'!$A:$AB,15,FALSE)</f>
        <v>#N/A</v>
      </c>
      <c r="M139" s="194" t="e">
        <f>VLOOKUP(A139,'Questions_de_Village_V1-2-1'!$A:$AB,16,FALSE)</f>
        <v>#N/A</v>
      </c>
      <c r="N139" s="190"/>
      <c r="O139" s="190"/>
      <c r="P139" s="190">
        <v>732</v>
      </c>
      <c r="Q139" s="190">
        <v>771</v>
      </c>
      <c r="R139" s="190">
        <v>40</v>
      </c>
      <c r="S139" s="189">
        <v>250</v>
      </c>
      <c r="T139" s="189">
        <v>166</v>
      </c>
      <c r="U139" s="192">
        <v>66.400000000000006</v>
      </c>
      <c r="V139" s="189">
        <v>91</v>
      </c>
      <c r="W139" s="192">
        <v>36.4</v>
      </c>
      <c r="X139" s="191">
        <v>6.25</v>
      </c>
      <c r="Y139" s="191">
        <v>4.3684210526315788</v>
      </c>
      <c r="Z139" s="191">
        <v>2.2749999999999999</v>
      </c>
      <c r="AA139" s="195">
        <v>36</v>
      </c>
      <c r="AB139" s="192">
        <v>90</v>
      </c>
      <c r="AC139" s="195">
        <v>4</v>
      </c>
      <c r="AD139" s="192">
        <v>10</v>
      </c>
      <c r="AE139" s="195">
        <v>0</v>
      </c>
      <c r="AF139" s="192">
        <v>0</v>
      </c>
      <c r="AG139" s="195">
        <v>0</v>
      </c>
      <c r="AH139" s="192">
        <v>0</v>
      </c>
      <c r="AI139" s="190">
        <v>45</v>
      </c>
      <c r="AJ139" s="190">
        <v>46</v>
      </c>
      <c r="AK139" s="192">
        <v>49.450549450549453</v>
      </c>
      <c r="AL139" s="192">
        <v>50.549450549450547</v>
      </c>
      <c r="AM139" s="192">
        <v>100</v>
      </c>
      <c r="AN139" s="193">
        <v>35.142857142857146</v>
      </c>
      <c r="AO139" s="194" t="s">
        <v>2049</v>
      </c>
    </row>
    <row r="140" spans="1:41" x14ac:dyDescent="0.25">
      <c r="A140" s="189" t="s">
        <v>1169</v>
      </c>
      <c r="B140" s="190" t="s">
        <v>1169</v>
      </c>
      <c r="C140" s="194" t="str">
        <f>VLOOKUP(A140,'Questions_de_Village_V1-2-1'!$A:$AB,1,FALSE)</f>
        <v>Amtchidede</v>
      </c>
      <c r="D140" s="194" t="str">
        <f>VLOOKUP(A140,'Questions_de_Village_V1-2-1'!$A:$AB,9,FALSE)</f>
        <v>Amar Chene</v>
      </c>
      <c r="E140" s="194">
        <f>VLOOKUP(A140,'Questions_de_Village_V1-2-1'!$A:$AB,4,FALSE)</f>
        <v>12.425445424099999</v>
      </c>
      <c r="F140" s="194">
        <f>VLOOKUP(A140,'Questions_de_Village_V1-2-1'!$A:$AB,5,FALSE)</f>
        <v>16.9276209061</v>
      </c>
      <c r="G140" s="194">
        <f>VLOOKUP(A140,'Questions_de_Village_V1-2-1'!$A:$AB,6,FALSE)</f>
        <v>306.33408927800002</v>
      </c>
      <c r="H140" s="194"/>
      <c r="I140" s="194" t="str">
        <f>VLOOKUP(A140,'Questions_de_Village_V1-2-1'!$A:$AB,10,FALSE)</f>
        <v>Tania_1_Bokoro_</v>
      </c>
      <c r="J140" s="194" t="str">
        <f>VLOOKUP(A140,'Questions_de_Village_V1-2-1'!$A:$AB,11,FALSE)</f>
        <v>Bokoro</v>
      </c>
      <c r="K140" s="194" t="str">
        <f>VLOOKUP(A140,'Questions_de_Village_V1-2-1'!$A:$AB,14,FALSE)</f>
        <v>bh_in_village</v>
      </c>
      <c r="L140" s="194">
        <f>VLOOKUP(A140,'Questions_de_Village_V1-2-1'!$A:$AB,15,FALSE)</f>
        <v>1</v>
      </c>
      <c r="M140" s="194">
        <f>VLOOKUP(A140,'Questions_de_Village_V1-2-1'!$A:$AB,16,FALSE)</f>
        <v>0</v>
      </c>
      <c r="N140" s="190"/>
      <c r="O140" s="190"/>
      <c r="P140" s="190">
        <v>5183</v>
      </c>
      <c r="Q140" s="190">
        <v>5218</v>
      </c>
      <c r="R140" s="190">
        <v>36</v>
      </c>
      <c r="S140" s="189">
        <v>258</v>
      </c>
      <c r="T140" s="189">
        <v>180</v>
      </c>
      <c r="U140" s="192">
        <v>69.767441860465112</v>
      </c>
      <c r="V140" s="189">
        <v>73</v>
      </c>
      <c r="W140" s="192">
        <v>28.294573643410853</v>
      </c>
      <c r="X140" s="191">
        <v>7.166666666666667</v>
      </c>
      <c r="Y140" s="191">
        <v>5.1428571428571432</v>
      </c>
      <c r="Z140" s="191">
        <v>2.0277777777777777</v>
      </c>
      <c r="AA140" s="195">
        <v>29</v>
      </c>
      <c r="AB140" s="192">
        <v>80.555555555555557</v>
      </c>
      <c r="AC140" s="195">
        <v>6</v>
      </c>
      <c r="AD140" s="192">
        <v>16.666666666666664</v>
      </c>
      <c r="AE140" s="195">
        <v>1</v>
      </c>
      <c r="AF140" s="192">
        <v>2.7777777777777777</v>
      </c>
      <c r="AG140" s="195">
        <v>0</v>
      </c>
      <c r="AH140" s="192">
        <v>0</v>
      </c>
      <c r="AI140" s="190">
        <v>32</v>
      </c>
      <c r="AJ140" s="190">
        <v>41</v>
      </c>
      <c r="AK140" s="192">
        <v>43.835616438356162</v>
      </c>
      <c r="AL140" s="192">
        <v>56.164383561643838</v>
      </c>
      <c r="AM140" s="192">
        <v>100</v>
      </c>
      <c r="AN140" s="193">
        <v>31.465753424657535</v>
      </c>
      <c r="AO140" s="194" t="s">
        <v>102</v>
      </c>
    </row>
    <row r="141" spans="1:41" x14ac:dyDescent="0.25">
      <c r="A141" s="189" t="s">
        <v>1170</v>
      </c>
      <c r="B141" s="190" t="s">
        <v>1170</v>
      </c>
      <c r="C141" s="194" t="str">
        <f>VLOOKUP(A141,'Questions_de_Village_V1-2-1'!$A:$AB,1,FALSE)</f>
        <v>Amtchidede 2</v>
      </c>
      <c r="D141" s="194" t="str">
        <f>VLOOKUP(A141,'Questions_de_Village_V1-2-1'!$A:$AB,9,FALSE)</f>
        <v>Amtchidede</v>
      </c>
      <c r="E141" s="194">
        <f>VLOOKUP(A141,'Questions_de_Village_V1-2-1'!$A:$AB,4,FALSE)</f>
        <v>12.4287102278</v>
      </c>
      <c r="F141" s="194">
        <f>VLOOKUP(A141,'Questions_de_Village_V1-2-1'!$A:$AB,5,FALSE)</f>
        <v>16.905724705800001</v>
      </c>
      <c r="G141" s="194">
        <f>VLOOKUP(A141,'Questions_de_Village_V1-2-1'!$A:$AB,6,FALSE)</f>
        <v>343.45421827299998</v>
      </c>
      <c r="H141" s="194"/>
      <c r="I141" s="194" t="str">
        <f>VLOOKUP(A141,'Questions_de_Village_V1-2-1'!$A:$AB,10,FALSE)</f>
        <v>Tania_1_Bokoro_</v>
      </c>
      <c r="J141" s="194" t="str">
        <f>VLOOKUP(A141,'Questions_de_Village_V1-2-1'!$A:$AB,11,FALSE)</f>
        <v>Bokoro</v>
      </c>
      <c r="K141" s="194" t="str">
        <f>VLOOKUP(A141,'Questions_de_Village_V1-2-1'!$A:$AB,14,FALSE)</f>
        <v>bh_in_village</v>
      </c>
      <c r="L141" s="194">
        <f>VLOOKUP(A141,'Questions_de_Village_V1-2-1'!$A:$AB,15,FALSE)</f>
        <v>1</v>
      </c>
      <c r="M141" s="194">
        <f>VLOOKUP(A141,'Questions_de_Village_V1-2-1'!$A:$AB,16,FALSE)</f>
        <v>0</v>
      </c>
      <c r="N141" s="190"/>
      <c r="O141" s="190"/>
      <c r="P141" s="190">
        <v>5219</v>
      </c>
      <c r="Q141" s="190">
        <v>5265</v>
      </c>
      <c r="R141" s="190">
        <v>47</v>
      </c>
      <c r="S141" s="189">
        <v>316</v>
      </c>
      <c r="T141" s="189">
        <v>224</v>
      </c>
      <c r="U141" s="192">
        <v>70.886075949367083</v>
      </c>
      <c r="V141" s="189">
        <v>112</v>
      </c>
      <c r="W141" s="192">
        <v>35.443037974683541</v>
      </c>
      <c r="X141" s="191">
        <v>6.7234042553191493</v>
      </c>
      <c r="Y141" s="191">
        <v>5.0909090909090908</v>
      </c>
      <c r="Z141" s="191">
        <v>2.3829787234042552</v>
      </c>
      <c r="AA141" s="195">
        <v>44</v>
      </c>
      <c r="AB141" s="192">
        <v>93.61702127659575</v>
      </c>
      <c r="AC141" s="195">
        <v>3</v>
      </c>
      <c r="AD141" s="192">
        <v>6.3829787234042552</v>
      </c>
      <c r="AE141" s="195">
        <v>0</v>
      </c>
      <c r="AF141" s="192">
        <v>0</v>
      </c>
      <c r="AG141" s="195">
        <v>0</v>
      </c>
      <c r="AH141" s="192">
        <v>0</v>
      </c>
      <c r="AI141" s="190">
        <v>53</v>
      </c>
      <c r="AJ141" s="190">
        <v>59</v>
      </c>
      <c r="AK141" s="192">
        <v>47.321428571428569</v>
      </c>
      <c r="AL141" s="192">
        <v>52.678571428571431</v>
      </c>
      <c r="AM141" s="192">
        <v>100</v>
      </c>
      <c r="AN141" s="193">
        <v>38.651785714285715</v>
      </c>
      <c r="AO141" s="194" t="s">
        <v>102</v>
      </c>
    </row>
    <row r="142" spans="1:41" x14ac:dyDescent="0.25">
      <c r="A142" s="268" t="s">
        <v>1351</v>
      </c>
      <c r="B142" s="190" t="s">
        <v>1680</v>
      </c>
      <c r="C142" s="194" t="str">
        <f>VLOOKUP(A142,'Questions_de_Village_V1-2-1'!$A:$AB,1,FALSE)</f>
        <v>Am-Tchilili</v>
      </c>
      <c r="D142" s="194" t="str">
        <f>VLOOKUP(A142,'Questions_de_Village_V1-2-1'!$A:$AB,9,FALSE)</f>
        <v>Adananah</v>
      </c>
      <c r="E142" s="194">
        <f>VLOOKUP(A142,'Questions_de_Village_V1-2-1'!$A:$AB,4,FALSE)</f>
        <v>12.367711617699999</v>
      </c>
      <c r="F142" s="194">
        <f>VLOOKUP(A142,'Questions_de_Village_V1-2-1'!$A:$AB,5,FALSE)</f>
        <v>16.568162775800001</v>
      </c>
      <c r="G142" s="194">
        <f>VLOOKUP(A142,'Questions_de_Village_V1-2-1'!$A:$AB,6,FALSE)</f>
        <v>312.59112141600002</v>
      </c>
      <c r="H142" s="194"/>
      <c r="I142" s="194" t="str">
        <f>VLOOKUP(A142,'Questions_de_Village_V1-2-1'!$A:$AB,10,FALSE)</f>
        <v>Daibaba_1_Maigana_</v>
      </c>
      <c r="J142" s="194" t="str">
        <f>VLOOKUP(A142,'Questions_de_Village_V1-2-1'!$A:$AB,11,FALSE)</f>
        <v>Maigana</v>
      </c>
      <c r="K142" s="194" t="str">
        <f>VLOOKUP(A142,'Questions_de_Village_V1-2-1'!$A:$AB,14,FALSE)</f>
        <v>open_well_far_from_village</v>
      </c>
      <c r="L142" s="194">
        <f>VLOOKUP(A142,'Questions_de_Village_V1-2-1'!$A:$AB,15,FALSE)</f>
        <v>0</v>
      </c>
      <c r="M142" s="194">
        <f>VLOOKUP(A142,'Questions_de_Village_V1-2-1'!$A:$AB,16,FALSE)</f>
        <v>1</v>
      </c>
      <c r="N142" s="190"/>
      <c r="O142" s="190"/>
      <c r="P142" s="190">
        <v>2647</v>
      </c>
      <c r="Q142" s="190">
        <v>2706</v>
      </c>
      <c r="R142" s="190">
        <v>60</v>
      </c>
      <c r="S142" s="189">
        <v>312</v>
      </c>
      <c r="T142" s="189">
        <v>191</v>
      </c>
      <c r="U142" s="192">
        <v>61.217948717948723</v>
      </c>
      <c r="V142" s="189">
        <v>93</v>
      </c>
      <c r="W142" s="192">
        <v>29.807692307692307</v>
      </c>
      <c r="X142" s="191">
        <v>5.2</v>
      </c>
      <c r="Y142" s="191">
        <v>4.3409090909090908</v>
      </c>
      <c r="Z142" s="191">
        <v>1.55</v>
      </c>
      <c r="AA142" s="195">
        <v>53</v>
      </c>
      <c r="AB142" s="192">
        <v>88.333333333333329</v>
      </c>
      <c r="AC142" s="195">
        <v>5</v>
      </c>
      <c r="AD142" s="192">
        <v>8.3333333333333321</v>
      </c>
      <c r="AE142" s="195">
        <v>1</v>
      </c>
      <c r="AF142" s="192">
        <v>1.6666666666666667</v>
      </c>
      <c r="AG142" s="195">
        <v>1</v>
      </c>
      <c r="AH142" s="192">
        <v>1.6666666666666667</v>
      </c>
      <c r="AI142" s="190">
        <v>44</v>
      </c>
      <c r="AJ142" s="190">
        <v>49</v>
      </c>
      <c r="AK142" s="192">
        <v>47.311827956989248</v>
      </c>
      <c r="AL142" s="192">
        <v>52.688172043010752</v>
      </c>
      <c r="AM142" s="192">
        <v>100</v>
      </c>
      <c r="AN142" s="193">
        <v>33.247311827956992</v>
      </c>
      <c r="AO142" s="194" t="s">
        <v>1903</v>
      </c>
    </row>
    <row r="143" spans="1:41" x14ac:dyDescent="0.25">
      <c r="A143" s="268" t="s">
        <v>1352</v>
      </c>
      <c r="B143" s="190" t="s">
        <v>1352</v>
      </c>
      <c r="C143" s="194" t="str">
        <f>VLOOKUP(A143,'Questions_de_Village_V1-2-1'!$A:$AB,1,FALSE)</f>
        <v>Anbreib 1</v>
      </c>
      <c r="D143" s="194" t="str">
        <f>VLOOKUP(A143,'Questions_de_Village_V1-2-1'!$A:$AB,9,FALSE)</f>
        <v>Amdreïb1</v>
      </c>
      <c r="E143" s="194">
        <f>VLOOKUP(A143,'Questions_de_Village_V1-2-1'!$A:$AB,4,FALSE)</f>
        <v>12.1881446566</v>
      </c>
      <c r="F143" s="194">
        <f>VLOOKUP(A143,'Questions_de_Village_V1-2-1'!$A:$AB,5,FALSE)</f>
        <v>16.437488953300001</v>
      </c>
      <c r="G143" s="194">
        <f>VLOOKUP(A143,'Questions_de_Village_V1-2-1'!$A:$AB,6,FALSE)</f>
        <v>312.62820636499998</v>
      </c>
      <c r="H143" s="194"/>
      <c r="I143" s="194" t="str">
        <f>VLOOKUP(A143,'Questions_de_Village_V1-2-1'!$A:$AB,10,FALSE)</f>
        <v>Daibaba_1_Maigana_</v>
      </c>
      <c r="J143" s="194" t="str">
        <f>VLOOKUP(A143,'Questions_de_Village_V1-2-1'!$A:$AB,11,FALSE)</f>
        <v>Maigana</v>
      </c>
      <c r="K143" s="194" t="str">
        <f>VLOOKUP(A143,'Questions_de_Village_V1-2-1'!$A:$AB,14,FALSE)</f>
        <v>bh_in_village</v>
      </c>
      <c r="L143" s="194">
        <f>VLOOKUP(A143,'Questions_de_Village_V1-2-1'!$A:$AB,15,FALSE)</f>
        <v>1</v>
      </c>
      <c r="M143" s="194">
        <f>VLOOKUP(A143,'Questions_de_Village_V1-2-1'!$A:$AB,16,FALSE)</f>
        <v>0</v>
      </c>
      <c r="N143" s="190"/>
      <c r="O143" s="190"/>
      <c r="P143" s="190">
        <v>1028</v>
      </c>
      <c r="Q143" s="190">
        <v>1058</v>
      </c>
      <c r="R143" s="190">
        <v>31</v>
      </c>
      <c r="S143" s="189">
        <v>190</v>
      </c>
      <c r="T143" s="189">
        <v>128</v>
      </c>
      <c r="U143" s="192">
        <v>67.368421052631575</v>
      </c>
      <c r="V143" s="189">
        <v>52</v>
      </c>
      <c r="W143" s="192">
        <v>27.368421052631582</v>
      </c>
      <c r="X143" s="191">
        <v>6.129032258064516</v>
      </c>
      <c r="Y143" s="191">
        <v>4.4137931034482758</v>
      </c>
      <c r="Z143" s="191">
        <v>1.6774193548387097</v>
      </c>
      <c r="AA143" s="195">
        <v>29</v>
      </c>
      <c r="AB143" s="192">
        <v>93.548387096774192</v>
      </c>
      <c r="AC143" s="195">
        <v>2</v>
      </c>
      <c r="AD143" s="192">
        <v>6.4516129032258061</v>
      </c>
      <c r="AE143" s="195">
        <v>0</v>
      </c>
      <c r="AF143" s="192">
        <v>0</v>
      </c>
      <c r="AG143" s="195">
        <v>0</v>
      </c>
      <c r="AH143" s="192">
        <v>0</v>
      </c>
      <c r="AI143" s="190">
        <v>26</v>
      </c>
      <c r="AJ143" s="190">
        <v>26</v>
      </c>
      <c r="AK143" s="192">
        <v>50</v>
      </c>
      <c r="AL143" s="192">
        <v>50</v>
      </c>
      <c r="AM143" s="192">
        <v>100</v>
      </c>
      <c r="AN143" s="193">
        <v>34.730769230769234</v>
      </c>
      <c r="AO143" s="194" t="s">
        <v>1903</v>
      </c>
    </row>
    <row r="144" spans="1:41" x14ac:dyDescent="0.25">
      <c r="A144" s="268" t="s">
        <v>1171</v>
      </c>
      <c r="B144" s="190" t="s">
        <v>1171</v>
      </c>
      <c r="C144" s="194" t="str">
        <f>VLOOKUP(A144,'Questions_de_Village_V1-2-1'!$A:$AB,1,FALSE)</f>
        <v>Andiedji</v>
      </c>
      <c r="D144" s="194" t="str">
        <f>VLOOKUP(A144,'Questions_de_Village_V1-2-1'!$A:$AB,9,FALSE)</f>
        <v>Andiedji Alkhalil</v>
      </c>
      <c r="E144" s="194">
        <f>VLOOKUP(A144,'Questions_de_Village_V1-2-1'!$A:$AB,4,FALSE)</f>
        <v>12.441091458000001</v>
      </c>
      <c r="F144" s="194">
        <f>VLOOKUP(A144,'Questions_de_Village_V1-2-1'!$A:$AB,5,FALSE)</f>
        <v>17.087551277900001</v>
      </c>
      <c r="G144" s="194">
        <f>VLOOKUP(A144,'Questions_de_Village_V1-2-1'!$A:$AB,6,FALSE)</f>
        <v>303.10137985099999</v>
      </c>
      <c r="H144" s="194"/>
      <c r="I144" s="194" t="str">
        <f>VLOOKUP(A144,'Questions_de_Village_V1-2-1'!$A:$AB,10,FALSE)</f>
        <v>Tania_1_Bokoro_</v>
      </c>
      <c r="J144" s="194" t="str">
        <f>VLOOKUP(A144,'Questions_de_Village_V1-2-1'!$A:$AB,11,FALSE)</f>
        <v>Bokoro</v>
      </c>
      <c r="K144" s="194" t="str">
        <f>VLOOKUP(A144,'Questions_de_Village_V1-2-1'!$A:$AB,14,FALSE)</f>
        <v>bh_in_village</v>
      </c>
      <c r="L144" s="194">
        <f>VLOOKUP(A144,'Questions_de_Village_V1-2-1'!$A:$AB,15,FALSE)</f>
        <v>1</v>
      </c>
      <c r="M144" s="194">
        <f>VLOOKUP(A144,'Questions_de_Village_V1-2-1'!$A:$AB,16,FALSE)</f>
        <v>0</v>
      </c>
      <c r="N144" s="190"/>
      <c r="O144" s="190"/>
      <c r="P144" s="190">
        <v>6398</v>
      </c>
      <c r="Q144" s="190">
        <v>6642</v>
      </c>
      <c r="R144" s="190">
        <v>245</v>
      </c>
      <c r="S144" s="189">
        <v>1623</v>
      </c>
      <c r="T144" s="189">
        <v>1139</v>
      </c>
      <c r="U144" s="192">
        <v>70.178681454097344</v>
      </c>
      <c r="V144" s="189">
        <v>511</v>
      </c>
      <c r="W144" s="192">
        <v>31.484904497843502</v>
      </c>
      <c r="X144" s="191">
        <v>6.6244897959183673</v>
      </c>
      <c r="Y144" s="191">
        <v>4.6489795918367349</v>
      </c>
      <c r="Z144" s="191">
        <v>2.0857142857142859</v>
      </c>
      <c r="AA144" s="195">
        <v>218</v>
      </c>
      <c r="AB144" s="192">
        <v>88.979591836734699</v>
      </c>
      <c r="AC144" s="195">
        <v>11</v>
      </c>
      <c r="AD144" s="192">
        <v>4.4897959183673466</v>
      </c>
      <c r="AE144" s="195">
        <v>5</v>
      </c>
      <c r="AF144" s="192">
        <v>2.0408163265306123</v>
      </c>
      <c r="AG144" s="195">
        <v>0</v>
      </c>
      <c r="AH144" s="192">
        <v>0</v>
      </c>
      <c r="AI144" s="190">
        <v>265</v>
      </c>
      <c r="AJ144" s="190">
        <v>246</v>
      </c>
      <c r="AK144" s="192">
        <v>51.859099804305288</v>
      </c>
      <c r="AL144" s="192">
        <v>48.140900195694712</v>
      </c>
      <c r="AM144" s="192">
        <v>100</v>
      </c>
      <c r="AN144" s="193">
        <v>36.454011741682976</v>
      </c>
      <c r="AO144" s="194" t="s">
        <v>102</v>
      </c>
    </row>
    <row r="145" spans="1:41" x14ac:dyDescent="0.25">
      <c r="A145" s="266" t="s">
        <v>2059</v>
      </c>
      <c r="B145" s="190" t="s">
        <v>1976</v>
      </c>
      <c r="C145" s="194" t="str">
        <f>VLOOKUP(A145,'Questions_de_Village_V1-2-1'!$A:$AB,1,FALSE)</f>
        <v>Andilyo</v>
      </c>
      <c r="D145" s="194" t="str">
        <f>VLOOKUP(A145,'Questions_de_Village_V1-2-1'!$A:$AB,9,FALSE)</f>
        <v>Andileo</v>
      </c>
      <c r="E145" s="194">
        <f>VLOOKUP(A145,'Questions_de_Village_V1-2-1'!$A:$AB,4,FALSE)</f>
        <v>12.1588354126</v>
      </c>
      <c r="F145" s="194">
        <f>VLOOKUP(A145,'Questions_de_Village_V1-2-1'!$A:$AB,5,FALSE)</f>
        <v>16.925428013499999</v>
      </c>
      <c r="G145" s="194">
        <f>VLOOKUP(A145,'Questions_de_Village_V1-2-1'!$A:$AB,6,FALSE)</f>
        <v>325.678047988</v>
      </c>
      <c r="H145" s="194"/>
      <c r="I145" s="194" t="str">
        <f>VLOOKUP(A145,'Questions_de_Village_V1-2-1'!$A:$AB,10,FALSE)</f>
        <v>Daibaba_1_Maigana_</v>
      </c>
      <c r="J145" s="194" t="str">
        <f>VLOOKUP(A145,'Questions_de_Village_V1-2-1'!$A:$AB,11,FALSE)</f>
        <v>Dilema</v>
      </c>
      <c r="K145" s="194" t="str">
        <f>VLOOKUP(A145,'Questions_de_Village_V1-2-1'!$A:$AB,14,FALSE)</f>
        <v>bh_in_village</v>
      </c>
      <c r="L145" s="194">
        <f>VLOOKUP(A145,'Questions_de_Village_V1-2-1'!$A:$AB,15,FALSE)</f>
        <v>1</v>
      </c>
      <c r="M145" s="194">
        <f>VLOOKUP(A145,'Questions_de_Village_V1-2-1'!$A:$AB,16,FALSE)</f>
        <v>0</v>
      </c>
      <c r="N145" s="190"/>
      <c r="O145" s="190"/>
      <c r="P145" s="190">
        <v>1730</v>
      </c>
      <c r="Q145" s="190">
        <v>1772</v>
      </c>
      <c r="R145" s="190">
        <v>43</v>
      </c>
      <c r="S145" s="189">
        <v>277</v>
      </c>
      <c r="T145" s="189">
        <v>190</v>
      </c>
      <c r="U145" s="192">
        <v>68.592057761732846</v>
      </c>
      <c r="V145" s="189">
        <v>80</v>
      </c>
      <c r="W145" s="192">
        <v>28.880866425992778</v>
      </c>
      <c r="X145" s="191">
        <v>6.441860465116279</v>
      </c>
      <c r="Y145" s="191">
        <v>4.4186046511627906</v>
      </c>
      <c r="Z145" s="191">
        <v>1.8604651162790697</v>
      </c>
      <c r="AA145" s="195">
        <v>41</v>
      </c>
      <c r="AB145" s="192">
        <v>95.348837209302332</v>
      </c>
      <c r="AC145" s="195">
        <v>2</v>
      </c>
      <c r="AD145" s="192">
        <v>4.6511627906976747</v>
      </c>
      <c r="AE145" s="195">
        <v>0</v>
      </c>
      <c r="AF145" s="192">
        <v>0</v>
      </c>
      <c r="AG145" s="195">
        <v>0</v>
      </c>
      <c r="AH145" s="192">
        <v>0</v>
      </c>
      <c r="AI145" s="190">
        <v>42</v>
      </c>
      <c r="AJ145" s="190">
        <v>38</v>
      </c>
      <c r="AK145" s="192">
        <v>52.5</v>
      </c>
      <c r="AL145" s="192">
        <v>47.5</v>
      </c>
      <c r="AM145" s="192">
        <v>100</v>
      </c>
      <c r="AN145" s="193">
        <v>34.137500000000003</v>
      </c>
      <c r="AO145" s="194" t="s">
        <v>1607</v>
      </c>
    </row>
    <row r="146" spans="1:41" x14ac:dyDescent="0.25">
      <c r="A146" s="266" t="s">
        <v>1175</v>
      </c>
      <c r="B146" s="190" t="s">
        <v>1175</v>
      </c>
      <c r="C146" s="194" t="str">
        <f>VLOOKUP(A146,'Questions_de_Village_V1-2-1'!$A:$AB,1,FALSE)</f>
        <v>Andjabou 1</v>
      </c>
      <c r="D146" s="194" t="str">
        <f>VLOOKUP(A146,'Questions_de_Village_V1-2-1'!$A:$AB,9,FALSE)</f>
        <v>Ndjabou1</v>
      </c>
      <c r="E146" s="194">
        <f>VLOOKUP(A146,'Questions_de_Village_V1-2-1'!$A:$AB,4,FALSE)</f>
        <v>12.231116311299999</v>
      </c>
      <c r="F146" s="194">
        <f>VLOOKUP(A146,'Questions_de_Village_V1-2-1'!$A:$AB,5,FALSE)</f>
        <v>16.996940744100002</v>
      </c>
      <c r="G146" s="194">
        <f>VLOOKUP(A146,'Questions_de_Village_V1-2-1'!$A:$AB,6,FALSE)</f>
        <v>261.36556964599998</v>
      </c>
      <c r="H146" s="194"/>
      <c r="I146" s="194" t="str">
        <f>VLOOKUP(A146,'Questions_de_Village_V1-2-1'!$A:$AB,10,FALSE)</f>
        <v>Tania_1_Bokoro_</v>
      </c>
      <c r="J146" s="194" t="str">
        <f>VLOOKUP(A146,'Questions_de_Village_V1-2-1'!$A:$AB,11,FALSE)</f>
        <v>Bokoro</v>
      </c>
      <c r="K146" s="194" t="str">
        <f>VLOOKUP(A146,'Questions_de_Village_V1-2-1'!$A:$AB,14,FALSE)</f>
        <v>bh_in_village</v>
      </c>
      <c r="L146" s="194">
        <f>VLOOKUP(A146,'Questions_de_Village_V1-2-1'!$A:$AB,15,FALSE)</f>
        <v>1</v>
      </c>
      <c r="M146" s="194">
        <f>VLOOKUP(A146,'Questions_de_Village_V1-2-1'!$A:$AB,16,FALSE)</f>
        <v>0</v>
      </c>
      <c r="N146" s="190"/>
      <c r="O146" s="190"/>
      <c r="P146" s="190">
        <v>3416</v>
      </c>
      <c r="Q146" s="190">
        <v>3435</v>
      </c>
      <c r="R146" s="190">
        <v>20</v>
      </c>
      <c r="S146" s="189">
        <v>121</v>
      </c>
      <c r="T146" s="189">
        <v>83</v>
      </c>
      <c r="U146" s="192">
        <v>68.59504132231406</v>
      </c>
      <c r="V146" s="189">
        <v>39</v>
      </c>
      <c r="W146" s="192">
        <v>32.231404958677686</v>
      </c>
      <c r="X146" s="191">
        <v>6.05</v>
      </c>
      <c r="Y146" s="191">
        <v>4.6111111111111107</v>
      </c>
      <c r="Z146" s="191">
        <v>1.95</v>
      </c>
      <c r="AA146" s="195">
        <v>18</v>
      </c>
      <c r="AB146" s="192">
        <v>90</v>
      </c>
      <c r="AC146" s="195">
        <v>2</v>
      </c>
      <c r="AD146" s="192">
        <v>10</v>
      </c>
      <c r="AE146" s="195">
        <v>0</v>
      </c>
      <c r="AF146" s="192">
        <v>0</v>
      </c>
      <c r="AG146" s="195">
        <v>0</v>
      </c>
      <c r="AH146" s="192">
        <v>0</v>
      </c>
      <c r="AI146" s="190">
        <v>23</v>
      </c>
      <c r="AJ146" s="190">
        <v>16</v>
      </c>
      <c r="AK146" s="192">
        <v>58.974358974358978</v>
      </c>
      <c r="AL146" s="192">
        <v>41.025641025641022</v>
      </c>
      <c r="AM146" s="192">
        <v>100</v>
      </c>
      <c r="AN146" s="193">
        <v>34.307692307692307</v>
      </c>
      <c r="AO146" s="194" t="s">
        <v>102</v>
      </c>
    </row>
    <row r="147" spans="1:41" x14ac:dyDescent="0.25">
      <c r="A147" s="189" t="s">
        <v>1176</v>
      </c>
      <c r="B147" s="190" t="s">
        <v>1176</v>
      </c>
      <c r="C147" s="194" t="str">
        <f>VLOOKUP(A147,'Questions_de_Village_V1-2-1'!$A:$AB,1,FALSE)</f>
        <v>Andjabou 2</v>
      </c>
      <c r="D147" s="194" t="str">
        <f>VLOOKUP(A147,'Questions_de_Village_V1-2-1'!$A:$AB,9,FALSE)</f>
        <v>Ndjabou2</v>
      </c>
      <c r="E147" s="194">
        <f>VLOOKUP(A147,'Questions_de_Village_V1-2-1'!$A:$AB,4,FALSE)</f>
        <v>12.238084139</v>
      </c>
      <c r="F147" s="194">
        <f>VLOOKUP(A147,'Questions_de_Village_V1-2-1'!$A:$AB,5,FALSE)</f>
        <v>16.984384630699999</v>
      </c>
      <c r="G147" s="194">
        <f>VLOOKUP(A147,'Questions_de_Village_V1-2-1'!$A:$AB,6,FALSE)</f>
        <v>280.03473829299998</v>
      </c>
      <c r="H147" s="194"/>
      <c r="I147" s="194" t="str">
        <f>VLOOKUP(A147,'Questions_de_Village_V1-2-1'!$A:$AB,10,FALSE)</f>
        <v>Tania_2_Dukshi_</v>
      </c>
      <c r="J147" s="194" t="str">
        <f>VLOOKUP(A147,'Questions_de_Village_V1-2-1'!$A:$AB,11,FALSE)</f>
        <v>Bokoro</v>
      </c>
      <c r="K147" s="194" t="str">
        <f>VLOOKUP(A147,'Questions_de_Village_V1-2-1'!$A:$AB,14,FALSE)</f>
        <v>open_well_in_or_near_village</v>
      </c>
      <c r="L147" s="194">
        <f>VLOOKUP(A147,'Questions_de_Village_V1-2-1'!$A:$AB,15,FALSE)</f>
        <v>0</v>
      </c>
      <c r="M147" s="194">
        <f>VLOOKUP(A147,'Questions_de_Village_V1-2-1'!$A:$AB,16,FALSE)</f>
        <v>0</v>
      </c>
      <c r="N147" s="190"/>
      <c r="O147" s="190"/>
      <c r="P147" s="190">
        <v>3436</v>
      </c>
      <c r="Q147" s="190">
        <v>3461</v>
      </c>
      <c r="R147" s="190">
        <v>26</v>
      </c>
      <c r="S147" s="189">
        <v>135</v>
      </c>
      <c r="T147" s="189">
        <v>80</v>
      </c>
      <c r="U147" s="192">
        <v>59.259259259259252</v>
      </c>
      <c r="V147" s="189">
        <v>41</v>
      </c>
      <c r="W147" s="192">
        <v>30.37037037037037</v>
      </c>
      <c r="X147" s="191">
        <v>5.1923076923076925</v>
      </c>
      <c r="Y147" s="191">
        <v>3.8095238095238093</v>
      </c>
      <c r="Z147" s="191">
        <v>1.5769230769230769</v>
      </c>
      <c r="AA147" s="195">
        <v>24</v>
      </c>
      <c r="AB147" s="192">
        <v>92.307692307692307</v>
      </c>
      <c r="AC147" s="195">
        <v>0</v>
      </c>
      <c r="AD147" s="192">
        <v>0</v>
      </c>
      <c r="AE147" s="195">
        <v>2</v>
      </c>
      <c r="AF147" s="192">
        <v>7.6923076923076925</v>
      </c>
      <c r="AG147" s="195">
        <v>0</v>
      </c>
      <c r="AH147" s="192">
        <v>0</v>
      </c>
      <c r="AI147" s="190">
        <v>23</v>
      </c>
      <c r="AJ147" s="190">
        <v>18</v>
      </c>
      <c r="AK147" s="192">
        <v>56.09756097560976</v>
      </c>
      <c r="AL147" s="192">
        <v>43.902439024390247</v>
      </c>
      <c r="AM147" s="192">
        <v>100</v>
      </c>
      <c r="AN147" s="193">
        <v>39</v>
      </c>
      <c r="AO147" s="194" t="s">
        <v>102</v>
      </c>
    </row>
    <row r="148" spans="1:41" x14ac:dyDescent="0.25">
      <c r="A148" s="266" t="s">
        <v>1177</v>
      </c>
      <c r="B148" s="190" t="s">
        <v>1177</v>
      </c>
      <c r="C148" s="194" t="str">
        <f>VLOOKUP(A148,'Questions_de_Village_V1-2-1'!$A:$AB,1,FALSE)</f>
        <v>Andjabou 3</v>
      </c>
      <c r="D148" s="194" t="str">
        <f>VLOOKUP(A148,'Questions_de_Village_V1-2-1'!$A:$AB,9,FALSE)</f>
        <v>Ndjabou3</v>
      </c>
      <c r="E148" s="194">
        <f>VLOOKUP(A148,'Questions_de_Village_V1-2-1'!$A:$AB,4,FALSE)</f>
        <v>12.238714652100001</v>
      </c>
      <c r="F148" s="194">
        <f>VLOOKUP(A148,'Questions_de_Village_V1-2-1'!$A:$AB,5,FALSE)</f>
        <v>16.9837767478</v>
      </c>
      <c r="G148" s="194">
        <f>VLOOKUP(A148,'Questions_de_Village_V1-2-1'!$A:$AB,6,FALSE)</f>
        <v>305.16152859099998</v>
      </c>
      <c r="H148" s="194"/>
      <c r="I148" s="194" t="str">
        <f>VLOOKUP(A148,'Questions_de_Village_V1-2-1'!$A:$AB,10,FALSE)</f>
        <v>Tania_1_Bokoro_</v>
      </c>
      <c r="J148" s="194" t="str">
        <f>VLOOKUP(A148,'Questions_de_Village_V1-2-1'!$A:$AB,11,FALSE)</f>
        <v>Bokoro</v>
      </c>
      <c r="K148" s="194" t="str">
        <f>VLOOKUP(A148,'Questions_de_Village_V1-2-1'!$A:$AB,14,FALSE)</f>
        <v>bh_in_village</v>
      </c>
      <c r="L148" s="194">
        <f>VLOOKUP(A148,'Questions_de_Village_V1-2-1'!$A:$AB,15,FALSE)</f>
        <v>1</v>
      </c>
      <c r="M148" s="194">
        <f>VLOOKUP(A148,'Questions_de_Village_V1-2-1'!$A:$AB,16,FALSE)</f>
        <v>0</v>
      </c>
      <c r="N148" s="190"/>
      <c r="O148" s="190"/>
      <c r="P148" s="190">
        <v>3462</v>
      </c>
      <c r="Q148" s="190">
        <v>3477</v>
      </c>
      <c r="R148" s="190">
        <v>16</v>
      </c>
      <c r="S148" s="189">
        <v>104</v>
      </c>
      <c r="T148" s="189">
        <v>68</v>
      </c>
      <c r="U148" s="192">
        <v>65.384615384615387</v>
      </c>
      <c r="V148" s="189">
        <v>27</v>
      </c>
      <c r="W148" s="192">
        <v>25.961538461538463</v>
      </c>
      <c r="X148" s="191">
        <v>6.5</v>
      </c>
      <c r="Y148" s="191">
        <v>4.8571428571428568</v>
      </c>
      <c r="Z148" s="191">
        <v>1.6875</v>
      </c>
      <c r="AA148" s="195">
        <v>13</v>
      </c>
      <c r="AB148" s="192">
        <v>81.25</v>
      </c>
      <c r="AC148" s="195">
        <v>2</v>
      </c>
      <c r="AD148" s="192">
        <v>12.5</v>
      </c>
      <c r="AE148" s="195">
        <v>1</v>
      </c>
      <c r="AF148" s="192">
        <v>6.25</v>
      </c>
      <c r="AG148" s="195">
        <v>0</v>
      </c>
      <c r="AH148" s="192">
        <v>0</v>
      </c>
      <c r="AI148" s="190">
        <v>15</v>
      </c>
      <c r="AJ148" s="190">
        <v>12</v>
      </c>
      <c r="AK148" s="192">
        <v>55.555555555555557</v>
      </c>
      <c r="AL148" s="192">
        <v>44.444444444444443</v>
      </c>
      <c r="AM148" s="192">
        <v>100</v>
      </c>
      <c r="AN148" s="193">
        <v>38.370370370370374</v>
      </c>
      <c r="AO148" s="194" t="s">
        <v>102</v>
      </c>
    </row>
    <row r="149" spans="1:41" x14ac:dyDescent="0.25">
      <c r="A149" s="189" t="s">
        <v>385</v>
      </c>
      <c r="B149" s="190" t="s">
        <v>385</v>
      </c>
      <c r="C149" s="194" t="str">
        <f>VLOOKUP(A149,'Questions_de_Village_V1-2-1'!$A:$AB,1,FALSE)</f>
        <v>Anganatir 1</v>
      </c>
      <c r="D149" s="194" t="str">
        <f>VLOOKUP(A149,'Questions_de_Village_V1-2-1'!$A:$AB,9,FALSE)</f>
        <v>Anganatir 1</v>
      </c>
      <c r="E149" s="194">
        <f>VLOOKUP(A149,'Questions_de_Village_V1-2-1'!$A:$AB,4,FALSE)</f>
        <v>12.4031353099</v>
      </c>
      <c r="F149" s="194">
        <f>VLOOKUP(A149,'Questions_de_Village_V1-2-1'!$A:$AB,5,FALSE)</f>
        <v>17.048069134399999</v>
      </c>
      <c r="G149" s="194">
        <f>VLOOKUP(A149,'Questions_de_Village_V1-2-1'!$A:$AB,6,FALSE)</f>
        <v>318.27599701700001</v>
      </c>
      <c r="H149" s="194"/>
      <c r="I149" s="194" t="str">
        <f>VLOOKUP(A149,'Questions_de_Village_V1-2-1'!$A:$AB,10,FALSE)</f>
        <v>Tania_2_Dukshi_</v>
      </c>
      <c r="J149" s="194" t="str">
        <f>VLOOKUP(A149,'Questions_de_Village_V1-2-1'!$A:$AB,11,FALSE)</f>
        <v>Bokoro</v>
      </c>
      <c r="K149" s="194" t="str">
        <f>VLOOKUP(A149,'Questions_de_Village_V1-2-1'!$A:$AB,14,FALSE)</f>
        <v>bh_in_village</v>
      </c>
      <c r="L149" s="194">
        <f>VLOOKUP(A149,'Questions_de_Village_V1-2-1'!$A:$AB,15,FALSE)</f>
        <v>1</v>
      </c>
      <c r="M149" s="194">
        <f>VLOOKUP(A149,'Questions_de_Village_V1-2-1'!$A:$AB,16,FALSE)</f>
        <v>0</v>
      </c>
      <c r="N149" s="190"/>
      <c r="O149" s="190"/>
      <c r="P149" s="190">
        <v>2</v>
      </c>
      <c r="Q149" s="190">
        <v>41</v>
      </c>
      <c r="R149" s="190">
        <v>40</v>
      </c>
      <c r="S149" s="189">
        <v>262</v>
      </c>
      <c r="T149" s="189">
        <v>182</v>
      </c>
      <c r="U149" s="192">
        <v>69.465648854961842</v>
      </c>
      <c r="V149" s="189">
        <v>71</v>
      </c>
      <c r="W149" s="192">
        <v>27.099236641221374</v>
      </c>
      <c r="X149" s="191">
        <v>6.55</v>
      </c>
      <c r="Y149" s="191">
        <v>5.0555555555555554</v>
      </c>
      <c r="Z149" s="191">
        <v>1.7749999999999999</v>
      </c>
      <c r="AA149" s="195">
        <v>38</v>
      </c>
      <c r="AB149" s="192">
        <v>95</v>
      </c>
      <c r="AC149" s="195">
        <v>2</v>
      </c>
      <c r="AD149" s="192">
        <v>5</v>
      </c>
      <c r="AE149" s="195">
        <v>0</v>
      </c>
      <c r="AF149" s="192">
        <v>0</v>
      </c>
      <c r="AG149" s="195">
        <v>0</v>
      </c>
      <c r="AH149" s="192">
        <v>0</v>
      </c>
      <c r="AI149" s="190">
        <v>28</v>
      </c>
      <c r="AJ149" s="190">
        <v>43</v>
      </c>
      <c r="AK149" s="192">
        <v>39.436619718309856</v>
      </c>
      <c r="AL149" s="192">
        <v>60.563380281690137</v>
      </c>
      <c r="AM149" s="192">
        <v>100</v>
      </c>
      <c r="AN149" s="193">
        <v>33.732394366197184</v>
      </c>
      <c r="AO149" s="194" t="s">
        <v>102</v>
      </c>
    </row>
    <row r="150" spans="1:41" x14ac:dyDescent="0.25">
      <c r="A150" s="189" t="s">
        <v>1178</v>
      </c>
      <c r="B150" s="190" t="s">
        <v>1178</v>
      </c>
      <c r="C150" s="194" t="str">
        <f>VLOOKUP(A150,'Questions_de_Village_V1-2-1'!$A:$AB,1,FALSE)</f>
        <v>Anganatir 2</v>
      </c>
      <c r="D150" s="194" t="str">
        <f>VLOOKUP(A150,'Questions_de_Village_V1-2-1'!$A:$AB,9,FALSE)</f>
        <v/>
      </c>
      <c r="E150" s="194">
        <f>VLOOKUP(A150,'Questions_de_Village_V1-2-1'!$A:$AB,4,FALSE)</f>
        <v>12.4031353099</v>
      </c>
      <c r="F150" s="194">
        <f>VLOOKUP(A150,'Questions_de_Village_V1-2-1'!$A:$AB,5,FALSE)</f>
        <v>17.048069134399999</v>
      </c>
      <c r="G150" s="194">
        <f>VLOOKUP(A150,'Questions_de_Village_V1-2-1'!$A:$AB,6,FALSE)</f>
        <v>0</v>
      </c>
      <c r="H150" s="194"/>
      <c r="I150" s="194" t="str">
        <f>VLOOKUP(A150,'Questions_de_Village_V1-2-1'!$A:$AB,10,FALSE)</f>
        <v/>
      </c>
      <c r="J150" s="194" t="str">
        <f>VLOOKUP(A150,'Questions_de_Village_V1-2-1'!$A:$AB,11,FALSE)</f>
        <v>Bokoro</v>
      </c>
      <c r="K150" s="194" t="str">
        <f>VLOOKUP(A150,'Questions_de_Village_V1-2-1'!$A:$AB,14,FALSE)</f>
        <v>bh_in_village</v>
      </c>
      <c r="L150" s="194">
        <f>VLOOKUP(A150,'Questions_de_Village_V1-2-1'!$A:$AB,15,FALSE)</f>
        <v>1</v>
      </c>
      <c r="M150" s="194">
        <f>VLOOKUP(A150,'Questions_de_Village_V1-2-1'!$A:$AB,16,FALSE)</f>
        <v>0</v>
      </c>
      <c r="N150" s="190"/>
      <c r="O150" s="190"/>
      <c r="P150" s="190">
        <v>90</v>
      </c>
      <c r="Q150" s="190">
        <v>152</v>
      </c>
      <c r="R150" s="190">
        <v>63</v>
      </c>
      <c r="S150" s="189">
        <v>450</v>
      </c>
      <c r="T150" s="189">
        <v>313</v>
      </c>
      <c r="U150" s="192">
        <v>69.555555555555557</v>
      </c>
      <c r="V150" s="189">
        <v>161</v>
      </c>
      <c r="W150" s="192">
        <v>35.777777777777771</v>
      </c>
      <c r="X150" s="191">
        <v>7.1428571428571432</v>
      </c>
      <c r="Y150" s="191">
        <v>5.1311475409836067</v>
      </c>
      <c r="Z150" s="191">
        <v>2.5555555555555554</v>
      </c>
      <c r="AA150" s="195">
        <v>52</v>
      </c>
      <c r="AB150" s="192">
        <v>82.539682539682531</v>
      </c>
      <c r="AC150" s="195">
        <v>11</v>
      </c>
      <c r="AD150" s="192">
        <v>17.460317460317459</v>
      </c>
      <c r="AE150" s="195">
        <v>0</v>
      </c>
      <c r="AF150" s="192">
        <v>0</v>
      </c>
      <c r="AG150" s="195">
        <v>0</v>
      </c>
      <c r="AH150" s="192">
        <v>0</v>
      </c>
      <c r="AI150" s="190">
        <v>70</v>
      </c>
      <c r="AJ150" s="190">
        <v>91</v>
      </c>
      <c r="AK150" s="192">
        <v>43.478260869565219</v>
      </c>
      <c r="AL150" s="192">
        <v>56.521739130434781</v>
      </c>
      <c r="AM150" s="192">
        <v>100</v>
      </c>
      <c r="AN150" s="193">
        <v>34.521739130434781</v>
      </c>
      <c r="AO150" s="194" t="s">
        <v>102</v>
      </c>
    </row>
    <row r="151" spans="1:41" x14ac:dyDescent="0.25">
      <c r="A151" s="266" t="s">
        <v>1180</v>
      </c>
      <c r="B151" s="190" t="s">
        <v>1180</v>
      </c>
      <c r="C151" s="194" t="str">
        <f>VLOOKUP(A151,'Questions_de_Village_V1-2-1'!$A:$AB,1,FALSE)</f>
        <v>Anganatir 4</v>
      </c>
      <c r="D151" s="273" t="str">
        <f>VLOOKUP(A151,'Questions_de_Village_V1-2-1'!$A:$AB,9,FALSE)</f>
        <v>Anganatir Alkali</v>
      </c>
      <c r="E151" s="273">
        <f>VLOOKUP(A151,'Questions_de_Village_V1-2-1'!$A:$AB,4,FALSE)</f>
        <v>12.409637484899999</v>
      </c>
      <c r="F151" s="273">
        <f>VLOOKUP(A151,'Questions_de_Village_V1-2-1'!$A:$AB,5,FALSE)</f>
        <v>17.036645570800001</v>
      </c>
      <c r="G151" s="273">
        <f>VLOOKUP(A151,'Questions_de_Village_V1-2-1'!$A:$AB,6,FALSE)</f>
        <v>338.74160525000002</v>
      </c>
      <c r="H151" s="273"/>
      <c r="I151" s="273" t="str">
        <f>VLOOKUP(A151,'Questions_de_Village_V1-2-1'!$A:$AB,10,FALSE)</f>
        <v>Tania_2_Dukshi_</v>
      </c>
      <c r="J151" s="273" t="str">
        <f>VLOOKUP(A151,'Questions_de_Village_V1-2-1'!$A:$AB,11,FALSE)</f>
        <v>Bokoro</v>
      </c>
      <c r="K151" s="273" t="str">
        <f>VLOOKUP(A151,'Questions_de_Village_V1-2-1'!$A:$AB,14,FALSE)</f>
        <v>bh_in_village</v>
      </c>
      <c r="L151" s="273">
        <f>VLOOKUP(A151,'Questions_de_Village_V1-2-1'!$A:$AB,15,FALSE)</f>
        <v>2</v>
      </c>
      <c r="M151" s="273">
        <f>VLOOKUP(A151,'Questions_de_Village_V1-2-1'!$A:$AB,16,FALSE)</f>
        <v>0</v>
      </c>
      <c r="N151" s="190"/>
      <c r="O151" s="190"/>
      <c r="P151" s="190">
        <v>79</v>
      </c>
      <c r="Q151" s="190">
        <v>89</v>
      </c>
      <c r="R151" s="190">
        <v>11</v>
      </c>
      <c r="S151" s="189">
        <v>101</v>
      </c>
      <c r="T151" s="189">
        <v>73</v>
      </c>
      <c r="U151" s="192">
        <v>72.277227722772281</v>
      </c>
      <c r="V151" s="189">
        <v>41</v>
      </c>
      <c r="W151" s="192">
        <v>40.594059405940598</v>
      </c>
      <c r="X151" s="191">
        <v>9.1818181818181817</v>
      </c>
      <c r="Y151" s="191">
        <v>6.6363636363636367</v>
      </c>
      <c r="Z151" s="191">
        <v>3.7272727272727271</v>
      </c>
      <c r="AA151" s="195">
        <v>6</v>
      </c>
      <c r="AB151" s="192">
        <v>54.54545454545454</v>
      </c>
      <c r="AC151" s="195">
        <v>3</v>
      </c>
      <c r="AD151" s="192">
        <v>27.27272727272727</v>
      </c>
      <c r="AE151" s="195">
        <v>2</v>
      </c>
      <c r="AF151" s="192">
        <v>18.181818181818183</v>
      </c>
      <c r="AG151" s="195">
        <v>0</v>
      </c>
      <c r="AH151" s="192">
        <v>0</v>
      </c>
      <c r="AI151" s="190">
        <v>23</v>
      </c>
      <c r="AJ151" s="190">
        <v>18</v>
      </c>
      <c r="AK151" s="192">
        <v>56.09756097560976</v>
      </c>
      <c r="AL151" s="192">
        <v>43.902439024390247</v>
      </c>
      <c r="AM151" s="192">
        <v>100</v>
      </c>
      <c r="AN151" s="193">
        <v>34</v>
      </c>
      <c r="AO151" s="194" t="s">
        <v>102</v>
      </c>
    </row>
    <row r="152" spans="1:41" x14ac:dyDescent="0.25">
      <c r="A152" s="266" t="s">
        <v>1181</v>
      </c>
      <c r="B152" s="190" t="s">
        <v>1181</v>
      </c>
      <c r="C152" s="194" t="str">
        <f>VLOOKUP(A152,'Questions_de_Village_V1-2-1'!$A:$AB,1,FALSE)</f>
        <v>Angantoura</v>
      </c>
      <c r="D152" s="194" t="str">
        <f>VLOOKUP(A152,'Questions_de_Village_V1-2-1'!$A:$AB,9,FALSE)</f>
        <v>Angantoura1</v>
      </c>
      <c r="E152" s="194">
        <f>VLOOKUP(A152,'Questions_de_Village_V1-2-1'!$A:$AB,4,FALSE)</f>
        <v>12.3223690667</v>
      </c>
      <c r="F152" s="194">
        <f>VLOOKUP(A152,'Questions_de_Village_V1-2-1'!$A:$AB,5,FALSE)</f>
        <v>16.995204429899999</v>
      </c>
      <c r="G152" s="194">
        <f>VLOOKUP(A152,'Questions_de_Village_V1-2-1'!$A:$AB,6,FALSE)</f>
        <v>305.635825952</v>
      </c>
      <c r="H152" s="194"/>
      <c r="I152" s="194" t="str">
        <f>VLOOKUP(A152,'Questions_de_Village_V1-2-1'!$A:$AB,10,FALSE)</f>
        <v>Tania_1_Bokoro_</v>
      </c>
      <c r="J152" s="194" t="str">
        <f>VLOOKUP(A152,'Questions_de_Village_V1-2-1'!$A:$AB,11,FALSE)</f>
        <v>Bokoro</v>
      </c>
      <c r="K152" s="194" t="str">
        <f>VLOOKUP(A152,'Questions_de_Village_V1-2-1'!$A:$AB,14,FALSE)</f>
        <v>bh_in_village</v>
      </c>
      <c r="L152" s="194">
        <f>VLOOKUP(A152,'Questions_de_Village_V1-2-1'!$A:$AB,15,FALSE)</f>
        <v>1</v>
      </c>
      <c r="M152" s="194">
        <f>VLOOKUP(A152,'Questions_de_Village_V1-2-1'!$A:$AB,16,FALSE)</f>
        <v>1</v>
      </c>
      <c r="N152" s="190"/>
      <c r="O152" s="190"/>
      <c r="P152" s="190">
        <v>7684</v>
      </c>
      <c r="Q152" s="190">
        <v>7809</v>
      </c>
      <c r="R152" s="190">
        <v>126</v>
      </c>
      <c r="S152" s="189">
        <v>693</v>
      </c>
      <c r="T152" s="189">
        <v>442</v>
      </c>
      <c r="U152" s="192">
        <v>63.78066378066378</v>
      </c>
      <c r="V152" s="189">
        <v>229</v>
      </c>
      <c r="W152" s="192">
        <v>33.044733044733043</v>
      </c>
      <c r="X152" s="191">
        <v>5.5</v>
      </c>
      <c r="Y152" s="191">
        <v>3.5079365079365079</v>
      </c>
      <c r="Z152" s="191">
        <v>1.8174603174603174</v>
      </c>
      <c r="AA152" s="195">
        <v>116</v>
      </c>
      <c r="AB152" s="192">
        <v>92.063492063492063</v>
      </c>
      <c r="AC152" s="195">
        <v>5</v>
      </c>
      <c r="AD152" s="192">
        <v>3.9682539682539679</v>
      </c>
      <c r="AE152" s="195">
        <v>3</v>
      </c>
      <c r="AF152" s="192">
        <v>2.3809523809523809</v>
      </c>
      <c r="AG152" s="195">
        <v>0</v>
      </c>
      <c r="AH152" s="192">
        <v>0</v>
      </c>
      <c r="AI152" s="190">
        <v>115</v>
      </c>
      <c r="AJ152" s="190">
        <v>114</v>
      </c>
      <c r="AK152" s="192">
        <v>50.21834061135371</v>
      </c>
      <c r="AL152" s="192">
        <v>49.78165938864629</v>
      </c>
      <c r="AM152" s="192">
        <v>100</v>
      </c>
      <c r="AN152" s="193">
        <v>33.676855895196503</v>
      </c>
      <c r="AO152" s="194" t="s">
        <v>102</v>
      </c>
    </row>
    <row r="153" spans="1:41" x14ac:dyDescent="0.25">
      <c r="A153" s="268" t="s">
        <v>1353</v>
      </c>
      <c r="B153" s="190" t="s">
        <v>1353</v>
      </c>
      <c r="C153" s="194" t="str">
        <f>VLOOKUP(A153,'Questions_de_Village_V1-2-1'!$A:$AB,1,FALSE)</f>
        <v>Angargaba</v>
      </c>
      <c r="D153" s="194" t="str">
        <f>VLOOKUP(A153,'Questions_de_Village_V1-2-1'!$A:$AB,9,FALSE)</f>
        <v>Angargarba</v>
      </c>
      <c r="E153" s="194">
        <f>VLOOKUP(A153,'Questions_de_Village_V1-2-1'!$A:$AB,4,FALSE)</f>
        <v>12.0400752753</v>
      </c>
      <c r="F153" s="194">
        <f>VLOOKUP(A153,'Questions_de_Village_V1-2-1'!$A:$AB,5,FALSE)</f>
        <v>16.4741524706</v>
      </c>
      <c r="G153" s="194">
        <f>VLOOKUP(A153,'Questions_de_Village_V1-2-1'!$A:$AB,6,FALSE)</f>
        <v>314.96405034600002</v>
      </c>
      <c r="H153" s="194"/>
      <c r="I153" s="194" t="str">
        <f>VLOOKUP(A153,'Questions_de_Village_V1-2-1'!$A:$AB,10,FALSE)</f>
        <v>Daibaba_1_Maigana_</v>
      </c>
      <c r="J153" s="194" t="str">
        <f>VLOOKUP(A153,'Questions_de_Village_V1-2-1'!$A:$AB,11,FALSE)</f>
        <v>Maigana</v>
      </c>
      <c r="K153" s="194" t="str">
        <f>VLOOKUP(A153,'Questions_de_Village_V1-2-1'!$A:$AB,14,FALSE)</f>
        <v>bh_in_village</v>
      </c>
      <c r="L153" s="194">
        <f>VLOOKUP(A153,'Questions_de_Village_V1-2-1'!$A:$AB,15,FALSE)</f>
        <v>1</v>
      </c>
      <c r="M153" s="194">
        <f>VLOOKUP(A153,'Questions_de_Village_V1-2-1'!$A:$AB,16,FALSE)</f>
        <v>0</v>
      </c>
      <c r="N153" s="190"/>
      <c r="O153" s="190"/>
      <c r="P153" s="190">
        <v>1953</v>
      </c>
      <c r="Q153" s="190">
        <v>1992</v>
      </c>
      <c r="R153" s="190">
        <v>40</v>
      </c>
      <c r="S153" s="189">
        <v>256</v>
      </c>
      <c r="T153" s="189">
        <v>176</v>
      </c>
      <c r="U153" s="192">
        <v>68.75</v>
      </c>
      <c r="V153" s="189">
        <v>63</v>
      </c>
      <c r="W153" s="192">
        <v>24.609375</v>
      </c>
      <c r="X153" s="191">
        <v>6.4</v>
      </c>
      <c r="Y153" s="191">
        <v>4.5128205128205128</v>
      </c>
      <c r="Z153" s="191">
        <v>1.575</v>
      </c>
      <c r="AA153" s="195">
        <v>36</v>
      </c>
      <c r="AB153" s="192">
        <v>90</v>
      </c>
      <c r="AC153" s="195">
        <v>4</v>
      </c>
      <c r="AD153" s="192">
        <v>10</v>
      </c>
      <c r="AE153" s="195">
        <v>0</v>
      </c>
      <c r="AF153" s="192">
        <v>0</v>
      </c>
      <c r="AG153" s="195">
        <v>0</v>
      </c>
      <c r="AH153" s="192">
        <v>0</v>
      </c>
      <c r="AI153" s="190">
        <v>28</v>
      </c>
      <c r="AJ153" s="190">
        <v>35</v>
      </c>
      <c r="AK153" s="192">
        <v>44.444444444444443</v>
      </c>
      <c r="AL153" s="192">
        <v>55.555555555555557</v>
      </c>
      <c r="AM153" s="192">
        <v>100</v>
      </c>
      <c r="AN153" s="193">
        <v>34.444444444444443</v>
      </c>
      <c r="AO153" s="194" t="s">
        <v>1903</v>
      </c>
    </row>
    <row r="154" spans="1:41" x14ac:dyDescent="0.25">
      <c r="A154" s="268" t="s">
        <v>1354</v>
      </c>
      <c r="B154" s="190" t="s">
        <v>2009</v>
      </c>
      <c r="C154" s="194" t="str">
        <f>VLOOKUP(A154,'Questions_de_Village_V1-2-1'!$A:$AB,1,FALSE)</f>
        <v>Angatchie 2</v>
      </c>
      <c r="D154" s="194" t="str">
        <f>VLOOKUP(A154,'Questions_de_Village_V1-2-1'!$A:$AB,9,FALSE)</f>
        <v>Angatchie2</v>
      </c>
      <c r="E154" s="194">
        <f>VLOOKUP(A154,'Questions_de_Village_V1-2-1'!$A:$AB,4,FALSE)</f>
        <v>12.034197794800001</v>
      </c>
      <c r="F154" s="194">
        <f>VLOOKUP(A154,'Questions_de_Village_V1-2-1'!$A:$AB,5,FALSE)</f>
        <v>16.4987809452</v>
      </c>
      <c r="G154" s="194">
        <f>VLOOKUP(A154,'Questions_de_Village_V1-2-1'!$A:$AB,6,FALSE)</f>
        <v>313.12966388699999</v>
      </c>
      <c r="H154" s="194"/>
      <c r="I154" s="194" t="str">
        <f>VLOOKUP(A154,'Questions_de_Village_V1-2-1'!$A:$AB,10,FALSE)</f>
        <v>Daibaba_1_Maigana_</v>
      </c>
      <c r="J154" s="194" t="str">
        <f>VLOOKUP(A154,'Questions_de_Village_V1-2-1'!$A:$AB,11,FALSE)</f>
        <v>Maigana</v>
      </c>
      <c r="K154" s="194" t="str">
        <f>VLOOKUP(A154,'Questions_de_Village_V1-2-1'!$A:$AB,14,FALSE)</f>
        <v>bh_in_village</v>
      </c>
      <c r="L154" s="194">
        <f>VLOOKUP(A154,'Questions_de_Village_V1-2-1'!$A:$AB,15,FALSE)</f>
        <v>1</v>
      </c>
      <c r="M154" s="194">
        <f>VLOOKUP(A154,'Questions_de_Village_V1-2-1'!$A:$AB,16,FALSE)</f>
        <v>0</v>
      </c>
      <c r="N154" s="190"/>
      <c r="O154" s="190"/>
      <c r="P154" s="190">
        <v>1319</v>
      </c>
      <c r="Q154" s="190">
        <v>1356</v>
      </c>
      <c r="R154" s="190">
        <v>38</v>
      </c>
      <c r="S154" s="189">
        <v>172</v>
      </c>
      <c r="T154" s="189">
        <v>93</v>
      </c>
      <c r="U154" s="192">
        <v>54.069767441860463</v>
      </c>
      <c r="V154" s="189">
        <v>72</v>
      </c>
      <c r="W154" s="192">
        <v>41.860465116279073</v>
      </c>
      <c r="X154" s="191">
        <v>4.5263157894736841</v>
      </c>
      <c r="Y154" s="191">
        <v>2.657142857142857</v>
      </c>
      <c r="Z154" s="191">
        <v>1.8947368421052631</v>
      </c>
      <c r="AA154" s="195">
        <v>35</v>
      </c>
      <c r="AB154" s="192">
        <v>92.10526315789474</v>
      </c>
      <c r="AC154" s="195">
        <v>3</v>
      </c>
      <c r="AD154" s="192">
        <v>7.8947368421052628</v>
      </c>
      <c r="AE154" s="195">
        <v>0</v>
      </c>
      <c r="AF154" s="192">
        <v>0</v>
      </c>
      <c r="AG154" s="195">
        <v>0</v>
      </c>
      <c r="AH154" s="192">
        <v>0</v>
      </c>
      <c r="AI154" s="190">
        <v>40</v>
      </c>
      <c r="AJ154" s="190">
        <v>32</v>
      </c>
      <c r="AK154" s="192">
        <v>55.555555555555557</v>
      </c>
      <c r="AL154" s="192">
        <v>44.444444444444443</v>
      </c>
      <c r="AM154" s="192">
        <v>100</v>
      </c>
      <c r="AN154" s="193">
        <v>29.388888888888889</v>
      </c>
      <c r="AO154" s="194" t="s">
        <v>1903</v>
      </c>
    </row>
    <row r="155" spans="1:41" x14ac:dyDescent="0.25">
      <c r="A155" s="268" t="s">
        <v>1355</v>
      </c>
      <c r="B155" s="190" t="s">
        <v>1355</v>
      </c>
      <c r="C155" s="194" t="str">
        <f>VLOOKUP(A155,'Questions_de_Village_V1-2-1'!$A:$AB,1,FALSE)</f>
        <v>An-Getechi 1</v>
      </c>
      <c r="D155" s="194" t="str">
        <f>VLOOKUP(A155,'Questions_de_Village_V1-2-1'!$A:$AB,9,FALSE)</f>
        <v>Angatchie1</v>
      </c>
      <c r="E155" s="194">
        <f>VLOOKUP(A155,'Questions_de_Village_V1-2-1'!$A:$AB,4,FALSE)</f>
        <v>12.0288105787</v>
      </c>
      <c r="F155" s="194">
        <f>VLOOKUP(A155,'Questions_de_Village_V1-2-1'!$A:$AB,5,FALSE)</f>
        <v>16.5081785944</v>
      </c>
      <c r="G155" s="194">
        <f>VLOOKUP(A155,'Questions_de_Village_V1-2-1'!$A:$AB,6,FALSE)</f>
        <v>331.54906880300001</v>
      </c>
      <c r="H155" s="194"/>
      <c r="I155" s="194" t="str">
        <f>VLOOKUP(A155,'Questions_de_Village_V1-2-1'!$A:$AB,10,FALSE)</f>
        <v>Daibaba_1_Maigana_</v>
      </c>
      <c r="J155" s="194" t="str">
        <f>VLOOKUP(A155,'Questions_de_Village_V1-2-1'!$A:$AB,11,FALSE)</f>
        <v>Maigana</v>
      </c>
      <c r="K155" s="194" t="str">
        <f>VLOOKUP(A155,'Questions_de_Village_V1-2-1'!$A:$AB,14,FALSE)</f>
        <v>bh_in_village</v>
      </c>
      <c r="L155" s="194">
        <f>VLOOKUP(A155,'Questions_de_Village_V1-2-1'!$A:$AB,15,FALSE)</f>
        <v>0</v>
      </c>
      <c r="M155" s="194">
        <f>VLOOKUP(A155,'Questions_de_Village_V1-2-1'!$A:$AB,16,FALSE)</f>
        <v>1</v>
      </c>
      <c r="N155" s="190"/>
      <c r="O155" s="190"/>
      <c r="P155" s="190">
        <v>1993</v>
      </c>
      <c r="Q155" s="190">
        <v>2042</v>
      </c>
      <c r="R155" s="190">
        <v>50</v>
      </c>
      <c r="S155" s="189">
        <v>313</v>
      </c>
      <c r="T155" s="189">
        <v>202</v>
      </c>
      <c r="U155" s="192">
        <v>64.5367412140575</v>
      </c>
      <c r="V155" s="189">
        <v>117</v>
      </c>
      <c r="W155" s="192">
        <v>37.38019169329074</v>
      </c>
      <c r="X155" s="191">
        <v>6.26</v>
      </c>
      <c r="Y155" s="191">
        <v>4.1224489795918364</v>
      </c>
      <c r="Z155" s="191">
        <v>2.34</v>
      </c>
      <c r="AA155" s="195">
        <v>39</v>
      </c>
      <c r="AB155" s="192">
        <v>78</v>
      </c>
      <c r="AC155" s="195">
        <v>10</v>
      </c>
      <c r="AD155" s="192">
        <v>20</v>
      </c>
      <c r="AE155" s="195">
        <v>1</v>
      </c>
      <c r="AF155" s="192">
        <v>2</v>
      </c>
      <c r="AG155" s="195">
        <v>0</v>
      </c>
      <c r="AH155" s="192">
        <v>0</v>
      </c>
      <c r="AI155" s="190">
        <v>50</v>
      </c>
      <c r="AJ155" s="190">
        <v>67</v>
      </c>
      <c r="AK155" s="192">
        <v>42.735042735042732</v>
      </c>
      <c r="AL155" s="192">
        <v>57.26495726495726</v>
      </c>
      <c r="AM155" s="192">
        <v>100</v>
      </c>
      <c r="AN155" s="193">
        <v>31.145299145299145</v>
      </c>
      <c r="AO155" s="194" t="s">
        <v>1903</v>
      </c>
    </row>
    <row r="156" spans="1:41" x14ac:dyDescent="0.25">
      <c r="A156" s="268" t="s">
        <v>1077</v>
      </c>
      <c r="B156" s="190" t="s">
        <v>1077</v>
      </c>
      <c r="C156" s="194" t="str">
        <f>VLOOKUP(A156,'Questions_de_Village_V1-2-1'!$A:$AB,1,FALSE)</f>
        <v>Angieto 1</v>
      </c>
      <c r="D156" s="194" t="str">
        <f>VLOOKUP(A156,'Questions_de_Village_V1-2-1'!$A:$AB,9,FALSE)</f>
        <v>Angieto</v>
      </c>
      <c r="E156" s="194">
        <f>VLOOKUP(A156,'Questions_de_Village_V1-2-1'!$A:$AB,4,FALSE)</f>
        <v>12.4136932702</v>
      </c>
      <c r="F156" s="194">
        <f>VLOOKUP(A156,'Questions_de_Village_V1-2-1'!$A:$AB,5,FALSE)</f>
        <v>16.678932764500001</v>
      </c>
      <c r="G156" s="194">
        <f>VLOOKUP(A156,'Questions_de_Village_V1-2-1'!$A:$AB,6,FALSE)</f>
        <v>300.36914718499997</v>
      </c>
      <c r="H156" s="194"/>
      <c r="I156" s="194" t="str">
        <f>VLOOKUP(A156,'Questions_de_Village_V1-2-1'!$A:$AB,10,FALSE)</f>
        <v>Daibaba_1_Maigana_</v>
      </c>
      <c r="J156" s="194" t="str">
        <f>VLOOKUP(A156,'Questions_de_Village_V1-2-1'!$A:$AB,11,FALSE)</f>
        <v>Albirebi</v>
      </c>
      <c r="K156" s="194" t="str">
        <f>VLOOKUP(A156,'Questions_de_Village_V1-2-1'!$A:$AB,14,FALSE)</f>
        <v>open_well_far_from_village</v>
      </c>
      <c r="L156" s="194">
        <f>VLOOKUP(A156,'Questions_de_Village_V1-2-1'!$A:$AB,15,FALSE)</f>
        <v>0</v>
      </c>
      <c r="M156" s="194">
        <f>VLOOKUP(A156,'Questions_de_Village_V1-2-1'!$A:$AB,16,FALSE)</f>
        <v>0</v>
      </c>
      <c r="N156" s="190"/>
      <c r="O156" s="190"/>
      <c r="P156" s="190">
        <v>656</v>
      </c>
      <c r="Q156" s="190">
        <v>691</v>
      </c>
      <c r="R156" s="190">
        <v>36</v>
      </c>
      <c r="S156" s="189">
        <v>235</v>
      </c>
      <c r="T156" s="189">
        <v>164</v>
      </c>
      <c r="U156" s="192">
        <v>69.787234042553195</v>
      </c>
      <c r="V156" s="189">
        <v>71</v>
      </c>
      <c r="W156" s="192">
        <v>30.212765957446809</v>
      </c>
      <c r="X156" s="191">
        <v>6.5277777777777777</v>
      </c>
      <c r="Y156" s="191">
        <v>4.5555555555555554</v>
      </c>
      <c r="Z156" s="191">
        <v>1.9722222222222223</v>
      </c>
      <c r="AA156" s="195">
        <v>36</v>
      </c>
      <c r="AB156" s="192">
        <v>100</v>
      </c>
      <c r="AC156" s="195">
        <v>0</v>
      </c>
      <c r="AD156" s="192">
        <v>0</v>
      </c>
      <c r="AE156" s="195">
        <v>0</v>
      </c>
      <c r="AF156" s="192">
        <v>0</v>
      </c>
      <c r="AG156" s="195">
        <v>0</v>
      </c>
      <c r="AH156" s="192">
        <v>0</v>
      </c>
      <c r="AI156" s="190">
        <v>35</v>
      </c>
      <c r="AJ156" s="190">
        <v>36</v>
      </c>
      <c r="AK156" s="192">
        <v>49.295774647887328</v>
      </c>
      <c r="AL156" s="192">
        <v>50.704225352112672</v>
      </c>
      <c r="AM156" s="192">
        <v>100</v>
      </c>
      <c r="AN156" s="193">
        <v>33.197183098591552</v>
      </c>
      <c r="AO156" s="194" t="s">
        <v>2049</v>
      </c>
    </row>
    <row r="157" spans="1:41" x14ac:dyDescent="0.25">
      <c r="A157" s="268" t="s">
        <v>188</v>
      </c>
      <c r="B157" s="190" t="s">
        <v>1948</v>
      </c>
      <c r="C157" s="194" t="str">
        <f>VLOOKUP(A157,'Questions_de_Village_V1-2-1'!$A:$AB,1,FALSE)</f>
        <v>Angieto 2</v>
      </c>
      <c r="D157" s="194" t="str">
        <f>VLOOKUP(A157,'Questions_de_Village_V1-2-1'!$A:$AB,9,FALSE)</f>
        <v>Angieto 2</v>
      </c>
      <c r="E157" s="194">
        <f>VLOOKUP(A157,'Questions_de_Village_V1-2-1'!$A:$AB,4,FALSE)</f>
        <v>12.414844178299999</v>
      </c>
      <c r="F157" s="194">
        <f>VLOOKUP(A157,'Questions_de_Village_V1-2-1'!$A:$AB,5,FALSE)</f>
        <v>16.6736987349</v>
      </c>
      <c r="G157" s="194">
        <f>VLOOKUP(A157,'Questions_de_Village_V1-2-1'!$A:$AB,6,FALSE)</f>
        <v>301.01339028699999</v>
      </c>
      <c r="H157" s="194"/>
      <c r="I157" s="194" t="str">
        <f>VLOOKUP(A157,'Questions_de_Village_V1-2-1'!$A:$AB,10,FALSE)</f>
        <v>Daibaba_2_Kindji_</v>
      </c>
      <c r="J157" s="194" t="str">
        <f>VLOOKUP(A157,'Questions_de_Village_V1-2-1'!$A:$AB,11,FALSE)</f>
        <v>Albirebi</v>
      </c>
      <c r="K157" s="194" t="str">
        <f>VLOOKUP(A157,'Questions_de_Village_V1-2-1'!$A:$AB,14,FALSE)</f>
        <v>open_well_far_from_village</v>
      </c>
      <c r="L157" s="194">
        <f>VLOOKUP(A157,'Questions_de_Village_V1-2-1'!$A:$AB,15,FALSE)</f>
        <v>0</v>
      </c>
      <c r="M157" s="194">
        <f>VLOOKUP(A157,'Questions_de_Village_V1-2-1'!$A:$AB,16,FALSE)</f>
        <v>0</v>
      </c>
      <c r="N157" s="190"/>
      <c r="O157" s="190"/>
      <c r="P157" s="190">
        <v>692</v>
      </c>
      <c r="Q157" s="190">
        <v>706</v>
      </c>
      <c r="R157" s="190">
        <v>15</v>
      </c>
      <c r="S157" s="189">
        <v>105</v>
      </c>
      <c r="T157" s="189">
        <v>75</v>
      </c>
      <c r="U157" s="192">
        <v>71.428571428571431</v>
      </c>
      <c r="V157" s="189">
        <v>32</v>
      </c>
      <c r="W157" s="192">
        <v>30.476190476190478</v>
      </c>
      <c r="X157" s="191">
        <v>7</v>
      </c>
      <c r="Y157" s="191">
        <v>5.3571428571428568</v>
      </c>
      <c r="Z157" s="191">
        <v>2.1333333333333333</v>
      </c>
      <c r="AA157" s="195">
        <v>13</v>
      </c>
      <c r="AB157" s="192">
        <v>86.666666666666671</v>
      </c>
      <c r="AC157" s="195">
        <v>1</v>
      </c>
      <c r="AD157" s="192">
        <v>6.666666666666667</v>
      </c>
      <c r="AE157" s="195">
        <v>0</v>
      </c>
      <c r="AF157" s="192">
        <v>0</v>
      </c>
      <c r="AG157" s="195">
        <v>0</v>
      </c>
      <c r="AH157" s="192">
        <v>0</v>
      </c>
      <c r="AI157" s="190">
        <v>13</v>
      </c>
      <c r="AJ157" s="190">
        <v>19</v>
      </c>
      <c r="AK157" s="192">
        <v>40.625</v>
      </c>
      <c r="AL157" s="192">
        <v>59.375</v>
      </c>
      <c r="AM157" s="192">
        <v>100</v>
      </c>
      <c r="AN157" s="193">
        <v>35.875</v>
      </c>
      <c r="AO157" s="194" t="s">
        <v>2049</v>
      </c>
    </row>
    <row r="158" spans="1:41" x14ac:dyDescent="0.25">
      <c r="A158" s="268" t="s">
        <v>1468</v>
      </c>
      <c r="B158" s="190" t="s">
        <v>1468</v>
      </c>
      <c r="C158" s="194" t="str">
        <f>VLOOKUP(A158,'Questions_de_Village_V1-2-1'!$A:$AB,1,FALSE)</f>
        <v>Anidjied</v>
      </c>
      <c r="D158" s="194" t="str">
        <f>VLOOKUP(A158,'Questions_de_Village_V1-2-1'!$A:$AB,9,FALSE)</f>
        <v>Anidjayite</v>
      </c>
      <c r="E158" s="194">
        <f>VLOOKUP(A158,'Questions_de_Village_V1-2-1'!$A:$AB,4,FALSE)</f>
        <v>12.321215567199999</v>
      </c>
      <c r="F158" s="194">
        <f>VLOOKUP(A158,'Questions_de_Village_V1-2-1'!$A:$AB,5,FALSE)</f>
        <v>17.1518828753</v>
      </c>
      <c r="G158" s="194">
        <f>VLOOKUP(A158,'Questions_de_Village_V1-2-1'!$A:$AB,6,FALSE)</f>
        <v>326.83847273200001</v>
      </c>
      <c r="H158" s="194"/>
      <c r="I158" s="194" t="str">
        <f>VLOOKUP(A158,'Questions_de_Village_V1-2-1'!$A:$AB,10,FALSE)</f>
        <v>Tania_2_Dukshi_</v>
      </c>
      <c r="J158" s="194" t="str">
        <f>VLOOKUP(A158,'Questions_de_Village_V1-2-1'!$A:$AB,11,FALSE)</f>
        <v>Tchawai</v>
      </c>
      <c r="K158" s="194" t="str">
        <f>VLOOKUP(A158,'Questions_de_Village_V1-2-1'!$A:$AB,14,FALSE)</f>
        <v>commercial_bh_in_next_village</v>
      </c>
      <c r="L158" s="194">
        <f>VLOOKUP(A158,'Questions_de_Village_V1-2-1'!$A:$AB,15,FALSE)</f>
        <v>0</v>
      </c>
      <c r="M158" s="194">
        <f>VLOOKUP(A158,'Questions_de_Village_V1-2-1'!$A:$AB,16,FALSE)</f>
        <v>1</v>
      </c>
      <c r="N158" s="190"/>
      <c r="O158" s="190"/>
      <c r="P158" s="190">
        <v>682</v>
      </c>
      <c r="Q158" s="190">
        <v>922</v>
      </c>
      <c r="R158" s="190">
        <v>241</v>
      </c>
      <c r="S158" s="189">
        <v>1339</v>
      </c>
      <c r="T158" s="189">
        <v>912</v>
      </c>
      <c r="U158" s="192">
        <v>68.110530246452569</v>
      </c>
      <c r="V158" s="189">
        <v>212</v>
      </c>
      <c r="W158" s="192">
        <v>15.832710978342046</v>
      </c>
      <c r="X158" s="191">
        <v>5.5560165975103732</v>
      </c>
      <c r="Y158" s="191">
        <v>3.7842323651452281</v>
      </c>
      <c r="Z158" s="191">
        <v>0.8796680497925311</v>
      </c>
      <c r="AA158" s="195">
        <v>234</v>
      </c>
      <c r="AB158" s="192">
        <v>97.095435684647299</v>
      </c>
      <c r="AC158" s="195">
        <v>3</v>
      </c>
      <c r="AD158" s="192">
        <v>1.2448132780082988</v>
      </c>
      <c r="AE158" s="195">
        <v>0</v>
      </c>
      <c r="AF158" s="192">
        <v>0</v>
      </c>
      <c r="AG158" s="195">
        <v>0</v>
      </c>
      <c r="AH158" s="192">
        <v>0</v>
      </c>
      <c r="AI158" s="190">
        <v>111</v>
      </c>
      <c r="AJ158" s="190">
        <v>101</v>
      </c>
      <c r="AK158" s="192">
        <v>52.358490566037744</v>
      </c>
      <c r="AL158" s="192">
        <v>47.641509433962263</v>
      </c>
      <c r="AM158" s="192">
        <v>100</v>
      </c>
      <c r="AN158" s="193">
        <v>33.429245283018865</v>
      </c>
      <c r="AO158" s="194" t="s">
        <v>2051</v>
      </c>
    </row>
    <row r="159" spans="1:41" x14ac:dyDescent="0.25">
      <c r="A159" s="266" t="s">
        <v>1804</v>
      </c>
      <c r="B159" s="197" t="s">
        <v>1804</v>
      </c>
      <c r="C159" s="201" t="e">
        <f>VLOOKUP(A159,'Questions_de_Village_V1-2-1'!$A:$AB,1,FALSE)</f>
        <v>#N/A</v>
      </c>
      <c r="D159" s="201" t="e">
        <f>VLOOKUP(A159,'Questions_de_Village_V1-2-1'!$A:$AB,9,FALSE)</f>
        <v>#N/A</v>
      </c>
      <c r="E159" s="201" t="e">
        <f>VLOOKUP(A159,'Questions_de_Village_V1-2-1'!$A:$AB,4,FALSE)</f>
        <v>#N/A</v>
      </c>
      <c r="F159" s="201" t="e">
        <f>VLOOKUP(A159,'Questions_de_Village_V1-2-1'!$A:$AB,5,FALSE)</f>
        <v>#N/A</v>
      </c>
      <c r="G159" s="201" t="e">
        <f>VLOOKUP(A159,'Questions_de_Village_V1-2-1'!$A:$AB,6,FALSE)</f>
        <v>#N/A</v>
      </c>
      <c r="H159" s="201"/>
      <c r="I159" s="201" t="e">
        <f>VLOOKUP(A159,'Questions_de_Village_V1-2-1'!$A:$AB,10,FALSE)</f>
        <v>#N/A</v>
      </c>
      <c r="J159" s="201" t="e">
        <f>VLOOKUP(A159,'Questions_de_Village_V1-2-1'!$A:$AB,11,FALSE)</f>
        <v>#N/A</v>
      </c>
      <c r="K159" s="201" t="e">
        <f>VLOOKUP(A159,'Questions_de_Village_V1-2-1'!$A:$AB,14,FALSE)</f>
        <v>#N/A</v>
      </c>
      <c r="L159" s="201" t="e">
        <f>VLOOKUP(A159,'Questions_de_Village_V1-2-1'!$A:$AB,15,FALSE)</f>
        <v>#N/A</v>
      </c>
      <c r="M159" s="201" t="e">
        <f>VLOOKUP(A159,'Questions_de_Village_V1-2-1'!$A:$AB,16,FALSE)</f>
        <v>#N/A</v>
      </c>
      <c r="N159" s="197"/>
      <c r="O159" s="197"/>
      <c r="P159" s="197">
        <v>8860</v>
      </c>
      <c r="Q159" s="197">
        <v>8885</v>
      </c>
      <c r="R159" s="197">
        <v>26</v>
      </c>
      <c r="S159" s="196">
        <v>162</v>
      </c>
      <c r="T159" s="196">
        <v>107</v>
      </c>
      <c r="U159" s="199">
        <v>66.049382716049394</v>
      </c>
      <c r="V159" s="196">
        <v>48</v>
      </c>
      <c r="W159" s="199">
        <v>29.629629629629626</v>
      </c>
      <c r="X159" s="198">
        <v>6.2307692307692308</v>
      </c>
      <c r="Y159" s="198">
        <v>4.115384615384615</v>
      </c>
      <c r="Z159" s="198">
        <v>1.8461538461538463</v>
      </c>
      <c r="AA159" s="202">
        <v>21</v>
      </c>
      <c r="AB159" s="199">
        <v>80.769230769230774</v>
      </c>
      <c r="AC159" s="202">
        <v>3</v>
      </c>
      <c r="AD159" s="199">
        <v>11.538461538461538</v>
      </c>
      <c r="AE159" s="202">
        <v>1</v>
      </c>
      <c r="AF159" s="199">
        <v>3.8461538461538463</v>
      </c>
      <c r="AG159" s="202">
        <v>0</v>
      </c>
      <c r="AH159" s="199">
        <v>0</v>
      </c>
      <c r="AI159" s="197">
        <v>30</v>
      </c>
      <c r="AJ159" s="197">
        <v>17</v>
      </c>
      <c r="AK159" s="199">
        <v>62.5</v>
      </c>
      <c r="AL159" s="199">
        <v>35.416666666666671</v>
      </c>
      <c r="AM159" s="199">
        <v>97.916666666666671</v>
      </c>
      <c r="AN159" s="200">
        <v>35.354166666666664</v>
      </c>
      <c r="AO159" s="169" t="s">
        <v>102</v>
      </c>
    </row>
    <row r="160" spans="1:41" x14ac:dyDescent="0.25">
      <c r="A160" s="179" t="s">
        <v>1120</v>
      </c>
      <c r="B160" s="197" t="s">
        <v>1120</v>
      </c>
      <c r="C160" s="201" t="str">
        <f>VLOOKUP(A160,'Questions_de_Village_V1-2-1'!$A:$AB,1,FALSE)</f>
        <v>Annour Fagga</v>
      </c>
      <c r="D160" s="201" t="str">
        <f>VLOOKUP(A160,'Questions_de_Village_V1-2-1'!$A:$AB,9,FALSE)</f>
        <v>Anour Fagga</v>
      </c>
      <c r="E160" s="201">
        <f>VLOOKUP(A160,'Questions_de_Village_V1-2-1'!$A:$AB,4,FALSE)</f>
        <v>12.1016865651</v>
      </c>
      <c r="F160" s="201">
        <f>VLOOKUP(A160,'Questions_de_Village_V1-2-1'!$A:$AB,5,FALSE)</f>
        <v>17.422845505600002</v>
      </c>
      <c r="G160" s="201">
        <f>VLOOKUP(A160,'Questions_de_Village_V1-2-1'!$A:$AB,6,FALSE)</f>
        <v>321.064388931</v>
      </c>
      <c r="H160" s="201"/>
      <c r="I160" s="201" t="str">
        <f>VLOOKUP(A160,'Questions_de_Village_V1-2-1'!$A:$AB,10,FALSE)</f>
        <v>Amloudouba</v>
      </c>
      <c r="J160" s="201" t="str">
        <f>VLOOKUP(A160,'Questions_de_Village_V1-2-1'!$A:$AB,11,FALSE)</f>
        <v>Arbouchatak</v>
      </c>
      <c r="K160" s="201" t="str">
        <f>VLOOKUP(A160,'Questions_de_Village_V1-2-1'!$A:$AB,14,FALSE)</f>
        <v>swamp_near_by</v>
      </c>
      <c r="L160" s="201">
        <f>VLOOKUP(A160,'Questions_de_Village_V1-2-1'!$A:$AB,15,FALSE)</f>
        <v>0</v>
      </c>
      <c r="M160" s="201">
        <f>VLOOKUP(A160,'Questions_de_Village_V1-2-1'!$A:$AB,16,FALSE)</f>
        <v>0</v>
      </c>
      <c r="N160" s="197"/>
      <c r="O160" s="197"/>
      <c r="P160" s="197">
        <v>1158</v>
      </c>
      <c r="Q160" s="197">
        <v>1178</v>
      </c>
      <c r="R160" s="197">
        <v>21</v>
      </c>
      <c r="S160" s="196">
        <v>103</v>
      </c>
      <c r="T160" s="196">
        <v>63</v>
      </c>
      <c r="U160" s="199">
        <v>61.165048543689316</v>
      </c>
      <c r="V160" s="196">
        <v>36</v>
      </c>
      <c r="W160" s="199">
        <v>34.95145631067961</v>
      </c>
      <c r="X160" s="198">
        <v>4.9047619047619051</v>
      </c>
      <c r="Y160" s="198">
        <v>3</v>
      </c>
      <c r="Z160" s="198">
        <v>1.7142857142857142</v>
      </c>
      <c r="AA160" s="202">
        <v>21</v>
      </c>
      <c r="AB160" s="199">
        <v>100</v>
      </c>
      <c r="AC160" s="202">
        <v>0</v>
      </c>
      <c r="AD160" s="199">
        <v>0</v>
      </c>
      <c r="AE160" s="202">
        <v>0</v>
      </c>
      <c r="AF160" s="199">
        <v>0</v>
      </c>
      <c r="AG160" s="202">
        <v>0</v>
      </c>
      <c r="AH160" s="199">
        <v>0</v>
      </c>
      <c r="AI160" s="197">
        <v>24</v>
      </c>
      <c r="AJ160" s="197">
        <v>12</v>
      </c>
      <c r="AK160" s="199">
        <v>66.666666666666657</v>
      </c>
      <c r="AL160" s="199">
        <v>33.333333333333329</v>
      </c>
      <c r="AM160" s="199">
        <v>99.999999999999986</v>
      </c>
      <c r="AN160" s="200">
        <v>28.055555555555557</v>
      </c>
      <c r="AO160" s="201" t="s">
        <v>1796</v>
      </c>
    </row>
    <row r="161" spans="1:41" x14ac:dyDescent="0.25">
      <c r="A161" s="266" t="s">
        <v>1182</v>
      </c>
      <c r="B161" s="197" t="s">
        <v>1182</v>
      </c>
      <c r="C161" s="201" t="str">
        <f>VLOOKUP(A161,'Questions_de_Village_V1-2-1'!$A:$AB,1,FALSE)</f>
        <v xml:space="preserve">Antangori </v>
      </c>
      <c r="D161" s="201" t="str">
        <f>VLOOKUP(A161,'Questions_de_Village_V1-2-1'!$A:$AB,9,FALSE)</f>
        <v>Atangori</v>
      </c>
      <c r="E161" s="201">
        <f>VLOOKUP(A161,'Questions_de_Village_V1-2-1'!$A:$AB,4,FALSE)</f>
        <v>12.403623278</v>
      </c>
      <c r="F161" s="201">
        <f>VLOOKUP(A161,'Questions_de_Village_V1-2-1'!$A:$AB,5,FALSE)</f>
        <v>17.201699828799999</v>
      </c>
      <c r="G161" s="201">
        <f>VLOOKUP(A161,'Questions_de_Village_V1-2-1'!$A:$AB,6,FALSE)</f>
        <v>291.28859367199999</v>
      </c>
      <c r="H161" s="201"/>
      <c r="I161" s="201" t="str">
        <f>VLOOKUP(A161,'Questions_de_Village_V1-2-1'!$A:$AB,10,FALSE)</f>
        <v>Tania_2_Dukshi_</v>
      </c>
      <c r="J161" s="201" t="str">
        <f>VLOOKUP(A161,'Questions_de_Village_V1-2-1'!$A:$AB,11,FALSE)</f>
        <v>Bokoro</v>
      </c>
      <c r="K161" s="201" t="str">
        <f>VLOOKUP(A161,'Questions_de_Village_V1-2-1'!$A:$AB,14,FALSE)</f>
        <v>open_well_in_or_near_village</v>
      </c>
      <c r="L161" s="201">
        <f>VLOOKUP(A161,'Questions_de_Village_V1-2-1'!$A:$AB,15,FALSE)</f>
        <v>0</v>
      </c>
      <c r="M161" s="201">
        <f>VLOOKUP(A161,'Questions_de_Village_V1-2-1'!$A:$AB,16,FALSE)</f>
        <v>0</v>
      </c>
      <c r="N161" s="197"/>
      <c r="O161" s="197"/>
      <c r="P161" s="197">
        <v>8917</v>
      </c>
      <c r="Q161" s="197">
        <v>8985</v>
      </c>
      <c r="R161" s="197">
        <v>69</v>
      </c>
      <c r="S161" s="196">
        <v>412</v>
      </c>
      <c r="T161" s="196">
        <v>266</v>
      </c>
      <c r="U161" s="199">
        <v>64.563106796116514</v>
      </c>
      <c r="V161" s="196">
        <v>147</v>
      </c>
      <c r="W161" s="199">
        <v>35.679611650485441</v>
      </c>
      <c r="X161" s="198">
        <v>5.9710144927536231</v>
      </c>
      <c r="Y161" s="198">
        <v>3.8550724637681157</v>
      </c>
      <c r="Z161" s="198">
        <v>2.1304347826086958</v>
      </c>
      <c r="AA161" s="202">
        <v>62</v>
      </c>
      <c r="AB161" s="199">
        <v>89.85507246376811</v>
      </c>
      <c r="AC161" s="202">
        <v>6</v>
      </c>
      <c r="AD161" s="199">
        <v>8.695652173913043</v>
      </c>
      <c r="AE161" s="202">
        <v>1</v>
      </c>
      <c r="AF161" s="199">
        <v>1.4492753623188406</v>
      </c>
      <c r="AG161" s="202">
        <v>0</v>
      </c>
      <c r="AH161" s="199">
        <v>0</v>
      </c>
      <c r="AI161" s="197">
        <v>63</v>
      </c>
      <c r="AJ161" s="197">
        <v>84</v>
      </c>
      <c r="AK161" s="199">
        <v>42.857142857142854</v>
      </c>
      <c r="AL161" s="199">
        <v>57.142857142857139</v>
      </c>
      <c r="AM161" s="199">
        <v>100</v>
      </c>
      <c r="AN161" s="200">
        <v>34.544217687074827</v>
      </c>
      <c r="AO161" s="201" t="s">
        <v>102</v>
      </c>
    </row>
    <row r="162" spans="1:41" x14ac:dyDescent="0.25">
      <c r="A162" s="266" t="s">
        <v>862</v>
      </c>
      <c r="B162" s="197" t="s">
        <v>1959</v>
      </c>
      <c r="C162" s="201"/>
      <c r="D162" s="201"/>
      <c r="E162" s="201"/>
      <c r="F162" s="201"/>
      <c r="G162" s="201"/>
      <c r="H162" s="201"/>
      <c r="I162" s="201"/>
      <c r="J162" s="201"/>
      <c r="K162" s="201"/>
      <c r="L162" s="201"/>
      <c r="M162" s="201"/>
      <c r="N162" s="197"/>
      <c r="O162" s="197"/>
      <c r="P162" s="197">
        <v>4876</v>
      </c>
      <c r="Q162" s="197">
        <v>4955</v>
      </c>
      <c r="R162" s="197">
        <v>80</v>
      </c>
      <c r="S162" s="196">
        <v>462</v>
      </c>
      <c r="T162" s="196">
        <v>308</v>
      </c>
      <c r="U162" s="199">
        <v>66.666666666666657</v>
      </c>
      <c r="V162" s="196">
        <v>119</v>
      </c>
      <c r="W162" s="199">
        <v>25.757575757575758</v>
      </c>
      <c r="X162" s="198">
        <v>5.7750000000000004</v>
      </c>
      <c r="Y162" s="198">
        <v>4.1066666666666665</v>
      </c>
      <c r="Z162" s="198">
        <v>1.4875</v>
      </c>
      <c r="AA162" s="202">
        <v>77</v>
      </c>
      <c r="AB162" s="199">
        <v>96.25</v>
      </c>
      <c r="AC162" s="202">
        <v>3</v>
      </c>
      <c r="AD162" s="199">
        <v>3.75</v>
      </c>
      <c r="AE162" s="202">
        <v>0</v>
      </c>
      <c r="AF162" s="199">
        <v>0</v>
      </c>
      <c r="AG162" s="202">
        <v>0</v>
      </c>
      <c r="AH162" s="199">
        <v>0</v>
      </c>
      <c r="AI162" s="197">
        <v>56</v>
      </c>
      <c r="AJ162" s="197">
        <v>63</v>
      </c>
      <c r="AK162" s="199">
        <v>47.058823529411761</v>
      </c>
      <c r="AL162" s="199">
        <v>52.941176470588239</v>
      </c>
      <c r="AM162" s="199">
        <v>100</v>
      </c>
      <c r="AN162" s="200">
        <v>33.899159663865547</v>
      </c>
      <c r="AO162" s="201" t="s">
        <v>102</v>
      </c>
    </row>
    <row r="163" spans="1:41" x14ac:dyDescent="0.25">
      <c r="A163" s="268" t="s">
        <v>862</v>
      </c>
      <c r="B163" s="197" t="s">
        <v>862</v>
      </c>
      <c r="C163" s="201" t="s">
        <v>862</v>
      </c>
      <c r="D163" s="275" t="s">
        <v>862</v>
      </c>
      <c r="E163" s="275">
        <v>12.9488149374</v>
      </c>
      <c r="F163" s="275">
        <v>16.703938929</v>
      </c>
      <c r="G163" s="275">
        <v>294.92782634299999</v>
      </c>
      <c r="H163" s="275" t="s">
        <v>11</v>
      </c>
      <c r="I163" s="275" t="s">
        <v>11</v>
      </c>
      <c r="J163" s="275" t="s">
        <v>2065</v>
      </c>
      <c r="K163" s="275" t="s">
        <v>65</v>
      </c>
      <c r="L163" s="275">
        <v>0</v>
      </c>
      <c r="M163" s="275">
        <v>2</v>
      </c>
      <c r="N163" s="197"/>
      <c r="O163" s="197"/>
      <c r="P163" s="197">
        <v>1503</v>
      </c>
      <c r="Q163" s="197">
        <v>1726</v>
      </c>
      <c r="R163" s="197">
        <v>224</v>
      </c>
      <c r="S163" s="196">
        <v>1643</v>
      </c>
      <c r="T163" s="196">
        <v>1175</v>
      </c>
      <c r="U163" s="199">
        <v>71.515520389531346</v>
      </c>
      <c r="V163" s="196">
        <v>504</v>
      </c>
      <c r="W163" s="199">
        <v>30.675593426658555</v>
      </c>
      <c r="X163" s="198">
        <v>7.3348214285714288</v>
      </c>
      <c r="Y163" s="198">
        <v>5.2690582959641254</v>
      </c>
      <c r="Z163" s="198">
        <v>2.25</v>
      </c>
      <c r="AA163" s="202">
        <v>200</v>
      </c>
      <c r="AB163" s="199">
        <v>89.285714285714292</v>
      </c>
      <c r="AC163" s="202">
        <v>17</v>
      </c>
      <c r="AD163" s="199">
        <v>7.5892857142857135</v>
      </c>
      <c r="AE163" s="202">
        <v>2</v>
      </c>
      <c r="AF163" s="199">
        <v>0.89285714285714279</v>
      </c>
      <c r="AG163" s="202">
        <v>2</v>
      </c>
      <c r="AH163" s="199">
        <v>0.89285714285714279</v>
      </c>
      <c r="AI163" s="197">
        <v>230</v>
      </c>
      <c r="AJ163" s="197">
        <v>274</v>
      </c>
      <c r="AK163" s="199">
        <v>45.634920634920633</v>
      </c>
      <c r="AL163" s="199">
        <v>54.36507936507936</v>
      </c>
      <c r="AM163" s="199">
        <v>100</v>
      </c>
      <c r="AN163" s="200">
        <v>33.638888888888886</v>
      </c>
      <c r="AO163" s="201" t="s">
        <v>2052</v>
      </c>
    </row>
    <row r="164" spans="1:41" x14ac:dyDescent="0.25">
      <c r="A164" s="179" t="s">
        <v>1796</v>
      </c>
      <c r="B164" s="197" t="s">
        <v>1796</v>
      </c>
      <c r="C164" s="201" t="str">
        <f>VLOOKUP(A164,'Questions_de_Village_V1-2-1'!$A:$AB,1,FALSE)</f>
        <v>Arbouchatak</v>
      </c>
      <c r="D164" s="201" t="str">
        <f>VLOOKUP(A164,'Questions_de_Village_V1-2-1'!$A:$AB,9,FALSE)</f>
        <v>Abourtchatak</v>
      </c>
      <c r="E164" s="201">
        <f>VLOOKUP(A164,'Questions_de_Village_V1-2-1'!$A:$AB,4,FALSE)</f>
        <v>12.131076161699999</v>
      </c>
      <c r="F164" s="201">
        <f>VLOOKUP(A164,'Questions_de_Village_V1-2-1'!$A:$AB,5,FALSE)</f>
        <v>17.558691897799999</v>
      </c>
      <c r="G164" s="201">
        <f>VLOOKUP(A164,'Questions_de_Village_V1-2-1'!$A:$AB,6,FALSE)</f>
        <v>342.45397091699999</v>
      </c>
      <c r="H164" s="201"/>
      <c r="I164" s="201" t="str">
        <f>VLOOKUP(A164,'Questions_de_Village_V1-2-1'!$A:$AB,10,FALSE)</f>
        <v>Amloudouba</v>
      </c>
      <c r="J164" s="201" t="str">
        <f>VLOOKUP(A164,'Questions_de_Village_V1-2-1'!$A:$AB,11,FALSE)</f>
        <v>Arbouchatak</v>
      </c>
      <c r="K164" s="201" t="str">
        <f>VLOOKUP(A164,'Questions_de_Village_V1-2-1'!$A:$AB,14,FALSE)</f>
        <v>bh_in_village</v>
      </c>
      <c r="L164" s="201">
        <f>VLOOKUP(A164,'Questions_de_Village_V1-2-1'!$A:$AB,15,FALSE)</f>
        <v>1</v>
      </c>
      <c r="M164" s="201">
        <f>VLOOKUP(A164,'Questions_de_Village_V1-2-1'!$A:$AB,16,FALSE)</f>
        <v>1</v>
      </c>
      <c r="N164" s="197"/>
      <c r="O164" s="197"/>
      <c r="P164" s="197">
        <v>138</v>
      </c>
      <c r="Q164" s="197">
        <v>559</v>
      </c>
      <c r="R164" s="197">
        <v>422</v>
      </c>
      <c r="S164" s="196">
        <v>2389</v>
      </c>
      <c r="T164" s="196">
        <v>1578</v>
      </c>
      <c r="U164" s="199">
        <v>66.05274173294265</v>
      </c>
      <c r="V164" s="196">
        <v>504</v>
      </c>
      <c r="W164" s="199">
        <v>21.096693177061532</v>
      </c>
      <c r="X164" s="198">
        <v>5.6611374407582939</v>
      </c>
      <c r="Y164" s="198">
        <v>3.7393364928909953</v>
      </c>
      <c r="Z164" s="198">
        <v>1.1943127962085307</v>
      </c>
      <c r="AA164" s="202">
        <v>407</v>
      </c>
      <c r="AB164" s="199">
        <v>96.445497630331758</v>
      </c>
      <c r="AC164" s="202">
        <v>12</v>
      </c>
      <c r="AD164" s="199">
        <v>2.8436018957345972</v>
      </c>
      <c r="AE164" s="202">
        <v>0</v>
      </c>
      <c r="AF164" s="199">
        <v>0</v>
      </c>
      <c r="AG164" s="202">
        <v>0</v>
      </c>
      <c r="AH164" s="199">
        <v>0</v>
      </c>
      <c r="AI164" s="197">
        <v>241</v>
      </c>
      <c r="AJ164" s="197">
        <v>258</v>
      </c>
      <c r="AK164" s="199">
        <v>47.817460317460316</v>
      </c>
      <c r="AL164" s="199">
        <v>51.19047619047619</v>
      </c>
      <c r="AM164" s="199">
        <v>99.007936507936506</v>
      </c>
      <c r="AN164" s="200">
        <v>32.160714285714285</v>
      </c>
      <c r="AO164" s="201" t="s">
        <v>1796</v>
      </c>
    </row>
    <row r="165" spans="1:41" x14ac:dyDescent="0.25">
      <c r="A165" s="179" t="s">
        <v>1796</v>
      </c>
      <c r="B165" s="197" t="s">
        <v>1796</v>
      </c>
      <c r="C165" s="201" t="str">
        <f>VLOOKUP(A165,'Questions_de_Village_V1-2-1'!$A:$AB,1,FALSE)</f>
        <v>Arbouchatak</v>
      </c>
      <c r="D165" s="201" t="str">
        <f>VLOOKUP(A165,'Questions_de_Village_V1-2-1'!$A:$AB,9,FALSE)</f>
        <v>Abourtchatak</v>
      </c>
      <c r="E165" s="201">
        <f>VLOOKUP(A165,'Questions_de_Village_V1-2-1'!$A:$AB,4,FALSE)</f>
        <v>12.131076161699999</v>
      </c>
      <c r="F165" s="201">
        <f>VLOOKUP(A165,'Questions_de_Village_V1-2-1'!$A:$AB,5,FALSE)</f>
        <v>17.558691897799999</v>
      </c>
      <c r="G165" s="201">
        <f>VLOOKUP(A165,'Questions_de_Village_V1-2-1'!$A:$AB,6,FALSE)</f>
        <v>342.45397091699999</v>
      </c>
      <c r="H165" s="201"/>
      <c r="I165" s="201" t="str">
        <f>VLOOKUP(A165,'Questions_de_Village_V1-2-1'!$A:$AB,10,FALSE)</f>
        <v>Amloudouba</v>
      </c>
      <c r="J165" s="201" t="str">
        <f>VLOOKUP(A165,'Questions_de_Village_V1-2-1'!$A:$AB,11,FALSE)</f>
        <v>Arbouchatak</v>
      </c>
      <c r="K165" s="201" t="str">
        <f>VLOOKUP(A165,'Questions_de_Village_V1-2-1'!$A:$AB,14,FALSE)</f>
        <v>bh_in_village</v>
      </c>
      <c r="L165" s="201">
        <f>VLOOKUP(A165,'Questions_de_Village_V1-2-1'!$A:$AB,15,FALSE)</f>
        <v>1</v>
      </c>
      <c r="M165" s="201">
        <f>VLOOKUP(A165,'Questions_de_Village_V1-2-1'!$A:$AB,16,FALSE)</f>
        <v>1</v>
      </c>
      <c r="N165" s="197"/>
      <c r="O165" s="197"/>
      <c r="P165" s="197">
        <v>138</v>
      </c>
      <c r="Q165" s="197">
        <v>559</v>
      </c>
      <c r="R165" s="197">
        <v>422</v>
      </c>
      <c r="S165" s="196">
        <v>2389</v>
      </c>
      <c r="T165" s="196">
        <v>1578</v>
      </c>
      <c r="U165" s="199">
        <v>66.05274173294265</v>
      </c>
      <c r="V165" s="196">
        <v>504</v>
      </c>
      <c r="W165" s="199">
        <v>21.096693177061532</v>
      </c>
      <c r="X165" s="198">
        <v>5.6611374407582939</v>
      </c>
      <c r="Y165" s="198">
        <v>3.7393364928909953</v>
      </c>
      <c r="Z165" s="198">
        <v>1.1943127962085307</v>
      </c>
      <c r="AA165" s="202">
        <v>407</v>
      </c>
      <c r="AB165" s="199">
        <v>96.445497630331758</v>
      </c>
      <c r="AC165" s="202">
        <v>12</v>
      </c>
      <c r="AD165" s="199">
        <v>2.8436018957345972</v>
      </c>
      <c r="AE165" s="202">
        <v>0</v>
      </c>
      <c r="AF165" s="199">
        <v>0</v>
      </c>
      <c r="AG165" s="202">
        <v>0</v>
      </c>
      <c r="AH165" s="199">
        <v>0</v>
      </c>
      <c r="AI165" s="197">
        <v>241</v>
      </c>
      <c r="AJ165" s="197">
        <v>258</v>
      </c>
      <c r="AK165" s="199">
        <v>47.817460317460316</v>
      </c>
      <c r="AL165" s="199">
        <v>51.19047619047619</v>
      </c>
      <c r="AM165" s="199">
        <v>99.007936507936506</v>
      </c>
      <c r="AN165" s="200">
        <v>32.160714285714285</v>
      </c>
      <c r="AO165" s="201" t="s">
        <v>1796</v>
      </c>
    </row>
    <row r="166" spans="1:41" x14ac:dyDescent="0.25">
      <c r="A166" s="268" t="s">
        <v>1356</v>
      </c>
      <c r="B166" s="197" t="s">
        <v>2003</v>
      </c>
      <c r="C166" s="201" t="str">
        <f>VLOOKUP(A166,'Questions_de_Village_V1-2-1'!$A:$AB,1,FALSE)</f>
        <v>Arbout</v>
      </c>
      <c r="D166" s="201" t="str">
        <f>VLOOKUP(A166,'Questions_de_Village_V1-2-1'!$A:$AB,9,FALSE)</f>
        <v>Maltaïgne</v>
      </c>
      <c r="E166" s="201">
        <f>VLOOKUP(A166,'Questions_de_Village_V1-2-1'!$A:$AB,4,FALSE)</f>
        <v>12.267986731900001</v>
      </c>
      <c r="F166" s="201">
        <f>VLOOKUP(A166,'Questions_de_Village_V1-2-1'!$A:$AB,5,FALSE)</f>
        <v>16.577476901699999</v>
      </c>
      <c r="G166" s="201">
        <f>VLOOKUP(A166,'Questions_de_Village_V1-2-1'!$A:$AB,6,FALSE)</f>
        <v>311.54063622000001</v>
      </c>
      <c r="H166" s="201"/>
      <c r="I166" s="201" t="str">
        <f>VLOOKUP(A166,'Questions_de_Village_V1-2-1'!$A:$AB,10,FALSE)</f>
        <v>Daibaba_1_Maigana_</v>
      </c>
      <c r="J166" s="201" t="str">
        <f>VLOOKUP(A166,'Questions_de_Village_V1-2-1'!$A:$AB,11,FALSE)</f>
        <v>Maigana</v>
      </c>
      <c r="K166" s="201" t="str">
        <f>VLOOKUP(A166,'Questions_de_Village_V1-2-1'!$A:$AB,14,FALSE)</f>
        <v>bh_in_village</v>
      </c>
      <c r="L166" s="201">
        <f>VLOOKUP(A166,'Questions_de_Village_V1-2-1'!$A:$AB,15,FALSE)</f>
        <v>1</v>
      </c>
      <c r="M166" s="201">
        <f>VLOOKUP(A166,'Questions_de_Village_V1-2-1'!$A:$AB,16,FALSE)</f>
        <v>0</v>
      </c>
      <c r="N166" s="197"/>
      <c r="O166" s="197"/>
      <c r="P166" s="197">
        <v>1059</v>
      </c>
      <c r="Q166" s="197">
        <v>1123</v>
      </c>
      <c r="R166" s="197">
        <v>65</v>
      </c>
      <c r="S166" s="196">
        <v>418</v>
      </c>
      <c r="T166" s="196">
        <v>286</v>
      </c>
      <c r="U166" s="199">
        <v>68.421052631578945</v>
      </c>
      <c r="V166" s="196">
        <v>120</v>
      </c>
      <c r="W166" s="199">
        <v>28.708133971291865</v>
      </c>
      <c r="X166" s="198">
        <v>6.430769230769231</v>
      </c>
      <c r="Y166" s="198">
        <v>4.612903225806452</v>
      </c>
      <c r="Z166" s="198">
        <v>1.8461538461538463</v>
      </c>
      <c r="AA166" s="202">
        <v>57</v>
      </c>
      <c r="AB166" s="199">
        <v>87.692307692307693</v>
      </c>
      <c r="AC166" s="202">
        <v>5</v>
      </c>
      <c r="AD166" s="199">
        <v>7.6923076923076925</v>
      </c>
      <c r="AE166" s="202">
        <v>2</v>
      </c>
      <c r="AF166" s="199">
        <v>3.0769230769230771</v>
      </c>
      <c r="AG166" s="202">
        <v>0</v>
      </c>
      <c r="AH166" s="199">
        <v>0</v>
      </c>
      <c r="AI166" s="197">
        <v>52</v>
      </c>
      <c r="AJ166" s="197">
        <v>68</v>
      </c>
      <c r="AK166" s="199">
        <v>43.333333333333336</v>
      </c>
      <c r="AL166" s="199">
        <v>56.666666666666664</v>
      </c>
      <c r="AM166" s="199">
        <v>100</v>
      </c>
      <c r="AN166" s="200">
        <v>30.491666666666667</v>
      </c>
      <c r="AO166" s="201" t="s">
        <v>1903</v>
      </c>
    </row>
    <row r="167" spans="1:41" x14ac:dyDescent="0.25">
      <c r="A167" s="268" t="s">
        <v>1357</v>
      </c>
      <c r="B167" s="197" t="s">
        <v>1681</v>
      </c>
      <c r="C167" s="201" t="str">
        <f>VLOOKUP(A167,'Questions_de_Village_V1-2-1'!$A:$AB,1,FALSE)</f>
        <v>Arbout Algos</v>
      </c>
      <c r="D167" s="201" t="str">
        <f>VLOOKUP(A167,'Questions_de_Village_V1-2-1'!$A:$AB,9,FALSE)</f>
        <v>Maltagne</v>
      </c>
      <c r="E167" s="201">
        <f>VLOOKUP(A167,'Questions_de_Village_V1-2-1'!$A:$AB,4,FALSE)</f>
        <v>12.267962764</v>
      </c>
      <c r="F167" s="201">
        <f>VLOOKUP(A167,'Questions_de_Village_V1-2-1'!$A:$AB,5,FALSE)</f>
        <v>16.577448302600001</v>
      </c>
      <c r="G167" s="201">
        <f>VLOOKUP(A167,'Questions_de_Village_V1-2-1'!$A:$AB,6,FALSE)</f>
        <v>327.25291514399999</v>
      </c>
      <c r="H167" s="201"/>
      <c r="I167" s="201" t="str">
        <f>VLOOKUP(A167,'Questions_de_Village_V1-2-1'!$A:$AB,10,FALSE)</f>
        <v>Daibaba_1_Maigana_</v>
      </c>
      <c r="J167" s="201" t="str">
        <f>VLOOKUP(A167,'Questions_de_Village_V1-2-1'!$A:$AB,11,FALSE)</f>
        <v>Maigana</v>
      </c>
      <c r="K167" s="201" t="str">
        <f>VLOOKUP(A167,'Questions_de_Village_V1-2-1'!$A:$AB,14,FALSE)</f>
        <v>bh_in_village</v>
      </c>
      <c r="L167" s="201">
        <f>VLOOKUP(A167,'Questions_de_Village_V1-2-1'!$A:$AB,15,FALSE)</f>
        <v>1</v>
      </c>
      <c r="M167" s="201">
        <f>VLOOKUP(A167,'Questions_de_Village_V1-2-1'!$A:$AB,16,FALSE)</f>
        <v>0</v>
      </c>
      <c r="N167" s="197"/>
      <c r="O167" s="197"/>
      <c r="P167" s="197">
        <v>584</v>
      </c>
      <c r="Q167" s="197">
        <v>688</v>
      </c>
      <c r="R167" s="197">
        <v>105</v>
      </c>
      <c r="S167" s="196">
        <v>744</v>
      </c>
      <c r="T167" s="196">
        <v>538</v>
      </c>
      <c r="U167" s="199">
        <v>72.311827956989248</v>
      </c>
      <c r="V167" s="196">
        <v>237</v>
      </c>
      <c r="W167" s="199">
        <v>31.85483870967742</v>
      </c>
      <c r="X167" s="198">
        <v>7.0857142857142854</v>
      </c>
      <c r="Y167" s="198">
        <v>6.2558139534883717</v>
      </c>
      <c r="Z167" s="198">
        <v>2.2571428571428571</v>
      </c>
      <c r="AA167" s="202">
        <v>72</v>
      </c>
      <c r="AB167" s="199">
        <v>68.571428571428569</v>
      </c>
      <c r="AC167" s="202">
        <v>11</v>
      </c>
      <c r="AD167" s="199">
        <v>10.476190476190476</v>
      </c>
      <c r="AE167" s="202">
        <v>1</v>
      </c>
      <c r="AF167" s="199">
        <v>0.95238095238095244</v>
      </c>
      <c r="AG167" s="202">
        <v>1</v>
      </c>
      <c r="AH167" s="199">
        <v>0.95238095238095244</v>
      </c>
      <c r="AI167" s="197">
        <v>108</v>
      </c>
      <c r="AJ167" s="197">
        <v>129</v>
      </c>
      <c r="AK167" s="199">
        <v>45.569620253164558</v>
      </c>
      <c r="AL167" s="199">
        <v>54.430379746835442</v>
      </c>
      <c r="AM167" s="199">
        <v>100</v>
      </c>
      <c r="AN167" s="200">
        <v>35.392405063291136</v>
      </c>
      <c r="AO167" s="201" t="s">
        <v>1903</v>
      </c>
    </row>
    <row r="168" spans="1:41" x14ac:dyDescent="0.25">
      <c r="A168" s="268" t="s">
        <v>1078</v>
      </c>
      <c r="B168" s="197" t="s">
        <v>1078</v>
      </c>
      <c r="C168" s="201" t="str">
        <f>VLOOKUP(A168,'Questions_de_Village_V1-2-1'!$A:$AB,1,FALSE)</f>
        <v>Ardafarat</v>
      </c>
      <c r="D168" s="273" t="str">
        <f>VLOOKUP(A168,'Questions_de_Village_V1-2-1'!$A:$AB,9,FALSE)</f>
        <v>Ardafara1</v>
      </c>
      <c r="E168" s="273">
        <f>VLOOKUP(A168,'Questions_de_Village_V1-2-1'!$A:$AB,4,FALSE)</f>
        <v>12.425674819499999</v>
      </c>
      <c r="F168" s="273">
        <f>VLOOKUP(A168,'Questions_de_Village_V1-2-1'!$A:$AB,5,FALSE)</f>
        <v>16.697410879</v>
      </c>
      <c r="G168" s="273">
        <f>VLOOKUP(A168,'Questions_de_Village_V1-2-1'!$A:$AB,6,FALSE)</f>
        <v>302.11346662800003</v>
      </c>
      <c r="H168" s="273"/>
      <c r="I168" s="273" t="str">
        <f>VLOOKUP(A168,'Questions_de_Village_V1-2-1'!$A:$AB,10,FALSE)</f>
        <v>Daibaba_1_Maigana_</v>
      </c>
      <c r="J168" s="273" t="str">
        <f>VLOOKUP(A168,'Questions_de_Village_V1-2-1'!$A:$AB,11,FALSE)</f>
        <v>Albirebi</v>
      </c>
      <c r="K168" s="273" t="str">
        <f>VLOOKUP(A168,'Questions_de_Village_V1-2-1'!$A:$AB,14,FALSE)</f>
        <v>open_well_in_or_near_village</v>
      </c>
      <c r="L168" s="273">
        <f>VLOOKUP(A168,'Questions_de_Village_V1-2-1'!$A:$AB,15,FALSE)</f>
        <v>0</v>
      </c>
      <c r="M168" s="273">
        <f>VLOOKUP(A168,'Questions_de_Village_V1-2-1'!$A:$AB,16,FALSE)</f>
        <v>1</v>
      </c>
      <c r="N168" s="197"/>
      <c r="O168" s="197"/>
      <c r="P168" s="197">
        <v>1514</v>
      </c>
      <c r="Q168" s="197">
        <v>1562</v>
      </c>
      <c r="R168" s="197">
        <v>49</v>
      </c>
      <c r="S168" s="196">
        <v>375</v>
      </c>
      <c r="T168" s="196">
        <v>271</v>
      </c>
      <c r="U168" s="199">
        <v>72.266666666666666</v>
      </c>
      <c r="V168" s="196">
        <v>97</v>
      </c>
      <c r="W168" s="199">
        <v>25.866666666666667</v>
      </c>
      <c r="X168" s="198">
        <v>7.6530612244897958</v>
      </c>
      <c r="Y168" s="198">
        <v>6.0222222222222221</v>
      </c>
      <c r="Z168" s="198">
        <v>1.9795918367346939</v>
      </c>
      <c r="AA168" s="202">
        <v>40</v>
      </c>
      <c r="AB168" s="199">
        <v>81.632653061224488</v>
      </c>
      <c r="AC168" s="202">
        <v>7</v>
      </c>
      <c r="AD168" s="199">
        <v>14.285714285714285</v>
      </c>
      <c r="AE168" s="202">
        <v>1</v>
      </c>
      <c r="AF168" s="199">
        <v>2.0408163265306123</v>
      </c>
      <c r="AG168" s="202">
        <v>0</v>
      </c>
      <c r="AH168" s="199">
        <v>0</v>
      </c>
      <c r="AI168" s="197">
        <v>43</v>
      </c>
      <c r="AJ168" s="197">
        <v>54</v>
      </c>
      <c r="AK168" s="199">
        <v>44.329896907216494</v>
      </c>
      <c r="AL168" s="199">
        <v>55.670103092783506</v>
      </c>
      <c r="AM168" s="199">
        <v>100</v>
      </c>
      <c r="AN168" s="200">
        <v>34.773195876288661</v>
      </c>
      <c r="AO168" s="201" t="s">
        <v>2049</v>
      </c>
    </row>
    <row r="169" spans="1:41" x14ac:dyDescent="0.25">
      <c r="A169" s="268" t="s">
        <v>1079</v>
      </c>
      <c r="B169" s="197" t="s">
        <v>1079</v>
      </c>
      <c r="C169" s="201" t="str">
        <f>VLOOKUP(A169,'Questions_de_Village_V1-2-1'!$A:$AB,1,FALSE)</f>
        <v>Ardafari 1</v>
      </c>
      <c r="D169" s="201" t="str">
        <f>VLOOKUP(A169,'Questions_de_Village_V1-2-1'!$A:$AB,9,FALSE)</f>
        <v>Ardafara2</v>
      </c>
      <c r="E169" s="201">
        <f>VLOOKUP(A169,'Questions_de_Village_V1-2-1'!$A:$AB,4,FALSE)</f>
        <v>12.4401658771</v>
      </c>
      <c r="F169" s="201">
        <f>VLOOKUP(A169,'Questions_de_Village_V1-2-1'!$A:$AB,5,FALSE)</f>
        <v>16.690318481999999</v>
      </c>
      <c r="G169" s="201">
        <f>VLOOKUP(A169,'Questions_de_Village_V1-2-1'!$A:$AB,6,FALSE)</f>
        <v>313.76411334099998</v>
      </c>
      <c r="H169" s="201"/>
      <c r="I169" s="201" t="str">
        <f>VLOOKUP(A169,'Questions_de_Village_V1-2-1'!$A:$AB,10,FALSE)</f>
        <v>Daibaba_1_Maigana_</v>
      </c>
      <c r="J169" s="201" t="str">
        <f>VLOOKUP(A169,'Questions_de_Village_V1-2-1'!$A:$AB,11,FALSE)</f>
        <v>Albirebi</v>
      </c>
      <c r="K169" s="201" t="str">
        <f>VLOOKUP(A169,'Questions_de_Village_V1-2-1'!$A:$AB,14,FALSE)</f>
        <v>open_well_in_or_near_village</v>
      </c>
      <c r="L169" s="201">
        <f>VLOOKUP(A169,'Questions_de_Village_V1-2-1'!$A:$AB,15,FALSE)</f>
        <v>0</v>
      </c>
      <c r="M169" s="201">
        <f>VLOOKUP(A169,'Questions_de_Village_V1-2-1'!$A:$AB,16,FALSE)</f>
        <v>1</v>
      </c>
      <c r="N169" s="197"/>
      <c r="O169" s="197"/>
      <c r="P169" s="197">
        <v>826</v>
      </c>
      <c r="Q169" s="197">
        <v>845</v>
      </c>
      <c r="R169" s="197">
        <v>20</v>
      </c>
      <c r="S169" s="196">
        <v>124</v>
      </c>
      <c r="T169" s="196">
        <v>85</v>
      </c>
      <c r="U169" s="199">
        <v>68.548387096774192</v>
      </c>
      <c r="V169" s="196">
        <v>44</v>
      </c>
      <c r="W169" s="199">
        <v>35.483870967741936</v>
      </c>
      <c r="X169" s="198">
        <v>6.2</v>
      </c>
      <c r="Y169" s="198">
        <v>4.4736842105263159</v>
      </c>
      <c r="Z169" s="198">
        <v>2.2000000000000002</v>
      </c>
      <c r="AA169" s="202">
        <v>18</v>
      </c>
      <c r="AB169" s="199">
        <v>90</v>
      </c>
      <c r="AC169" s="202">
        <v>2</v>
      </c>
      <c r="AD169" s="199">
        <v>10</v>
      </c>
      <c r="AE169" s="202">
        <v>0</v>
      </c>
      <c r="AF169" s="199">
        <v>0</v>
      </c>
      <c r="AG169" s="202">
        <v>0</v>
      </c>
      <c r="AH169" s="199">
        <v>0</v>
      </c>
      <c r="AI169" s="197">
        <v>14</v>
      </c>
      <c r="AJ169" s="197">
        <v>30</v>
      </c>
      <c r="AK169" s="199">
        <v>31.818181818181817</v>
      </c>
      <c r="AL169" s="199">
        <v>68.181818181818173</v>
      </c>
      <c r="AM169" s="199">
        <v>99.999999999999986</v>
      </c>
      <c r="AN169" s="200">
        <v>36.977272727272727</v>
      </c>
      <c r="AO169" s="201" t="s">
        <v>2049</v>
      </c>
    </row>
    <row r="170" spans="1:41" x14ac:dyDescent="0.25">
      <c r="A170" s="268" t="s">
        <v>1907</v>
      </c>
      <c r="B170" s="197" t="s">
        <v>1907</v>
      </c>
      <c r="C170" s="201" t="e">
        <f>VLOOKUP(A170,'Questions_de_Village_V1-2-1'!$A:$AB,1,FALSE)</f>
        <v>#N/A</v>
      </c>
      <c r="D170" s="201" t="e">
        <f>VLOOKUP(A170,'Questions_de_Village_V1-2-1'!$A:$AB,9,FALSE)</f>
        <v>#N/A</v>
      </c>
      <c r="E170" s="201" t="e">
        <f>VLOOKUP(A170,'Questions_de_Village_V1-2-1'!$A:$AB,4,FALSE)</f>
        <v>#N/A</v>
      </c>
      <c r="F170" s="201" t="e">
        <f>VLOOKUP(A170,'Questions_de_Village_V1-2-1'!$A:$AB,5,FALSE)</f>
        <v>#N/A</v>
      </c>
      <c r="G170" s="201" t="e">
        <f>VLOOKUP(A170,'Questions_de_Village_V1-2-1'!$A:$AB,6,FALSE)</f>
        <v>#N/A</v>
      </c>
      <c r="H170" s="201"/>
      <c r="I170" s="201" t="e">
        <f>VLOOKUP(A170,'Questions_de_Village_V1-2-1'!$A:$AB,10,FALSE)</f>
        <v>#N/A</v>
      </c>
      <c r="J170" s="201" t="e">
        <f>VLOOKUP(A170,'Questions_de_Village_V1-2-1'!$A:$AB,11,FALSE)</f>
        <v>#N/A</v>
      </c>
      <c r="K170" s="201" t="e">
        <f>VLOOKUP(A170,'Questions_de_Village_V1-2-1'!$A:$AB,14,FALSE)</f>
        <v>#N/A</v>
      </c>
      <c r="L170" s="201" t="e">
        <f>VLOOKUP(A170,'Questions_de_Village_V1-2-1'!$A:$AB,15,FALSE)</f>
        <v>#N/A</v>
      </c>
      <c r="M170" s="201" t="e">
        <f>VLOOKUP(A170,'Questions_de_Village_V1-2-1'!$A:$AB,16,FALSE)</f>
        <v>#N/A</v>
      </c>
      <c r="N170" s="197"/>
      <c r="O170" s="197"/>
      <c r="P170" s="197">
        <v>1168</v>
      </c>
      <c r="Q170" s="197">
        <v>1233</v>
      </c>
      <c r="R170" s="197">
        <v>66</v>
      </c>
      <c r="S170" s="196">
        <v>485</v>
      </c>
      <c r="T170" s="196">
        <v>342</v>
      </c>
      <c r="U170" s="199">
        <v>70.515463917525778</v>
      </c>
      <c r="V170" s="196">
        <v>164</v>
      </c>
      <c r="W170" s="199">
        <v>33.814432989690722</v>
      </c>
      <c r="X170" s="198">
        <v>7.3484848484848486</v>
      </c>
      <c r="Y170" s="198">
        <v>5.2615384615384615</v>
      </c>
      <c r="Z170" s="198">
        <v>2.4848484848484849</v>
      </c>
      <c r="AA170" s="202">
        <v>54</v>
      </c>
      <c r="AB170" s="199">
        <v>81.818181818181827</v>
      </c>
      <c r="AC170" s="202">
        <v>10</v>
      </c>
      <c r="AD170" s="199">
        <v>15.151515151515152</v>
      </c>
      <c r="AE170" s="202">
        <v>1</v>
      </c>
      <c r="AF170" s="199">
        <v>1.5151515151515151</v>
      </c>
      <c r="AG170" s="202">
        <v>0</v>
      </c>
      <c r="AH170" s="199">
        <v>0</v>
      </c>
      <c r="AI170" s="197">
        <v>74</v>
      </c>
      <c r="AJ170" s="197">
        <v>90</v>
      </c>
      <c r="AK170" s="199">
        <v>45.121951219512198</v>
      </c>
      <c r="AL170" s="199">
        <v>54.878048780487809</v>
      </c>
      <c r="AM170" s="199">
        <v>100</v>
      </c>
      <c r="AN170" s="200">
        <v>37.048780487804876</v>
      </c>
      <c r="AO170" s="201" t="s">
        <v>1903</v>
      </c>
    </row>
    <row r="171" spans="1:41" x14ac:dyDescent="0.25">
      <c r="A171" s="196" t="s">
        <v>1183</v>
      </c>
      <c r="B171" s="197" t="s">
        <v>1183</v>
      </c>
      <c r="C171" s="201" t="str">
        <f>VLOOKUP(A171,'Questions_de_Village_V1-2-1'!$A:$AB,1,FALSE)</f>
        <v>Ardebe 1</v>
      </c>
      <c r="D171" s="201" t="str">
        <f>VLOOKUP(A171,'Questions_de_Village_V1-2-1'!$A:$AB,9,FALSE)</f>
        <v>Ardebe1</v>
      </c>
      <c r="E171" s="201">
        <f>VLOOKUP(A171,'Questions_de_Village_V1-2-1'!$A:$AB,4,FALSE)</f>
        <v>12.2354759557</v>
      </c>
      <c r="F171" s="201">
        <f>VLOOKUP(A171,'Questions_de_Village_V1-2-1'!$A:$AB,5,FALSE)</f>
        <v>17.016530497600002</v>
      </c>
      <c r="G171" s="201">
        <f>VLOOKUP(A171,'Questions_de_Village_V1-2-1'!$A:$AB,6,FALSE)</f>
        <v>337.483011901</v>
      </c>
      <c r="H171" s="201"/>
      <c r="I171" s="201" t="str">
        <f>VLOOKUP(A171,'Questions_de_Village_V1-2-1'!$A:$AB,10,FALSE)</f>
        <v>Tania_1_Bokoro_</v>
      </c>
      <c r="J171" s="201" t="str">
        <f>VLOOKUP(A171,'Questions_de_Village_V1-2-1'!$A:$AB,11,FALSE)</f>
        <v>Bokoro</v>
      </c>
      <c r="K171" s="201" t="str">
        <f>VLOOKUP(A171,'Questions_de_Village_V1-2-1'!$A:$AB,14,FALSE)</f>
        <v>bh_in_village</v>
      </c>
      <c r="L171" s="201">
        <f>VLOOKUP(A171,'Questions_de_Village_V1-2-1'!$A:$AB,15,FALSE)</f>
        <v>1</v>
      </c>
      <c r="M171" s="201">
        <f>VLOOKUP(A171,'Questions_de_Village_V1-2-1'!$A:$AB,16,FALSE)</f>
        <v>0</v>
      </c>
      <c r="N171" s="197"/>
      <c r="O171" s="197"/>
      <c r="P171" s="197">
        <v>2653</v>
      </c>
      <c r="Q171" s="197">
        <v>2727</v>
      </c>
      <c r="R171" s="197">
        <v>75</v>
      </c>
      <c r="S171" s="196">
        <v>358</v>
      </c>
      <c r="T171" s="196">
        <v>215</v>
      </c>
      <c r="U171" s="199">
        <v>60.055865921787714</v>
      </c>
      <c r="V171" s="196">
        <v>92</v>
      </c>
      <c r="W171" s="199">
        <v>25.69832402234637</v>
      </c>
      <c r="X171" s="198">
        <v>4.7733333333333334</v>
      </c>
      <c r="Y171" s="198">
        <v>3.1159420289855073</v>
      </c>
      <c r="Z171" s="198">
        <v>1.2266666666666666</v>
      </c>
      <c r="AA171" s="202">
        <v>69</v>
      </c>
      <c r="AB171" s="199">
        <v>92</v>
      </c>
      <c r="AC171" s="202">
        <v>3</v>
      </c>
      <c r="AD171" s="199">
        <v>4</v>
      </c>
      <c r="AE171" s="202">
        <v>1</v>
      </c>
      <c r="AF171" s="199">
        <v>1.3333333333333335</v>
      </c>
      <c r="AG171" s="202">
        <v>0</v>
      </c>
      <c r="AH171" s="199">
        <v>0</v>
      </c>
      <c r="AI171" s="197">
        <v>51</v>
      </c>
      <c r="AJ171" s="197">
        <v>41</v>
      </c>
      <c r="AK171" s="199">
        <v>55.434782608695656</v>
      </c>
      <c r="AL171" s="199">
        <v>44.565217391304344</v>
      </c>
      <c r="AM171" s="199">
        <v>100</v>
      </c>
      <c r="AN171" s="200">
        <v>36.75</v>
      </c>
      <c r="AO171" s="201" t="s">
        <v>102</v>
      </c>
    </row>
    <row r="172" spans="1:41" x14ac:dyDescent="0.25">
      <c r="A172" s="266" t="s">
        <v>1184</v>
      </c>
      <c r="B172" s="197" t="s">
        <v>1184</v>
      </c>
      <c r="C172" s="201" t="str">
        <f>VLOOKUP(A172,'Questions_de_Village_V1-2-1'!$A:$AB,1,FALSE)</f>
        <v>Ardebe 3</v>
      </c>
      <c r="D172" s="201" t="str">
        <f>VLOOKUP(A172,'Questions_de_Village_V1-2-1'!$A:$AB,9,FALSE)</f>
        <v>Ardebe3</v>
      </c>
      <c r="E172" s="201">
        <f>VLOOKUP(A172,'Questions_de_Village_V1-2-1'!$A:$AB,4,FALSE)</f>
        <v>12.2181007703</v>
      </c>
      <c r="F172" s="201">
        <f>VLOOKUP(A172,'Questions_de_Village_V1-2-1'!$A:$AB,5,FALSE)</f>
        <v>17.031595558900001</v>
      </c>
      <c r="G172" s="201">
        <f>VLOOKUP(A172,'Questions_de_Village_V1-2-1'!$A:$AB,6,FALSE)</f>
        <v>329.09363111599998</v>
      </c>
      <c r="H172" s="201"/>
      <c r="I172" s="201" t="str">
        <f>VLOOKUP(A172,'Questions_de_Village_V1-2-1'!$A:$AB,10,FALSE)</f>
        <v>Tania_2_Dukshi_</v>
      </c>
      <c r="J172" s="201" t="str">
        <f>VLOOKUP(A172,'Questions_de_Village_V1-2-1'!$A:$AB,11,FALSE)</f>
        <v>Bokoro</v>
      </c>
      <c r="K172" s="201" t="str">
        <f>VLOOKUP(A172,'Questions_de_Village_V1-2-1'!$A:$AB,14,FALSE)</f>
        <v>bh_in_village</v>
      </c>
      <c r="L172" s="201">
        <f>VLOOKUP(A172,'Questions_de_Village_V1-2-1'!$A:$AB,15,FALSE)</f>
        <v>2</v>
      </c>
      <c r="M172" s="201">
        <f>VLOOKUP(A172,'Questions_de_Village_V1-2-1'!$A:$AB,16,FALSE)</f>
        <v>0</v>
      </c>
      <c r="N172" s="197"/>
      <c r="O172" s="197"/>
      <c r="P172" s="197">
        <v>2728</v>
      </c>
      <c r="Q172" s="197">
        <v>2832</v>
      </c>
      <c r="R172" s="197">
        <v>105</v>
      </c>
      <c r="S172" s="196">
        <v>585</v>
      </c>
      <c r="T172" s="196">
        <v>373</v>
      </c>
      <c r="U172" s="199">
        <v>63.760683760683754</v>
      </c>
      <c r="V172" s="196">
        <v>153</v>
      </c>
      <c r="W172" s="199">
        <v>26.153846153846157</v>
      </c>
      <c r="X172" s="198">
        <v>5.5714285714285712</v>
      </c>
      <c r="Y172" s="198">
        <v>4.0989010989010985</v>
      </c>
      <c r="Z172" s="198">
        <v>1.4571428571428571</v>
      </c>
      <c r="AA172" s="202">
        <v>90</v>
      </c>
      <c r="AB172" s="199">
        <v>85.714285714285708</v>
      </c>
      <c r="AC172" s="202">
        <v>12</v>
      </c>
      <c r="AD172" s="199">
        <v>11.428571428571429</v>
      </c>
      <c r="AE172" s="202">
        <v>1</v>
      </c>
      <c r="AF172" s="199">
        <v>0.95238095238095244</v>
      </c>
      <c r="AG172" s="202">
        <v>0</v>
      </c>
      <c r="AH172" s="199">
        <v>0</v>
      </c>
      <c r="AI172" s="197">
        <v>72</v>
      </c>
      <c r="AJ172" s="197">
        <v>81</v>
      </c>
      <c r="AK172" s="199">
        <v>47.058823529411761</v>
      </c>
      <c r="AL172" s="199">
        <v>52.941176470588239</v>
      </c>
      <c r="AM172" s="199">
        <v>100</v>
      </c>
      <c r="AN172" s="200">
        <v>35.431372549019606</v>
      </c>
      <c r="AO172" s="201" t="s">
        <v>102</v>
      </c>
    </row>
    <row r="173" spans="1:41" x14ac:dyDescent="0.25">
      <c r="A173" s="266" t="s">
        <v>1185</v>
      </c>
      <c r="B173" s="197" t="s">
        <v>1185</v>
      </c>
      <c r="C173" s="201" t="str">
        <f>VLOOKUP(A173,'Questions_de_Village_V1-2-1'!$A:$AB,1,FALSE)</f>
        <v>Ardebe Centre</v>
      </c>
      <c r="D173" s="201" t="str">
        <f>VLOOKUP(A173,'Questions_de_Village_V1-2-1'!$A:$AB,9,FALSE)</f>
        <v>Ardebe 2 Centre</v>
      </c>
      <c r="E173" s="201">
        <f>VLOOKUP(A173,'Questions_de_Village_V1-2-1'!$A:$AB,4,FALSE)</f>
        <v>12.228248966500001</v>
      </c>
      <c r="F173" s="201">
        <f>VLOOKUP(A173,'Questions_de_Village_V1-2-1'!$A:$AB,5,FALSE)</f>
        <v>17.0276430314</v>
      </c>
      <c r="G173" s="201">
        <f>VLOOKUP(A173,'Questions_de_Village_V1-2-1'!$A:$AB,6,FALSE)</f>
        <v>309.164828473</v>
      </c>
      <c r="H173" s="201"/>
      <c r="I173" s="201" t="str">
        <f>VLOOKUP(A173,'Questions_de_Village_V1-2-1'!$A:$AB,10,FALSE)</f>
        <v>Tania_1_Bokoro_</v>
      </c>
      <c r="J173" s="201" t="str">
        <f>VLOOKUP(A173,'Questions_de_Village_V1-2-1'!$A:$AB,11,FALSE)</f>
        <v>Bokoro</v>
      </c>
      <c r="K173" s="201" t="str">
        <f>VLOOKUP(A173,'Questions_de_Village_V1-2-1'!$A:$AB,14,FALSE)</f>
        <v>bh_in_village</v>
      </c>
      <c r="L173" s="201">
        <f>VLOOKUP(A173,'Questions_de_Village_V1-2-1'!$A:$AB,15,FALSE)</f>
        <v>1</v>
      </c>
      <c r="M173" s="201">
        <f>VLOOKUP(A173,'Questions_de_Village_V1-2-1'!$A:$AB,16,FALSE)</f>
        <v>0</v>
      </c>
      <c r="N173" s="197"/>
      <c r="O173" s="197"/>
      <c r="P173" s="197">
        <v>2501</v>
      </c>
      <c r="Q173" s="197">
        <v>2652</v>
      </c>
      <c r="R173" s="197">
        <v>152</v>
      </c>
      <c r="S173" s="196">
        <v>954</v>
      </c>
      <c r="T173" s="196">
        <v>645</v>
      </c>
      <c r="U173" s="199">
        <v>67.610062893081761</v>
      </c>
      <c r="V173" s="196">
        <v>264</v>
      </c>
      <c r="W173" s="199">
        <v>27.672955974842768</v>
      </c>
      <c r="X173" s="198">
        <v>6.2763157894736841</v>
      </c>
      <c r="Y173" s="198">
        <v>4.6402877697841722</v>
      </c>
      <c r="Z173" s="198">
        <v>1.736842105263158</v>
      </c>
      <c r="AA173" s="202">
        <v>129</v>
      </c>
      <c r="AB173" s="199">
        <v>84.868421052631575</v>
      </c>
      <c r="AC173" s="202">
        <v>15</v>
      </c>
      <c r="AD173" s="199">
        <v>9.8684210526315788</v>
      </c>
      <c r="AE173" s="202">
        <v>4</v>
      </c>
      <c r="AF173" s="199">
        <v>2.6315789473684208</v>
      </c>
      <c r="AG173" s="202">
        <v>1</v>
      </c>
      <c r="AH173" s="199">
        <v>0.6578947368421052</v>
      </c>
      <c r="AI173" s="197">
        <v>126</v>
      </c>
      <c r="AJ173" s="197">
        <v>138</v>
      </c>
      <c r="AK173" s="199">
        <v>47.727272727272727</v>
      </c>
      <c r="AL173" s="199">
        <v>52.272727272727273</v>
      </c>
      <c r="AM173" s="199">
        <v>100</v>
      </c>
      <c r="AN173" s="200">
        <v>35.875</v>
      </c>
      <c r="AO173" s="201" t="s">
        <v>102</v>
      </c>
    </row>
    <row r="174" spans="1:41" x14ac:dyDescent="0.25">
      <c r="A174" s="268" t="s">
        <v>1874</v>
      </c>
      <c r="B174" s="197" t="s">
        <v>1874</v>
      </c>
      <c r="C174" s="201" t="str">
        <f>VLOOKUP(A174,'Questions_de_Village_V1-2-1'!$A:$AB,1,FALSE)</f>
        <v>Arekap</v>
      </c>
      <c r="D174" s="201" t="str">
        <f>VLOOKUP(A174,'Questions_de_Village_V1-2-1'!$A:$AB,9,FALSE)</f>
        <v>Arikab1</v>
      </c>
      <c r="E174" s="201">
        <f>VLOOKUP(A174,'Questions_de_Village_V1-2-1'!$A:$AB,4,FALSE)</f>
        <v>11.8651104775</v>
      </c>
      <c r="F174" s="201">
        <f>VLOOKUP(A174,'Questions_de_Village_V1-2-1'!$A:$AB,5,FALSE)</f>
        <v>17.115382959800002</v>
      </c>
      <c r="G174" s="201">
        <f>VLOOKUP(A174,'Questions_de_Village_V1-2-1'!$A:$AB,6,FALSE)</f>
        <v>339.84111466799999</v>
      </c>
      <c r="H174" s="201"/>
      <c r="I174" s="201" t="str">
        <f>VLOOKUP(A174,'Questions_de_Village_V1-2-1'!$A:$AB,10,FALSE)</f>
        <v>Yessie</v>
      </c>
      <c r="J174" s="201" t="str">
        <f>VLOOKUP(A174,'Questions_de_Village_V1-2-1'!$A:$AB,11,FALSE)</f>
        <v>Gama</v>
      </c>
      <c r="K174" s="201" t="str">
        <f>VLOOKUP(A174,'Questions_de_Village_V1-2-1'!$A:$AB,14,FALSE)</f>
        <v>bh_in_village</v>
      </c>
      <c r="L174" s="201">
        <f>VLOOKUP(A174,'Questions_de_Village_V1-2-1'!$A:$AB,15,FALSE)</f>
        <v>1</v>
      </c>
      <c r="M174" s="201">
        <f>VLOOKUP(A174,'Questions_de_Village_V1-2-1'!$A:$AB,16,FALSE)</f>
        <v>0</v>
      </c>
      <c r="N174" s="197"/>
      <c r="O174" s="197"/>
      <c r="P174" s="197">
        <v>1905</v>
      </c>
      <c r="Q174" s="197">
        <v>1927</v>
      </c>
      <c r="R174" s="197">
        <v>23</v>
      </c>
      <c r="S174" s="196">
        <v>119</v>
      </c>
      <c r="T174" s="196">
        <v>73</v>
      </c>
      <c r="U174" s="199">
        <v>61.344537815126053</v>
      </c>
      <c r="V174" s="196">
        <v>35</v>
      </c>
      <c r="W174" s="199">
        <v>29.411764705882355</v>
      </c>
      <c r="X174" s="198">
        <v>5.1739130434782608</v>
      </c>
      <c r="Y174" s="198">
        <v>3.65</v>
      </c>
      <c r="Z174" s="198">
        <v>1.5217391304347827</v>
      </c>
      <c r="AA174" s="202">
        <v>22</v>
      </c>
      <c r="AB174" s="199">
        <v>95.652173913043484</v>
      </c>
      <c r="AC174" s="202">
        <v>1</v>
      </c>
      <c r="AD174" s="199">
        <v>4.3478260869565215</v>
      </c>
      <c r="AE174" s="202">
        <v>0</v>
      </c>
      <c r="AF174" s="199">
        <v>0</v>
      </c>
      <c r="AG174" s="202">
        <v>0</v>
      </c>
      <c r="AH174" s="199">
        <v>0</v>
      </c>
      <c r="AI174" s="197">
        <v>19</v>
      </c>
      <c r="AJ174" s="197">
        <v>13</v>
      </c>
      <c r="AK174" s="199">
        <v>54.285714285714285</v>
      </c>
      <c r="AL174" s="199">
        <v>37.142857142857146</v>
      </c>
      <c r="AM174" s="199">
        <v>91.428571428571431</v>
      </c>
      <c r="AN174" s="200">
        <v>24.257142857142856</v>
      </c>
      <c r="AO174" s="273" t="s">
        <v>1961</v>
      </c>
    </row>
    <row r="175" spans="1:41" x14ac:dyDescent="0.25">
      <c r="A175" s="266" t="s">
        <v>1813</v>
      </c>
      <c r="B175" s="197" t="s">
        <v>1813</v>
      </c>
      <c r="C175" s="201" t="str">
        <f>VLOOKUP(A175,'Questions_de_Village_V1-2-1'!$A:$AB,1,FALSE)</f>
        <v>Aretchi Adagaya</v>
      </c>
      <c r="D175" s="201" t="str">
        <f>VLOOKUP(A175,'Questions_de_Village_V1-2-1'!$A:$AB,9,FALSE)</f>
        <v>Aretchi Adarota</v>
      </c>
      <c r="E175" s="201">
        <f>VLOOKUP(A175,'Questions_de_Village_V1-2-1'!$A:$AB,4,FALSE)</f>
        <v>12.1519879388</v>
      </c>
      <c r="F175" s="201">
        <f>VLOOKUP(A175,'Questions_de_Village_V1-2-1'!$A:$AB,5,FALSE)</f>
        <v>17.053721855999999</v>
      </c>
      <c r="G175" s="201">
        <f>VLOOKUP(A175,'Questions_de_Village_V1-2-1'!$A:$AB,6,FALSE)</f>
        <v>317.13472719200001</v>
      </c>
      <c r="H175" s="201"/>
      <c r="I175" s="201" t="str">
        <f>VLOOKUP(A175,'Questions_de_Village_V1-2-1'!$A:$AB,10,FALSE)</f>
        <v>Tania_2_Dukshi_</v>
      </c>
      <c r="J175" s="201" t="str">
        <f>VLOOKUP(A175,'Questions_de_Village_V1-2-1'!$A:$AB,11,FALSE)</f>
        <v>Dilbini</v>
      </c>
      <c r="K175" s="201" t="str">
        <f>VLOOKUP(A175,'Questions_de_Village_V1-2-1'!$A:$AB,14,FALSE)</f>
        <v>bh_in_village</v>
      </c>
      <c r="L175" s="201">
        <f>VLOOKUP(A175,'Questions_de_Village_V1-2-1'!$A:$AB,15,FALSE)</f>
        <v>2</v>
      </c>
      <c r="M175" s="201">
        <f>VLOOKUP(A175,'Questions_de_Village_V1-2-1'!$A:$AB,16,FALSE)</f>
        <v>0</v>
      </c>
      <c r="N175" s="197"/>
      <c r="O175" s="197"/>
      <c r="P175" s="197">
        <v>1310</v>
      </c>
      <c r="Q175" s="197">
        <v>1369</v>
      </c>
      <c r="R175" s="197">
        <v>60</v>
      </c>
      <c r="S175" s="196">
        <v>365</v>
      </c>
      <c r="T175" s="196">
        <v>241</v>
      </c>
      <c r="U175" s="199">
        <v>66.027397260273972</v>
      </c>
      <c r="V175" s="196">
        <v>119</v>
      </c>
      <c r="W175" s="199">
        <v>32.602739726027394</v>
      </c>
      <c r="X175" s="198">
        <v>6.083333333333333</v>
      </c>
      <c r="Y175" s="198">
        <v>4.0166666666666666</v>
      </c>
      <c r="Z175" s="198">
        <v>1.9833333333333334</v>
      </c>
      <c r="AA175" s="202">
        <v>52</v>
      </c>
      <c r="AB175" s="199">
        <v>86.666666666666671</v>
      </c>
      <c r="AC175" s="202">
        <v>8</v>
      </c>
      <c r="AD175" s="199">
        <v>13.333333333333334</v>
      </c>
      <c r="AE175" s="202">
        <v>0</v>
      </c>
      <c r="AF175" s="199">
        <v>0</v>
      </c>
      <c r="AG175" s="202">
        <v>0</v>
      </c>
      <c r="AH175" s="199">
        <v>0</v>
      </c>
      <c r="AI175" s="197">
        <v>49</v>
      </c>
      <c r="AJ175" s="197">
        <v>69</v>
      </c>
      <c r="AK175" s="199">
        <v>41.17647058823529</v>
      </c>
      <c r="AL175" s="199">
        <v>57.983193277310932</v>
      </c>
      <c r="AM175" s="199">
        <v>99.159663865546221</v>
      </c>
      <c r="AN175" s="200">
        <v>31.579831932773111</v>
      </c>
      <c r="AO175" s="201" t="s">
        <v>937</v>
      </c>
    </row>
    <row r="176" spans="1:41" x14ac:dyDescent="0.25">
      <c r="A176" s="268" t="s">
        <v>541</v>
      </c>
      <c r="B176" s="197" t="s">
        <v>541</v>
      </c>
      <c r="C176" s="201" t="str">
        <f>VLOOKUP(A176,'Questions_de_Village_V1-2-1'!$A:$AB,1,FALSE)</f>
        <v>Arimta</v>
      </c>
      <c r="D176" s="201" t="str">
        <f>VLOOKUP(A176,'Questions_de_Village_V1-2-1'!$A:$AB,9,FALSE)</f>
        <v>Arimta</v>
      </c>
      <c r="E176" s="201">
        <f>VLOOKUP(A176,'Questions_de_Village_V1-2-1'!$A:$AB,4,FALSE)</f>
        <v>12.041865418900001</v>
      </c>
      <c r="F176" s="201">
        <f>VLOOKUP(A176,'Questions_de_Village_V1-2-1'!$A:$AB,5,FALSE)</f>
        <v>17.292035033800001</v>
      </c>
      <c r="G176" s="201">
        <f>VLOOKUP(A176,'Questions_de_Village_V1-2-1'!$A:$AB,6,FALSE)</f>
        <v>333.739680179</v>
      </c>
      <c r="H176" s="201"/>
      <c r="I176" s="201" t="str">
        <f>VLOOKUP(A176,'Questions_de_Village_V1-2-1'!$A:$AB,10,FALSE)</f>
        <v>Amloudouba</v>
      </c>
      <c r="J176" s="201" t="str">
        <f>VLOOKUP(A176,'Questions_de_Village_V1-2-1'!$A:$AB,11,FALSE)</f>
        <v>Ouled_Bili</v>
      </c>
      <c r="K176" s="201" t="str">
        <f>VLOOKUP(A176,'Questions_de_Village_V1-2-1'!$A:$AB,14,FALSE)</f>
        <v>swamp_far_away</v>
      </c>
      <c r="L176" s="201">
        <f>VLOOKUP(A176,'Questions_de_Village_V1-2-1'!$A:$AB,15,FALSE)</f>
        <v>0</v>
      </c>
      <c r="M176" s="201">
        <f>VLOOKUP(A176,'Questions_de_Village_V1-2-1'!$A:$AB,16,FALSE)</f>
        <v>1</v>
      </c>
      <c r="N176" s="197"/>
      <c r="O176" s="197"/>
      <c r="P176" s="197">
        <v>2632</v>
      </c>
      <c r="Q176" s="197">
        <v>2689</v>
      </c>
      <c r="R176" s="197">
        <v>58</v>
      </c>
      <c r="S176" s="196">
        <v>347</v>
      </c>
      <c r="T176" s="196">
        <v>221</v>
      </c>
      <c r="U176" s="199">
        <v>63.68876080691642</v>
      </c>
      <c r="V176" s="196">
        <v>82</v>
      </c>
      <c r="W176" s="199">
        <v>23.631123919308358</v>
      </c>
      <c r="X176" s="198">
        <v>5.9827586206896548</v>
      </c>
      <c r="Y176" s="198">
        <v>3.9464285714285716</v>
      </c>
      <c r="Z176" s="198">
        <v>1.4137931034482758</v>
      </c>
      <c r="AA176" s="202">
        <v>46</v>
      </c>
      <c r="AB176" s="199">
        <v>79.310344827586206</v>
      </c>
      <c r="AC176" s="202">
        <v>11</v>
      </c>
      <c r="AD176" s="199">
        <v>18.96551724137931</v>
      </c>
      <c r="AE176" s="202">
        <v>1</v>
      </c>
      <c r="AF176" s="199">
        <v>1.7241379310344827</v>
      </c>
      <c r="AG176" s="202">
        <v>0</v>
      </c>
      <c r="AH176" s="199">
        <v>0</v>
      </c>
      <c r="AI176" s="197">
        <v>42</v>
      </c>
      <c r="AJ176" s="197">
        <v>40</v>
      </c>
      <c r="AK176" s="199">
        <v>51.219512195121951</v>
      </c>
      <c r="AL176" s="199">
        <v>48.780487804878049</v>
      </c>
      <c r="AM176" s="199">
        <v>100</v>
      </c>
      <c r="AN176" s="200">
        <v>32.902439024390247</v>
      </c>
      <c r="AO176" s="201" t="s">
        <v>2063</v>
      </c>
    </row>
    <row r="177" spans="1:41" x14ac:dyDescent="0.25">
      <c r="A177" s="268" t="s">
        <v>1358</v>
      </c>
      <c r="B177" s="197" t="s">
        <v>2005</v>
      </c>
      <c r="C177" s="201" t="str">
        <f>VLOOKUP(A177,'Questions_de_Village_V1-2-1'!$A:$AB,1,FALSE)</f>
        <v>Arogne 2</v>
      </c>
      <c r="D177" s="201" t="str">
        <f>VLOOKUP(A177,'Questions_de_Village_V1-2-1'!$A:$AB,9,FALSE)</f>
        <v>Anrongne2</v>
      </c>
      <c r="E177" s="201">
        <f>VLOOKUP(A177,'Questions_de_Village_V1-2-1'!$A:$AB,4,FALSE)</f>
        <v>12.0242469088</v>
      </c>
      <c r="F177" s="201">
        <f>VLOOKUP(A177,'Questions_de_Village_V1-2-1'!$A:$AB,5,FALSE)</f>
        <v>16.4150054172</v>
      </c>
      <c r="G177" s="201">
        <f>VLOOKUP(A177,'Questions_de_Village_V1-2-1'!$A:$AB,6,FALSE)</f>
        <v>316.969683207</v>
      </c>
      <c r="H177" s="201"/>
      <c r="I177" s="201" t="str">
        <f>VLOOKUP(A177,'Questions_de_Village_V1-2-1'!$A:$AB,10,FALSE)</f>
        <v>Daibaba_1_Maigana_</v>
      </c>
      <c r="J177" s="201" t="str">
        <f>VLOOKUP(A177,'Questions_de_Village_V1-2-1'!$A:$AB,11,FALSE)</f>
        <v>Maigana</v>
      </c>
      <c r="K177" s="201" t="str">
        <f>VLOOKUP(A177,'Questions_de_Village_V1-2-1'!$A:$AB,14,FALSE)</f>
        <v>bh_in_village</v>
      </c>
      <c r="L177" s="201">
        <f>VLOOKUP(A177,'Questions_de_Village_V1-2-1'!$A:$AB,15,FALSE)</f>
        <v>0</v>
      </c>
      <c r="M177" s="201">
        <f>VLOOKUP(A177,'Questions_de_Village_V1-2-1'!$A:$AB,16,FALSE)</f>
        <v>1</v>
      </c>
      <c r="N177" s="197"/>
      <c r="O177" s="197"/>
      <c r="P177" s="197">
        <v>1144</v>
      </c>
      <c r="Q177" s="197">
        <v>1156</v>
      </c>
      <c r="R177" s="197">
        <v>13</v>
      </c>
      <c r="S177" s="196">
        <v>59</v>
      </c>
      <c r="T177" s="196">
        <v>34</v>
      </c>
      <c r="U177" s="199">
        <v>57.627118644067799</v>
      </c>
      <c r="V177" s="196">
        <v>22</v>
      </c>
      <c r="W177" s="199">
        <v>37.288135593220339</v>
      </c>
      <c r="X177" s="198">
        <v>4.5384615384615383</v>
      </c>
      <c r="Y177" s="198">
        <v>3.4</v>
      </c>
      <c r="Z177" s="198">
        <v>1.6923076923076923</v>
      </c>
      <c r="AA177" s="202">
        <v>12</v>
      </c>
      <c r="AB177" s="199">
        <v>92.307692307692307</v>
      </c>
      <c r="AC177" s="202">
        <v>1</v>
      </c>
      <c r="AD177" s="199">
        <v>7.6923076923076925</v>
      </c>
      <c r="AE177" s="202">
        <v>0</v>
      </c>
      <c r="AF177" s="199">
        <v>0</v>
      </c>
      <c r="AG177" s="202">
        <v>0</v>
      </c>
      <c r="AH177" s="199">
        <v>0</v>
      </c>
      <c r="AI177" s="197">
        <v>11</v>
      </c>
      <c r="AJ177" s="197">
        <v>11</v>
      </c>
      <c r="AK177" s="199">
        <v>50</v>
      </c>
      <c r="AL177" s="199">
        <v>50</v>
      </c>
      <c r="AM177" s="199">
        <v>100</v>
      </c>
      <c r="AN177" s="200">
        <v>31</v>
      </c>
      <c r="AO177" s="201" t="s">
        <v>1903</v>
      </c>
    </row>
    <row r="178" spans="1:41" x14ac:dyDescent="0.25">
      <c r="A178" s="268" t="s">
        <v>1433</v>
      </c>
      <c r="B178" s="197" t="s">
        <v>1433</v>
      </c>
      <c r="C178" s="201" t="str">
        <f>VLOOKUP(A178,'Questions_de_Village_V1-2-1'!$A:$AB,1,FALSE)</f>
        <v>Assabaye</v>
      </c>
      <c r="D178" s="201" t="str">
        <f>VLOOKUP(A178,'Questions_de_Village_V1-2-1'!$A:$AB,9,FALSE)</f>
        <v>Asabaya</v>
      </c>
      <c r="E178" s="201">
        <f>VLOOKUP(A178,'Questions_de_Village_V1-2-1'!$A:$AB,4,FALSE)</f>
        <v>11.943973890900001</v>
      </c>
      <c r="F178" s="201">
        <f>VLOOKUP(A178,'Questions_de_Village_V1-2-1'!$A:$AB,5,FALSE)</f>
        <v>17.2995801229</v>
      </c>
      <c r="G178" s="201">
        <f>VLOOKUP(A178,'Questions_de_Village_V1-2-1'!$A:$AB,6,FALSE)</f>
        <v>273.49950147200002</v>
      </c>
      <c r="H178" s="201"/>
      <c r="I178" s="201" t="str">
        <f>VLOOKUP(A178,'Questions_de_Village_V1-2-1'!$A:$AB,10,FALSE)</f>
        <v>Amloudouba</v>
      </c>
      <c r="J178" s="201" t="str">
        <f>VLOOKUP(A178,'Questions_de_Village_V1-2-1'!$A:$AB,11,FALSE)</f>
        <v>Ouled_Bili</v>
      </c>
      <c r="K178" s="201" t="str">
        <f>VLOOKUP(A178,'Questions_de_Village_V1-2-1'!$A:$AB,14,FALSE)</f>
        <v>open_well_in_or_near_village</v>
      </c>
      <c r="L178" s="201">
        <f>VLOOKUP(A178,'Questions_de_Village_V1-2-1'!$A:$AB,15,FALSE)</f>
        <v>0</v>
      </c>
      <c r="M178" s="201">
        <f>VLOOKUP(A178,'Questions_de_Village_V1-2-1'!$A:$AB,16,FALSE)</f>
        <v>1</v>
      </c>
      <c r="N178" s="197"/>
      <c r="O178" s="197"/>
      <c r="P178" s="197">
        <v>2166</v>
      </c>
      <c r="Q178" s="197">
        <v>2230</v>
      </c>
      <c r="R178" s="197">
        <v>65</v>
      </c>
      <c r="S178" s="196">
        <v>385</v>
      </c>
      <c r="T178" s="196">
        <v>247</v>
      </c>
      <c r="U178" s="199">
        <v>64.15584415584415</v>
      </c>
      <c r="V178" s="196">
        <v>144</v>
      </c>
      <c r="W178" s="199">
        <v>37.402597402597401</v>
      </c>
      <c r="X178" s="198">
        <v>5.9230769230769234</v>
      </c>
      <c r="Y178" s="198">
        <v>4.4107142857142856</v>
      </c>
      <c r="Z178" s="198">
        <v>2.2153846153846155</v>
      </c>
      <c r="AA178" s="202">
        <v>50</v>
      </c>
      <c r="AB178" s="199">
        <v>76.923076923076934</v>
      </c>
      <c r="AC178" s="202">
        <v>12</v>
      </c>
      <c r="AD178" s="199">
        <v>18.461538461538463</v>
      </c>
      <c r="AE178" s="202">
        <v>3</v>
      </c>
      <c r="AF178" s="199">
        <v>4.6153846153846159</v>
      </c>
      <c r="AG178" s="202">
        <v>0</v>
      </c>
      <c r="AH178" s="199">
        <v>0</v>
      </c>
      <c r="AI178" s="197">
        <v>71</v>
      </c>
      <c r="AJ178" s="197">
        <v>73</v>
      </c>
      <c r="AK178" s="199">
        <v>49.305555555555557</v>
      </c>
      <c r="AL178" s="199">
        <v>50.694444444444443</v>
      </c>
      <c r="AM178" s="199">
        <v>100</v>
      </c>
      <c r="AN178" s="200">
        <v>35.027777777777779</v>
      </c>
      <c r="AO178" s="201" t="s">
        <v>2063</v>
      </c>
    </row>
    <row r="179" spans="1:41" x14ac:dyDescent="0.25">
      <c r="A179" s="268" t="s">
        <v>1286</v>
      </c>
      <c r="B179" s="197" t="s">
        <v>1977</v>
      </c>
      <c r="C179" s="201" t="str">
        <f>VLOOKUP(A179,'Questions_de_Village_V1-2-1'!$A:$AB,1,FALSE)</f>
        <v>Assamale</v>
      </c>
      <c r="D179" s="201" t="str">
        <f>VLOOKUP(A179,'Questions_de_Village_V1-2-1'!$A:$AB,9,FALSE)</f>
        <v>Assamale</v>
      </c>
      <c r="E179" s="201">
        <f>VLOOKUP(A179,'Questions_de_Village_V1-2-1'!$A:$AB,4,FALSE)</f>
        <v>12.671651026899999</v>
      </c>
      <c r="F179" s="201">
        <f>VLOOKUP(A179,'Questions_de_Village_V1-2-1'!$A:$AB,5,FALSE)</f>
        <v>16.980007355400002</v>
      </c>
      <c r="G179" s="201">
        <f>VLOOKUP(A179,'Questions_de_Village_V1-2-1'!$A:$AB,6,FALSE)</f>
        <v>314.92980553400002</v>
      </c>
      <c r="H179" s="201"/>
      <c r="I179" s="201" t="str">
        <f>VLOOKUP(A179,'Questions_de_Village_V1-2-1'!$A:$AB,10,FALSE)</f>
        <v>Moito</v>
      </c>
      <c r="J179" s="201" t="str">
        <f>VLOOKUP(A179,'Questions_de_Village_V1-2-1'!$A:$AB,11,FALSE)</f>
        <v>Djokhana</v>
      </c>
      <c r="K179" s="201" t="str">
        <f>VLOOKUP(A179,'Questions_de_Village_V1-2-1'!$A:$AB,14,FALSE)</f>
        <v>open_well_far_from_village</v>
      </c>
      <c r="L179" s="201">
        <f>VLOOKUP(A179,'Questions_de_Village_V1-2-1'!$A:$AB,15,FALSE)</f>
        <v>0</v>
      </c>
      <c r="M179" s="201">
        <f>VLOOKUP(A179,'Questions_de_Village_V1-2-1'!$A:$AB,16,FALSE)</f>
        <v>0</v>
      </c>
      <c r="N179" s="197"/>
      <c r="O179" s="197"/>
      <c r="P179" s="197">
        <v>2</v>
      </c>
      <c r="Q179" s="197">
        <v>174</v>
      </c>
      <c r="R179" s="197">
        <v>173</v>
      </c>
      <c r="S179" s="196">
        <v>1094</v>
      </c>
      <c r="T179" s="196">
        <v>747</v>
      </c>
      <c r="U179" s="199">
        <v>68.28153564899452</v>
      </c>
      <c r="V179" s="196">
        <v>311</v>
      </c>
      <c r="W179" s="199">
        <v>28.427787934186473</v>
      </c>
      <c r="X179" s="198">
        <v>6.3236994219653182</v>
      </c>
      <c r="Y179" s="198">
        <v>4.3179190751445082</v>
      </c>
      <c r="Z179" s="198">
        <v>1.7976878612716762</v>
      </c>
      <c r="AA179" s="202">
        <v>172</v>
      </c>
      <c r="AB179" s="199">
        <v>99.421965317919074</v>
      </c>
      <c r="AC179" s="202">
        <v>1</v>
      </c>
      <c r="AD179" s="199">
        <v>0.57803468208092479</v>
      </c>
      <c r="AE179" s="202">
        <v>0</v>
      </c>
      <c r="AF179" s="199">
        <v>0</v>
      </c>
      <c r="AG179" s="202">
        <v>0</v>
      </c>
      <c r="AH179" s="199">
        <v>0</v>
      </c>
      <c r="AI179" s="197">
        <v>159</v>
      </c>
      <c r="AJ179" s="197">
        <v>152</v>
      </c>
      <c r="AK179" s="199">
        <v>51.125401929260448</v>
      </c>
      <c r="AL179" s="199">
        <v>48.874598070739552</v>
      </c>
      <c r="AM179" s="199">
        <v>100</v>
      </c>
      <c r="AN179" s="200">
        <v>22.778135048231512</v>
      </c>
      <c r="AO179" s="201" t="s">
        <v>166</v>
      </c>
    </row>
    <row r="180" spans="1:41" x14ac:dyDescent="0.25">
      <c r="A180" s="268" t="s">
        <v>1911</v>
      </c>
      <c r="B180" s="197" t="s">
        <v>1911</v>
      </c>
      <c r="C180" s="201" t="e">
        <f>VLOOKUP(A180,'Questions_de_Village_V1-2-1'!$A:$AB,1,FALSE)</f>
        <v>#N/A</v>
      </c>
      <c r="D180" s="201" t="e">
        <f>VLOOKUP(A180,'Questions_de_Village_V1-2-1'!$A:$AB,9,FALSE)</f>
        <v>#N/A</v>
      </c>
      <c r="E180" s="201" t="e">
        <f>VLOOKUP(A180,'Questions_de_Village_V1-2-1'!$A:$AB,4,FALSE)</f>
        <v>#N/A</v>
      </c>
      <c r="F180" s="201" t="e">
        <f>VLOOKUP(A180,'Questions_de_Village_V1-2-1'!$A:$AB,5,FALSE)</f>
        <v>#N/A</v>
      </c>
      <c r="G180" s="201" t="e">
        <f>VLOOKUP(A180,'Questions_de_Village_V1-2-1'!$A:$AB,6,FALSE)</f>
        <v>#N/A</v>
      </c>
      <c r="H180" s="201"/>
      <c r="I180" s="201" t="e">
        <f>VLOOKUP(A180,'Questions_de_Village_V1-2-1'!$A:$AB,10,FALSE)</f>
        <v>#N/A</v>
      </c>
      <c r="J180" s="201" t="e">
        <f>VLOOKUP(A180,'Questions_de_Village_V1-2-1'!$A:$AB,11,FALSE)</f>
        <v>#N/A</v>
      </c>
      <c r="K180" s="201" t="e">
        <f>VLOOKUP(A180,'Questions_de_Village_V1-2-1'!$A:$AB,14,FALSE)</f>
        <v>#N/A</v>
      </c>
      <c r="L180" s="201" t="e">
        <f>VLOOKUP(A180,'Questions_de_Village_V1-2-1'!$A:$AB,15,FALSE)</f>
        <v>#N/A</v>
      </c>
      <c r="M180" s="201" t="e">
        <f>VLOOKUP(A180,'Questions_de_Village_V1-2-1'!$A:$AB,16,FALSE)</f>
        <v>#N/A</v>
      </c>
      <c r="N180" s="197"/>
      <c r="O180" s="197"/>
      <c r="P180" s="197">
        <v>2525</v>
      </c>
      <c r="Q180" s="197">
        <v>2572</v>
      </c>
      <c r="R180" s="197">
        <v>48</v>
      </c>
      <c r="S180" s="196">
        <v>342</v>
      </c>
      <c r="T180" s="196">
        <v>237</v>
      </c>
      <c r="U180" s="199">
        <v>69.298245614035096</v>
      </c>
      <c r="V180" s="196">
        <v>105</v>
      </c>
      <c r="W180" s="199">
        <v>30.701754385964914</v>
      </c>
      <c r="X180" s="198">
        <v>7.125</v>
      </c>
      <c r="Y180" s="198">
        <v>5.042553191489362</v>
      </c>
      <c r="Z180" s="198">
        <v>2.1875</v>
      </c>
      <c r="AA180" s="202">
        <v>38</v>
      </c>
      <c r="AB180" s="199">
        <v>79.166666666666657</v>
      </c>
      <c r="AC180" s="202">
        <v>8</v>
      </c>
      <c r="AD180" s="199">
        <v>16.666666666666664</v>
      </c>
      <c r="AE180" s="202">
        <v>1</v>
      </c>
      <c r="AF180" s="199">
        <v>2.083333333333333</v>
      </c>
      <c r="AG180" s="202">
        <v>0</v>
      </c>
      <c r="AH180" s="199">
        <v>0</v>
      </c>
      <c r="AI180" s="197">
        <v>51</v>
      </c>
      <c r="AJ180" s="197">
        <v>54</v>
      </c>
      <c r="AK180" s="199">
        <v>48.571428571428569</v>
      </c>
      <c r="AL180" s="199">
        <v>51.428571428571423</v>
      </c>
      <c r="AM180" s="199">
        <v>100</v>
      </c>
      <c r="AN180" s="200">
        <v>33.390476190476193</v>
      </c>
      <c r="AO180" s="201" t="s">
        <v>1903</v>
      </c>
    </row>
    <row r="181" spans="1:41" x14ac:dyDescent="0.25">
      <c r="A181" s="181" t="s">
        <v>1121</v>
      </c>
      <c r="B181" s="197" t="s">
        <v>1121</v>
      </c>
      <c r="C181" s="201" t="str">
        <f>VLOOKUP(A181,'Questions_de_Village_V1-2-1'!$A:$AB,1,FALSE)</f>
        <v>Atoueli 2</v>
      </c>
      <c r="D181" s="201" t="str">
        <f>VLOOKUP(A181,'Questions_de_Village_V1-2-1'!$A:$AB,9,FALSE)</f>
        <v>Atouel2</v>
      </c>
      <c r="E181" s="201">
        <f>VLOOKUP(A181,'Questions_de_Village_V1-2-1'!$A:$AB,4,FALSE)</f>
        <v>12.157933054100001</v>
      </c>
      <c r="F181" s="201">
        <f>VLOOKUP(A181,'Questions_de_Village_V1-2-1'!$A:$AB,5,FALSE)</f>
        <v>17.574423079500001</v>
      </c>
      <c r="G181" s="201">
        <f>VLOOKUP(A181,'Questions_de_Village_V1-2-1'!$A:$AB,6,FALSE)</f>
        <v>337.56657931799998</v>
      </c>
      <c r="H181" s="201"/>
      <c r="I181" s="201" t="str">
        <f>VLOOKUP(A181,'Questions_de_Village_V1-2-1'!$A:$AB,10,FALSE)</f>
        <v>Amloudouba</v>
      </c>
      <c r="J181" s="201" t="str">
        <f>VLOOKUP(A181,'Questions_de_Village_V1-2-1'!$A:$AB,11,FALSE)</f>
        <v>Arbouchatak</v>
      </c>
      <c r="K181" s="201" t="str">
        <f>VLOOKUP(A181,'Questions_de_Village_V1-2-1'!$A:$AB,14,FALSE)</f>
        <v>swamp_near_by</v>
      </c>
      <c r="L181" s="201">
        <f>VLOOKUP(A181,'Questions_de_Village_V1-2-1'!$A:$AB,15,FALSE)</f>
        <v>0</v>
      </c>
      <c r="M181" s="201">
        <f>VLOOKUP(A181,'Questions_de_Village_V1-2-1'!$A:$AB,16,FALSE)</f>
        <v>0</v>
      </c>
      <c r="N181" s="197"/>
      <c r="O181" s="197"/>
      <c r="P181" s="197">
        <v>1011</v>
      </c>
      <c r="Q181" s="197">
        <v>1047</v>
      </c>
      <c r="R181" s="197">
        <v>37</v>
      </c>
      <c r="S181" s="196">
        <v>207</v>
      </c>
      <c r="T181" s="196">
        <v>141</v>
      </c>
      <c r="U181" s="199">
        <v>68.115942028985515</v>
      </c>
      <c r="V181" s="196">
        <v>57</v>
      </c>
      <c r="W181" s="199">
        <v>27.536231884057973</v>
      </c>
      <c r="X181" s="198">
        <v>5.5945945945945947</v>
      </c>
      <c r="Y181" s="198">
        <v>3.810810810810811</v>
      </c>
      <c r="Z181" s="198">
        <v>1.5405405405405406</v>
      </c>
      <c r="AA181" s="202">
        <v>36</v>
      </c>
      <c r="AB181" s="199">
        <v>97.297297297297305</v>
      </c>
      <c r="AC181" s="202">
        <v>1</v>
      </c>
      <c r="AD181" s="199">
        <v>2.7027027027027026</v>
      </c>
      <c r="AE181" s="202">
        <v>0</v>
      </c>
      <c r="AF181" s="199">
        <v>0</v>
      </c>
      <c r="AG181" s="202">
        <v>0</v>
      </c>
      <c r="AH181" s="199">
        <v>0</v>
      </c>
      <c r="AI181" s="197">
        <v>27</v>
      </c>
      <c r="AJ181" s="197">
        <v>30</v>
      </c>
      <c r="AK181" s="199">
        <v>47.368421052631575</v>
      </c>
      <c r="AL181" s="199">
        <v>52.631578947368418</v>
      </c>
      <c r="AM181" s="199">
        <v>100</v>
      </c>
      <c r="AN181" s="200">
        <v>34.877192982456137</v>
      </c>
      <c r="AO181" s="201" t="s">
        <v>1796</v>
      </c>
    </row>
    <row r="182" spans="1:41" x14ac:dyDescent="0.25">
      <c r="A182" s="196" t="s">
        <v>860</v>
      </c>
      <c r="B182" s="197" t="s">
        <v>860</v>
      </c>
      <c r="C182" s="201" t="s">
        <v>860</v>
      </c>
      <c r="D182" s="275" t="s">
        <v>860</v>
      </c>
      <c r="E182" s="275">
        <v>12.913084817</v>
      </c>
      <c r="F182" s="275">
        <v>16.756114398499999</v>
      </c>
      <c r="G182" s="275">
        <v>298.69106836200001</v>
      </c>
      <c r="H182" s="275" t="s">
        <v>11</v>
      </c>
      <c r="I182" s="275" t="s">
        <v>11</v>
      </c>
      <c r="J182" s="275" t="s">
        <v>2065</v>
      </c>
      <c r="K182" s="275" t="s">
        <v>65</v>
      </c>
      <c r="L182" s="275">
        <v>0</v>
      </c>
      <c r="M182" s="275">
        <v>0</v>
      </c>
      <c r="N182" s="197"/>
      <c r="O182" s="197"/>
      <c r="P182" s="197">
        <v>1411</v>
      </c>
      <c r="Q182" s="197">
        <v>1433</v>
      </c>
      <c r="R182" s="197">
        <v>23</v>
      </c>
      <c r="S182" s="196">
        <v>173</v>
      </c>
      <c r="T182" s="196">
        <v>127</v>
      </c>
      <c r="U182" s="199">
        <v>73.410404624277461</v>
      </c>
      <c r="V182" s="196">
        <v>61</v>
      </c>
      <c r="W182" s="199">
        <v>35.260115606936417</v>
      </c>
      <c r="X182" s="198">
        <v>7.5217391304347823</v>
      </c>
      <c r="Y182" s="198">
        <v>5.5217391304347823</v>
      </c>
      <c r="Z182" s="198">
        <v>2.652173913043478</v>
      </c>
      <c r="AA182" s="202">
        <v>23</v>
      </c>
      <c r="AB182" s="199">
        <v>100</v>
      </c>
      <c r="AC182" s="202">
        <v>0</v>
      </c>
      <c r="AD182" s="199">
        <v>0</v>
      </c>
      <c r="AE182" s="202">
        <v>0</v>
      </c>
      <c r="AF182" s="199">
        <v>0</v>
      </c>
      <c r="AG182" s="202">
        <v>0</v>
      </c>
      <c r="AH182" s="199">
        <v>0</v>
      </c>
      <c r="AI182" s="197">
        <v>31</v>
      </c>
      <c r="AJ182" s="197">
        <v>30</v>
      </c>
      <c r="AK182" s="199">
        <v>50.819672131147541</v>
      </c>
      <c r="AL182" s="199">
        <v>49.180327868852459</v>
      </c>
      <c r="AM182" s="199">
        <v>100</v>
      </c>
      <c r="AN182" s="200">
        <v>34.42622950819672</v>
      </c>
      <c r="AO182" s="201" t="s">
        <v>2052</v>
      </c>
    </row>
    <row r="183" spans="1:41" x14ac:dyDescent="0.25">
      <c r="A183" s="266" t="s">
        <v>1144</v>
      </c>
      <c r="B183" s="197" t="s">
        <v>1144</v>
      </c>
      <c r="C183" s="201" t="str">
        <f>VLOOKUP(A183,'Questions_de_Village_V1-2-1'!$A:$AB,1,FALSE)</f>
        <v>Babalah</v>
      </c>
      <c r="D183" s="201" t="str">
        <f>VLOOKUP(A183,'Questions_de_Village_V1-2-1'!$A:$AB,9,FALSE)</f>
        <v>Babala</v>
      </c>
      <c r="E183" s="201">
        <f>VLOOKUP(A183,'Questions_de_Village_V1-2-1'!$A:$AB,4,FALSE)</f>
        <v>12.7357141539</v>
      </c>
      <c r="F183" s="201">
        <f>VLOOKUP(A183,'Questions_de_Village_V1-2-1'!$A:$AB,5,FALSE)</f>
        <v>16.172823639499999</v>
      </c>
      <c r="G183" s="201">
        <f>VLOOKUP(A183,'Questions_de_Village_V1-2-1'!$A:$AB,6,FALSE)</f>
        <v>318.82302601399999</v>
      </c>
      <c r="H183" s="201"/>
      <c r="I183" s="201" t="str">
        <f>VLOOKUP(A183,'Questions_de_Village_V1-2-1'!$A:$AB,10,FALSE)</f>
        <v>Assala</v>
      </c>
      <c r="J183" s="201" t="str">
        <f>VLOOKUP(A183,'Questions_de_Village_V1-2-1'!$A:$AB,11,FALSE)</f>
        <v>Bisney</v>
      </c>
      <c r="K183" s="201" t="str">
        <f>VLOOKUP(A183,'Questions_de_Village_V1-2-1'!$A:$AB,14,FALSE)</f>
        <v>open_well_far_from_village</v>
      </c>
      <c r="L183" s="201">
        <f>VLOOKUP(A183,'Questions_de_Village_V1-2-1'!$A:$AB,15,FALSE)</f>
        <v>0</v>
      </c>
      <c r="M183" s="201">
        <f>VLOOKUP(A183,'Questions_de_Village_V1-2-1'!$A:$AB,16,FALSE)</f>
        <v>1</v>
      </c>
      <c r="N183" s="197"/>
      <c r="O183" s="197"/>
      <c r="P183" s="197">
        <v>1229</v>
      </c>
      <c r="Q183" s="197">
        <v>1246</v>
      </c>
      <c r="R183" s="197">
        <v>18</v>
      </c>
      <c r="S183" s="196">
        <v>100</v>
      </c>
      <c r="T183" s="196">
        <v>63</v>
      </c>
      <c r="U183" s="199">
        <v>63</v>
      </c>
      <c r="V183" s="196">
        <v>32</v>
      </c>
      <c r="W183" s="199">
        <v>32</v>
      </c>
      <c r="X183" s="198">
        <v>5.5555555555555554</v>
      </c>
      <c r="Y183" s="198">
        <v>3.5</v>
      </c>
      <c r="Z183" s="198">
        <v>1.7777777777777777</v>
      </c>
      <c r="AA183" s="202">
        <v>16</v>
      </c>
      <c r="AB183" s="199">
        <v>88.888888888888886</v>
      </c>
      <c r="AC183" s="202">
        <v>1</v>
      </c>
      <c r="AD183" s="199">
        <v>5.5555555555555554</v>
      </c>
      <c r="AE183" s="202">
        <v>1</v>
      </c>
      <c r="AF183" s="199">
        <v>5.5555555555555554</v>
      </c>
      <c r="AG183" s="202">
        <v>0</v>
      </c>
      <c r="AH183" s="199">
        <v>0</v>
      </c>
      <c r="AI183" s="197">
        <v>18</v>
      </c>
      <c r="AJ183" s="197">
        <v>14</v>
      </c>
      <c r="AK183" s="199">
        <v>56.25</v>
      </c>
      <c r="AL183" s="199">
        <v>43.75</v>
      </c>
      <c r="AM183" s="199">
        <v>100</v>
      </c>
      <c r="AN183" s="200">
        <v>34.8125</v>
      </c>
      <c r="AO183" s="201" t="s">
        <v>219</v>
      </c>
    </row>
    <row r="184" spans="1:41" x14ac:dyDescent="0.25">
      <c r="A184" s="268" t="s">
        <v>1393</v>
      </c>
      <c r="B184" s="197" t="s">
        <v>2019</v>
      </c>
      <c r="C184" s="201" t="str">
        <f>VLOOKUP(A184,'Questions_de_Village_V1-2-1'!$A:$AB,1,FALSE)</f>
        <v>Bach</v>
      </c>
      <c r="D184" s="201" t="str">
        <f>VLOOKUP(A184,'Questions_de_Village_V1-2-1'!$A:$AB,9,FALSE)</f>
        <v>Bache</v>
      </c>
      <c r="E184" s="201">
        <f>VLOOKUP(A184,'Questions_de_Village_V1-2-1'!$A:$AB,4,FALSE)</f>
        <v>12.5809677127</v>
      </c>
      <c r="F184" s="201">
        <f>VLOOKUP(A184,'Questions_de_Village_V1-2-1'!$A:$AB,5,FALSE)</f>
        <v>16.558388603000001</v>
      </c>
      <c r="G184" s="201">
        <f>VLOOKUP(A184,'Questions_de_Village_V1-2-1'!$A:$AB,6,FALSE)</f>
        <v>303.68001737499998</v>
      </c>
      <c r="H184" s="201"/>
      <c r="I184" s="201" t="str">
        <f>VLOOKUP(A184,'Questions_de_Village_V1-2-1'!$A:$AB,10,FALSE)</f>
        <v>Moito</v>
      </c>
      <c r="J184" s="201" t="str">
        <f>VLOOKUP(A184,'Questions_de_Village_V1-2-1'!$A:$AB,11,FALSE)</f>
        <v>Moito</v>
      </c>
      <c r="K184" s="201" t="str">
        <f>VLOOKUP(A184,'Questions_de_Village_V1-2-1'!$A:$AB,14,FALSE)</f>
        <v>commercial_bh_in_village</v>
      </c>
      <c r="L184" s="201">
        <f>VLOOKUP(A184,'Questions_de_Village_V1-2-1'!$A:$AB,15,FALSE)</f>
        <v>0</v>
      </c>
      <c r="M184" s="201">
        <f>VLOOKUP(A184,'Questions_de_Village_V1-2-1'!$A:$AB,16,FALSE)</f>
        <v>0</v>
      </c>
      <c r="N184" s="197"/>
      <c r="O184" s="197"/>
      <c r="P184" s="197">
        <v>2034</v>
      </c>
      <c r="Q184" s="197">
        <v>2168</v>
      </c>
      <c r="R184" s="197">
        <v>135</v>
      </c>
      <c r="S184" s="196">
        <v>1180</v>
      </c>
      <c r="T184" s="196">
        <v>863</v>
      </c>
      <c r="U184" s="199">
        <v>73.135593220338976</v>
      </c>
      <c r="V184" s="196">
        <v>422</v>
      </c>
      <c r="W184" s="199">
        <v>35.762711864406782</v>
      </c>
      <c r="X184" s="198">
        <v>8.7407407407407405</v>
      </c>
      <c r="Y184" s="198">
        <v>6.5877862595419847</v>
      </c>
      <c r="Z184" s="198">
        <v>3.1259259259259258</v>
      </c>
      <c r="AA184" s="202">
        <v>90</v>
      </c>
      <c r="AB184" s="199">
        <v>66.666666666666657</v>
      </c>
      <c r="AC184" s="202">
        <v>34</v>
      </c>
      <c r="AD184" s="199">
        <v>25.185185185185183</v>
      </c>
      <c r="AE184" s="202">
        <v>6</v>
      </c>
      <c r="AF184" s="199">
        <v>4.4444444444444446</v>
      </c>
      <c r="AG184" s="202">
        <v>2</v>
      </c>
      <c r="AH184" s="199">
        <v>1.4814814814814816</v>
      </c>
      <c r="AI184" s="197">
        <v>199</v>
      </c>
      <c r="AJ184" s="197">
        <v>223</v>
      </c>
      <c r="AK184" s="199">
        <v>47.156398104265399</v>
      </c>
      <c r="AL184" s="199">
        <v>52.843601895734594</v>
      </c>
      <c r="AM184" s="199">
        <v>100</v>
      </c>
      <c r="AN184" s="200">
        <v>34.203791469194314</v>
      </c>
      <c r="AO184" s="201" t="s">
        <v>105</v>
      </c>
    </row>
    <row r="185" spans="1:41" x14ac:dyDescent="0.25">
      <c r="A185" s="266" t="s">
        <v>1278</v>
      </c>
      <c r="B185" s="197" t="s">
        <v>1278</v>
      </c>
      <c r="C185" s="201" t="str">
        <f>VLOOKUP(A185,'Questions_de_Village_V1-2-1'!$A:$AB,1,FALSE)</f>
        <v>Bagada</v>
      </c>
      <c r="D185" s="201" t="str">
        <f>VLOOKUP(A185,'Questions_de_Village_V1-2-1'!$A:$AB,9,FALSE)</f>
        <v>Bagad</v>
      </c>
      <c r="E185" s="201">
        <f>VLOOKUP(A185,'Questions_de_Village_V1-2-1'!$A:$AB,4,FALSE)</f>
        <v>12.687393221900001</v>
      </c>
      <c r="F185" s="201">
        <f>VLOOKUP(A185,'Questions_de_Village_V1-2-1'!$A:$AB,5,FALSE)</f>
        <v>16.936518948500002</v>
      </c>
      <c r="G185" s="201">
        <f>VLOOKUP(A185,'Questions_de_Village_V1-2-1'!$A:$AB,6,FALSE)</f>
        <v>308.99258561900001</v>
      </c>
      <c r="H185" s="201"/>
      <c r="I185" s="201" t="str">
        <f>VLOOKUP(A185,'Questions_de_Village_V1-2-1'!$A:$AB,10,FALSE)</f>
        <v>Moito</v>
      </c>
      <c r="J185" s="201" t="str">
        <f>VLOOKUP(A185,'Questions_de_Village_V1-2-1'!$A:$AB,11,FALSE)</f>
        <v>Djokhana</v>
      </c>
      <c r="K185" s="201" t="str">
        <f>VLOOKUP(A185,'Questions_de_Village_V1-2-1'!$A:$AB,14,FALSE)</f>
        <v>open_well_in_or_near_village</v>
      </c>
      <c r="L185" s="201">
        <f>VLOOKUP(A185,'Questions_de_Village_V1-2-1'!$A:$AB,15,FALSE)</f>
        <v>0</v>
      </c>
      <c r="M185" s="201">
        <f>VLOOKUP(A185,'Questions_de_Village_V1-2-1'!$A:$AB,16,FALSE)</f>
        <v>0</v>
      </c>
      <c r="N185" s="197"/>
      <c r="O185" s="197"/>
      <c r="P185" s="197">
        <v>2537</v>
      </c>
      <c r="Q185" s="197">
        <v>2567</v>
      </c>
      <c r="R185" s="197">
        <v>31</v>
      </c>
      <c r="S185" s="196">
        <v>203</v>
      </c>
      <c r="T185" s="196">
        <v>141</v>
      </c>
      <c r="U185" s="199">
        <v>69.458128078817737</v>
      </c>
      <c r="V185" s="196">
        <v>87</v>
      </c>
      <c r="W185" s="199">
        <v>42.857142857142854</v>
      </c>
      <c r="X185" s="198">
        <v>6.5483870967741939</v>
      </c>
      <c r="Y185" s="198">
        <v>4.5483870967741939</v>
      </c>
      <c r="Z185" s="198">
        <v>2.806451612903226</v>
      </c>
      <c r="AA185" s="202">
        <v>31</v>
      </c>
      <c r="AB185" s="199">
        <v>100</v>
      </c>
      <c r="AC185" s="202">
        <v>0</v>
      </c>
      <c r="AD185" s="199">
        <v>0</v>
      </c>
      <c r="AE185" s="202">
        <v>0</v>
      </c>
      <c r="AF185" s="199">
        <v>0</v>
      </c>
      <c r="AG185" s="202">
        <v>0</v>
      </c>
      <c r="AH185" s="199">
        <v>0</v>
      </c>
      <c r="AI185" s="197">
        <v>47</v>
      </c>
      <c r="AJ185" s="197">
        <v>40</v>
      </c>
      <c r="AK185" s="199">
        <v>54.022988505747129</v>
      </c>
      <c r="AL185" s="199">
        <v>45.977011494252871</v>
      </c>
      <c r="AM185" s="199">
        <v>100</v>
      </c>
      <c r="AN185" s="200">
        <v>37.310344827586206</v>
      </c>
      <c r="AO185" s="201" t="s">
        <v>166</v>
      </c>
    </row>
    <row r="186" spans="1:41" x14ac:dyDescent="0.25">
      <c r="A186" s="268" t="s">
        <v>252</v>
      </c>
      <c r="B186" s="197" t="s">
        <v>2011</v>
      </c>
      <c r="C186" s="201" t="str">
        <f>VLOOKUP(A186,'Questions_de_Village_V1-2-1'!$A:$AB,1,FALSE)</f>
        <v>Bagourwa</v>
      </c>
      <c r="D186" s="201" t="str">
        <f>VLOOKUP(A186,'Questions_de_Village_V1-2-1'!$A:$AB,9,FALSE)</f>
        <v>Bagourwa</v>
      </c>
      <c r="E186" s="201">
        <f>VLOOKUP(A186,'Questions_de_Village_V1-2-1'!$A:$AB,4,FALSE)</f>
        <v>12.1501823525</v>
      </c>
      <c r="F186" s="201">
        <f>VLOOKUP(A186,'Questions_de_Village_V1-2-1'!$A:$AB,5,FALSE)</f>
        <v>16.420376316999999</v>
      </c>
      <c r="G186" s="201">
        <f>VLOOKUP(A186,'Questions_de_Village_V1-2-1'!$A:$AB,6,FALSE)</f>
        <v>319.859403095</v>
      </c>
      <c r="H186" s="201"/>
      <c r="I186" s="201" t="str">
        <f>VLOOKUP(A186,'Questions_de_Village_V1-2-1'!$A:$AB,10,FALSE)</f>
        <v>Daibaba_1_Maigana_</v>
      </c>
      <c r="J186" s="201" t="str">
        <f>VLOOKUP(A186,'Questions_de_Village_V1-2-1'!$A:$AB,11,FALSE)</f>
        <v>Maigana</v>
      </c>
      <c r="K186" s="201" t="str">
        <f>VLOOKUP(A186,'Questions_de_Village_V1-2-1'!$A:$AB,14,FALSE)</f>
        <v>bh_in_village</v>
      </c>
      <c r="L186" s="201">
        <f>VLOOKUP(A186,'Questions_de_Village_V1-2-1'!$A:$AB,15,FALSE)</f>
        <v>1</v>
      </c>
      <c r="M186" s="201">
        <f>VLOOKUP(A186,'Questions_de_Village_V1-2-1'!$A:$AB,16,FALSE)</f>
        <v>0</v>
      </c>
      <c r="N186" s="197"/>
      <c r="O186" s="197"/>
      <c r="P186" s="197">
        <v>1668</v>
      </c>
      <c r="Q186" s="197">
        <v>1734</v>
      </c>
      <c r="R186" s="197">
        <v>67</v>
      </c>
      <c r="S186" s="196">
        <v>430</v>
      </c>
      <c r="T186" s="196">
        <v>294</v>
      </c>
      <c r="U186" s="199">
        <v>68.372093023255815</v>
      </c>
      <c r="V186" s="196">
        <v>120</v>
      </c>
      <c r="W186" s="199">
        <v>27.906976744186046</v>
      </c>
      <c r="X186" s="198">
        <v>6.4179104477611943</v>
      </c>
      <c r="Y186" s="198">
        <v>4.3880597014925371</v>
      </c>
      <c r="Z186" s="198">
        <v>1.791044776119403</v>
      </c>
      <c r="AA186" s="202">
        <v>62</v>
      </c>
      <c r="AB186" s="199">
        <v>92.537313432835816</v>
      </c>
      <c r="AC186" s="202">
        <v>4</v>
      </c>
      <c r="AD186" s="199">
        <v>5.9701492537313428</v>
      </c>
      <c r="AE186" s="202">
        <v>0</v>
      </c>
      <c r="AF186" s="199">
        <v>0</v>
      </c>
      <c r="AG186" s="202">
        <v>0</v>
      </c>
      <c r="AH186" s="199">
        <v>0</v>
      </c>
      <c r="AI186" s="197">
        <v>61</v>
      </c>
      <c r="AJ186" s="197">
        <v>59</v>
      </c>
      <c r="AK186" s="199">
        <v>50.833333333333329</v>
      </c>
      <c r="AL186" s="199">
        <v>49.166666666666664</v>
      </c>
      <c r="AM186" s="199">
        <v>100</v>
      </c>
      <c r="AN186" s="200">
        <v>33.774999999999999</v>
      </c>
      <c r="AO186" s="201" t="s">
        <v>1903</v>
      </c>
    </row>
    <row r="187" spans="1:41" x14ac:dyDescent="0.25">
      <c r="A187" s="268" t="s">
        <v>558</v>
      </c>
      <c r="B187" s="197" t="s">
        <v>558</v>
      </c>
      <c r="C187" s="201" t="str">
        <f>VLOOKUP(A187,'Questions_de_Village_V1-2-1'!$A:$AB,1,FALSE)</f>
        <v>Baka</v>
      </c>
      <c r="D187" s="201" t="str">
        <f>VLOOKUP(A187,'Questions_de_Village_V1-2-1'!$A:$AB,9,FALSE)</f>
        <v>Baka</v>
      </c>
      <c r="E187" s="201">
        <f>VLOOKUP(A187,'Questions_de_Village_V1-2-1'!$A:$AB,4,FALSE)</f>
        <v>11.9331556687</v>
      </c>
      <c r="F187" s="201">
        <f>VLOOKUP(A187,'Questions_de_Village_V1-2-1'!$A:$AB,5,FALSE)</f>
        <v>17.260752327199999</v>
      </c>
      <c r="G187" s="201">
        <f>VLOOKUP(A187,'Questions_de_Village_V1-2-1'!$A:$AB,6,FALSE)</f>
        <v>314.68004955700002</v>
      </c>
      <c r="H187" s="201"/>
      <c r="I187" s="201" t="str">
        <f>VLOOKUP(A187,'Questions_de_Village_V1-2-1'!$A:$AB,10,FALSE)</f>
        <v>Amloudouba</v>
      </c>
      <c r="J187" s="201" t="str">
        <f>VLOOKUP(A187,'Questions_de_Village_V1-2-1'!$A:$AB,11,FALSE)</f>
        <v>Ouled_Bili</v>
      </c>
      <c r="K187" s="201" t="str">
        <f>VLOOKUP(A187,'Questions_de_Village_V1-2-1'!$A:$AB,14,FALSE)</f>
        <v>bh_in_village</v>
      </c>
      <c r="L187" s="201">
        <f>VLOOKUP(A187,'Questions_de_Village_V1-2-1'!$A:$AB,15,FALSE)</f>
        <v>1</v>
      </c>
      <c r="M187" s="201">
        <f>VLOOKUP(A187,'Questions_de_Village_V1-2-1'!$A:$AB,16,FALSE)</f>
        <v>0</v>
      </c>
      <c r="N187" s="197"/>
      <c r="O187" s="197"/>
      <c r="P187" s="197">
        <v>727</v>
      </c>
      <c r="Q187" s="197">
        <v>832</v>
      </c>
      <c r="R187" s="197">
        <v>106</v>
      </c>
      <c r="S187" s="196">
        <v>683</v>
      </c>
      <c r="T187" s="196">
        <v>480</v>
      </c>
      <c r="U187" s="199">
        <v>70.278184480234259</v>
      </c>
      <c r="V187" s="196">
        <v>207</v>
      </c>
      <c r="W187" s="199">
        <v>30.307467057101022</v>
      </c>
      <c r="X187" s="198">
        <v>6.4433962264150946</v>
      </c>
      <c r="Y187" s="198">
        <v>4.8</v>
      </c>
      <c r="Z187" s="198">
        <v>1.9528301886792452</v>
      </c>
      <c r="AA187" s="202">
        <v>105</v>
      </c>
      <c r="AB187" s="199">
        <v>99.056603773584911</v>
      </c>
      <c r="AC187" s="202">
        <v>1</v>
      </c>
      <c r="AD187" s="199">
        <v>0.94339622641509435</v>
      </c>
      <c r="AE187" s="202">
        <v>0</v>
      </c>
      <c r="AF187" s="199">
        <v>0</v>
      </c>
      <c r="AG187" s="202">
        <v>0</v>
      </c>
      <c r="AH187" s="199">
        <v>0</v>
      </c>
      <c r="AI187" s="197">
        <v>100</v>
      </c>
      <c r="AJ187" s="197">
        <v>107</v>
      </c>
      <c r="AK187" s="199">
        <v>48.309178743961354</v>
      </c>
      <c r="AL187" s="199">
        <v>51.690821256038646</v>
      </c>
      <c r="AM187" s="199">
        <v>100</v>
      </c>
      <c r="AN187" s="200">
        <v>33.79710144927536</v>
      </c>
      <c r="AO187" s="201" t="s">
        <v>2063</v>
      </c>
    </row>
    <row r="188" spans="1:41" x14ac:dyDescent="0.25">
      <c r="A188" s="171" t="s">
        <v>848</v>
      </c>
      <c r="B188" s="197" t="s">
        <v>848</v>
      </c>
      <c r="C188" s="201" t="str">
        <f>VLOOKUP(A188,'Questions_de_Village_V1-2-1'!$A:$AB,1,FALSE)</f>
        <v>Balimri</v>
      </c>
      <c r="D188" s="201" t="str">
        <f>VLOOKUP(A188,'Questions_de_Village_V1-2-1'!$A:$AB,9,FALSE)</f>
        <v>Balimri</v>
      </c>
      <c r="E188" s="201">
        <f>VLOOKUP(A188,'Questions_de_Village_V1-2-1'!$A:$AB,4,FALSE)</f>
        <v>13.013375719200001</v>
      </c>
      <c r="F188" s="201">
        <f>VLOOKUP(A188,'Questions_de_Village_V1-2-1'!$A:$AB,5,FALSE)</f>
        <v>16.803696674000001</v>
      </c>
      <c r="G188" s="201">
        <f>VLOOKUP(A188,'Questions_de_Village_V1-2-1'!$A:$AB,6,FALSE)</f>
        <v>302.46503778300001</v>
      </c>
      <c r="H188" s="201"/>
      <c r="I188" s="201" t="str">
        <f>VLOOKUP(A188,'Questions_de_Village_V1-2-1'!$A:$AB,10,FALSE)</f>
        <v>Kouka</v>
      </c>
      <c r="J188" s="201" t="str">
        <f>VLOOKUP(A188,'Questions_de_Village_V1-2-1'!$A:$AB,11,FALSE)</f>
        <v>Abgode</v>
      </c>
      <c r="K188" s="201" t="str">
        <f>VLOOKUP(A188,'Questions_de_Village_V1-2-1'!$A:$AB,14,FALSE)</f>
        <v>bh_in_village</v>
      </c>
      <c r="L188" s="201">
        <f>VLOOKUP(A188,'Questions_de_Village_V1-2-1'!$A:$AB,15,FALSE)</f>
        <v>0</v>
      </c>
      <c r="M188" s="201">
        <f>VLOOKUP(A188,'Questions_de_Village_V1-2-1'!$A:$AB,16,FALSE)</f>
        <v>2</v>
      </c>
      <c r="N188" s="197"/>
      <c r="O188" s="197"/>
      <c r="P188" s="197">
        <v>2022</v>
      </c>
      <c r="Q188" s="197">
        <v>2280</v>
      </c>
      <c r="R188" s="197">
        <v>259</v>
      </c>
      <c r="S188" s="196">
        <v>1804</v>
      </c>
      <c r="T188" s="196">
        <v>1300</v>
      </c>
      <c r="U188" s="199">
        <v>72.062084257206209</v>
      </c>
      <c r="V188" s="196">
        <v>533</v>
      </c>
      <c r="W188" s="199">
        <v>29.545454545454547</v>
      </c>
      <c r="X188" s="198">
        <v>6.9652509652509655</v>
      </c>
      <c r="Y188" s="198">
        <v>5.0583657587548636</v>
      </c>
      <c r="Z188" s="198">
        <v>2.057915057915058</v>
      </c>
      <c r="AA188" s="202">
        <v>231</v>
      </c>
      <c r="AB188" s="199">
        <v>89.189189189189193</v>
      </c>
      <c r="AC188" s="202">
        <v>18</v>
      </c>
      <c r="AD188" s="199">
        <v>6.9498069498069501</v>
      </c>
      <c r="AE188" s="202">
        <v>2</v>
      </c>
      <c r="AF188" s="199">
        <v>0.77220077220077221</v>
      </c>
      <c r="AG188" s="202">
        <v>0</v>
      </c>
      <c r="AH188" s="199">
        <v>0</v>
      </c>
      <c r="AI188" s="197">
        <v>232</v>
      </c>
      <c r="AJ188" s="197">
        <v>300</v>
      </c>
      <c r="AK188" s="199">
        <v>43.527204502814257</v>
      </c>
      <c r="AL188" s="199">
        <v>56.285178236397748</v>
      </c>
      <c r="AM188" s="199">
        <v>99.812382739212012</v>
      </c>
      <c r="AN188" s="200">
        <v>35.309568480300186</v>
      </c>
      <c r="AO188" s="275" t="s">
        <v>2048</v>
      </c>
    </row>
    <row r="189" spans="1:41" x14ac:dyDescent="0.25">
      <c r="A189" s="268" t="s">
        <v>1877</v>
      </c>
      <c r="B189" s="197" t="s">
        <v>1985</v>
      </c>
      <c r="C189" s="201" t="str">
        <f>VLOOKUP(A189,'Questions_de_Village_V1-2-1'!$A:$AB,1,FALSE)</f>
        <v>Bani Hisseine</v>
      </c>
      <c r="D189" s="201" t="str">
        <f>VLOOKUP(A189,'Questions_de_Village_V1-2-1'!$A:$AB,9,FALSE)</f>
        <v>Benihissen</v>
      </c>
      <c r="E189" s="201">
        <f>VLOOKUP(A189,'Questions_de_Village_V1-2-1'!$A:$AB,4,FALSE)</f>
        <v>11.8929282394</v>
      </c>
      <c r="F189" s="201">
        <f>VLOOKUP(A189,'Questions_de_Village_V1-2-1'!$A:$AB,5,FALSE)</f>
        <v>17.211250139600001</v>
      </c>
      <c r="G189" s="201">
        <f>VLOOKUP(A189,'Questions_de_Village_V1-2-1'!$A:$AB,6,FALSE)</f>
        <v>325.03819969800003</v>
      </c>
      <c r="H189" s="201"/>
      <c r="I189" s="201" t="str">
        <f>VLOOKUP(A189,'Questions_de_Village_V1-2-1'!$A:$AB,10,FALSE)</f>
        <v>Yessie</v>
      </c>
      <c r="J189" s="201" t="str">
        <f>VLOOKUP(A189,'Questions_de_Village_V1-2-1'!$A:$AB,11,FALSE)</f>
        <v>Gama</v>
      </c>
      <c r="K189" s="201" t="str">
        <f>VLOOKUP(A189,'Questions_de_Village_V1-2-1'!$A:$AB,14,FALSE)</f>
        <v>bh_in_village</v>
      </c>
      <c r="L189" s="201">
        <f>VLOOKUP(A189,'Questions_de_Village_V1-2-1'!$A:$AB,15,FALSE)</f>
        <v>1</v>
      </c>
      <c r="M189" s="201">
        <f>VLOOKUP(A189,'Questions_de_Village_V1-2-1'!$A:$AB,16,FALSE)</f>
        <v>0</v>
      </c>
      <c r="N189" s="197"/>
      <c r="O189" s="197"/>
      <c r="P189" s="197">
        <v>1992</v>
      </c>
      <c r="Q189" s="197">
        <v>2023</v>
      </c>
      <c r="R189" s="197">
        <v>32</v>
      </c>
      <c r="S189" s="196">
        <v>261</v>
      </c>
      <c r="T189" s="196">
        <v>190</v>
      </c>
      <c r="U189" s="199">
        <v>72.796934865900383</v>
      </c>
      <c r="V189" s="196">
        <v>80</v>
      </c>
      <c r="W189" s="199">
        <v>30.651340996168582</v>
      </c>
      <c r="X189" s="198">
        <v>8.15625</v>
      </c>
      <c r="Y189" s="198">
        <v>6.333333333333333</v>
      </c>
      <c r="Z189" s="198">
        <v>2.5</v>
      </c>
      <c r="AA189" s="202">
        <v>22</v>
      </c>
      <c r="AB189" s="199">
        <v>68.75</v>
      </c>
      <c r="AC189" s="202">
        <v>10</v>
      </c>
      <c r="AD189" s="199">
        <v>31.25</v>
      </c>
      <c r="AE189" s="202">
        <v>0</v>
      </c>
      <c r="AF189" s="199">
        <v>0</v>
      </c>
      <c r="AG189" s="202">
        <v>0</v>
      </c>
      <c r="AH189" s="199">
        <v>0</v>
      </c>
      <c r="AI189" s="197">
        <v>40</v>
      </c>
      <c r="AJ189" s="197">
        <v>40</v>
      </c>
      <c r="AK189" s="199">
        <v>50</v>
      </c>
      <c r="AL189" s="199">
        <v>50</v>
      </c>
      <c r="AM189" s="199">
        <v>100</v>
      </c>
      <c r="AN189" s="200">
        <v>26.087499999999999</v>
      </c>
      <c r="AO189" s="201" t="s">
        <v>1961</v>
      </c>
    </row>
    <row r="190" spans="1:41" x14ac:dyDescent="0.25">
      <c r="A190" s="268" t="s">
        <v>1432</v>
      </c>
      <c r="B190" s="197" t="s">
        <v>1432</v>
      </c>
      <c r="C190" s="201" t="str">
        <f>VLOOKUP(A190,'Questions_de_Village_V1-2-1'!$A:$AB,1,FALSE)</f>
        <v>Bantoul Moteur</v>
      </c>
      <c r="D190" s="201" t="str">
        <f>VLOOKUP(A190,'Questions_de_Village_V1-2-1'!$A:$AB,9,FALSE)</f>
        <v>Bantoul Moteur</v>
      </c>
      <c r="E190" s="201">
        <f>VLOOKUP(A190,'Questions_de_Village_V1-2-1'!$A:$AB,4,FALSE)</f>
        <v>11.995803725</v>
      </c>
      <c r="F190" s="201">
        <f>VLOOKUP(A190,'Questions_de_Village_V1-2-1'!$A:$AB,5,FALSE)</f>
        <v>17.2350114296</v>
      </c>
      <c r="G190" s="201">
        <f>VLOOKUP(A190,'Questions_de_Village_V1-2-1'!$A:$AB,6,FALSE)</f>
        <v>317.81914991500003</v>
      </c>
      <c r="H190" s="201"/>
      <c r="I190" s="201" t="str">
        <f>VLOOKUP(A190,'Questions_de_Village_V1-2-1'!$A:$AB,10,FALSE)</f>
        <v>Amloudouba</v>
      </c>
      <c r="J190" s="201" t="str">
        <f>VLOOKUP(A190,'Questions_de_Village_V1-2-1'!$A:$AB,11,FALSE)</f>
        <v>Ouled_Bili</v>
      </c>
      <c r="K190" s="201" t="str">
        <f>VLOOKUP(A190,'Questions_de_Village_V1-2-1'!$A:$AB,14,FALSE)</f>
        <v>commercial_bh_in_village</v>
      </c>
      <c r="L190" s="201">
        <f>VLOOKUP(A190,'Questions_de_Village_V1-2-1'!$A:$AB,15,FALSE)</f>
        <v>0</v>
      </c>
      <c r="M190" s="201">
        <f>VLOOKUP(A190,'Questions_de_Village_V1-2-1'!$A:$AB,16,FALSE)</f>
        <v>0</v>
      </c>
      <c r="N190" s="197"/>
      <c r="O190" s="197"/>
      <c r="P190" s="197">
        <v>2272</v>
      </c>
      <c r="Q190" s="197">
        <v>2293</v>
      </c>
      <c r="R190" s="197">
        <v>22</v>
      </c>
      <c r="S190" s="196">
        <v>141</v>
      </c>
      <c r="T190" s="196">
        <v>97</v>
      </c>
      <c r="U190" s="199">
        <v>68.794326241134755</v>
      </c>
      <c r="V190" s="196">
        <v>28</v>
      </c>
      <c r="W190" s="199">
        <v>19.858156028368796</v>
      </c>
      <c r="X190" s="198">
        <v>6.4090909090909092</v>
      </c>
      <c r="Y190" s="198">
        <v>4.6190476190476186</v>
      </c>
      <c r="Z190" s="198">
        <v>1.2727272727272727</v>
      </c>
      <c r="AA190" s="202">
        <v>20</v>
      </c>
      <c r="AB190" s="199">
        <v>90.909090909090907</v>
      </c>
      <c r="AC190" s="202">
        <v>2</v>
      </c>
      <c r="AD190" s="199">
        <v>9.0909090909090917</v>
      </c>
      <c r="AE190" s="202">
        <v>0</v>
      </c>
      <c r="AF190" s="199">
        <v>0</v>
      </c>
      <c r="AG190" s="202">
        <v>0</v>
      </c>
      <c r="AH190" s="199">
        <v>0</v>
      </c>
      <c r="AI190" s="197">
        <v>20</v>
      </c>
      <c r="AJ190" s="197">
        <v>8</v>
      </c>
      <c r="AK190" s="199">
        <v>71.428571428571431</v>
      </c>
      <c r="AL190" s="199">
        <v>28.571428571428569</v>
      </c>
      <c r="AM190" s="199">
        <v>100</v>
      </c>
      <c r="AN190" s="200">
        <v>33.75</v>
      </c>
      <c r="AO190" s="201" t="s">
        <v>2063</v>
      </c>
    </row>
    <row r="191" spans="1:41" x14ac:dyDescent="0.25">
      <c r="A191" s="268" t="s">
        <v>1359</v>
      </c>
      <c r="B191" s="197" t="s">
        <v>2010</v>
      </c>
      <c r="C191" s="201" t="str">
        <f>VLOOKUP(A191,'Questions_de_Village_V1-2-1'!$A:$AB,1,FALSE)</f>
        <v>Baou Garada</v>
      </c>
      <c r="D191" s="201" t="str">
        <f>VLOOKUP(A191,'Questions_de_Village_V1-2-1'!$A:$AB,9,FALSE)</f>
        <v>Bao2</v>
      </c>
      <c r="E191" s="201">
        <f>VLOOKUP(A191,'Questions_de_Village_V1-2-1'!$A:$AB,4,FALSE)</f>
        <v>12.152204315700001</v>
      </c>
      <c r="F191" s="201">
        <f>VLOOKUP(A191,'Questions_de_Village_V1-2-1'!$A:$AB,5,FALSE)</f>
        <v>16.341795670500002</v>
      </c>
      <c r="G191" s="201">
        <f>VLOOKUP(A191,'Questions_de_Village_V1-2-1'!$A:$AB,6,FALSE)</f>
        <v>308.19544032599998</v>
      </c>
      <c r="H191" s="201"/>
      <c r="I191" s="201" t="str">
        <f>VLOOKUP(A191,'Questions_de_Village_V1-2-1'!$A:$AB,10,FALSE)</f>
        <v>Assala</v>
      </c>
      <c r="J191" s="201" t="str">
        <f>VLOOKUP(A191,'Questions_de_Village_V1-2-1'!$A:$AB,11,FALSE)</f>
        <v>Maigana</v>
      </c>
      <c r="K191" s="201" t="str">
        <f>VLOOKUP(A191,'Questions_de_Village_V1-2-1'!$A:$AB,14,FALSE)</f>
        <v>bh_in_next_village</v>
      </c>
      <c r="L191" s="201">
        <f>VLOOKUP(A191,'Questions_de_Village_V1-2-1'!$A:$AB,15,FALSE)</f>
        <v>0</v>
      </c>
      <c r="M191" s="201">
        <f>VLOOKUP(A191,'Questions_de_Village_V1-2-1'!$A:$AB,16,FALSE)</f>
        <v>0</v>
      </c>
      <c r="N191" s="197"/>
      <c r="O191" s="197"/>
      <c r="P191" s="197">
        <v>1477</v>
      </c>
      <c r="Q191" s="197">
        <v>1539</v>
      </c>
      <c r="R191" s="197">
        <v>63</v>
      </c>
      <c r="S191" s="196">
        <v>422</v>
      </c>
      <c r="T191" s="196">
        <v>285</v>
      </c>
      <c r="U191" s="199">
        <v>67.535545023696685</v>
      </c>
      <c r="V191" s="196">
        <v>152</v>
      </c>
      <c r="W191" s="199">
        <v>36.018957345971565</v>
      </c>
      <c r="X191" s="198">
        <v>6.6984126984126986</v>
      </c>
      <c r="Y191" s="198">
        <v>4.6721311475409832</v>
      </c>
      <c r="Z191" s="198">
        <v>2.4126984126984126</v>
      </c>
      <c r="AA191" s="202">
        <v>44</v>
      </c>
      <c r="AB191" s="199">
        <v>69.841269841269835</v>
      </c>
      <c r="AC191" s="202">
        <v>11</v>
      </c>
      <c r="AD191" s="199">
        <v>17.460317460317459</v>
      </c>
      <c r="AE191" s="202">
        <v>3</v>
      </c>
      <c r="AF191" s="199">
        <v>4.7619047619047619</v>
      </c>
      <c r="AG191" s="202">
        <v>0</v>
      </c>
      <c r="AH191" s="199">
        <v>0</v>
      </c>
      <c r="AI191" s="197">
        <v>88</v>
      </c>
      <c r="AJ191" s="197">
        <v>64</v>
      </c>
      <c r="AK191" s="199">
        <v>57.894736842105267</v>
      </c>
      <c r="AL191" s="199">
        <v>42.105263157894733</v>
      </c>
      <c r="AM191" s="199">
        <v>100</v>
      </c>
      <c r="AN191" s="200">
        <v>32.42763157894737</v>
      </c>
      <c r="AO191" s="201" t="s">
        <v>1903</v>
      </c>
    </row>
    <row r="192" spans="1:41" x14ac:dyDescent="0.25">
      <c r="A192" s="266" t="s">
        <v>1897</v>
      </c>
      <c r="B192" s="197" t="s">
        <v>1897</v>
      </c>
      <c r="C192" s="201" t="e">
        <f>VLOOKUP(A192,'Questions_de_Village_V1-2-1'!$A:$AB,1,FALSE)</f>
        <v>#N/A</v>
      </c>
      <c r="D192" s="201" t="e">
        <f>VLOOKUP(A192,'Questions_de_Village_V1-2-1'!$A:$AB,9,FALSE)</f>
        <v>#N/A</v>
      </c>
      <c r="E192" s="201" t="e">
        <f>VLOOKUP(A192,'Questions_de_Village_V1-2-1'!$A:$AB,4,FALSE)</f>
        <v>#N/A</v>
      </c>
      <c r="F192" s="201" t="e">
        <f>VLOOKUP(A192,'Questions_de_Village_V1-2-1'!$A:$AB,5,FALSE)</f>
        <v>#N/A</v>
      </c>
      <c r="G192" s="201" t="e">
        <f>VLOOKUP(A192,'Questions_de_Village_V1-2-1'!$A:$AB,6,FALSE)</f>
        <v>#N/A</v>
      </c>
      <c r="H192" s="201"/>
      <c r="I192" s="201" t="e">
        <f>VLOOKUP(A192,'Questions_de_Village_V1-2-1'!$A:$AB,10,FALSE)</f>
        <v>#N/A</v>
      </c>
      <c r="J192" s="201" t="e">
        <f>VLOOKUP(A192,'Questions_de_Village_V1-2-1'!$A:$AB,11,FALSE)</f>
        <v>#N/A</v>
      </c>
      <c r="K192" s="201" t="e">
        <f>VLOOKUP(A192,'Questions_de_Village_V1-2-1'!$A:$AB,14,FALSE)</f>
        <v>#N/A</v>
      </c>
      <c r="L192" s="201" t="e">
        <f>VLOOKUP(A192,'Questions_de_Village_V1-2-1'!$A:$AB,15,FALSE)</f>
        <v>#N/A</v>
      </c>
      <c r="M192" s="201" t="e">
        <f>VLOOKUP(A192,'Questions_de_Village_V1-2-1'!$A:$AB,16,FALSE)</f>
        <v>#N/A</v>
      </c>
      <c r="N192" s="197"/>
      <c r="O192" s="197"/>
      <c r="P192" s="197">
        <v>1017</v>
      </c>
      <c r="Q192" s="197">
        <v>1039</v>
      </c>
      <c r="R192" s="197">
        <v>23</v>
      </c>
      <c r="S192" s="196">
        <v>164</v>
      </c>
      <c r="T192" s="196">
        <v>113</v>
      </c>
      <c r="U192" s="199">
        <v>68.902439024390233</v>
      </c>
      <c r="V192" s="196">
        <v>50</v>
      </c>
      <c r="W192" s="199">
        <v>30.487804878048781</v>
      </c>
      <c r="X192" s="198">
        <v>7.1304347826086953</v>
      </c>
      <c r="Y192" s="198">
        <v>5.1363636363636367</v>
      </c>
      <c r="Z192" s="198">
        <v>2.1739130434782608</v>
      </c>
      <c r="AA192" s="202">
        <v>19</v>
      </c>
      <c r="AB192" s="199">
        <v>82.608695652173907</v>
      </c>
      <c r="AC192" s="202">
        <v>2</v>
      </c>
      <c r="AD192" s="199">
        <v>8.695652173913043</v>
      </c>
      <c r="AE192" s="202">
        <v>2</v>
      </c>
      <c r="AF192" s="199">
        <v>8.695652173913043</v>
      </c>
      <c r="AG192" s="202">
        <v>0</v>
      </c>
      <c r="AH192" s="199">
        <v>0</v>
      </c>
      <c r="AI192" s="197">
        <v>24</v>
      </c>
      <c r="AJ192" s="197">
        <v>24</v>
      </c>
      <c r="AK192" s="199">
        <v>48</v>
      </c>
      <c r="AL192" s="199">
        <v>48</v>
      </c>
      <c r="AM192" s="199">
        <v>96</v>
      </c>
      <c r="AN192" s="200">
        <v>31.34</v>
      </c>
      <c r="AO192" s="201" t="s">
        <v>1886</v>
      </c>
    </row>
    <row r="193" spans="1:41" x14ac:dyDescent="0.25">
      <c r="A193" s="266" t="s">
        <v>1187</v>
      </c>
      <c r="B193" s="197" t="s">
        <v>1187</v>
      </c>
      <c r="C193" s="201" t="str">
        <f>VLOOKUP(A193,'Questions_de_Village_V1-2-1'!$A:$AB,1,FALSE)</f>
        <v>Barkatagna 1</v>
      </c>
      <c r="D193" s="201" t="str">
        <f>VLOOKUP(A193,'Questions_de_Village_V1-2-1'!$A:$AB,9,FALSE)</f>
        <v>Barkatagna1</v>
      </c>
      <c r="E193" s="201">
        <f>VLOOKUP(A193,'Questions_de_Village_V1-2-1'!$A:$AB,4,FALSE)</f>
        <v>12.3634522313</v>
      </c>
      <c r="F193" s="201">
        <f>VLOOKUP(A193,'Questions_de_Village_V1-2-1'!$A:$AB,5,FALSE)</f>
        <v>17.000741983800001</v>
      </c>
      <c r="G193" s="201">
        <f>VLOOKUP(A193,'Questions_de_Village_V1-2-1'!$A:$AB,6,FALSE)</f>
        <v>299.83549065400001</v>
      </c>
      <c r="H193" s="201"/>
      <c r="I193" s="201" t="str">
        <f>VLOOKUP(A193,'Questions_de_Village_V1-2-1'!$A:$AB,10,FALSE)</f>
        <v>Tania_1_Bokoro_</v>
      </c>
      <c r="J193" s="201" t="str">
        <f>VLOOKUP(A193,'Questions_de_Village_V1-2-1'!$A:$AB,11,FALSE)</f>
        <v>Bokoro</v>
      </c>
      <c r="K193" s="201" t="str">
        <f>VLOOKUP(A193,'Questions_de_Village_V1-2-1'!$A:$AB,14,FALSE)</f>
        <v>bh_in_village</v>
      </c>
      <c r="L193" s="201">
        <f>VLOOKUP(A193,'Questions_de_Village_V1-2-1'!$A:$AB,15,FALSE)</f>
        <v>1</v>
      </c>
      <c r="M193" s="201">
        <f>VLOOKUP(A193,'Questions_de_Village_V1-2-1'!$A:$AB,16,FALSE)</f>
        <v>1</v>
      </c>
      <c r="N193" s="197"/>
      <c r="O193" s="197"/>
      <c r="P193" s="197">
        <v>3212</v>
      </c>
      <c r="Q193" s="197">
        <v>3254</v>
      </c>
      <c r="R193" s="197">
        <v>43</v>
      </c>
      <c r="S193" s="196">
        <v>207</v>
      </c>
      <c r="T193" s="196">
        <v>123</v>
      </c>
      <c r="U193" s="199">
        <v>59.420289855072461</v>
      </c>
      <c r="V193" s="196">
        <v>60</v>
      </c>
      <c r="W193" s="199">
        <v>28.985507246376812</v>
      </c>
      <c r="X193" s="198">
        <v>4.8139534883720927</v>
      </c>
      <c r="Y193" s="198">
        <v>3.1538461538461537</v>
      </c>
      <c r="Z193" s="198">
        <v>1.3953488372093024</v>
      </c>
      <c r="AA193" s="202">
        <v>42</v>
      </c>
      <c r="AB193" s="199">
        <v>97.674418604651152</v>
      </c>
      <c r="AC193" s="202">
        <v>0</v>
      </c>
      <c r="AD193" s="199">
        <v>0</v>
      </c>
      <c r="AE193" s="202">
        <v>0</v>
      </c>
      <c r="AF193" s="199">
        <v>0</v>
      </c>
      <c r="AG193" s="202">
        <v>0</v>
      </c>
      <c r="AH193" s="199">
        <v>0</v>
      </c>
      <c r="AI193" s="197">
        <v>26</v>
      </c>
      <c r="AJ193" s="197">
        <v>34</v>
      </c>
      <c r="AK193" s="199">
        <v>43.333333333333336</v>
      </c>
      <c r="AL193" s="199">
        <v>56.666666666666664</v>
      </c>
      <c r="AM193" s="199">
        <v>100</v>
      </c>
      <c r="AN193" s="200">
        <v>31.316666666666666</v>
      </c>
      <c r="AO193" s="201" t="s">
        <v>102</v>
      </c>
    </row>
    <row r="194" spans="1:41" x14ac:dyDescent="0.25">
      <c r="A194" s="266" t="s">
        <v>1188</v>
      </c>
      <c r="B194" s="197" t="s">
        <v>1954</v>
      </c>
      <c r="C194" s="201" t="str">
        <f>VLOOKUP(A194,'Questions_de_Village_V1-2-1'!$A:$AB,1,FALSE)</f>
        <v>Barkatagna 2</v>
      </c>
      <c r="D194" s="201" t="str">
        <f>VLOOKUP(A194,'Questions_de_Village_V1-2-1'!$A:$AB,9,FALSE)</f>
        <v>Barkatagna2</v>
      </c>
      <c r="E194" s="201">
        <f>VLOOKUP(A194,'Questions_de_Village_V1-2-1'!$A:$AB,4,FALSE)</f>
        <v>12.357176367599999</v>
      </c>
      <c r="F194" s="201">
        <f>VLOOKUP(A194,'Questions_de_Village_V1-2-1'!$A:$AB,5,FALSE)</f>
        <v>17.000483919299999</v>
      </c>
      <c r="G194" s="201">
        <f>VLOOKUP(A194,'Questions_de_Village_V1-2-1'!$A:$AB,6,FALSE)</f>
        <v>304.42226156499999</v>
      </c>
      <c r="H194" s="201"/>
      <c r="I194" s="201" t="str">
        <f>VLOOKUP(A194,'Questions_de_Village_V1-2-1'!$A:$AB,10,FALSE)</f>
        <v>Tania_1_Bokoro_</v>
      </c>
      <c r="J194" s="201" t="str">
        <f>VLOOKUP(A194,'Questions_de_Village_V1-2-1'!$A:$AB,11,FALSE)</f>
        <v>Bokoro</v>
      </c>
      <c r="K194" s="201" t="str">
        <f>VLOOKUP(A194,'Questions_de_Village_V1-2-1'!$A:$AB,14,FALSE)</f>
        <v>bh_in_village</v>
      </c>
      <c r="L194" s="201">
        <f>VLOOKUP(A194,'Questions_de_Village_V1-2-1'!$A:$AB,15,FALSE)</f>
        <v>1</v>
      </c>
      <c r="M194" s="201">
        <f>VLOOKUP(A194,'Questions_de_Village_V1-2-1'!$A:$AB,16,FALSE)</f>
        <v>0</v>
      </c>
      <c r="N194" s="197"/>
      <c r="O194" s="197"/>
      <c r="P194" s="197">
        <v>3255</v>
      </c>
      <c r="Q194" s="197">
        <v>3291</v>
      </c>
      <c r="R194" s="197">
        <v>37</v>
      </c>
      <c r="S194" s="196">
        <v>184</v>
      </c>
      <c r="T194" s="196">
        <v>114</v>
      </c>
      <c r="U194" s="199">
        <v>61.95652173913043</v>
      </c>
      <c r="V194" s="196">
        <v>55</v>
      </c>
      <c r="W194" s="199">
        <v>29.891304347826086</v>
      </c>
      <c r="X194" s="198">
        <v>4.9729729729729728</v>
      </c>
      <c r="Y194" s="198">
        <v>3.4545454545454546</v>
      </c>
      <c r="Z194" s="198">
        <v>1.4864864864864864</v>
      </c>
      <c r="AA194" s="202">
        <v>36</v>
      </c>
      <c r="AB194" s="199">
        <v>97.297297297297305</v>
      </c>
      <c r="AC194" s="202">
        <v>1</v>
      </c>
      <c r="AD194" s="199">
        <v>2.7027027027027026</v>
      </c>
      <c r="AE194" s="202">
        <v>0</v>
      </c>
      <c r="AF194" s="199">
        <v>0</v>
      </c>
      <c r="AG194" s="202">
        <v>0</v>
      </c>
      <c r="AH194" s="199">
        <v>0</v>
      </c>
      <c r="AI194" s="197">
        <v>22</v>
      </c>
      <c r="AJ194" s="197">
        <v>33</v>
      </c>
      <c r="AK194" s="199">
        <v>40</v>
      </c>
      <c r="AL194" s="199">
        <v>60</v>
      </c>
      <c r="AM194" s="199">
        <v>100</v>
      </c>
      <c r="AN194" s="200">
        <v>35.563636363636363</v>
      </c>
      <c r="AO194" s="201" t="s">
        <v>102</v>
      </c>
    </row>
    <row r="195" spans="1:41" x14ac:dyDescent="0.25">
      <c r="A195" s="266" t="s">
        <v>1189</v>
      </c>
      <c r="B195" s="204" t="s">
        <v>1955</v>
      </c>
      <c r="C195" s="208" t="str">
        <f>VLOOKUP(A195,'Questions_de_Village_V1-2-1'!$A:$AB,1,FALSE)</f>
        <v>Barkatagna 3</v>
      </c>
      <c r="D195" s="208" t="str">
        <f>VLOOKUP(A195,'Questions_de_Village_V1-2-1'!$A:$AB,9,FALSE)</f>
        <v>Barkatagna3</v>
      </c>
      <c r="E195" s="208">
        <f>VLOOKUP(A195,'Questions_de_Village_V1-2-1'!$A:$AB,4,FALSE)</f>
        <v>12.3512336799</v>
      </c>
      <c r="F195" s="208">
        <f>VLOOKUP(A195,'Questions_de_Village_V1-2-1'!$A:$AB,5,FALSE)</f>
        <v>16.998617429999999</v>
      </c>
      <c r="G195" s="208">
        <f>VLOOKUP(A195,'Questions_de_Village_V1-2-1'!$A:$AB,6,FALSE)</f>
        <v>326.12402873000002</v>
      </c>
      <c r="H195" s="208"/>
      <c r="I195" s="208" t="str">
        <f>VLOOKUP(A195,'Questions_de_Village_V1-2-1'!$A:$AB,10,FALSE)</f>
        <v>Tania_1_Bokoro_</v>
      </c>
      <c r="J195" s="208" t="str">
        <f>VLOOKUP(A195,'Questions_de_Village_V1-2-1'!$A:$AB,11,FALSE)</f>
        <v>Bokoro</v>
      </c>
      <c r="K195" s="208" t="str">
        <f>VLOOKUP(A195,'Questions_de_Village_V1-2-1'!$A:$AB,14,FALSE)</f>
        <v>bh_in_village</v>
      </c>
      <c r="L195" s="208">
        <f>VLOOKUP(A195,'Questions_de_Village_V1-2-1'!$A:$AB,15,FALSE)</f>
        <v>1</v>
      </c>
      <c r="M195" s="208">
        <f>VLOOKUP(A195,'Questions_de_Village_V1-2-1'!$A:$AB,16,FALSE)</f>
        <v>0</v>
      </c>
      <c r="N195" s="204"/>
      <c r="O195" s="204"/>
      <c r="P195" s="204">
        <v>3292</v>
      </c>
      <c r="Q195" s="204">
        <v>3324</v>
      </c>
      <c r="R195" s="204">
        <v>33</v>
      </c>
      <c r="S195" s="203">
        <v>224</v>
      </c>
      <c r="T195" s="203">
        <v>160</v>
      </c>
      <c r="U195" s="206">
        <v>71.428571428571431</v>
      </c>
      <c r="V195" s="203">
        <v>68</v>
      </c>
      <c r="W195" s="206">
        <v>30.357142857142854</v>
      </c>
      <c r="X195" s="205">
        <v>6.7878787878787881</v>
      </c>
      <c r="Y195" s="205">
        <v>5</v>
      </c>
      <c r="Z195" s="205">
        <v>2.0606060606060606</v>
      </c>
      <c r="AA195" s="209">
        <v>31</v>
      </c>
      <c r="AB195" s="206">
        <v>93.939393939393938</v>
      </c>
      <c r="AC195" s="209">
        <v>2</v>
      </c>
      <c r="AD195" s="206">
        <v>6.0606060606060606</v>
      </c>
      <c r="AE195" s="209">
        <v>0</v>
      </c>
      <c r="AF195" s="206">
        <v>0</v>
      </c>
      <c r="AG195" s="209">
        <v>0</v>
      </c>
      <c r="AH195" s="206">
        <v>0</v>
      </c>
      <c r="AI195" s="204">
        <v>30</v>
      </c>
      <c r="AJ195" s="204">
        <v>38</v>
      </c>
      <c r="AK195" s="206">
        <v>44.117647058823529</v>
      </c>
      <c r="AL195" s="206">
        <v>55.882352941176471</v>
      </c>
      <c r="AM195" s="206">
        <v>100</v>
      </c>
      <c r="AN195" s="207">
        <v>30.955882352941178</v>
      </c>
      <c r="AO195" s="169" t="s">
        <v>102</v>
      </c>
    </row>
    <row r="196" spans="1:41" x14ac:dyDescent="0.25">
      <c r="A196" s="266" t="s">
        <v>1190</v>
      </c>
      <c r="B196" s="204" t="s">
        <v>1955</v>
      </c>
      <c r="C196" s="208" t="str">
        <f>VLOOKUP(A196,'Questions_de_Village_V1-2-1'!$A:$AB,1,FALSE)</f>
        <v>Barkatagna 4</v>
      </c>
      <c r="D196" s="208" t="str">
        <f>VLOOKUP(A196,'Questions_de_Village_V1-2-1'!$A:$AB,9,FALSE)</f>
        <v>Barkatagna4</v>
      </c>
      <c r="E196" s="208">
        <f>VLOOKUP(A196,'Questions_de_Village_V1-2-1'!$A:$AB,4,FALSE)</f>
        <v>12.3532273997</v>
      </c>
      <c r="F196" s="208">
        <f>VLOOKUP(A196,'Questions_de_Village_V1-2-1'!$A:$AB,5,FALSE)</f>
        <v>16.995623837899998</v>
      </c>
      <c r="G196" s="208">
        <f>VLOOKUP(A196,'Questions_de_Village_V1-2-1'!$A:$AB,6,FALSE)</f>
        <v>330.91598702099998</v>
      </c>
      <c r="H196" s="208"/>
      <c r="I196" s="208" t="str">
        <f>VLOOKUP(A196,'Questions_de_Village_V1-2-1'!$A:$AB,10,FALSE)</f>
        <v>Tania_1_Bokoro_</v>
      </c>
      <c r="J196" s="208" t="str">
        <f>VLOOKUP(A196,'Questions_de_Village_V1-2-1'!$A:$AB,11,FALSE)</f>
        <v>Bokoro</v>
      </c>
      <c r="K196" s="208" t="str">
        <f>VLOOKUP(A196,'Questions_de_Village_V1-2-1'!$A:$AB,14,FALSE)</f>
        <v>bh_in_next_village</v>
      </c>
      <c r="L196" s="208">
        <f>VLOOKUP(A196,'Questions_de_Village_V1-2-1'!$A:$AB,15,FALSE)</f>
        <v>0</v>
      </c>
      <c r="M196" s="208">
        <f>VLOOKUP(A196,'Questions_de_Village_V1-2-1'!$A:$AB,16,FALSE)</f>
        <v>0</v>
      </c>
      <c r="N196" s="204"/>
      <c r="O196" s="204"/>
      <c r="P196" s="204">
        <v>3325</v>
      </c>
      <c r="Q196" s="204">
        <v>3341</v>
      </c>
      <c r="R196" s="204">
        <v>17</v>
      </c>
      <c r="S196" s="203">
        <v>130</v>
      </c>
      <c r="T196" s="203">
        <v>95</v>
      </c>
      <c r="U196" s="206">
        <v>73.076923076923066</v>
      </c>
      <c r="V196" s="203">
        <v>56</v>
      </c>
      <c r="W196" s="206">
        <v>43.07692307692308</v>
      </c>
      <c r="X196" s="205">
        <v>7.6470588235294121</v>
      </c>
      <c r="Y196" s="205">
        <v>5.5882352941176467</v>
      </c>
      <c r="Z196" s="205">
        <v>3.2941176470588234</v>
      </c>
      <c r="AA196" s="209">
        <v>15</v>
      </c>
      <c r="AB196" s="206">
        <v>88.235294117647058</v>
      </c>
      <c r="AC196" s="209">
        <v>2</v>
      </c>
      <c r="AD196" s="206">
        <v>11.76470588235294</v>
      </c>
      <c r="AE196" s="209">
        <v>0</v>
      </c>
      <c r="AF196" s="206">
        <v>0</v>
      </c>
      <c r="AG196" s="209">
        <v>0</v>
      </c>
      <c r="AH196" s="206">
        <v>0</v>
      </c>
      <c r="AI196" s="204">
        <v>24</v>
      </c>
      <c r="AJ196" s="204">
        <v>32</v>
      </c>
      <c r="AK196" s="206">
        <v>42.857142857142854</v>
      </c>
      <c r="AL196" s="206">
        <v>57.142857142857139</v>
      </c>
      <c r="AM196" s="206">
        <v>100</v>
      </c>
      <c r="AN196" s="207">
        <v>37.839285714285715</v>
      </c>
      <c r="AO196" s="208" t="s">
        <v>102</v>
      </c>
    </row>
    <row r="197" spans="1:41" x14ac:dyDescent="0.25">
      <c r="A197" s="268" t="s">
        <v>1859</v>
      </c>
      <c r="B197" s="204" t="s">
        <v>1859</v>
      </c>
      <c r="C197" s="208" t="e">
        <f>VLOOKUP(A197,'Questions_de_Village_V1-2-1'!$A:$AB,1,FALSE)</f>
        <v>#N/A</v>
      </c>
      <c r="D197" s="208" t="e">
        <f>VLOOKUP(A197,'Questions_de_Village_V1-2-1'!$A:$AB,9,FALSE)</f>
        <v>#N/A</v>
      </c>
      <c r="E197" s="208" t="e">
        <f>VLOOKUP(A197,'Questions_de_Village_V1-2-1'!$A:$AB,4,FALSE)</f>
        <v>#N/A</v>
      </c>
      <c r="F197" s="208" t="e">
        <f>VLOOKUP(A197,'Questions_de_Village_V1-2-1'!$A:$AB,5,FALSE)</f>
        <v>#N/A</v>
      </c>
      <c r="G197" s="208" t="e">
        <f>VLOOKUP(A197,'Questions_de_Village_V1-2-1'!$A:$AB,6,FALSE)</f>
        <v>#N/A</v>
      </c>
      <c r="H197" s="208"/>
      <c r="I197" s="208" t="e">
        <f>VLOOKUP(A197,'Questions_de_Village_V1-2-1'!$A:$AB,10,FALSE)</f>
        <v>#N/A</v>
      </c>
      <c r="J197" s="208" t="e">
        <f>VLOOKUP(A197,'Questions_de_Village_V1-2-1'!$A:$AB,11,FALSE)</f>
        <v>#N/A</v>
      </c>
      <c r="K197" s="208" t="e">
        <f>VLOOKUP(A197,'Questions_de_Village_V1-2-1'!$A:$AB,14,FALSE)</f>
        <v>#N/A</v>
      </c>
      <c r="L197" s="208" t="e">
        <f>VLOOKUP(A197,'Questions_de_Village_V1-2-1'!$A:$AB,15,FALSE)</f>
        <v>#N/A</v>
      </c>
      <c r="M197" s="208" t="e">
        <f>VLOOKUP(A197,'Questions_de_Village_V1-2-1'!$A:$AB,16,FALSE)</f>
        <v>#N/A</v>
      </c>
      <c r="N197" s="204"/>
      <c r="O197" s="204"/>
      <c r="P197" s="204">
        <v>1166</v>
      </c>
      <c r="Q197" s="204">
        <v>1205</v>
      </c>
      <c r="R197" s="204">
        <v>40</v>
      </c>
      <c r="S197" s="203">
        <v>234</v>
      </c>
      <c r="T197" s="203">
        <v>152</v>
      </c>
      <c r="U197" s="206">
        <v>64.957264957264954</v>
      </c>
      <c r="V197" s="203">
        <v>67</v>
      </c>
      <c r="W197" s="206">
        <v>28.63247863247863</v>
      </c>
      <c r="X197" s="205">
        <v>5.85</v>
      </c>
      <c r="Y197" s="205">
        <v>4.1081081081081079</v>
      </c>
      <c r="Z197" s="205">
        <v>1.675</v>
      </c>
      <c r="AA197" s="209">
        <v>36</v>
      </c>
      <c r="AB197" s="206">
        <v>90</v>
      </c>
      <c r="AC197" s="209">
        <v>3</v>
      </c>
      <c r="AD197" s="206">
        <v>7.5</v>
      </c>
      <c r="AE197" s="209">
        <v>1</v>
      </c>
      <c r="AF197" s="206">
        <v>2.5</v>
      </c>
      <c r="AG197" s="209">
        <v>0</v>
      </c>
      <c r="AH197" s="206">
        <v>0</v>
      </c>
      <c r="AI197" s="204">
        <v>35</v>
      </c>
      <c r="AJ197" s="204">
        <v>29</v>
      </c>
      <c r="AK197" s="206">
        <v>52.238805970149251</v>
      </c>
      <c r="AL197" s="206">
        <v>43.283582089552233</v>
      </c>
      <c r="AM197" s="206">
        <v>95.522388059701484</v>
      </c>
      <c r="AN197" s="207">
        <v>29.477611940298509</v>
      </c>
      <c r="AO197" s="208" t="s">
        <v>1961</v>
      </c>
    </row>
    <row r="198" spans="1:41" x14ac:dyDescent="0.25">
      <c r="A198" s="268" t="s">
        <v>1401</v>
      </c>
      <c r="B198" s="204" t="s">
        <v>1401</v>
      </c>
      <c r="C198" s="208" t="str">
        <f>VLOOKUP(A198,'Questions_de_Village_V1-2-1'!$A:$AB,1,FALSE)</f>
        <v>Bengedid</v>
      </c>
      <c r="D198" s="208" t="str">
        <f>VLOOKUP(A198,'Questions_de_Village_V1-2-1'!$A:$AB,9,FALSE)</f>
        <v>Bandjadid</v>
      </c>
      <c r="E198" s="208">
        <f>VLOOKUP(A198,'Questions_de_Village_V1-2-1'!$A:$AB,4,FALSE)</f>
        <v>12.764223965999999</v>
      </c>
      <c r="F198" s="208">
        <f>VLOOKUP(A198,'Questions_de_Village_V1-2-1'!$A:$AB,5,FALSE)</f>
        <v>16.675419804200001</v>
      </c>
      <c r="G198" s="208">
        <f>VLOOKUP(A198,'Questions_de_Village_V1-2-1'!$A:$AB,6,FALSE)</f>
        <v>338.84699332899999</v>
      </c>
      <c r="H198" s="208"/>
      <c r="I198" s="208" t="str">
        <f>VLOOKUP(A198,'Questions_de_Village_V1-2-1'!$A:$AB,10,FALSE)</f>
        <v>Moito</v>
      </c>
      <c r="J198" s="208" t="str">
        <f>VLOOKUP(A198,'Questions_de_Village_V1-2-1'!$A:$AB,11,FALSE)</f>
        <v>Moito</v>
      </c>
      <c r="K198" s="208" t="str">
        <f>VLOOKUP(A198,'Questions_de_Village_V1-2-1'!$A:$AB,14,FALSE)</f>
        <v>bh_in_village</v>
      </c>
      <c r="L198" s="208">
        <f>VLOOKUP(A198,'Questions_de_Village_V1-2-1'!$A:$AB,15,FALSE)</f>
        <v>1</v>
      </c>
      <c r="M198" s="208">
        <f>VLOOKUP(A198,'Questions_de_Village_V1-2-1'!$A:$AB,16,FALSE)</f>
        <v>0</v>
      </c>
      <c r="N198" s="204"/>
      <c r="O198" s="204"/>
      <c r="P198" s="204">
        <v>1626</v>
      </c>
      <c r="Q198" s="204">
        <v>1728</v>
      </c>
      <c r="R198" s="204">
        <v>103</v>
      </c>
      <c r="S198" s="203">
        <v>823</v>
      </c>
      <c r="T198" s="203">
        <v>607</v>
      </c>
      <c r="U198" s="206">
        <v>73.754556500607535</v>
      </c>
      <c r="V198" s="203">
        <v>278</v>
      </c>
      <c r="W198" s="206">
        <v>33.77885783718105</v>
      </c>
      <c r="X198" s="205">
        <v>7.9902912621359219</v>
      </c>
      <c r="Y198" s="205">
        <v>6.0099009900990099</v>
      </c>
      <c r="Z198" s="205">
        <v>2.6990291262135924</v>
      </c>
      <c r="AA198" s="209">
        <v>93</v>
      </c>
      <c r="AB198" s="206">
        <v>90.291262135922338</v>
      </c>
      <c r="AC198" s="209">
        <v>10</v>
      </c>
      <c r="AD198" s="206">
        <v>9.7087378640776691</v>
      </c>
      <c r="AE198" s="209">
        <v>0</v>
      </c>
      <c r="AF198" s="206">
        <v>0</v>
      </c>
      <c r="AG198" s="209">
        <v>0</v>
      </c>
      <c r="AH198" s="206">
        <v>0</v>
      </c>
      <c r="AI198" s="204">
        <v>132</v>
      </c>
      <c r="AJ198" s="204">
        <v>146</v>
      </c>
      <c r="AK198" s="206">
        <v>47.482014388489205</v>
      </c>
      <c r="AL198" s="206">
        <v>52.517985611510788</v>
      </c>
      <c r="AM198" s="206">
        <v>100</v>
      </c>
      <c r="AN198" s="207">
        <v>33.050359712230218</v>
      </c>
      <c r="AO198" s="208" t="s">
        <v>105</v>
      </c>
    </row>
    <row r="199" spans="1:41" x14ac:dyDescent="0.25">
      <c r="A199" s="268" t="s">
        <v>1929</v>
      </c>
      <c r="B199" s="204" t="s">
        <v>1929</v>
      </c>
      <c r="C199" s="208" t="str">
        <f>VLOOKUP(A199,'Questions_de_Village_V1-2-1'!$A:$AB,1,FALSE)</f>
        <v>Bir-Hassane</v>
      </c>
      <c r="D199" s="208" t="str">
        <f>VLOOKUP(A199,'Questions_de_Village_V1-2-1'!$A:$AB,9,FALSE)</f>
        <v>Bir Hassan</v>
      </c>
      <c r="E199" s="208">
        <f>VLOOKUP(A199,'Questions_de_Village_V1-2-1'!$A:$AB,4,FALSE)</f>
        <v>11.902787910900001</v>
      </c>
      <c r="F199" s="208">
        <f>VLOOKUP(A199,'Questions_de_Village_V1-2-1'!$A:$AB,5,FALSE)</f>
        <v>17.3164250952</v>
      </c>
      <c r="G199" s="208">
        <f>VLOOKUP(A199,'Questions_de_Village_V1-2-1'!$A:$AB,6,FALSE)</f>
        <v>361.81547232399998</v>
      </c>
      <c r="H199" s="208"/>
      <c r="I199" s="208" t="str">
        <f>VLOOKUP(A199,'Questions_de_Village_V1-2-1'!$A:$AB,10,FALSE)</f>
        <v>Amloudouba</v>
      </c>
      <c r="J199" s="208" t="str">
        <f>VLOOKUP(A199,'Questions_de_Village_V1-2-1'!$A:$AB,11,FALSE)</f>
        <v>Ouled_Bili</v>
      </c>
      <c r="K199" s="208" t="str">
        <f>VLOOKUP(A199,'Questions_de_Village_V1-2-1'!$A:$AB,14,FALSE)</f>
        <v>open_well_in_or_near_village</v>
      </c>
      <c r="L199" s="208">
        <f>VLOOKUP(A199,'Questions_de_Village_V1-2-1'!$A:$AB,15,FALSE)</f>
        <v>0</v>
      </c>
      <c r="M199" s="208">
        <f>VLOOKUP(A199,'Questions_de_Village_V1-2-1'!$A:$AB,16,FALSE)</f>
        <v>0</v>
      </c>
      <c r="N199" s="204"/>
      <c r="O199" s="204"/>
      <c r="P199" s="204">
        <v>2783</v>
      </c>
      <c r="Q199" s="204">
        <v>2809</v>
      </c>
      <c r="R199" s="204">
        <v>27</v>
      </c>
      <c r="S199" s="203">
        <v>151</v>
      </c>
      <c r="T199" s="203">
        <v>99</v>
      </c>
      <c r="U199" s="206">
        <v>65.562913907284766</v>
      </c>
      <c r="V199" s="203">
        <v>50</v>
      </c>
      <c r="W199" s="206">
        <v>33.112582781456958</v>
      </c>
      <c r="X199" s="205">
        <v>5.5925925925925926</v>
      </c>
      <c r="Y199" s="205">
        <v>3.8076923076923075</v>
      </c>
      <c r="Z199" s="205">
        <v>1.8518518518518519</v>
      </c>
      <c r="AA199" s="209">
        <v>24</v>
      </c>
      <c r="AB199" s="206">
        <v>88.888888888888886</v>
      </c>
      <c r="AC199" s="209">
        <v>3</v>
      </c>
      <c r="AD199" s="206">
        <v>11.111111111111111</v>
      </c>
      <c r="AE199" s="209">
        <v>0</v>
      </c>
      <c r="AF199" s="206">
        <v>0</v>
      </c>
      <c r="AG199" s="209">
        <v>0</v>
      </c>
      <c r="AH199" s="206">
        <v>0</v>
      </c>
      <c r="AI199" s="204">
        <v>25</v>
      </c>
      <c r="AJ199" s="204">
        <v>25</v>
      </c>
      <c r="AK199" s="206">
        <v>50</v>
      </c>
      <c r="AL199" s="206">
        <v>50</v>
      </c>
      <c r="AM199" s="206">
        <v>100</v>
      </c>
      <c r="AN199" s="207">
        <v>34.299999999999997</v>
      </c>
      <c r="AO199" s="208" t="s">
        <v>2063</v>
      </c>
    </row>
    <row r="200" spans="1:41" x14ac:dyDescent="0.25">
      <c r="A200" s="268" t="s">
        <v>219</v>
      </c>
      <c r="B200" s="204" t="e">
        <v>#REF!</v>
      </c>
      <c r="C200" s="208" t="str">
        <f>VLOOKUP(A200,'Questions_de_Village_V1-2-1'!$A:$AB,1,FALSE)</f>
        <v>Bisney</v>
      </c>
      <c r="D200" s="208" t="str">
        <f>VLOOKUP(A200,'Questions_de_Village_V1-2-1'!$A:$AB,9,FALSE)</f>
        <v>Bisney</v>
      </c>
      <c r="E200" s="208">
        <f>VLOOKUP(A200,'Questions_de_Village_V1-2-1'!$A:$AB,4,FALSE)</f>
        <v>12.678816153</v>
      </c>
      <c r="F200" s="208">
        <f>VLOOKUP(A200,'Questions_de_Village_V1-2-1'!$A:$AB,5,FALSE)</f>
        <v>16.169982760500002</v>
      </c>
      <c r="G200" s="208">
        <f>VLOOKUP(A200,'Questions_de_Village_V1-2-1'!$A:$AB,6,FALSE)</f>
        <v>298.19277552199998</v>
      </c>
      <c r="H200" s="208"/>
      <c r="I200" s="208" t="str">
        <f>VLOOKUP(A200,'Questions_de_Village_V1-2-1'!$A:$AB,10,FALSE)</f>
        <v>Moito</v>
      </c>
      <c r="J200" s="208" t="str">
        <f>VLOOKUP(A200,'Questions_de_Village_V1-2-1'!$A:$AB,11,FALSE)</f>
        <v>Bisney</v>
      </c>
      <c r="K200" s="208" t="str">
        <f>VLOOKUP(A200,'Questions_de_Village_V1-2-1'!$A:$AB,14,FALSE)</f>
        <v>bh_in_village</v>
      </c>
      <c r="L200" s="208">
        <f>VLOOKUP(A200,'Questions_de_Village_V1-2-1'!$A:$AB,15,FALSE)</f>
        <v>2</v>
      </c>
      <c r="M200" s="208">
        <f>VLOOKUP(A200,'Questions_de_Village_V1-2-1'!$A:$AB,16,FALSE)</f>
        <v>0</v>
      </c>
      <c r="N200" s="204"/>
      <c r="O200" s="204"/>
      <c r="P200" s="204">
        <v>2</v>
      </c>
      <c r="Q200" s="204">
        <v>266</v>
      </c>
      <c r="R200" s="204">
        <v>265</v>
      </c>
      <c r="S200" s="203">
        <v>1690</v>
      </c>
      <c r="T200" s="203">
        <v>1144</v>
      </c>
      <c r="U200" s="206">
        <v>67.692307692307693</v>
      </c>
      <c r="V200" s="203">
        <v>493</v>
      </c>
      <c r="W200" s="206">
        <v>29.171597633136091</v>
      </c>
      <c r="X200" s="205">
        <v>6.3773584905660377</v>
      </c>
      <c r="Y200" s="205">
        <v>4.3169811320754716</v>
      </c>
      <c r="Z200" s="205">
        <v>1.8603773584905661</v>
      </c>
      <c r="AA200" s="209">
        <v>248</v>
      </c>
      <c r="AB200" s="206">
        <v>93.584905660377359</v>
      </c>
      <c r="AC200" s="209">
        <v>11</v>
      </c>
      <c r="AD200" s="206">
        <v>4.1509433962264151</v>
      </c>
      <c r="AE200" s="209">
        <v>5</v>
      </c>
      <c r="AF200" s="206">
        <v>1.8867924528301887</v>
      </c>
      <c r="AG200" s="209">
        <v>0</v>
      </c>
      <c r="AH200" s="206">
        <v>0</v>
      </c>
      <c r="AI200" s="204">
        <v>226</v>
      </c>
      <c r="AJ200" s="204">
        <v>268</v>
      </c>
      <c r="AK200" s="206">
        <v>45.841784989858013</v>
      </c>
      <c r="AL200" s="206">
        <v>54.361054766734284</v>
      </c>
      <c r="AM200" s="206">
        <v>100.2028397565923</v>
      </c>
      <c r="AN200" s="207">
        <v>35.253549695740368</v>
      </c>
      <c r="AO200" s="208" t="s">
        <v>219</v>
      </c>
    </row>
    <row r="201" spans="1:41" x14ac:dyDescent="0.25">
      <c r="A201" s="266" t="s">
        <v>1148</v>
      </c>
      <c r="B201" s="204" t="s">
        <v>1148</v>
      </c>
      <c r="C201" s="208" t="str">
        <f>VLOOKUP(A201,'Questions_de_Village_V1-2-1'!$A:$AB,1,FALSE)</f>
        <v>Bite Chab</v>
      </c>
      <c r="D201" s="208" t="str">
        <f>VLOOKUP(A201,'Questions_de_Village_V1-2-1'!$A:$AB,9,FALSE)</f>
        <v>Bita Chab</v>
      </c>
      <c r="E201" s="208">
        <f>VLOOKUP(A201,'Questions_de_Village_V1-2-1'!$A:$AB,4,FALSE)</f>
        <v>12.7611413404</v>
      </c>
      <c r="F201" s="208">
        <f>VLOOKUP(A201,'Questions_de_Village_V1-2-1'!$A:$AB,5,FALSE)</f>
        <v>16.093659412099999</v>
      </c>
      <c r="G201" s="208">
        <f>VLOOKUP(A201,'Questions_de_Village_V1-2-1'!$A:$AB,6,FALSE)</f>
        <v>312.09968819199997</v>
      </c>
      <c r="H201" s="208"/>
      <c r="I201" s="208" t="str">
        <f>VLOOKUP(A201,'Questions_de_Village_V1-2-1'!$A:$AB,10,FALSE)</f>
        <v>Assala</v>
      </c>
      <c r="J201" s="208" t="str">
        <f>VLOOKUP(A201,'Questions_de_Village_V1-2-1'!$A:$AB,11,FALSE)</f>
        <v>Bisney</v>
      </c>
      <c r="K201" s="208" t="str">
        <f>VLOOKUP(A201,'Questions_de_Village_V1-2-1'!$A:$AB,14,FALSE)</f>
        <v>bh_in_village</v>
      </c>
      <c r="L201" s="208">
        <f>VLOOKUP(A201,'Questions_de_Village_V1-2-1'!$A:$AB,15,FALSE)</f>
        <v>0</v>
      </c>
      <c r="M201" s="208">
        <f>VLOOKUP(A201,'Questions_de_Village_V1-2-1'!$A:$AB,16,FALSE)</f>
        <v>1</v>
      </c>
      <c r="N201" s="204"/>
      <c r="O201" s="204"/>
      <c r="P201" s="204">
        <v>1373</v>
      </c>
      <c r="Q201" s="204">
        <v>1380</v>
      </c>
      <c r="R201" s="204">
        <v>8</v>
      </c>
      <c r="S201" s="203">
        <v>59</v>
      </c>
      <c r="T201" s="203">
        <v>40</v>
      </c>
      <c r="U201" s="206">
        <v>67.796610169491515</v>
      </c>
      <c r="V201" s="203">
        <v>17</v>
      </c>
      <c r="W201" s="206">
        <v>28.8135593220339</v>
      </c>
      <c r="X201" s="205">
        <v>7.375</v>
      </c>
      <c r="Y201" s="205">
        <v>5</v>
      </c>
      <c r="Z201" s="205">
        <v>2.125</v>
      </c>
      <c r="AA201" s="209">
        <v>6</v>
      </c>
      <c r="AB201" s="206">
        <v>75</v>
      </c>
      <c r="AC201" s="209">
        <v>1</v>
      </c>
      <c r="AD201" s="206">
        <v>12.5</v>
      </c>
      <c r="AE201" s="209">
        <v>1</v>
      </c>
      <c r="AF201" s="206">
        <v>12.5</v>
      </c>
      <c r="AG201" s="209">
        <v>0</v>
      </c>
      <c r="AH201" s="206">
        <v>0</v>
      </c>
      <c r="AI201" s="204">
        <v>7</v>
      </c>
      <c r="AJ201" s="204">
        <v>10</v>
      </c>
      <c r="AK201" s="206">
        <v>41.17647058823529</v>
      </c>
      <c r="AL201" s="206">
        <v>58.82352941176471</v>
      </c>
      <c r="AM201" s="206">
        <v>100</v>
      </c>
      <c r="AN201" s="207">
        <v>39.764705882352942</v>
      </c>
      <c r="AO201" s="208" t="s">
        <v>219</v>
      </c>
    </row>
    <row r="202" spans="1:41" x14ac:dyDescent="0.25">
      <c r="A202" s="266" t="s">
        <v>348</v>
      </c>
      <c r="B202" s="204" t="s">
        <v>348</v>
      </c>
      <c r="C202" s="208" t="str">
        <f>VLOOKUP(A202,'Questions_de_Village_V1-2-1'!$A:$AB,1,FALSE)</f>
        <v>Bobo</v>
      </c>
      <c r="D202" s="208" t="str">
        <f>VLOOKUP(A202,'Questions_de_Village_V1-2-1'!$A:$AB,9,FALSE)</f>
        <v>Bobo</v>
      </c>
      <c r="E202" s="208">
        <f>VLOOKUP(A202,'Questions_de_Village_V1-2-1'!$A:$AB,4,FALSE)</f>
        <v>12.3535877188</v>
      </c>
      <c r="F202" s="208">
        <f>VLOOKUP(A202,'Questions_de_Village_V1-2-1'!$A:$AB,5,FALSE)</f>
        <v>17.119430749300001</v>
      </c>
      <c r="G202" s="208">
        <f>VLOOKUP(A202,'Questions_de_Village_V1-2-1'!$A:$AB,6,FALSE)</f>
        <v>310.23364944399998</v>
      </c>
      <c r="H202" s="208"/>
      <c r="I202" s="208" t="str">
        <f>VLOOKUP(A202,'Questions_de_Village_V1-2-1'!$A:$AB,10,FALSE)</f>
        <v>Tania_2_Dukshi_</v>
      </c>
      <c r="J202" s="208" t="str">
        <f>VLOOKUP(A202,'Questions_de_Village_V1-2-1'!$A:$AB,11,FALSE)</f>
        <v>Bokoro</v>
      </c>
      <c r="K202" s="208" t="str">
        <f>VLOOKUP(A202,'Questions_de_Village_V1-2-1'!$A:$AB,14,FALSE)</f>
        <v>bh_in_village</v>
      </c>
      <c r="L202" s="208">
        <f>VLOOKUP(A202,'Questions_de_Village_V1-2-1'!$A:$AB,15,FALSE)</f>
        <v>1</v>
      </c>
      <c r="M202" s="208">
        <f>VLOOKUP(A202,'Questions_de_Village_V1-2-1'!$A:$AB,16,FALSE)</f>
        <v>0</v>
      </c>
      <c r="N202" s="204"/>
      <c r="O202" s="204"/>
      <c r="P202" s="204">
        <v>7198</v>
      </c>
      <c r="Q202" s="204">
        <v>7246</v>
      </c>
      <c r="R202" s="204">
        <v>49</v>
      </c>
      <c r="S202" s="203">
        <v>313</v>
      </c>
      <c r="T202" s="203">
        <v>214</v>
      </c>
      <c r="U202" s="206">
        <v>68.370607028753994</v>
      </c>
      <c r="V202" s="203">
        <v>134</v>
      </c>
      <c r="W202" s="206">
        <v>42.811501597444092</v>
      </c>
      <c r="X202" s="205">
        <v>6.3877551020408161</v>
      </c>
      <c r="Y202" s="205">
        <v>4.3673469387755102</v>
      </c>
      <c r="Z202" s="205">
        <v>2.7346938775510203</v>
      </c>
      <c r="AA202" s="209">
        <v>45</v>
      </c>
      <c r="AB202" s="206">
        <v>91.83673469387756</v>
      </c>
      <c r="AC202" s="209">
        <v>3</v>
      </c>
      <c r="AD202" s="206">
        <v>6.1224489795918364</v>
      </c>
      <c r="AE202" s="209">
        <v>0</v>
      </c>
      <c r="AF202" s="206">
        <v>0</v>
      </c>
      <c r="AG202" s="209">
        <v>0</v>
      </c>
      <c r="AH202" s="206">
        <v>0</v>
      </c>
      <c r="AI202" s="204">
        <v>76</v>
      </c>
      <c r="AJ202" s="204">
        <v>57</v>
      </c>
      <c r="AK202" s="206">
        <v>56.71641791044776</v>
      </c>
      <c r="AL202" s="206">
        <v>42.537313432835823</v>
      </c>
      <c r="AM202" s="206">
        <v>99.25373134328359</v>
      </c>
      <c r="AN202" s="207">
        <v>33.350746268656714</v>
      </c>
      <c r="AO202" s="208" t="s">
        <v>102</v>
      </c>
    </row>
    <row r="203" spans="1:41" x14ac:dyDescent="0.25">
      <c r="A203" s="268" t="s">
        <v>271</v>
      </c>
      <c r="B203" s="204" t="s">
        <v>271</v>
      </c>
      <c r="C203" s="208" t="str">
        <f>VLOOKUP(A203,'Questions_de_Village_V1-2-1'!$A:$AB,1,FALSE)</f>
        <v>Bocha</v>
      </c>
      <c r="D203" s="208" t="str">
        <f>VLOOKUP(A203,'Questions_de_Village_V1-2-1'!$A:$AB,9,FALSE)</f>
        <v>Bocha</v>
      </c>
      <c r="E203" s="208">
        <f>VLOOKUP(A203,'Questions_de_Village_V1-2-1'!$A:$AB,4,FALSE)</f>
        <v>12.201747429899999</v>
      </c>
      <c r="F203" s="208">
        <f>VLOOKUP(A203,'Questions_de_Village_V1-2-1'!$A:$AB,5,FALSE)</f>
        <v>16.497937896</v>
      </c>
      <c r="G203" s="208">
        <f>VLOOKUP(A203,'Questions_de_Village_V1-2-1'!$A:$AB,6,FALSE)</f>
        <v>309.02175847199999</v>
      </c>
      <c r="H203" s="208"/>
      <c r="I203" s="208" t="str">
        <f>VLOOKUP(A203,'Questions_de_Village_V1-2-1'!$A:$AB,10,FALSE)</f>
        <v>Daibaba_1_Maigana_</v>
      </c>
      <c r="J203" s="208" t="str">
        <f>VLOOKUP(A203,'Questions_de_Village_V1-2-1'!$A:$AB,11,FALSE)</f>
        <v>Maigana</v>
      </c>
      <c r="K203" s="208" t="str">
        <f>VLOOKUP(A203,'Questions_de_Village_V1-2-1'!$A:$AB,14,FALSE)</f>
        <v>bh_in_village</v>
      </c>
      <c r="L203" s="208">
        <f>VLOOKUP(A203,'Questions_de_Village_V1-2-1'!$A:$AB,15,FALSE)</f>
        <v>1</v>
      </c>
      <c r="M203" s="208">
        <f>VLOOKUP(A203,'Questions_de_Village_V1-2-1'!$A:$AB,16,FALSE)</f>
        <v>1</v>
      </c>
      <c r="N203" s="204"/>
      <c r="O203" s="204"/>
      <c r="P203" s="204">
        <v>95</v>
      </c>
      <c r="Q203" s="204">
        <v>207</v>
      </c>
      <c r="R203" s="204">
        <v>113</v>
      </c>
      <c r="S203" s="203">
        <v>812</v>
      </c>
      <c r="T203" s="203">
        <v>580</v>
      </c>
      <c r="U203" s="206">
        <v>71.428571428571431</v>
      </c>
      <c r="V203" s="203">
        <v>208</v>
      </c>
      <c r="W203" s="206">
        <v>25.615763546798032</v>
      </c>
      <c r="X203" s="205">
        <v>7.1858407079646014</v>
      </c>
      <c r="Y203" s="205">
        <v>5.5769230769230766</v>
      </c>
      <c r="Z203" s="205">
        <v>1.8407079646017699</v>
      </c>
      <c r="AA203" s="209">
        <v>99</v>
      </c>
      <c r="AB203" s="206">
        <v>87.610619469026545</v>
      </c>
      <c r="AC203" s="209">
        <v>10</v>
      </c>
      <c r="AD203" s="206">
        <v>8.8495575221238933</v>
      </c>
      <c r="AE203" s="209">
        <v>3</v>
      </c>
      <c r="AF203" s="206">
        <v>2.6548672566371683</v>
      </c>
      <c r="AG203" s="209">
        <v>0</v>
      </c>
      <c r="AH203" s="206">
        <v>0</v>
      </c>
      <c r="AI203" s="204">
        <v>105</v>
      </c>
      <c r="AJ203" s="204">
        <v>103</v>
      </c>
      <c r="AK203" s="206">
        <v>50.480769230769226</v>
      </c>
      <c r="AL203" s="206">
        <v>49.519230769230774</v>
      </c>
      <c r="AM203" s="206">
        <v>100</v>
      </c>
      <c r="AN203" s="207">
        <v>35.403846153846153</v>
      </c>
      <c r="AO203" s="208" t="s">
        <v>1903</v>
      </c>
    </row>
    <row r="204" spans="1:41" x14ac:dyDescent="0.25">
      <c r="A204" s="268" t="s">
        <v>1406</v>
      </c>
      <c r="B204" s="204" t="s">
        <v>1406</v>
      </c>
      <c r="C204" s="208" t="str">
        <f>VLOOKUP(A204,'Questions_de_Village_V1-2-1'!$A:$AB,1,FALSE)</f>
        <v>Bogaliya</v>
      </c>
      <c r="D204" s="208" t="str">
        <f>VLOOKUP(A204,'Questions_de_Village_V1-2-1'!$A:$AB,9,FALSE)</f>
        <v>Bogalia</v>
      </c>
      <c r="E204" s="208">
        <f>VLOOKUP(A204,'Questions_de_Village_V1-2-1'!$A:$AB,4,FALSE)</f>
        <v>12.6373449161</v>
      </c>
      <c r="F204" s="208">
        <f>VLOOKUP(A204,'Questions_de_Village_V1-2-1'!$A:$AB,5,FALSE)</f>
        <v>16.564859666499999</v>
      </c>
      <c r="G204" s="208">
        <f>VLOOKUP(A204,'Questions_de_Village_V1-2-1'!$A:$AB,6,FALSE)</f>
        <v>295.74520382200001</v>
      </c>
      <c r="H204" s="208"/>
      <c r="I204" s="208" t="str">
        <f>VLOOKUP(A204,'Questions_de_Village_V1-2-1'!$A:$AB,10,FALSE)</f>
        <v>Moito</v>
      </c>
      <c r="J204" s="208" t="str">
        <f>VLOOKUP(A204,'Questions_de_Village_V1-2-1'!$A:$AB,11,FALSE)</f>
        <v>Moito</v>
      </c>
      <c r="K204" s="208" t="str">
        <f>VLOOKUP(A204,'Questions_de_Village_V1-2-1'!$A:$AB,14,FALSE)</f>
        <v>swamp_far_away</v>
      </c>
      <c r="L204" s="208">
        <f>VLOOKUP(A204,'Questions_de_Village_V1-2-1'!$A:$AB,15,FALSE)</f>
        <v>0</v>
      </c>
      <c r="M204" s="208">
        <f>VLOOKUP(A204,'Questions_de_Village_V1-2-1'!$A:$AB,16,FALSE)</f>
        <v>0</v>
      </c>
      <c r="N204" s="204"/>
      <c r="O204" s="204"/>
      <c r="P204" s="204">
        <v>1396</v>
      </c>
      <c r="Q204" s="204">
        <v>1414</v>
      </c>
      <c r="R204" s="204">
        <v>19</v>
      </c>
      <c r="S204" s="203">
        <v>105</v>
      </c>
      <c r="T204" s="203">
        <v>68</v>
      </c>
      <c r="U204" s="206">
        <v>64.761904761904759</v>
      </c>
      <c r="V204" s="203">
        <v>39</v>
      </c>
      <c r="W204" s="206">
        <v>37.142857142857146</v>
      </c>
      <c r="X204" s="205">
        <v>5.5263157894736841</v>
      </c>
      <c r="Y204" s="205">
        <v>4</v>
      </c>
      <c r="Z204" s="205">
        <v>2.0526315789473686</v>
      </c>
      <c r="AA204" s="209">
        <v>18</v>
      </c>
      <c r="AB204" s="206">
        <v>94.73684210526315</v>
      </c>
      <c r="AC204" s="209">
        <v>1</v>
      </c>
      <c r="AD204" s="206">
        <v>5.2631578947368416</v>
      </c>
      <c r="AE204" s="209">
        <v>0</v>
      </c>
      <c r="AF204" s="206">
        <v>0</v>
      </c>
      <c r="AG204" s="209">
        <v>0</v>
      </c>
      <c r="AH204" s="206">
        <v>0</v>
      </c>
      <c r="AI204" s="204">
        <v>19</v>
      </c>
      <c r="AJ204" s="204">
        <v>20</v>
      </c>
      <c r="AK204" s="206">
        <v>48.717948717948715</v>
      </c>
      <c r="AL204" s="206">
        <v>51.282051282051277</v>
      </c>
      <c r="AM204" s="206">
        <v>100</v>
      </c>
      <c r="AN204" s="207">
        <v>34.128205128205131</v>
      </c>
      <c r="AO204" s="208" t="s">
        <v>105</v>
      </c>
    </row>
    <row r="205" spans="1:41" x14ac:dyDescent="0.25">
      <c r="A205" s="268" t="s">
        <v>1409</v>
      </c>
      <c r="B205" s="204" t="s">
        <v>1409</v>
      </c>
      <c r="C205" s="208" t="str">
        <f>VLOOKUP(A205,'Questions_de_Village_V1-2-1'!$A:$AB,1,FALSE)</f>
        <v>Bolo</v>
      </c>
      <c r="D205" s="208" t="str">
        <f>VLOOKUP(A205,'Questions_de_Village_V1-2-1'!$A:$AB,9,FALSE)</f>
        <v>Bolo</v>
      </c>
      <c r="E205" s="208">
        <f>VLOOKUP(A205,'Questions_de_Village_V1-2-1'!$A:$AB,4,FALSE)</f>
        <v>12.5843733357</v>
      </c>
      <c r="F205" s="208">
        <f>VLOOKUP(A205,'Questions_de_Village_V1-2-1'!$A:$AB,5,FALSE)</f>
        <v>16.562811214500002</v>
      </c>
      <c r="G205" s="208">
        <f>VLOOKUP(A205,'Questions_de_Village_V1-2-1'!$A:$AB,6,FALSE)</f>
        <v>319.216091135</v>
      </c>
      <c r="H205" s="208"/>
      <c r="I205" s="208" t="str">
        <f>VLOOKUP(A205,'Questions_de_Village_V1-2-1'!$A:$AB,10,FALSE)</f>
        <v>Moito</v>
      </c>
      <c r="J205" s="208" t="str">
        <f>VLOOKUP(A205,'Questions_de_Village_V1-2-1'!$A:$AB,11,FALSE)</f>
        <v>Moito</v>
      </c>
      <c r="K205" s="208" t="str">
        <f>VLOOKUP(A205,'Questions_de_Village_V1-2-1'!$A:$AB,14,FALSE)</f>
        <v>open_well_far_from_village</v>
      </c>
      <c r="L205" s="208">
        <f>VLOOKUP(A205,'Questions_de_Village_V1-2-1'!$A:$AB,15,FALSE)</f>
        <v>0</v>
      </c>
      <c r="M205" s="208">
        <f>VLOOKUP(A205,'Questions_de_Village_V1-2-1'!$A:$AB,16,FALSE)</f>
        <v>0</v>
      </c>
      <c r="N205" s="204"/>
      <c r="O205" s="204"/>
      <c r="P205" s="204">
        <v>3320</v>
      </c>
      <c r="Q205" s="204">
        <v>3391</v>
      </c>
      <c r="R205" s="204">
        <v>72</v>
      </c>
      <c r="S205" s="203">
        <v>455</v>
      </c>
      <c r="T205" s="203">
        <v>309</v>
      </c>
      <c r="U205" s="206">
        <v>67.912087912087912</v>
      </c>
      <c r="V205" s="203">
        <v>171</v>
      </c>
      <c r="W205" s="206">
        <v>37.582417582417584</v>
      </c>
      <c r="X205" s="205">
        <v>6.3194444444444446</v>
      </c>
      <c r="Y205" s="205">
        <v>4.6119402985074629</v>
      </c>
      <c r="Z205" s="205">
        <v>2.375</v>
      </c>
      <c r="AA205" s="209">
        <v>62</v>
      </c>
      <c r="AB205" s="206">
        <v>86.111111111111114</v>
      </c>
      <c r="AC205" s="209">
        <v>7</v>
      </c>
      <c r="AD205" s="206">
        <v>9.7222222222222232</v>
      </c>
      <c r="AE205" s="209">
        <v>0</v>
      </c>
      <c r="AF205" s="206">
        <v>0</v>
      </c>
      <c r="AG205" s="209">
        <v>0</v>
      </c>
      <c r="AH205" s="206">
        <v>0</v>
      </c>
      <c r="AI205" s="204">
        <v>77</v>
      </c>
      <c r="AJ205" s="204">
        <v>94</v>
      </c>
      <c r="AK205" s="206">
        <v>45.029239766081872</v>
      </c>
      <c r="AL205" s="206">
        <v>54.970760233918128</v>
      </c>
      <c r="AM205" s="206">
        <v>100</v>
      </c>
      <c r="AN205" s="207">
        <v>33.596491228070178</v>
      </c>
      <c r="AO205" s="208" t="s">
        <v>105</v>
      </c>
    </row>
    <row r="206" spans="1:41" x14ac:dyDescent="0.25">
      <c r="A206" s="266" t="s">
        <v>402</v>
      </c>
      <c r="B206" s="204" t="s">
        <v>402</v>
      </c>
      <c r="C206" s="273" t="str">
        <f>VLOOKUP(A206,'Questions_de_Village_V1-2-1'!$A:$AB,1,FALSE)</f>
        <v>Bouloulou</v>
      </c>
      <c r="D206" s="273" t="str">
        <f>VLOOKUP(A206,'Questions_de_Village_V1-2-1'!$A:$AB,9,FALSE)</f>
        <v>Bouloulou</v>
      </c>
      <c r="E206" s="273">
        <f>VLOOKUP(A206,'Questions_de_Village_V1-2-1'!$A:$AB,4,FALSE)</f>
        <v>12.308926316699999</v>
      </c>
      <c r="F206" s="273">
        <f>VLOOKUP(A206,'Questions_de_Village_V1-2-1'!$A:$AB,5,FALSE)</f>
        <v>16.988292625500002</v>
      </c>
      <c r="G206" s="273">
        <f>VLOOKUP(A206,'Questions_de_Village_V1-2-1'!$A:$AB,6,FALSE)</f>
        <v>334.48698418499998</v>
      </c>
      <c r="H206" s="273"/>
      <c r="I206" s="273" t="str">
        <f>VLOOKUP(A206,'Questions_de_Village_V1-2-1'!$A:$AB,10,FALSE)</f>
        <v>Tania_1_Bokoro_</v>
      </c>
      <c r="J206" s="273" t="str">
        <f>VLOOKUP(A206,'Questions_de_Village_V1-2-1'!$A:$AB,11,FALSE)</f>
        <v>Bokoro</v>
      </c>
      <c r="K206" s="273" t="str">
        <f>VLOOKUP(A206,'Questions_de_Village_V1-2-1'!$A:$AB,14,FALSE)</f>
        <v>bh_in_village</v>
      </c>
      <c r="L206" s="273">
        <f>VLOOKUP(A206,'Questions_de_Village_V1-2-1'!$A:$AB,15,FALSE)</f>
        <v>1</v>
      </c>
      <c r="M206" s="273">
        <f>VLOOKUP(A206,'Questions_de_Village_V1-2-1'!$A:$AB,16,FALSE)</f>
        <v>1</v>
      </c>
      <c r="N206" s="204"/>
      <c r="O206" s="204"/>
      <c r="P206" s="204">
        <v>7810</v>
      </c>
      <c r="Q206" s="204">
        <v>7974</v>
      </c>
      <c r="R206" s="204">
        <v>165</v>
      </c>
      <c r="S206" s="203">
        <v>1057</v>
      </c>
      <c r="T206" s="203">
        <v>734</v>
      </c>
      <c r="U206" s="206">
        <v>69.441816461684013</v>
      </c>
      <c r="V206" s="203">
        <v>313</v>
      </c>
      <c r="W206" s="206">
        <v>29.61210974456008</v>
      </c>
      <c r="X206" s="205">
        <v>6.4060606060606062</v>
      </c>
      <c r="Y206" s="205">
        <v>4.4484848484848483</v>
      </c>
      <c r="Z206" s="205">
        <v>1.896969696969697</v>
      </c>
      <c r="AA206" s="209">
        <v>144</v>
      </c>
      <c r="AB206" s="206">
        <v>87.272727272727266</v>
      </c>
      <c r="AC206" s="209">
        <v>14</v>
      </c>
      <c r="AD206" s="206">
        <v>8.4848484848484862</v>
      </c>
      <c r="AE206" s="209">
        <v>1</v>
      </c>
      <c r="AF206" s="206">
        <v>0.60606060606060608</v>
      </c>
      <c r="AG206" s="209">
        <v>0</v>
      </c>
      <c r="AH206" s="206">
        <v>0</v>
      </c>
      <c r="AI206" s="204">
        <v>138</v>
      </c>
      <c r="AJ206" s="204">
        <v>174</v>
      </c>
      <c r="AK206" s="206">
        <v>44.089456869009588</v>
      </c>
      <c r="AL206" s="206">
        <v>55.591054313099043</v>
      </c>
      <c r="AM206" s="206">
        <v>99.680511182108631</v>
      </c>
      <c r="AN206" s="207">
        <v>35.006389776357828</v>
      </c>
      <c r="AO206" s="208" t="s">
        <v>102</v>
      </c>
    </row>
    <row r="207" spans="1:41" x14ac:dyDescent="0.25">
      <c r="A207" s="268" t="s">
        <v>1905</v>
      </c>
      <c r="B207" s="204" t="s">
        <v>1905</v>
      </c>
      <c r="C207" s="208" t="e">
        <f>VLOOKUP(A207,'Questions_de_Village_V1-2-1'!$A:$AB,1,FALSE)</f>
        <v>#N/A</v>
      </c>
      <c r="D207" s="208" t="e">
        <f>VLOOKUP(A207,'Questions_de_Village_V1-2-1'!$A:$AB,9,FALSE)</f>
        <v>#N/A</v>
      </c>
      <c r="E207" s="208" t="e">
        <f>VLOOKUP(A207,'Questions_de_Village_V1-2-1'!$A:$AB,4,FALSE)</f>
        <v>#N/A</v>
      </c>
      <c r="F207" s="208" t="e">
        <f>VLOOKUP(A207,'Questions_de_Village_V1-2-1'!$A:$AB,5,FALSE)</f>
        <v>#N/A</v>
      </c>
      <c r="G207" s="208" t="e">
        <f>VLOOKUP(A207,'Questions_de_Village_V1-2-1'!$A:$AB,6,FALSE)</f>
        <v>#N/A</v>
      </c>
      <c r="H207" s="208"/>
      <c r="I207" s="208" t="e">
        <f>VLOOKUP(A207,'Questions_de_Village_V1-2-1'!$A:$AB,10,FALSE)</f>
        <v>#N/A</v>
      </c>
      <c r="J207" s="208" t="e">
        <f>VLOOKUP(A207,'Questions_de_Village_V1-2-1'!$A:$AB,11,FALSE)</f>
        <v>#N/A</v>
      </c>
      <c r="K207" s="208" t="e">
        <f>VLOOKUP(A207,'Questions_de_Village_V1-2-1'!$A:$AB,14,FALSE)</f>
        <v>#N/A</v>
      </c>
      <c r="L207" s="208" t="e">
        <f>VLOOKUP(A207,'Questions_de_Village_V1-2-1'!$A:$AB,15,FALSE)</f>
        <v>#N/A</v>
      </c>
      <c r="M207" s="208" t="e">
        <f>VLOOKUP(A207,'Questions_de_Village_V1-2-1'!$A:$AB,16,FALSE)</f>
        <v>#N/A</v>
      </c>
      <c r="N207" s="204"/>
      <c r="O207" s="204"/>
      <c r="P207" s="204">
        <v>776</v>
      </c>
      <c r="Q207" s="204">
        <v>850</v>
      </c>
      <c r="R207" s="204">
        <v>75</v>
      </c>
      <c r="S207" s="203">
        <v>475</v>
      </c>
      <c r="T207" s="203">
        <v>324</v>
      </c>
      <c r="U207" s="206">
        <v>68.21052631578948</v>
      </c>
      <c r="V207" s="203">
        <v>155</v>
      </c>
      <c r="W207" s="206">
        <v>32.631578947368425</v>
      </c>
      <c r="X207" s="205">
        <v>6.333333333333333</v>
      </c>
      <c r="Y207" s="205">
        <v>4.7647058823529411</v>
      </c>
      <c r="Z207" s="205">
        <v>2.0666666666666669</v>
      </c>
      <c r="AA207" s="209">
        <v>68</v>
      </c>
      <c r="AB207" s="206">
        <v>90.666666666666657</v>
      </c>
      <c r="AC207" s="209">
        <v>6</v>
      </c>
      <c r="AD207" s="206">
        <v>8</v>
      </c>
      <c r="AE207" s="209">
        <v>0</v>
      </c>
      <c r="AF207" s="206">
        <v>0</v>
      </c>
      <c r="AG207" s="209">
        <v>0</v>
      </c>
      <c r="AH207" s="206">
        <v>0</v>
      </c>
      <c r="AI207" s="204">
        <v>70</v>
      </c>
      <c r="AJ207" s="204">
        <v>85</v>
      </c>
      <c r="AK207" s="206">
        <v>45.161290322580641</v>
      </c>
      <c r="AL207" s="206">
        <v>54.838709677419352</v>
      </c>
      <c r="AM207" s="206">
        <v>100</v>
      </c>
      <c r="AN207" s="207">
        <v>33.451612903225808</v>
      </c>
      <c r="AO207" s="208" t="s">
        <v>1903</v>
      </c>
    </row>
    <row r="208" spans="1:41" x14ac:dyDescent="0.25">
      <c r="A208" s="179" t="s">
        <v>1122</v>
      </c>
      <c r="B208" s="204" t="s">
        <v>1122</v>
      </c>
      <c r="C208" s="208" t="str">
        <f>VLOOKUP(A208,'Questions_de_Village_V1-2-1'!$A:$AB,1,FALSE)</f>
        <v>Boutal Kharoum</v>
      </c>
      <c r="D208" s="208" t="str">
        <f>VLOOKUP(A208,'Questions_de_Village_V1-2-1'!$A:$AB,9,FALSE)</f>
        <v>Bouta Alkharoum</v>
      </c>
      <c r="E208" s="208">
        <f>VLOOKUP(A208,'Questions_de_Village_V1-2-1'!$A:$AB,4,FALSE)</f>
        <v>12.1571406445</v>
      </c>
      <c r="F208" s="208">
        <f>VLOOKUP(A208,'Questions_de_Village_V1-2-1'!$A:$AB,5,FALSE)</f>
        <v>17.427884669499999</v>
      </c>
      <c r="G208" s="208">
        <f>VLOOKUP(A208,'Questions_de_Village_V1-2-1'!$A:$AB,6,FALSE)</f>
        <v>325.13824503199999</v>
      </c>
      <c r="H208" s="208"/>
      <c r="I208" s="208" t="str">
        <f>VLOOKUP(A208,'Questions_de_Village_V1-2-1'!$A:$AB,10,FALSE)</f>
        <v>Amloudouba</v>
      </c>
      <c r="J208" s="208" t="str">
        <f>VLOOKUP(A208,'Questions_de_Village_V1-2-1'!$A:$AB,11,FALSE)</f>
        <v>Arbouchatak</v>
      </c>
      <c r="K208" s="208" t="str">
        <f>VLOOKUP(A208,'Questions_de_Village_V1-2-1'!$A:$AB,14,FALSE)</f>
        <v>swamp_far_away</v>
      </c>
      <c r="L208" s="208">
        <f>VLOOKUP(A208,'Questions_de_Village_V1-2-1'!$A:$AB,15,FALSE)</f>
        <v>0</v>
      </c>
      <c r="M208" s="208">
        <f>VLOOKUP(A208,'Questions_de_Village_V1-2-1'!$A:$AB,16,FALSE)</f>
        <v>0</v>
      </c>
      <c r="N208" s="204"/>
      <c r="O208" s="204"/>
      <c r="P208" s="204">
        <v>1278</v>
      </c>
      <c r="Q208" s="204">
        <v>1298</v>
      </c>
      <c r="R208" s="204">
        <v>21</v>
      </c>
      <c r="S208" s="203">
        <v>125</v>
      </c>
      <c r="T208" s="203">
        <v>82</v>
      </c>
      <c r="U208" s="206">
        <v>65.600000000000009</v>
      </c>
      <c r="V208" s="203">
        <v>39</v>
      </c>
      <c r="W208" s="206">
        <v>31.2</v>
      </c>
      <c r="X208" s="205">
        <v>5.9523809523809526</v>
      </c>
      <c r="Y208" s="205">
        <v>3.9047619047619047</v>
      </c>
      <c r="Z208" s="205">
        <v>1.8571428571428572</v>
      </c>
      <c r="AA208" s="209">
        <v>19</v>
      </c>
      <c r="AB208" s="206">
        <v>90.476190476190482</v>
      </c>
      <c r="AC208" s="209">
        <v>2</v>
      </c>
      <c r="AD208" s="206">
        <v>9.5238095238095237</v>
      </c>
      <c r="AE208" s="209">
        <v>0</v>
      </c>
      <c r="AF208" s="206">
        <v>0</v>
      </c>
      <c r="AG208" s="209">
        <v>0</v>
      </c>
      <c r="AH208" s="206">
        <v>0</v>
      </c>
      <c r="AI208" s="204">
        <v>26</v>
      </c>
      <c r="AJ208" s="204">
        <v>13</v>
      </c>
      <c r="AK208" s="206">
        <v>66.666666666666657</v>
      </c>
      <c r="AL208" s="206">
        <v>33.333333333333329</v>
      </c>
      <c r="AM208" s="206">
        <v>99.999999999999986</v>
      </c>
      <c r="AN208" s="207">
        <v>31.153846153846153</v>
      </c>
      <c r="AO208" s="208" t="s">
        <v>1796</v>
      </c>
    </row>
    <row r="209" spans="1:41" x14ac:dyDescent="0.25">
      <c r="A209" s="266" t="s">
        <v>1807</v>
      </c>
      <c r="B209" s="204" t="s">
        <v>1807</v>
      </c>
      <c r="C209" s="208" t="e">
        <f>VLOOKUP(A209,'Questions_de_Village_V1-2-1'!$A:$AB,1,FALSE)</f>
        <v>#N/A</v>
      </c>
      <c r="D209" s="208" t="e">
        <f>VLOOKUP(A209,'Questions_de_Village_V1-2-1'!$A:$AB,9,FALSE)</f>
        <v>#N/A</v>
      </c>
      <c r="E209" s="208" t="e">
        <f>VLOOKUP(A209,'Questions_de_Village_V1-2-1'!$A:$AB,4,FALSE)</f>
        <v>#N/A</v>
      </c>
      <c r="F209" s="208" t="e">
        <f>VLOOKUP(A209,'Questions_de_Village_V1-2-1'!$A:$AB,5,FALSE)</f>
        <v>#N/A</v>
      </c>
      <c r="G209" s="208" t="e">
        <f>VLOOKUP(A209,'Questions_de_Village_V1-2-1'!$A:$AB,6,FALSE)</f>
        <v>#N/A</v>
      </c>
      <c r="H209" s="208"/>
      <c r="I209" s="208" t="e">
        <f>VLOOKUP(A209,'Questions_de_Village_V1-2-1'!$A:$AB,10,FALSE)</f>
        <v>#N/A</v>
      </c>
      <c r="J209" s="208" t="e">
        <f>VLOOKUP(A209,'Questions_de_Village_V1-2-1'!$A:$AB,11,FALSE)</f>
        <v>#N/A</v>
      </c>
      <c r="K209" s="208" t="e">
        <f>VLOOKUP(A209,'Questions_de_Village_V1-2-1'!$A:$AB,14,FALSE)</f>
        <v>#N/A</v>
      </c>
      <c r="L209" s="208" t="e">
        <f>VLOOKUP(A209,'Questions_de_Village_V1-2-1'!$A:$AB,15,FALSE)</f>
        <v>#N/A</v>
      </c>
      <c r="M209" s="208" t="e">
        <f>VLOOKUP(A209,'Questions_de_Village_V1-2-1'!$A:$AB,16,FALSE)</f>
        <v>#N/A</v>
      </c>
      <c r="N209" s="204"/>
      <c r="O209" s="204"/>
      <c r="P209" s="204">
        <v>248</v>
      </c>
      <c r="Q209" s="204">
        <v>265</v>
      </c>
      <c r="R209" s="204">
        <v>18</v>
      </c>
      <c r="S209" s="203">
        <v>123</v>
      </c>
      <c r="T209" s="203">
        <v>85</v>
      </c>
      <c r="U209" s="206">
        <v>69.105691056910572</v>
      </c>
      <c r="V209" s="203">
        <v>37</v>
      </c>
      <c r="W209" s="206">
        <v>30.081300813008134</v>
      </c>
      <c r="X209" s="205">
        <v>6.833333333333333</v>
      </c>
      <c r="Y209" s="205">
        <v>4.7222222222222223</v>
      </c>
      <c r="Z209" s="205">
        <v>2.0555555555555554</v>
      </c>
      <c r="AA209" s="209">
        <v>15</v>
      </c>
      <c r="AB209" s="206">
        <v>83.333333333333343</v>
      </c>
      <c r="AC209" s="209">
        <v>2</v>
      </c>
      <c r="AD209" s="206">
        <v>11.111111111111111</v>
      </c>
      <c r="AE209" s="209">
        <v>1</v>
      </c>
      <c r="AF209" s="206">
        <v>5.5555555555555554</v>
      </c>
      <c r="AG209" s="209">
        <v>0</v>
      </c>
      <c r="AH209" s="206">
        <v>0</v>
      </c>
      <c r="AI209" s="204">
        <v>16</v>
      </c>
      <c r="AJ209" s="204">
        <v>21</v>
      </c>
      <c r="AK209" s="206">
        <v>43.243243243243242</v>
      </c>
      <c r="AL209" s="206">
        <v>56.756756756756758</v>
      </c>
      <c r="AM209" s="206">
        <v>100</v>
      </c>
      <c r="AN209" s="207">
        <v>35.675675675675677</v>
      </c>
      <c r="AO209" s="208" t="s">
        <v>937</v>
      </c>
    </row>
    <row r="210" spans="1:41" x14ac:dyDescent="0.25">
      <c r="A210" s="268" t="s">
        <v>1080</v>
      </c>
      <c r="B210" s="204" t="s">
        <v>1080</v>
      </c>
      <c r="C210" s="208" t="str">
        <f>VLOOKUP(A210,'Questions_de_Village_V1-2-1'!$A:$AB,1,FALSE)</f>
        <v>Chanko</v>
      </c>
      <c r="D210" s="208" t="str">
        <f>VLOOKUP(A210,'Questions_de_Village_V1-2-1'!$A:$AB,9,FALSE)</f>
        <v>Chanko</v>
      </c>
      <c r="E210" s="208">
        <f>VLOOKUP(A210,'Questions_de_Village_V1-2-1'!$A:$AB,4,FALSE)</f>
        <v>12.302197766000001</v>
      </c>
      <c r="F210" s="208">
        <f>VLOOKUP(A210,'Questions_de_Village_V1-2-1'!$A:$AB,5,FALSE)</f>
        <v>16.7368967285</v>
      </c>
      <c r="G210" s="208">
        <f>VLOOKUP(A210,'Questions_de_Village_V1-2-1'!$A:$AB,6,FALSE)</f>
        <v>307.972712812</v>
      </c>
      <c r="H210" s="208"/>
      <c r="I210" s="208" t="str">
        <f>VLOOKUP(A210,'Questions_de_Village_V1-2-1'!$A:$AB,10,FALSE)</f>
        <v>Daibaba_1_Maigana_</v>
      </c>
      <c r="J210" s="208" t="str">
        <f>VLOOKUP(A210,'Questions_de_Village_V1-2-1'!$A:$AB,11,FALSE)</f>
        <v>Albirebi</v>
      </c>
      <c r="K210" s="208" t="str">
        <f>VLOOKUP(A210,'Questions_de_Village_V1-2-1'!$A:$AB,14,FALSE)</f>
        <v>open_well_in_or_near_village</v>
      </c>
      <c r="L210" s="208">
        <f>VLOOKUP(A210,'Questions_de_Village_V1-2-1'!$A:$AB,15,FALSE)</f>
        <v>0</v>
      </c>
      <c r="M210" s="208">
        <f>VLOOKUP(A210,'Questions_de_Village_V1-2-1'!$A:$AB,16,FALSE)</f>
        <v>0</v>
      </c>
      <c r="N210" s="204"/>
      <c r="O210" s="204"/>
      <c r="P210" s="204">
        <v>899</v>
      </c>
      <c r="Q210" s="204">
        <v>928</v>
      </c>
      <c r="R210" s="204">
        <v>30</v>
      </c>
      <c r="S210" s="203">
        <v>174</v>
      </c>
      <c r="T210" s="203">
        <v>110</v>
      </c>
      <c r="U210" s="206">
        <v>63.218390804597703</v>
      </c>
      <c r="V210" s="203">
        <v>65</v>
      </c>
      <c r="W210" s="206">
        <v>37.356321839080458</v>
      </c>
      <c r="X210" s="205">
        <v>5.8</v>
      </c>
      <c r="Y210" s="205">
        <v>5</v>
      </c>
      <c r="Z210" s="205">
        <v>2.1666666666666665</v>
      </c>
      <c r="AA210" s="209">
        <v>19</v>
      </c>
      <c r="AB210" s="206">
        <v>63.333333333333329</v>
      </c>
      <c r="AC210" s="209">
        <v>6</v>
      </c>
      <c r="AD210" s="206">
        <v>20</v>
      </c>
      <c r="AE210" s="209">
        <v>1</v>
      </c>
      <c r="AF210" s="206">
        <v>3.3333333333333335</v>
      </c>
      <c r="AG210" s="209">
        <v>0</v>
      </c>
      <c r="AH210" s="206">
        <v>0</v>
      </c>
      <c r="AI210" s="204">
        <v>30</v>
      </c>
      <c r="AJ210" s="204">
        <v>35</v>
      </c>
      <c r="AK210" s="206">
        <v>46.153846153846153</v>
      </c>
      <c r="AL210" s="206">
        <v>53.846153846153847</v>
      </c>
      <c r="AM210" s="206">
        <v>100</v>
      </c>
      <c r="AN210" s="207">
        <v>37.446153846153848</v>
      </c>
      <c r="AO210" s="208" t="s">
        <v>2049</v>
      </c>
    </row>
    <row r="211" spans="1:41" x14ac:dyDescent="0.25">
      <c r="A211" s="268" t="s">
        <v>1833</v>
      </c>
      <c r="B211" s="204" t="s">
        <v>1833</v>
      </c>
      <c r="C211" s="208" t="e">
        <f>VLOOKUP(A211,'Questions_de_Village_V1-2-1'!$A:$AB,1,FALSE)</f>
        <v>#N/A</v>
      </c>
      <c r="D211" s="208" t="e">
        <f>VLOOKUP(A211,'Questions_de_Village_V1-2-1'!$A:$AB,9,FALSE)</f>
        <v>#N/A</v>
      </c>
      <c r="E211" s="208" t="e">
        <f>VLOOKUP(A211,'Questions_de_Village_V1-2-1'!$A:$AB,4,FALSE)</f>
        <v>#N/A</v>
      </c>
      <c r="F211" s="208" t="e">
        <f>VLOOKUP(A211,'Questions_de_Village_V1-2-1'!$A:$AB,5,FALSE)</f>
        <v>#N/A</v>
      </c>
      <c r="G211" s="208" t="e">
        <f>VLOOKUP(A211,'Questions_de_Village_V1-2-1'!$A:$AB,6,FALSE)</f>
        <v>#N/A</v>
      </c>
      <c r="H211" s="208"/>
      <c r="I211" s="208" t="e">
        <f>VLOOKUP(A211,'Questions_de_Village_V1-2-1'!$A:$AB,10,FALSE)</f>
        <v>#N/A</v>
      </c>
      <c r="J211" s="208" t="e">
        <f>VLOOKUP(A211,'Questions_de_Village_V1-2-1'!$A:$AB,11,FALSE)</f>
        <v>#N/A</v>
      </c>
      <c r="K211" s="208" t="e">
        <f>VLOOKUP(A211,'Questions_de_Village_V1-2-1'!$A:$AB,14,FALSE)</f>
        <v>#N/A</v>
      </c>
      <c r="L211" s="208" t="e">
        <f>VLOOKUP(A211,'Questions_de_Village_V1-2-1'!$A:$AB,15,FALSE)</f>
        <v>#N/A</v>
      </c>
      <c r="M211" s="208" t="e">
        <f>VLOOKUP(A211,'Questions_de_Village_V1-2-1'!$A:$AB,16,FALSE)</f>
        <v>#N/A</v>
      </c>
      <c r="N211" s="204"/>
      <c r="O211" s="204"/>
      <c r="P211" s="204">
        <v>2</v>
      </c>
      <c r="Q211" s="204">
        <v>44</v>
      </c>
      <c r="R211" s="204">
        <v>43</v>
      </c>
      <c r="S211" s="203">
        <v>254</v>
      </c>
      <c r="T211" s="203">
        <v>168</v>
      </c>
      <c r="U211" s="206">
        <v>66.141732283464577</v>
      </c>
      <c r="V211" s="203">
        <v>65</v>
      </c>
      <c r="W211" s="206">
        <v>25.590551181102363</v>
      </c>
      <c r="X211" s="205">
        <v>5.9069767441860463</v>
      </c>
      <c r="Y211" s="205">
        <v>4.3076923076923075</v>
      </c>
      <c r="Z211" s="205">
        <v>1.5116279069767442</v>
      </c>
      <c r="AA211" s="209">
        <v>37</v>
      </c>
      <c r="AB211" s="206">
        <v>86.04651162790698</v>
      </c>
      <c r="AC211" s="209">
        <v>5</v>
      </c>
      <c r="AD211" s="206">
        <v>11.627906976744185</v>
      </c>
      <c r="AE211" s="209">
        <v>0</v>
      </c>
      <c r="AF211" s="206">
        <v>0</v>
      </c>
      <c r="AG211" s="209">
        <v>0</v>
      </c>
      <c r="AH211" s="206">
        <v>0</v>
      </c>
      <c r="AI211" s="204">
        <v>35</v>
      </c>
      <c r="AJ211" s="204">
        <v>30</v>
      </c>
      <c r="AK211" s="206">
        <v>53.846153846153847</v>
      </c>
      <c r="AL211" s="206">
        <v>46.153846153846153</v>
      </c>
      <c r="AM211" s="206">
        <v>100</v>
      </c>
      <c r="AN211" s="207">
        <v>32.153846153846153</v>
      </c>
      <c r="AO211" s="208" t="s">
        <v>1607</v>
      </c>
    </row>
    <row r="212" spans="1:41" x14ac:dyDescent="0.25">
      <c r="A212" s="181" t="s">
        <v>1123</v>
      </c>
      <c r="B212" s="204" t="s">
        <v>1123</v>
      </c>
      <c r="C212" s="208" t="str">
        <f>VLOOKUP(A212,'Questions_de_Village_V1-2-1'!$A:$AB,1,FALSE)</f>
        <v>Charia</v>
      </c>
      <c r="D212" s="208" t="str">
        <f>VLOOKUP(A212,'Questions_de_Village_V1-2-1'!$A:$AB,9,FALSE)</f>
        <v>Charia</v>
      </c>
      <c r="E212" s="208">
        <f>VLOOKUP(A212,'Questions_de_Village_V1-2-1'!$A:$AB,4,FALSE)</f>
        <v>12.1038368849</v>
      </c>
      <c r="F212" s="208">
        <f>VLOOKUP(A212,'Questions_de_Village_V1-2-1'!$A:$AB,5,FALSE)</f>
        <v>17.504100143799999</v>
      </c>
      <c r="G212" s="208">
        <f>VLOOKUP(A212,'Questions_de_Village_V1-2-1'!$A:$AB,6,FALSE)</f>
        <v>273.862839721</v>
      </c>
      <c r="H212" s="208"/>
      <c r="I212" s="208" t="str">
        <f>VLOOKUP(A212,'Questions_de_Village_V1-2-1'!$A:$AB,10,FALSE)</f>
        <v>Amloudouba</v>
      </c>
      <c r="J212" s="208" t="str">
        <f>VLOOKUP(A212,'Questions_de_Village_V1-2-1'!$A:$AB,11,FALSE)</f>
        <v>Arbouchatak</v>
      </c>
      <c r="K212" s="208" t="str">
        <f>VLOOKUP(A212,'Questions_de_Village_V1-2-1'!$A:$AB,14,FALSE)</f>
        <v>open_well_far_from_village</v>
      </c>
      <c r="L212" s="208">
        <f>VLOOKUP(A212,'Questions_de_Village_V1-2-1'!$A:$AB,15,FALSE)</f>
        <v>0</v>
      </c>
      <c r="M212" s="208">
        <f>VLOOKUP(A212,'Questions_de_Village_V1-2-1'!$A:$AB,16,FALSE)</f>
        <v>0</v>
      </c>
      <c r="N212" s="204"/>
      <c r="O212" s="204"/>
      <c r="P212" s="204">
        <v>926</v>
      </c>
      <c r="Q212" s="204">
        <v>1010</v>
      </c>
      <c r="R212" s="204">
        <v>85</v>
      </c>
      <c r="S212" s="203">
        <v>486</v>
      </c>
      <c r="T212" s="203">
        <v>331</v>
      </c>
      <c r="U212" s="206">
        <v>68.106995884773653</v>
      </c>
      <c r="V212" s="203">
        <v>115</v>
      </c>
      <c r="W212" s="206">
        <v>23.662551440329217</v>
      </c>
      <c r="X212" s="205">
        <v>5.7176470588235295</v>
      </c>
      <c r="Y212" s="205">
        <v>3.8941176470588235</v>
      </c>
      <c r="Z212" s="205">
        <v>1.3529411764705883</v>
      </c>
      <c r="AA212" s="209">
        <v>83</v>
      </c>
      <c r="AB212" s="206">
        <v>97.647058823529406</v>
      </c>
      <c r="AC212" s="209">
        <v>0</v>
      </c>
      <c r="AD212" s="206">
        <v>0</v>
      </c>
      <c r="AE212" s="209">
        <v>0</v>
      </c>
      <c r="AF212" s="206">
        <v>0</v>
      </c>
      <c r="AG212" s="209">
        <v>0</v>
      </c>
      <c r="AH212" s="206">
        <v>0</v>
      </c>
      <c r="AI212" s="204">
        <v>57</v>
      </c>
      <c r="AJ212" s="204">
        <v>57</v>
      </c>
      <c r="AK212" s="206">
        <v>49.565217391304351</v>
      </c>
      <c r="AL212" s="206">
        <v>49.565217391304351</v>
      </c>
      <c r="AM212" s="206">
        <v>99.130434782608702</v>
      </c>
      <c r="AN212" s="207">
        <v>32.304347826086953</v>
      </c>
      <c r="AO212" s="208" t="s">
        <v>1796</v>
      </c>
    </row>
    <row r="213" spans="1:41" x14ac:dyDescent="0.25">
      <c r="A213" s="179" t="s">
        <v>1124</v>
      </c>
      <c r="B213" s="204" t="s">
        <v>1124</v>
      </c>
      <c r="C213" s="208" t="str">
        <f>VLOOKUP(A213,'Questions_de_Village_V1-2-1'!$A:$AB,1,FALSE)</f>
        <v>Chirebib</v>
      </c>
      <c r="D213" s="208" t="str">
        <f>VLOOKUP(A213,'Questions_de_Village_V1-2-1'!$A:$AB,9,FALSE)</f>
        <v>Chireribe</v>
      </c>
      <c r="E213" s="208">
        <f>VLOOKUP(A213,'Questions_de_Village_V1-2-1'!$A:$AB,4,FALSE)</f>
        <v>12.163859948000001</v>
      </c>
      <c r="F213" s="208">
        <f>VLOOKUP(A213,'Questions_de_Village_V1-2-1'!$A:$AB,5,FALSE)</f>
        <v>17.5318448586</v>
      </c>
      <c r="G213" s="208">
        <f>VLOOKUP(A213,'Questions_de_Village_V1-2-1'!$A:$AB,6,FALSE)</f>
        <v>285.424571356</v>
      </c>
      <c r="H213" s="208"/>
      <c r="I213" s="208" t="str">
        <f>VLOOKUP(A213,'Questions_de_Village_V1-2-1'!$A:$AB,10,FALSE)</f>
        <v>Amloudouba</v>
      </c>
      <c r="J213" s="208" t="str">
        <f>VLOOKUP(A213,'Questions_de_Village_V1-2-1'!$A:$AB,11,FALSE)</f>
        <v>Arbouchatak</v>
      </c>
      <c r="K213" s="208" t="str">
        <f>VLOOKUP(A213,'Questions_de_Village_V1-2-1'!$A:$AB,14,FALSE)</f>
        <v>commercial_bh_in_village</v>
      </c>
      <c r="L213" s="208">
        <f>VLOOKUP(A213,'Questions_de_Village_V1-2-1'!$A:$AB,15,FALSE)</f>
        <v>0</v>
      </c>
      <c r="M213" s="208">
        <f>VLOOKUP(A213,'Questions_de_Village_V1-2-1'!$A:$AB,16,FALSE)</f>
        <v>0</v>
      </c>
      <c r="N213" s="204"/>
      <c r="O213" s="204"/>
      <c r="P213" s="204">
        <v>1369</v>
      </c>
      <c r="Q213" s="204">
        <v>1374</v>
      </c>
      <c r="R213" s="204">
        <v>6</v>
      </c>
      <c r="S213" s="203">
        <v>32</v>
      </c>
      <c r="T213" s="203">
        <v>19</v>
      </c>
      <c r="U213" s="206">
        <v>59.375</v>
      </c>
      <c r="V213" s="203">
        <v>9</v>
      </c>
      <c r="W213" s="206">
        <v>28.125</v>
      </c>
      <c r="X213" s="205">
        <v>5.333333333333333</v>
      </c>
      <c r="Y213" s="205">
        <v>3.1666666666666665</v>
      </c>
      <c r="Z213" s="205">
        <v>1.5</v>
      </c>
      <c r="AA213" s="209">
        <v>5</v>
      </c>
      <c r="AB213" s="206">
        <v>83.333333333333343</v>
      </c>
      <c r="AC213" s="209">
        <v>1</v>
      </c>
      <c r="AD213" s="206">
        <v>16.666666666666664</v>
      </c>
      <c r="AE213" s="209">
        <v>0</v>
      </c>
      <c r="AF213" s="206">
        <v>0</v>
      </c>
      <c r="AG213" s="209">
        <v>0</v>
      </c>
      <c r="AH213" s="206">
        <v>0</v>
      </c>
      <c r="AI213" s="204">
        <v>1</v>
      </c>
      <c r="AJ213" s="204">
        <v>8</v>
      </c>
      <c r="AK213" s="206">
        <v>11.111111111111111</v>
      </c>
      <c r="AL213" s="206">
        <v>88.888888888888886</v>
      </c>
      <c r="AM213" s="206">
        <v>100</v>
      </c>
      <c r="AN213" s="207">
        <v>32.666666666666664</v>
      </c>
      <c r="AO213" s="208" t="s">
        <v>1796</v>
      </c>
    </row>
    <row r="214" spans="1:41" x14ac:dyDescent="0.25">
      <c r="A214" s="266" t="s">
        <v>1256</v>
      </c>
      <c r="B214" s="204" t="s">
        <v>1256</v>
      </c>
      <c r="C214" s="208" t="str">
        <f>VLOOKUP(A214,'Questions_de_Village_V1-2-1'!$A:$AB,1,FALSE)</f>
        <v>Chouraba</v>
      </c>
      <c r="D214" s="208" t="str">
        <f>VLOOKUP(A214,'Questions_de_Village_V1-2-1'!$A:$AB,9,FALSE)</f>
        <v>Chouraba</v>
      </c>
      <c r="E214" s="208">
        <f>VLOOKUP(A214,'Questions_de_Village_V1-2-1'!$A:$AB,4,FALSE)</f>
        <v>11.995454262999999</v>
      </c>
      <c r="F214" s="208">
        <f>VLOOKUP(A214,'Questions_de_Village_V1-2-1'!$A:$AB,5,FALSE)</f>
        <v>16.792378027400002</v>
      </c>
      <c r="G214" s="208">
        <f>VLOOKUP(A214,'Questions_de_Village_V1-2-1'!$A:$AB,6,FALSE)</f>
        <v>312.351441943</v>
      </c>
      <c r="H214" s="208"/>
      <c r="I214" s="208" t="str">
        <f>VLOOKUP(A214,'Questions_de_Village_V1-2-1'!$A:$AB,10,FALSE)</f>
        <v>Daibaba_2_Kindji_</v>
      </c>
      <c r="J214" s="208" t="str">
        <f>VLOOKUP(A214,'Questions_de_Village_V1-2-1'!$A:$AB,11,FALSE)</f>
        <v>Dilema</v>
      </c>
      <c r="K214" s="208" t="str">
        <f>VLOOKUP(A214,'Questions_de_Village_V1-2-1'!$A:$AB,14,FALSE)</f>
        <v>bh_in_village</v>
      </c>
      <c r="L214" s="208">
        <f>VLOOKUP(A214,'Questions_de_Village_V1-2-1'!$A:$AB,15,FALSE)</f>
        <v>1</v>
      </c>
      <c r="M214" s="208">
        <f>VLOOKUP(A214,'Questions_de_Village_V1-2-1'!$A:$AB,16,FALSE)</f>
        <v>0</v>
      </c>
      <c r="N214" s="204"/>
      <c r="O214" s="204"/>
      <c r="P214" s="204">
        <v>456</v>
      </c>
      <c r="Q214" s="204">
        <v>483</v>
      </c>
      <c r="R214" s="204">
        <v>28</v>
      </c>
      <c r="S214" s="203">
        <v>161</v>
      </c>
      <c r="T214" s="203">
        <v>104</v>
      </c>
      <c r="U214" s="206">
        <v>64.596273291925471</v>
      </c>
      <c r="V214" s="203">
        <v>53</v>
      </c>
      <c r="W214" s="206">
        <v>32.919254658385093</v>
      </c>
      <c r="X214" s="205">
        <v>5.75</v>
      </c>
      <c r="Y214" s="205">
        <v>3.7142857142857144</v>
      </c>
      <c r="Z214" s="205">
        <v>1.8928571428571428</v>
      </c>
      <c r="AA214" s="209">
        <v>26</v>
      </c>
      <c r="AB214" s="206">
        <v>92.857142857142861</v>
      </c>
      <c r="AC214" s="209">
        <v>2</v>
      </c>
      <c r="AD214" s="206">
        <v>7.1428571428571423</v>
      </c>
      <c r="AE214" s="209">
        <v>0</v>
      </c>
      <c r="AF214" s="206">
        <v>0</v>
      </c>
      <c r="AG214" s="209">
        <v>0</v>
      </c>
      <c r="AH214" s="206">
        <v>0</v>
      </c>
      <c r="AI214" s="204">
        <v>28</v>
      </c>
      <c r="AJ214" s="204">
        <v>25</v>
      </c>
      <c r="AK214" s="206">
        <v>52.830188679245282</v>
      </c>
      <c r="AL214" s="206">
        <v>47.169811320754718</v>
      </c>
      <c r="AM214" s="206">
        <v>100</v>
      </c>
      <c r="AN214" s="207">
        <v>38.716981132075475</v>
      </c>
      <c r="AO214" s="208" t="s">
        <v>1607</v>
      </c>
    </row>
    <row r="215" spans="1:41" x14ac:dyDescent="0.25">
      <c r="A215" s="268" t="s">
        <v>1861</v>
      </c>
      <c r="B215" s="204" t="s">
        <v>1861</v>
      </c>
      <c r="C215" s="208" t="str">
        <f>VLOOKUP(A215,'Questions_de_Village_V1-2-1'!$A:$AB,1,FALSE)</f>
        <v>Chouraba 1</v>
      </c>
      <c r="D215" s="208" t="str">
        <f>VLOOKUP(A215,'Questions_de_Village_V1-2-1'!$A:$AB,9,FALSE)</f>
        <v>Chouraba</v>
      </c>
      <c r="E215" s="208">
        <f>VLOOKUP(A215,'Questions_de_Village_V1-2-1'!$A:$AB,4,FALSE)</f>
        <v>11.831860624000001</v>
      </c>
      <c r="F215" s="208">
        <f>VLOOKUP(A215,'Questions_de_Village_V1-2-1'!$A:$AB,5,FALSE)</f>
        <v>17.250254991399999</v>
      </c>
      <c r="G215" s="208">
        <f>VLOOKUP(A215,'Questions_de_Village_V1-2-1'!$A:$AB,6,FALSE)</f>
        <v>337.29427670799998</v>
      </c>
      <c r="H215" s="208"/>
      <c r="I215" s="208" t="str">
        <f>VLOOKUP(A215,'Questions_de_Village_V1-2-1'!$A:$AB,10,FALSE)</f>
        <v>Yessie</v>
      </c>
      <c r="J215" s="208" t="str">
        <f>VLOOKUP(A215,'Questions_de_Village_V1-2-1'!$A:$AB,11,FALSE)</f>
        <v>Gama</v>
      </c>
      <c r="K215" s="208" t="str">
        <f>VLOOKUP(A215,'Questions_de_Village_V1-2-1'!$A:$AB,14,FALSE)</f>
        <v>open_well_in_or_near_village</v>
      </c>
      <c r="L215" s="208">
        <f>VLOOKUP(A215,'Questions_de_Village_V1-2-1'!$A:$AB,15,FALSE)</f>
        <v>0</v>
      </c>
      <c r="M215" s="208">
        <f>VLOOKUP(A215,'Questions_de_Village_V1-2-1'!$A:$AB,16,FALSE)</f>
        <v>1</v>
      </c>
      <c r="N215" s="204"/>
      <c r="O215" s="204"/>
      <c r="P215" s="204">
        <v>1364</v>
      </c>
      <c r="Q215" s="204">
        <v>1404</v>
      </c>
      <c r="R215" s="204">
        <v>41</v>
      </c>
      <c r="S215" s="203">
        <v>254</v>
      </c>
      <c r="T215" s="203">
        <v>170</v>
      </c>
      <c r="U215" s="206">
        <v>66.929133858267718</v>
      </c>
      <c r="V215" s="203">
        <v>74</v>
      </c>
      <c r="W215" s="206">
        <v>29.133858267716533</v>
      </c>
      <c r="X215" s="205">
        <v>6.1951219512195124</v>
      </c>
      <c r="Y215" s="205">
        <v>4.4736842105263159</v>
      </c>
      <c r="Z215" s="205">
        <v>1.8048780487804879</v>
      </c>
      <c r="AA215" s="209">
        <v>34</v>
      </c>
      <c r="AB215" s="206">
        <v>82.926829268292678</v>
      </c>
      <c r="AC215" s="209">
        <v>7</v>
      </c>
      <c r="AD215" s="206">
        <v>17.073170731707318</v>
      </c>
      <c r="AE215" s="209">
        <v>0</v>
      </c>
      <c r="AF215" s="206">
        <v>0</v>
      </c>
      <c r="AG215" s="209">
        <v>0</v>
      </c>
      <c r="AH215" s="206">
        <v>0</v>
      </c>
      <c r="AI215" s="204">
        <v>40</v>
      </c>
      <c r="AJ215" s="204">
        <v>29</v>
      </c>
      <c r="AK215" s="206">
        <v>54.054054054054056</v>
      </c>
      <c r="AL215" s="206">
        <v>39.189189189189186</v>
      </c>
      <c r="AM215" s="206">
        <v>93.243243243243242</v>
      </c>
      <c r="AN215" s="207">
        <v>24.675675675675677</v>
      </c>
      <c r="AO215" s="273" t="s">
        <v>1961</v>
      </c>
    </row>
    <row r="216" spans="1:41" x14ac:dyDescent="0.25">
      <c r="A216" s="268" t="s">
        <v>1862</v>
      </c>
      <c r="B216" s="204" t="s">
        <v>1862</v>
      </c>
      <c r="C216" s="208" t="str">
        <f>VLOOKUP(A216,'Questions_de_Village_V1-2-1'!$A:$AB,1,FALSE)</f>
        <v>Chouraba 2</v>
      </c>
      <c r="D216" s="208" t="str">
        <f>VLOOKUP(A216,'Questions_de_Village_V1-2-1'!$A:$AB,9,FALSE)</f>
        <v>Dabaraya</v>
      </c>
      <c r="E216" s="208">
        <f>VLOOKUP(A216,'Questions_de_Village_V1-2-1'!$A:$AB,4,FALSE)</f>
        <v>11.819051610200001</v>
      </c>
      <c r="F216" s="208">
        <f>VLOOKUP(A216,'Questions_de_Village_V1-2-1'!$A:$AB,5,FALSE)</f>
        <v>17.121896202399999</v>
      </c>
      <c r="G216" s="208">
        <f>VLOOKUP(A216,'Questions_de_Village_V1-2-1'!$A:$AB,6,FALSE)</f>
        <v>362.10598241100001</v>
      </c>
      <c r="H216" s="208"/>
      <c r="I216" s="208" t="str">
        <f>VLOOKUP(A216,'Questions_de_Village_V1-2-1'!$A:$AB,10,FALSE)</f>
        <v>Yessie</v>
      </c>
      <c r="J216" s="208" t="str">
        <f>VLOOKUP(A216,'Questions_de_Village_V1-2-1'!$A:$AB,11,FALSE)</f>
        <v>Gama</v>
      </c>
      <c r="K216" s="208" t="str">
        <f>VLOOKUP(A216,'Questions_de_Village_V1-2-1'!$A:$AB,14,FALSE)</f>
        <v>bh_in_village</v>
      </c>
      <c r="L216" s="208">
        <f>VLOOKUP(A216,'Questions_de_Village_V1-2-1'!$A:$AB,15,FALSE)</f>
        <v>1</v>
      </c>
      <c r="M216" s="208">
        <f>VLOOKUP(A216,'Questions_de_Village_V1-2-1'!$A:$AB,16,FALSE)</f>
        <v>0</v>
      </c>
      <c r="N216" s="204"/>
      <c r="O216" s="204"/>
      <c r="P216" s="204">
        <v>1405</v>
      </c>
      <c r="Q216" s="204">
        <v>1439</v>
      </c>
      <c r="R216" s="204">
        <v>35</v>
      </c>
      <c r="S216" s="203">
        <v>244</v>
      </c>
      <c r="T216" s="203">
        <v>174</v>
      </c>
      <c r="U216" s="206">
        <v>71.311475409836063</v>
      </c>
      <c r="V216" s="203">
        <v>62</v>
      </c>
      <c r="W216" s="206">
        <v>25.409836065573771</v>
      </c>
      <c r="X216" s="205">
        <v>6.9714285714285715</v>
      </c>
      <c r="Y216" s="205">
        <v>5.117647058823529</v>
      </c>
      <c r="Z216" s="205">
        <v>1.7714285714285714</v>
      </c>
      <c r="AA216" s="209">
        <v>29</v>
      </c>
      <c r="AB216" s="206">
        <v>82.857142857142861</v>
      </c>
      <c r="AC216" s="209">
        <v>6</v>
      </c>
      <c r="AD216" s="206">
        <v>17.142857142857142</v>
      </c>
      <c r="AE216" s="209">
        <v>0</v>
      </c>
      <c r="AF216" s="206">
        <v>0</v>
      </c>
      <c r="AG216" s="209">
        <v>0</v>
      </c>
      <c r="AH216" s="206">
        <v>0</v>
      </c>
      <c r="AI216" s="204">
        <v>30</v>
      </c>
      <c r="AJ216" s="204">
        <v>31</v>
      </c>
      <c r="AK216" s="206">
        <v>48.387096774193552</v>
      </c>
      <c r="AL216" s="206">
        <v>50</v>
      </c>
      <c r="AM216" s="206">
        <v>98.387096774193552</v>
      </c>
      <c r="AN216" s="207">
        <v>28.306451612903224</v>
      </c>
      <c r="AO216" s="208" t="s">
        <v>1961</v>
      </c>
    </row>
    <row r="217" spans="1:41" x14ac:dyDescent="0.25">
      <c r="A217" s="266" t="s">
        <v>1930</v>
      </c>
      <c r="B217" s="204" t="s">
        <v>1930</v>
      </c>
      <c r="C217" s="208" t="e">
        <f>VLOOKUP(A217,'Questions_de_Village_V1-2-1'!$A:$AB,1,FALSE)</f>
        <v>#N/A</v>
      </c>
      <c r="D217" s="208" t="e">
        <f>VLOOKUP(A217,'Questions_de_Village_V1-2-1'!$A:$AB,9,FALSE)</f>
        <v>#N/A</v>
      </c>
      <c r="E217" s="208" t="e">
        <f>VLOOKUP(A217,'Questions_de_Village_V1-2-1'!$A:$AB,4,FALSE)</f>
        <v>#N/A</v>
      </c>
      <c r="F217" s="208" t="e">
        <f>VLOOKUP(A217,'Questions_de_Village_V1-2-1'!$A:$AB,5,FALSE)</f>
        <v>#N/A</v>
      </c>
      <c r="G217" s="208" t="e">
        <f>VLOOKUP(A217,'Questions_de_Village_V1-2-1'!$A:$AB,6,FALSE)</f>
        <v>#N/A</v>
      </c>
      <c r="H217" s="208"/>
      <c r="I217" s="208" t="e">
        <f>VLOOKUP(A217,'Questions_de_Village_V1-2-1'!$A:$AB,10,FALSE)</f>
        <v>#N/A</v>
      </c>
      <c r="J217" s="208" t="e">
        <f>VLOOKUP(A217,'Questions_de_Village_V1-2-1'!$A:$AB,11,FALSE)</f>
        <v>#N/A</v>
      </c>
      <c r="K217" s="208" t="e">
        <f>VLOOKUP(A217,'Questions_de_Village_V1-2-1'!$A:$AB,14,FALSE)</f>
        <v>#N/A</v>
      </c>
      <c r="L217" s="208" t="e">
        <f>VLOOKUP(A217,'Questions_de_Village_V1-2-1'!$A:$AB,15,FALSE)</f>
        <v>#N/A</v>
      </c>
      <c r="M217" s="208" t="e">
        <f>VLOOKUP(A217,'Questions_de_Village_V1-2-1'!$A:$AB,16,FALSE)</f>
        <v>#N/A</v>
      </c>
      <c r="N217" s="204"/>
      <c r="O217" s="204"/>
      <c r="P217" s="204">
        <v>2494</v>
      </c>
      <c r="Q217" s="204">
        <v>2554</v>
      </c>
      <c r="R217" s="204">
        <v>61</v>
      </c>
      <c r="S217" s="203">
        <v>319</v>
      </c>
      <c r="T217" s="203">
        <v>207</v>
      </c>
      <c r="U217" s="206">
        <v>64.890282131661451</v>
      </c>
      <c r="V217" s="203">
        <v>82</v>
      </c>
      <c r="W217" s="206">
        <v>25.705329153605017</v>
      </c>
      <c r="X217" s="205">
        <v>5.2295081967213113</v>
      </c>
      <c r="Y217" s="205">
        <v>3.3934426229508197</v>
      </c>
      <c r="Z217" s="205">
        <v>1.3442622950819672</v>
      </c>
      <c r="AA217" s="209">
        <v>60</v>
      </c>
      <c r="AB217" s="206">
        <v>98.360655737704917</v>
      </c>
      <c r="AC217" s="209">
        <v>0</v>
      </c>
      <c r="AD217" s="206">
        <v>0</v>
      </c>
      <c r="AE217" s="209">
        <v>0</v>
      </c>
      <c r="AF217" s="206">
        <v>0</v>
      </c>
      <c r="AG217" s="209">
        <v>0</v>
      </c>
      <c r="AH217" s="206">
        <v>0</v>
      </c>
      <c r="AI217" s="204">
        <v>47</v>
      </c>
      <c r="AJ217" s="204">
        <v>35</v>
      </c>
      <c r="AK217" s="206">
        <v>57.317073170731703</v>
      </c>
      <c r="AL217" s="206">
        <v>42.68292682926829</v>
      </c>
      <c r="AM217" s="206">
        <v>100</v>
      </c>
      <c r="AN217" s="207">
        <v>33.231707317073173</v>
      </c>
      <c r="AO217" s="208" t="s">
        <v>2051</v>
      </c>
    </row>
    <row r="218" spans="1:41" x14ac:dyDescent="0.25">
      <c r="A218" s="268" t="s">
        <v>1360</v>
      </c>
      <c r="B218" s="204" t="s">
        <v>1360</v>
      </c>
      <c r="C218" s="208" t="str">
        <f>VLOOKUP(A218,'Questions_de_Village_V1-2-1'!$A:$AB,1,FALSE)</f>
        <v>Dabanga 1</v>
      </c>
      <c r="D218" s="208" t="str">
        <f>VLOOKUP(A218,'Questions_de_Village_V1-2-1'!$A:$AB,9,FALSE)</f>
        <v>Dabanga1</v>
      </c>
      <c r="E218" s="208">
        <f>VLOOKUP(A218,'Questions_de_Village_V1-2-1'!$A:$AB,4,FALSE)</f>
        <v>12.0838329162</v>
      </c>
      <c r="F218" s="208">
        <f>VLOOKUP(A218,'Questions_de_Village_V1-2-1'!$A:$AB,5,FALSE)</f>
        <v>16.566246613600001</v>
      </c>
      <c r="G218" s="208">
        <f>VLOOKUP(A218,'Questions_de_Village_V1-2-1'!$A:$AB,6,FALSE)</f>
        <v>327.00821246200002</v>
      </c>
      <c r="H218" s="208"/>
      <c r="I218" s="208" t="str">
        <f>VLOOKUP(A218,'Questions_de_Village_V1-2-1'!$A:$AB,10,FALSE)</f>
        <v>Daibaba_1_Maigana_</v>
      </c>
      <c r="J218" s="208" t="str">
        <f>VLOOKUP(A218,'Questions_de_Village_V1-2-1'!$A:$AB,11,FALSE)</f>
        <v>Maigana</v>
      </c>
      <c r="K218" s="208" t="str">
        <f>VLOOKUP(A218,'Questions_de_Village_V1-2-1'!$A:$AB,14,FALSE)</f>
        <v>bh_in_village</v>
      </c>
      <c r="L218" s="208">
        <f>VLOOKUP(A218,'Questions_de_Village_V1-2-1'!$A:$AB,15,FALSE)</f>
        <v>1</v>
      </c>
      <c r="M218" s="208">
        <f>VLOOKUP(A218,'Questions_de_Village_V1-2-1'!$A:$AB,16,FALSE)</f>
        <v>0</v>
      </c>
      <c r="N218" s="204"/>
      <c r="O218" s="204"/>
      <c r="P218" s="204">
        <v>1806</v>
      </c>
      <c r="Q218" s="204">
        <v>1866</v>
      </c>
      <c r="R218" s="204">
        <v>61</v>
      </c>
      <c r="S218" s="203">
        <v>412</v>
      </c>
      <c r="T218" s="203">
        <v>281</v>
      </c>
      <c r="U218" s="206">
        <v>68.203883495145632</v>
      </c>
      <c r="V218" s="203">
        <v>116</v>
      </c>
      <c r="W218" s="206">
        <v>28.155339805825243</v>
      </c>
      <c r="X218" s="205">
        <v>6.7540983606557381</v>
      </c>
      <c r="Y218" s="205">
        <v>5.1090909090909093</v>
      </c>
      <c r="Z218" s="205">
        <v>1.901639344262295</v>
      </c>
      <c r="AA218" s="209">
        <v>48</v>
      </c>
      <c r="AB218" s="206">
        <v>78.688524590163937</v>
      </c>
      <c r="AC218" s="209">
        <v>12</v>
      </c>
      <c r="AD218" s="206">
        <v>19.672131147540984</v>
      </c>
      <c r="AE218" s="209">
        <v>1</v>
      </c>
      <c r="AF218" s="206">
        <v>1.639344262295082</v>
      </c>
      <c r="AG218" s="209">
        <v>0</v>
      </c>
      <c r="AH218" s="206">
        <v>0</v>
      </c>
      <c r="AI218" s="204">
        <v>65</v>
      </c>
      <c r="AJ218" s="204">
        <v>51</v>
      </c>
      <c r="AK218" s="206">
        <v>56.034482758620683</v>
      </c>
      <c r="AL218" s="206">
        <v>43.96551724137931</v>
      </c>
      <c r="AM218" s="206">
        <v>100</v>
      </c>
      <c r="AN218" s="207">
        <v>34.71551724137931</v>
      </c>
      <c r="AO218" s="208" t="s">
        <v>1903</v>
      </c>
    </row>
    <row r="219" spans="1:41" x14ac:dyDescent="0.25">
      <c r="A219" s="268" t="s">
        <v>1360</v>
      </c>
      <c r="B219" s="204" t="s">
        <v>1360</v>
      </c>
      <c r="C219" s="208" t="str">
        <f>VLOOKUP(A219,'Questions_de_Village_V1-2-1'!$A:$AB,1,FALSE)</f>
        <v>Dabanga 1</v>
      </c>
      <c r="D219" s="208" t="str">
        <f>VLOOKUP(A219,'Questions_de_Village_V1-2-1'!$A:$AB,9,FALSE)</f>
        <v>Dabanga1</v>
      </c>
      <c r="E219" s="208">
        <f>VLOOKUP(A219,'Questions_de_Village_V1-2-1'!$A:$AB,4,FALSE)</f>
        <v>12.0838329162</v>
      </c>
      <c r="F219" s="208">
        <f>VLOOKUP(A219,'Questions_de_Village_V1-2-1'!$A:$AB,5,FALSE)</f>
        <v>16.566246613600001</v>
      </c>
      <c r="G219" s="208">
        <f>VLOOKUP(A219,'Questions_de_Village_V1-2-1'!$A:$AB,6,FALSE)</f>
        <v>327.00821246200002</v>
      </c>
      <c r="H219" s="208"/>
      <c r="I219" s="208" t="str">
        <f>VLOOKUP(A219,'Questions_de_Village_V1-2-1'!$A:$AB,10,FALSE)</f>
        <v>Daibaba_1_Maigana_</v>
      </c>
      <c r="J219" s="208" t="str">
        <f>VLOOKUP(A219,'Questions_de_Village_V1-2-1'!$A:$AB,11,FALSE)</f>
        <v>Maigana</v>
      </c>
      <c r="K219" s="208" t="str">
        <f>VLOOKUP(A219,'Questions_de_Village_V1-2-1'!$A:$AB,14,FALSE)</f>
        <v>bh_in_village</v>
      </c>
      <c r="L219" s="208">
        <f>VLOOKUP(A219,'Questions_de_Village_V1-2-1'!$A:$AB,15,FALSE)</f>
        <v>1</v>
      </c>
      <c r="M219" s="208">
        <f>VLOOKUP(A219,'Questions_de_Village_V1-2-1'!$A:$AB,16,FALSE)</f>
        <v>0</v>
      </c>
      <c r="N219" s="204"/>
      <c r="O219" s="204"/>
      <c r="P219" s="204">
        <v>1806</v>
      </c>
      <c r="Q219" s="204">
        <v>1866</v>
      </c>
      <c r="R219" s="204">
        <v>61</v>
      </c>
      <c r="S219" s="203">
        <v>412</v>
      </c>
      <c r="T219" s="203">
        <v>281</v>
      </c>
      <c r="U219" s="206">
        <v>68.203883495145632</v>
      </c>
      <c r="V219" s="203">
        <v>116</v>
      </c>
      <c r="W219" s="206">
        <v>28.155339805825243</v>
      </c>
      <c r="X219" s="205">
        <v>6.7540983606557381</v>
      </c>
      <c r="Y219" s="205">
        <v>5.1090909090909093</v>
      </c>
      <c r="Z219" s="205">
        <v>1.901639344262295</v>
      </c>
      <c r="AA219" s="209">
        <v>48</v>
      </c>
      <c r="AB219" s="206">
        <v>78.688524590163937</v>
      </c>
      <c r="AC219" s="209">
        <v>12</v>
      </c>
      <c r="AD219" s="206">
        <v>19.672131147540984</v>
      </c>
      <c r="AE219" s="209">
        <v>1</v>
      </c>
      <c r="AF219" s="206">
        <v>1.639344262295082</v>
      </c>
      <c r="AG219" s="209">
        <v>0</v>
      </c>
      <c r="AH219" s="206">
        <v>0</v>
      </c>
      <c r="AI219" s="204">
        <v>65</v>
      </c>
      <c r="AJ219" s="204">
        <v>51</v>
      </c>
      <c r="AK219" s="206">
        <v>56.034482758620683</v>
      </c>
      <c r="AL219" s="206">
        <v>43.96551724137931</v>
      </c>
      <c r="AM219" s="206">
        <v>100</v>
      </c>
      <c r="AN219" s="207">
        <v>34.71551724137931</v>
      </c>
      <c r="AO219" s="208" t="s">
        <v>1903</v>
      </c>
    </row>
    <row r="220" spans="1:41" x14ac:dyDescent="0.25">
      <c r="A220" s="268" t="s">
        <v>1361</v>
      </c>
      <c r="B220" s="204" t="s">
        <v>1361</v>
      </c>
      <c r="C220" s="208" t="str">
        <f>VLOOKUP(A220,'Questions_de_Village_V1-2-1'!$A:$AB,1,FALSE)</f>
        <v>Dabanga 2</v>
      </c>
      <c r="D220" s="208" t="str">
        <f>VLOOKUP(A220,'Questions_de_Village_V1-2-1'!$A:$AB,9,FALSE)</f>
        <v>Dabanga2</v>
      </c>
      <c r="E220" s="208">
        <f>VLOOKUP(A220,'Questions_de_Village_V1-2-1'!$A:$AB,4,FALSE)</f>
        <v>12.0971875795</v>
      </c>
      <c r="F220" s="208">
        <f>VLOOKUP(A220,'Questions_de_Village_V1-2-1'!$A:$AB,5,FALSE)</f>
        <v>16.536852139000001</v>
      </c>
      <c r="G220" s="208">
        <f>VLOOKUP(A220,'Questions_de_Village_V1-2-1'!$A:$AB,6,FALSE)</f>
        <v>328.74064322100003</v>
      </c>
      <c r="H220" s="208"/>
      <c r="I220" s="208" t="str">
        <f>VLOOKUP(A220,'Questions_de_Village_V1-2-1'!$A:$AB,10,FALSE)</f>
        <v>Daibaba_1_Maigana_</v>
      </c>
      <c r="J220" s="208" t="str">
        <f>VLOOKUP(A220,'Questions_de_Village_V1-2-1'!$A:$AB,11,FALSE)</f>
        <v>Maigana</v>
      </c>
      <c r="K220" s="208" t="str">
        <f>VLOOKUP(A220,'Questions_de_Village_V1-2-1'!$A:$AB,14,FALSE)</f>
        <v>commercial_bh_in_village</v>
      </c>
      <c r="L220" s="208">
        <f>VLOOKUP(A220,'Questions_de_Village_V1-2-1'!$A:$AB,15,FALSE)</f>
        <v>0</v>
      </c>
      <c r="M220" s="208">
        <f>VLOOKUP(A220,'Questions_de_Village_V1-2-1'!$A:$AB,16,FALSE)</f>
        <v>0</v>
      </c>
      <c r="N220" s="204"/>
      <c r="O220" s="204"/>
      <c r="P220" s="204">
        <v>2573</v>
      </c>
      <c r="Q220" s="204">
        <v>2583</v>
      </c>
      <c r="R220" s="204">
        <v>11</v>
      </c>
      <c r="S220" s="203">
        <v>67</v>
      </c>
      <c r="T220" s="203">
        <v>44</v>
      </c>
      <c r="U220" s="206">
        <v>65.671641791044777</v>
      </c>
      <c r="V220" s="203">
        <v>20</v>
      </c>
      <c r="W220" s="206">
        <v>29.850746268656714</v>
      </c>
      <c r="X220" s="205">
        <v>6.0909090909090908</v>
      </c>
      <c r="Y220" s="205">
        <v>4.4000000000000004</v>
      </c>
      <c r="Z220" s="205">
        <v>1.8181818181818181</v>
      </c>
      <c r="AA220" s="209">
        <v>9</v>
      </c>
      <c r="AB220" s="206">
        <v>81.818181818181827</v>
      </c>
      <c r="AC220" s="209">
        <v>2</v>
      </c>
      <c r="AD220" s="206">
        <v>18.181818181818183</v>
      </c>
      <c r="AE220" s="209">
        <v>0</v>
      </c>
      <c r="AF220" s="206">
        <v>0</v>
      </c>
      <c r="AG220" s="209">
        <v>0</v>
      </c>
      <c r="AH220" s="206">
        <v>0</v>
      </c>
      <c r="AI220" s="204">
        <v>12</v>
      </c>
      <c r="AJ220" s="204">
        <v>8</v>
      </c>
      <c r="AK220" s="206">
        <v>60</v>
      </c>
      <c r="AL220" s="206">
        <v>40</v>
      </c>
      <c r="AM220" s="206">
        <v>100</v>
      </c>
      <c r="AN220" s="207">
        <v>33.1</v>
      </c>
      <c r="AO220" s="208" t="s">
        <v>1903</v>
      </c>
    </row>
    <row r="221" spans="1:41" x14ac:dyDescent="0.25">
      <c r="A221" s="266" t="s">
        <v>707</v>
      </c>
      <c r="B221" s="204" t="s">
        <v>707</v>
      </c>
      <c r="C221" s="208" t="str">
        <f>VLOOKUP(A221,'Questions_de_Village_V1-2-1'!$A:$AB,1,FALSE)</f>
        <v>Dabkara</v>
      </c>
      <c r="D221" s="208" t="str">
        <f>VLOOKUP(A221,'Questions_de_Village_V1-2-1'!$A:$AB,9,FALSE)</f>
        <v>Dabkara</v>
      </c>
      <c r="E221" s="208">
        <f>VLOOKUP(A221,'Questions_de_Village_V1-2-1'!$A:$AB,4,FALSE)</f>
        <v>12.3142085458</v>
      </c>
      <c r="F221" s="208">
        <f>VLOOKUP(A221,'Questions_de_Village_V1-2-1'!$A:$AB,5,FALSE)</f>
        <v>17.1858698516</v>
      </c>
      <c r="G221" s="208">
        <f>VLOOKUP(A221,'Questions_de_Village_V1-2-1'!$A:$AB,6,FALSE)</f>
        <v>338.85688303699999</v>
      </c>
      <c r="H221" s="208"/>
      <c r="I221" s="208" t="str">
        <f>VLOOKUP(A221,'Questions_de_Village_V1-2-1'!$A:$AB,10,FALSE)</f>
        <v>Tania_2_Dukshi_</v>
      </c>
      <c r="J221" s="208" t="str">
        <f>VLOOKUP(A221,'Questions_de_Village_V1-2-1'!$A:$AB,11,FALSE)</f>
        <v>Tchawai</v>
      </c>
      <c r="K221" s="208" t="str">
        <f>VLOOKUP(A221,'Questions_de_Village_V1-2-1'!$A:$AB,14,FALSE)</f>
        <v>open_well_far_from_village</v>
      </c>
      <c r="L221" s="208">
        <f>VLOOKUP(A221,'Questions_de_Village_V1-2-1'!$A:$AB,15,FALSE)</f>
        <v>0</v>
      </c>
      <c r="M221" s="208">
        <f>VLOOKUP(A221,'Questions_de_Village_V1-2-1'!$A:$AB,16,FALSE)</f>
        <v>1</v>
      </c>
      <c r="N221" s="204"/>
      <c r="O221" s="204"/>
      <c r="P221" s="204">
        <v>2120</v>
      </c>
      <c r="Q221" s="204">
        <v>2155</v>
      </c>
      <c r="R221" s="204">
        <v>36</v>
      </c>
      <c r="S221" s="203">
        <v>185</v>
      </c>
      <c r="T221" s="203">
        <v>114</v>
      </c>
      <c r="U221" s="206">
        <v>61.621621621621628</v>
      </c>
      <c r="V221" s="203">
        <v>68</v>
      </c>
      <c r="W221" s="206">
        <v>36.756756756756758</v>
      </c>
      <c r="X221" s="205">
        <v>5.1388888888888893</v>
      </c>
      <c r="Y221" s="205">
        <v>3.1666666666666665</v>
      </c>
      <c r="Z221" s="205">
        <v>1.8888888888888888</v>
      </c>
      <c r="AA221" s="209">
        <v>36</v>
      </c>
      <c r="AB221" s="206">
        <v>100</v>
      </c>
      <c r="AC221" s="209">
        <v>0</v>
      </c>
      <c r="AD221" s="206">
        <v>0</v>
      </c>
      <c r="AE221" s="209">
        <v>0</v>
      </c>
      <c r="AF221" s="206">
        <v>0</v>
      </c>
      <c r="AG221" s="209">
        <v>0</v>
      </c>
      <c r="AH221" s="206">
        <v>0</v>
      </c>
      <c r="AI221" s="204">
        <v>22</v>
      </c>
      <c r="AJ221" s="204">
        <v>46</v>
      </c>
      <c r="AK221" s="206">
        <v>32.352941176470587</v>
      </c>
      <c r="AL221" s="206">
        <v>67.64705882352942</v>
      </c>
      <c r="AM221" s="206">
        <v>100</v>
      </c>
      <c r="AN221" s="207">
        <v>30.5</v>
      </c>
      <c r="AO221" s="208" t="s">
        <v>2051</v>
      </c>
    </row>
    <row r="222" spans="1:41" x14ac:dyDescent="0.25">
      <c r="A222" s="268" t="s">
        <v>1362</v>
      </c>
      <c r="B222" s="204" t="s">
        <v>1362</v>
      </c>
      <c r="C222" s="208" t="str">
        <f>VLOOKUP(A222,'Questions_de_Village_V1-2-1'!$A:$AB,1,FALSE)</f>
        <v>Daffine Nabagaye</v>
      </c>
      <c r="D222" s="208" t="str">
        <f>VLOOKUP(A222,'Questions_de_Village_V1-2-1'!$A:$AB,9,FALSE)</f>
        <v>Dafine Anabagaï</v>
      </c>
      <c r="E222" s="208">
        <f>VLOOKUP(A222,'Questions_de_Village_V1-2-1'!$A:$AB,4,FALSE)</f>
        <v>11.9395855929</v>
      </c>
      <c r="F222" s="208">
        <f>VLOOKUP(A222,'Questions_de_Village_V1-2-1'!$A:$AB,5,FALSE)</f>
        <v>16.532663901900001</v>
      </c>
      <c r="G222" s="208">
        <f>VLOOKUP(A222,'Questions_de_Village_V1-2-1'!$A:$AB,6,FALSE)</f>
        <v>322.50590801499999</v>
      </c>
      <c r="H222" s="208"/>
      <c r="I222" s="208" t="str">
        <f>VLOOKUP(A222,'Questions_de_Village_V1-2-1'!$A:$AB,10,FALSE)</f>
        <v>Daibaba_1_Maigana_</v>
      </c>
      <c r="J222" s="208" t="str">
        <f>VLOOKUP(A222,'Questions_de_Village_V1-2-1'!$A:$AB,11,FALSE)</f>
        <v>Maigana</v>
      </c>
      <c r="K222" s="208" t="str">
        <f>VLOOKUP(A222,'Questions_de_Village_V1-2-1'!$A:$AB,14,FALSE)</f>
        <v>bh_in_village</v>
      </c>
      <c r="L222" s="208">
        <f>VLOOKUP(A222,'Questions_de_Village_V1-2-1'!$A:$AB,15,FALSE)</f>
        <v>1</v>
      </c>
      <c r="M222" s="208">
        <f>VLOOKUP(A222,'Questions_de_Village_V1-2-1'!$A:$AB,16,FALSE)</f>
        <v>0</v>
      </c>
      <c r="N222" s="204"/>
      <c r="O222" s="204"/>
      <c r="P222" s="204">
        <v>2260</v>
      </c>
      <c r="Q222" s="204">
        <v>2280</v>
      </c>
      <c r="R222" s="204">
        <v>21</v>
      </c>
      <c r="S222" s="203">
        <v>117</v>
      </c>
      <c r="T222" s="203">
        <v>73</v>
      </c>
      <c r="U222" s="206">
        <v>62.393162393162392</v>
      </c>
      <c r="V222" s="203">
        <v>36</v>
      </c>
      <c r="W222" s="206">
        <v>30.76923076923077</v>
      </c>
      <c r="X222" s="205">
        <v>5.5714285714285712</v>
      </c>
      <c r="Y222" s="205">
        <v>3.65</v>
      </c>
      <c r="Z222" s="205">
        <v>1.7142857142857142</v>
      </c>
      <c r="AA222" s="209">
        <v>18</v>
      </c>
      <c r="AB222" s="206">
        <v>85.714285714285708</v>
      </c>
      <c r="AC222" s="209">
        <v>3</v>
      </c>
      <c r="AD222" s="206">
        <v>14.285714285714285</v>
      </c>
      <c r="AE222" s="209">
        <v>0</v>
      </c>
      <c r="AF222" s="206">
        <v>0</v>
      </c>
      <c r="AG222" s="209">
        <v>0</v>
      </c>
      <c r="AH222" s="206">
        <v>0</v>
      </c>
      <c r="AI222" s="204">
        <v>19</v>
      </c>
      <c r="AJ222" s="204">
        <v>17</v>
      </c>
      <c r="AK222" s="206">
        <v>52.777777777777779</v>
      </c>
      <c r="AL222" s="206">
        <v>47.222222222222221</v>
      </c>
      <c r="AM222" s="206">
        <v>100</v>
      </c>
      <c r="AN222" s="207">
        <v>32.666666666666664</v>
      </c>
      <c r="AO222" s="208" t="s">
        <v>1903</v>
      </c>
    </row>
    <row r="223" spans="1:41" x14ac:dyDescent="0.25">
      <c r="A223" s="268" t="s">
        <v>1364</v>
      </c>
      <c r="B223" s="204" t="s">
        <v>2006</v>
      </c>
      <c r="C223" s="208" t="str">
        <f>VLOOKUP(A223,'Questions_de_Village_V1-2-1'!$A:$AB,1,FALSE)</f>
        <v>Dafin Asantai</v>
      </c>
      <c r="D223" s="208" t="str">
        <f>VLOOKUP(A223,'Questions_de_Village_V1-2-1'!$A:$AB,9,FALSE)</f>
        <v>Dafine Sinetaï</v>
      </c>
      <c r="E223" s="208">
        <f>VLOOKUP(A223,'Questions_de_Village_V1-2-1'!$A:$AB,4,FALSE)</f>
        <v>11.9596777879</v>
      </c>
      <c r="F223" s="208">
        <f>VLOOKUP(A223,'Questions_de_Village_V1-2-1'!$A:$AB,5,FALSE)</f>
        <v>16.5353260871</v>
      </c>
      <c r="G223" s="208">
        <f>VLOOKUP(A223,'Questions_de_Village_V1-2-1'!$A:$AB,6,FALSE)</f>
        <v>341.31653499999999</v>
      </c>
      <c r="H223" s="208"/>
      <c r="I223" s="208" t="str">
        <f>VLOOKUP(A223,'Questions_de_Village_V1-2-1'!$A:$AB,10,FALSE)</f>
        <v>Daibaba_1_Maigana_</v>
      </c>
      <c r="J223" s="208" t="str">
        <f>VLOOKUP(A223,'Questions_de_Village_V1-2-1'!$A:$AB,11,FALSE)</f>
        <v>Maigana</v>
      </c>
      <c r="K223" s="208" t="str">
        <f>VLOOKUP(A223,'Questions_de_Village_V1-2-1'!$A:$AB,14,FALSE)</f>
        <v>bh_in_village</v>
      </c>
      <c r="L223" s="208">
        <f>VLOOKUP(A223,'Questions_de_Village_V1-2-1'!$A:$AB,15,FALSE)</f>
        <v>0</v>
      </c>
      <c r="M223" s="208">
        <f>VLOOKUP(A223,'Questions_de_Village_V1-2-1'!$A:$AB,16,FALSE)</f>
        <v>0</v>
      </c>
      <c r="N223" s="204"/>
      <c r="O223" s="204"/>
      <c r="P223" s="204">
        <v>1199</v>
      </c>
      <c r="Q223" s="204">
        <v>1215</v>
      </c>
      <c r="R223" s="204">
        <v>17</v>
      </c>
      <c r="S223" s="203">
        <v>114</v>
      </c>
      <c r="T223" s="203">
        <v>76</v>
      </c>
      <c r="U223" s="206">
        <v>66.666666666666657</v>
      </c>
      <c r="V223" s="203">
        <v>59</v>
      </c>
      <c r="W223" s="206">
        <v>51.754385964912288</v>
      </c>
      <c r="X223" s="205">
        <v>6.7058823529411766</v>
      </c>
      <c r="Y223" s="205">
        <v>4.4705882352941178</v>
      </c>
      <c r="Z223" s="205">
        <v>3.4705882352941178</v>
      </c>
      <c r="AA223" s="209">
        <v>11</v>
      </c>
      <c r="AB223" s="206">
        <v>64.705882352941174</v>
      </c>
      <c r="AC223" s="209">
        <v>5</v>
      </c>
      <c r="AD223" s="206">
        <v>29.411764705882355</v>
      </c>
      <c r="AE223" s="209">
        <v>0</v>
      </c>
      <c r="AF223" s="206">
        <v>0</v>
      </c>
      <c r="AG223" s="209">
        <v>0</v>
      </c>
      <c r="AH223" s="206">
        <v>0</v>
      </c>
      <c r="AI223" s="204">
        <v>27</v>
      </c>
      <c r="AJ223" s="204">
        <v>32</v>
      </c>
      <c r="AK223" s="206">
        <v>45.762711864406782</v>
      </c>
      <c r="AL223" s="206">
        <v>54.237288135593218</v>
      </c>
      <c r="AM223" s="206">
        <v>100</v>
      </c>
      <c r="AN223" s="207">
        <v>36.186440677966104</v>
      </c>
      <c r="AO223" s="208" t="s">
        <v>1903</v>
      </c>
    </row>
    <row r="224" spans="1:41" x14ac:dyDescent="0.25">
      <c r="A224" s="268" t="s">
        <v>1904</v>
      </c>
      <c r="B224" s="204" t="s">
        <v>1904</v>
      </c>
      <c r="C224" s="208" t="e">
        <f>VLOOKUP(A224,'Questions_de_Village_V1-2-1'!$A:$AB,1,FALSE)</f>
        <v>#N/A</v>
      </c>
      <c r="D224" s="208" t="e">
        <f>VLOOKUP(A224,'Questions_de_Village_V1-2-1'!$A:$AB,9,FALSE)</f>
        <v>#N/A</v>
      </c>
      <c r="E224" s="208" t="e">
        <f>VLOOKUP(A224,'Questions_de_Village_V1-2-1'!$A:$AB,4,FALSE)</f>
        <v>#N/A</v>
      </c>
      <c r="F224" s="208" t="e">
        <f>VLOOKUP(A224,'Questions_de_Village_V1-2-1'!$A:$AB,5,FALSE)</f>
        <v>#N/A</v>
      </c>
      <c r="G224" s="208" t="e">
        <f>VLOOKUP(A224,'Questions_de_Village_V1-2-1'!$A:$AB,6,FALSE)</f>
        <v>#N/A</v>
      </c>
      <c r="H224" s="208"/>
      <c r="I224" s="208" t="e">
        <f>VLOOKUP(A224,'Questions_de_Village_V1-2-1'!$A:$AB,10,FALSE)</f>
        <v>#N/A</v>
      </c>
      <c r="J224" s="208" t="e">
        <f>VLOOKUP(A224,'Questions_de_Village_V1-2-1'!$A:$AB,11,FALSE)</f>
        <v>#N/A</v>
      </c>
      <c r="K224" s="208" t="e">
        <f>VLOOKUP(A224,'Questions_de_Village_V1-2-1'!$A:$AB,14,FALSE)</f>
        <v>#N/A</v>
      </c>
      <c r="L224" s="208" t="e">
        <f>VLOOKUP(A224,'Questions_de_Village_V1-2-1'!$A:$AB,15,FALSE)</f>
        <v>#N/A</v>
      </c>
      <c r="M224" s="208" t="e">
        <f>VLOOKUP(A224,'Questions_de_Village_V1-2-1'!$A:$AB,16,FALSE)</f>
        <v>#N/A</v>
      </c>
      <c r="N224" s="204"/>
      <c r="O224" s="204"/>
      <c r="P224" s="204">
        <v>689</v>
      </c>
      <c r="Q224" s="204">
        <v>775</v>
      </c>
      <c r="R224" s="204">
        <v>87</v>
      </c>
      <c r="S224" s="203">
        <v>535</v>
      </c>
      <c r="T224" s="203">
        <v>346</v>
      </c>
      <c r="U224" s="206">
        <v>64.672897196261687</v>
      </c>
      <c r="V224" s="203">
        <v>190</v>
      </c>
      <c r="W224" s="206">
        <v>35.514018691588781</v>
      </c>
      <c r="X224" s="205">
        <v>6.1494252873563218</v>
      </c>
      <c r="Y224" s="205">
        <v>4.2716049382716053</v>
      </c>
      <c r="Z224" s="205">
        <v>2.1839080459770117</v>
      </c>
      <c r="AA224" s="209">
        <v>74</v>
      </c>
      <c r="AB224" s="206">
        <v>85.057471264367805</v>
      </c>
      <c r="AC224" s="209">
        <v>11</v>
      </c>
      <c r="AD224" s="206">
        <v>12.643678160919542</v>
      </c>
      <c r="AE224" s="209">
        <v>1</v>
      </c>
      <c r="AF224" s="206">
        <v>1.1494252873563218</v>
      </c>
      <c r="AG224" s="209">
        <v>1</v>
      </c>
      <c r="AH224" s="206">
        <v>1.1494252873563218</v>
      </c>
      <c r="AI224" s="204">
        <v>90</v>
      </c>
      <c r="AJ224" s="204">
        <v>100</v>
      </c>
      <c r="AK224" s="206">
        <v>47.368421052631575</v>
      </c>
      <c r="AL224" s="206">
        <v>52.631578947368418</v>
      </c>
      <c r="AM224" s="206">
        <v>100</v>
      </c>
      <c r="AN224" s="207">
        <v>31.426315789473684</v>
      </c>
      <c r="AO224" s="208" t="s">
        <v>1903</v>
      </c>
    </row>
    <row r="225" spans="1:41" x14ac:dyDescent="0.25">
      <c r="A225" s="268" t="s">
        <v>1363</v>
      </c>
      <c r="B225" s="204" t="s">
        <v>1363</v>
      </c>
      <c r="C225" s="208" t="str">
        <f>VLOOKUP(A225,'Questions_de_Village_V1-2-1'!$A:$AB,1,FALSE)</f>
        <v>Dafine Al-Kouka</v>
      </c>
      <c r="D225" s="208" t="str">
        <f>VLOOKUP(A225,'Questions_de_Village_V1-2-1'!$A:$AB,9,FALSE)</f>
        <v>Dafin Alkouk</v>
      </c>
      <c r="E225" s="208">
        <f>VLOOKUP(A225,'Questions_de_Village_V1-2-1'!$A:$AB,4,FALSE)</f>
        <v>11.9214891802</v>
      </c>
      <c r="F225" s="208">
        <f>VLOOKUP(A225,'Questions_de_Village_V1-2-1'!$A:$AB,5,FALSE)</f>
        <v>16.516994217099999</v>
      </c>
      <c r="G225" s="208">
        <f>VLOOKUP(A225,'Questions_de_Village_V1-2-1'!$A:$AB,6,FALSE)</f>
        <v>325.35667216399997</v>
      </c>
      <c r="H225" s="208"/>
      <c r="I225" s="208" t="str">
        <f>VLOOKUP(A225,'Questions_de_Village_V1-2-1'!$A:$AB,10,FALSE)</f>
        <v>Daibaba_1_Maigana_</v>
      </c>
      <c r="J225" s="208" t="str">
        <f>VLOOKUP(A225,'Questions_de_Village_V1-2-1'!$A:$AB,11,FALSE)</f>
        <v>Maigana</v>
      </c>
      <c r="K225" s="208" t="str">
        <f>VLOOKUP(A225,'Questions_de_Village_V1-2-1'!$A:$AB,14,FALSE)</f>
        <v>open_well_in_or_near_village</v>
      </c>
      <c r="L225" s="208">
        <f>VLOOKUP(A225,'Questions_de_Village_V1-2-1'!$A:$AB,15,FALSE)</f>
        <v>0</v>
      </c>
      <c r="M225" s="208">
        <f>VLOOKUP(A225,'Questions_de_Village_V1-2-1'!$A:$AB,16,FALSE)</f>
        <v>0</v>
      </c>
      <c r="N225" s="204"/>
      <c r="O225" s="204"/>
      <c r="P225" s="204">
        <v>1277</v>
      </c>
      <c r="Q225" s="204">
        <v>1297</v>
      </c>
      <c r="R225" s="204">
        <v>21</v>
      </c>
      <c r="S225" s="203">
        <v>147</v>
      </c>
      <c r="T225" s="203">
        <v>104</v>
      </c>
      <c r="U225" s="206">
        <v>70.748299319727892</v>
      </c>
      <c r="V225" s="203">
        <v>60</v>
      </c>
      <c r="W225" s="206">
        <v>40.816326530612244</v>
      </c>
      <c r="X225" s="205">
        <v>7</v>
      </c>
      <c r="Y225" s="205">
        <v>4.9523809523809526</v>
      </c>
      <c r="Z225" s="205">
        <v>2.8571428571428572</v>
      </c>
      <c r="AA225" s="209">
        <v>18</v>
      </c>
      <c r="AB225" s="206">
        <v>85.714285714285708</v>
      </c>
      <c r="AC225" s="209">
        <v>2</v>
      </c>
      <c r="AD225" s="206">
        <v>9.5238095238095237</v>
      </c>
      <c r="AE225" s="209">
        <v>0</v>
      </c>
      <c r="AF225" s="206">
        <v>0</v>
      </c>
      <c r="AG225" s="209">
        <v>0</v>
      </c>
      <c r="AH225" s="206">
        <v>0</v>
      </c>
      <c r="AI225" s="204">
        <v>26</v>
      </c>
      <c r="AJ225" s="204">
        <v>34</v>
      </c>
      <c r="AK225" s="206">
        <v>43.333333333333336</v>
      </c>
      <c r="AL225" s="206">
        <v>56.666666666666664</v>
      </c>
      <c r="AM225" s="206">
        <v>100</v>
      </c>
      <c r="AN225" s="207">
        <v>38.1</v>
      </c>
      <c r="AO225" s="208" t="s">
        <v>1903</v>
      </c>
    </row>
    <row r="226" spans="1:41" x14ac:dyDescent="0.25">
      <c r="A226" s="268" t="s">
        <v>1365</v>
      </c>
      <c r="B226" s="204" t="s">
        <v>1365</v>
      </c>
      <c r="C226" s="208" t="str">
        <f>VLOOKUP(A226,'Questions_de_Village_V1-2-1'!$A:$AB,1,FALSE)</f>
        <v>Dafine Darassalam</v>
      </c>
      <c r="D226" s="208" t="str">
        <f>VLOOKUP(A226,'Questions_de_Village_V1-2-1'!$A:$AB,9,FALSE)</f>
        <v>Dafine Daralsalam</v>
      </c>
      <c r="E226" s="208">
        <f>VLOOKUP(A226,'Questions_de_Village_V1-2-1'!$A:$AB,4,FALSE)</f>
        <v>11.9640710364</v>
      </c>
      <c r="F226" s="208">
        <f>VLOOKUP(A226,'Questions_de_Village_V1-2-1'!$A:$AB,5,FALSE)</f>
        <v>16.5354651838</v>
      </c>
      <c r="G226" s="208">
        <f>VLOOKUP(A226,'Questions_de_Village_V1-2-1'!$A:$AB,6,FALSE)</f>
        <v>316.59916773899999</v>
      </c>
      <c r="H226" s="208"/>
      <c r="I226" s="208" t="str">
        <f>VLOOKUP(A226,'Questions_de_Village_V1-2-1'!$A:$AB,10,FALSE)</f>
        <v>Daibaba_1_Maigana_</v>
      </c>
      <c r="J226" s="208" t="str">
        <f>VLOOKUP(A226,'Questions_de_Village_V1-2-1'!$A:$AB,11,FALSE)</f>
        <v>Maigana</v>
      </c>
      <c r="K226" s="208" t="str">
        <f>VLOOKUP(A226,'Questions_de_Village_V1-2-1'!$A:$AB,14,FALSE)</f>
        <v>bh_in_village</v>
      </c>
      <c r="L226" s="208">
        <f>VLOOKUP(A226,'Questions_de_Village_V1-2-1'!$A:$AB,15,FALSE)</f>
        <v>1</v>
      </c>
      <c r="M226" s="208">
        <f>VLOOKUP(A226,'Questions_de_Village_V1-2-1'!$A:$AB,16,FALSE)</f>
        <v>0</v>
      </c>
      <c r="N226" s="204"/>
      <c r="O226" s="204"/>
      <c r="P226" s="204">
        <v>2181</v>
      </c>
      <c r="Q226" s="204">
        <v>2198</v>
      </c>
      <c r="R226" s="204">
        <v>18</v>
      </c>
      <c r="S226" s="203">
        <v>134</v>
      </c>
      <c r="T226" s="203">
        <v>96</v>
      </c>
      <c r="U226" s="206">
        <v>71.641791044776113</v>
      </c>
      <c r="V226" s="203">
        <v>38</v>
      </c>
      <c r="W226" s="206">
        <v>28.35820895522388</v>
      </c>
      <c r="X226" s="205">
        <v>7.4444444444444446</v>
      </c>
      <c r="Y226" s="205">
        <v>5.333333333333333</v>
      </c>
      <c r="Z226" s="205">
        <v>2.1111111111111112</v>
      </c>
      <c r="AA226" s="209">
        <v>16</v>
      </c>
      <c r="AB226" s="206">
        <v>88.888888888888886</v>
      </c>
      <c r="AC226" s="209">
        <v>1</v>
      </c>
      <c r="AD226" s="206">
        <v>5.5555555555555554</v>
      </c>
      <c r="AE226" s="209">
        <v>1</v>
      </c>
      <c r="AF226" s="206">
        <v>5.5555555555555554</v>
      </c>
      <c r="AG226" s="209">
        <v>0</v>
      </c>
      <c r="AH226" s="206">
        <v>0</v>
      </c>
      <c r="AI226" s="204">
        <v>10</v>
      </c>
      <c r="AJ226" s="204">
        <v>28</v>
      </c>
      <c r="AK226" s="206">
        <v>26.315789473684209</v>
      </c>
      <c r="AL226" s="206">
        <v>73.68421052631578</v>
      </c>
      <c r="AM226" s="206">
        <v>99.999999999999986</v>
      </c>
      <c r="AN226" s="207">
        <v>32.55263157894737</v>
      </c>
      <c r="AO226" s="208" t="s">
        <v>1903</v>
      </c>
    </row>
    <row r="227" spans="1:41" x14ac:dyDescent="0.25">
      <c r="A227" s="268" t="s">
        <v>1367</v>
      </c>
      <c r="B227" s="212" t="s">
        <v>1367</v>
      </c>
      <c r="C227" s="216" t="str">
        <f>VLOOKUP(A227,'Questions_de_Village_V1-2-1'!$A:$AB,1,FALSE)</f>
        <v>Dafine Ouda</v>
      </c>
      <c r="D227" s="216" t="str">
        <f>VLOOKUP(A227,'Questions_de_Village_V1-2-1'!$A:$AB,9,FALSE)</f>
        <v>Dafin Ouda A</v>
      </c>
      <c r="E227" s="216">
        <f>VLOOKUP(A227,'Questions_de_Village_V1-2-1'!$A:$AB,4,FALSE)</f>
        <v>11.9759623738</v>
      </c>
      <c r="F227" s="216">
        <f>VLOOKUP(A227,'Questions_de_Village_V1-2-1'!$A:$AB,5,FALSE)</f>
        <v>16.4726302459</v>
      </c>
      <c r="G227" s="216">
        <f>VLOOKUP(A227,'Questions_de_Village_V1-2-1'!$A:$AB,6,FALSE)</f>
        <v>309.77870986900001</v>
      </c>
      <c r="H227" s="216"/>
      <c r="I227" s="216" t="str">
        <f>VLOOKUP(A227,'Questions_de_Village_V1-2-1'!$A:$AB,10,FALSE)</f>
        <v>Daibaba_1_Maigana_</v>
      </c>
      <c r="J227" s="216" t="str">
        <f>VLOOKUP(A227,'Questions_de_Village_V1-2-1'!$A:$AB,11,FALSE)</f>
        <v>Maigana</v>
      </c>
      <c r="K227" s="216" t="str">
        <f>VLOOKUP(A227,'Questions_de_Village_V1-2-1'!$A:$AB,14,FALSE)</f>
        <v>bh_in_village</v>
      </c>
      <c r="L227" s="216">
        <f>VLOOKUP(A227,'Questions_de_Village_V1-2-1'!$A:$AB,15,FALSE)</f>
        <v>1</v>
      </c>
      <c r="M227" s="216">
        <f>VLOOKUP(A227,'Questions_de_Village_V1-2-1'!$A:$AB,16,FALSE)</f>
        <v>0</v>
      </c>
      <c r="N227" s="212"/>
      <c r="O227" s="212"/>
      <c r="P227" s="212">
        <v>2099</v>
      </c>
      <c r="Q227" s="212">
        <v>2143</v>
      </c>
      <c r="R227" s="212">
        <v>45</v>
      </c>
      <c r="S227" s="210">
        <v>318</v>
      </c>
      <c r="T227" s="210">
        <v>223</v>
      </c>
      <c r="U227" s="214">
        <v>70.125786163522008</v>
      </c>
      <c r="V227" s="210">
        <v>123</v>
      </c>
      <c r="W227" s="214">
        <v>38.679245283018872</v>
      </c>
      <c r="X227" s="213">
        <v>7.0666666666666664</v>
      </c>
      <c r="Y227" s="213">
        <v>4.9555555555555557</v>
      </c>
      <c r="Z227" s="213">
        <v>2.7333333333333334</v>
      </c>
      <c r="AA227" s="217">
        <v>41</v>
      </c>
      <c r="AB227" s="214">
        <v>91.111111111111114</v>
      </c>
      <c r="AC227" s="217">
        <v>3</v>
      </c>
      <c r="AD227" s="214">
        <v>6.666666666666667</v>
      </c>
      <c r="AE227" s="217">
        <v>1</v>
      </c>
      <c r="AF227" s="214">
        <v>2.2222222222222223</v>
      </c>
      <c r="AG227" s="217">
        <v>0</v>
      </c>
      <c r="AH227" s="214">
        <v>0</v>
      </c>
      <c r="AI227" s="212">
        <v>59</v>
      </c>
      <c r="AJ227" s="212">
        <v>64</v>
      </c>
      <c r="AK227" s="214">
        <v>47.967479674796749</v>
      </c>
      <c r="AL227" s="214">
        <v>52.032520325203258</v>
      </c>
      <c r="AM227" s="214">
        <v>100</v>
      </c>
      <c r="AN227" s="215">
        <v>37.650406504065039</v>
      </c>
      <c r="AO227" s="169" t="s">
        <v>1903</v>
      </c>
    </row>
    <row r="228" spans="1:41" x14ac:dyDescent="0.25">
      <c r="A228" s="268" t="s">
        <v>1368</v>
      </c>
      <c r="B228" s="212" t="s">
        <v>1368</v>
      </c>
      <c r="C228" s="216" t="str">
        <f>VLOOKUP(A228,'Questions_de_Village_V1-2-1'!$A:$AB,1,FALSE)</f>
        <v>Dafine Younous</v>
      </c>
      <c r="D228" s="216" t="str">
        <f>VLOOKUP(A228,'Questions_de_Village_V1-2-1'!$A:$AB,9,FALSE)</f>
        <v>Dafine Younissi</v>
      </c>
      <c r="E228" s="216">
        <f>VLOOKUP(A228,'Questions_de_Village_V1-2-1'!$A:$AB,4,FALSE)</f>
        <v>11.9701779012</v>
      </c>
      <c r="F228" s="216">
        <f>VLOOKUP(A228,'Questions_de_Village_V1-2-1'!$A:$AB,5,FALSE)</f>
        <v>16.5351994046</v>
      </c>
      <c r="G228" s="216">
        <f>VLOOKUP(A228,'Questions_de_Village_V1-2-1'!$A:$AB,6,FALSE)</f>
        <v>342.09024581699998</v>
      </c>
      <c r="H228" s="216"/>
      <c r="I228" s="216" t="str">
        <f>VLOOKUP(A228,'Questions_de_Village_V1-2-1'!$A:$AB,10,FALSE)</f>
        <v>Daibaba_1_Maigana_</v>
      </c>
      <c r="J228" s="216" t="str">
        <f>VLOOKUP(A228,'Questions_de_Village_V1-2-1'!$A:$AB,11,FALSE)</f>
        <v>Maigana</v>
      </c>
      <c r="K228" s="216" t="str">
        <f>VLOOKUP(A228,'Questions_de_Village_V1-2-1'!$A:$AB,14,FALSE)</f>
        <v>bh_in_village</v>
      </c>
      <c r="L228" s="216">
        <f>VLOOKUP(A228,'Questions_de_Village_V1-2-1'!$A:$AB,15,FALSE)</f>
        <v>1</v>
      </c>
      <c r="M228" s="216">
        <f>VLOOKUP(A228,'Questions_de_Village_V1-2-1'!$A:$AB,16,FALSE)</f>
        <v>0</v>
      </c>
      <c r="N228" s="212"/>
      <c r="O228" s="212"/>
      <c r="P228" s="212">
        <v>2199</v>
      </c>
      <c r="Q228" s="212">
        <v>2220</v>
      </c>
      <c r="R228" s="212">
        <v>22</v>
      </c>
      <c r="S228" s="210">
        <v>171</v>
      </c>
      <c r="T228" s="210">
        <v>117</v>
      </c>
      <c r="U228" s="214">
        <v>68.421052631578945</v>
      </c>
      <c r="V228" s="210">
        <v>64</v>
      </c>
      <c r="W228" s="214">
        <v>37.42690058479532</v>
      </c>
      <c r="X228" s="213">
        <v>7.7727272727272725</v>
      </c>
      <c r="Y228" s="213">
        <v>5.3181818181818183</v>
      </c>
      <c r="Z228" s="213">
        <v>2.9090909090909092</v>
      </c>
      <c r="AA228" s="217">
        <v>15</v>
      </c>
      <c r="AB228" s="214">
        <v>68.181818181818173</v>
      </c>
      <c r="AC228" s="217">
        <v>5</v>
      </c>
      <c r="AD228" s="214">
        <v>22.727272727272727</v>
      </c>
      <c r="AE228" s="217">
        <v>1</v>
      </c>
      <c r="AF228" s="214">
        <v>4.5454545454545459</v>
      </c>
      <c r="AG228" s="217">
        <v>1</v>
      </c>
      <c r="AH228" s="214">
        <v>4.5454545454545459</v>
      </c>
      <c r="AI228" s="212">
        <v>30</v>
      </c>
      <c r="AJ228" s="212">
        <v>34</v>
      </c>
      <c r="AK228" s="214">
        <v>46.875</v>
      </c>
      <c r="AL228" s="214">
        <v>53.125</v>
      </c>
      <c r="AM228" s="214">
        <v>100</v>
      </c>
      <c r="AN228" s="215">
        <v>36.125</v>
      </c>
      <c r="AO228" s="216" t="s">
        <v>1903</v>
      </c>
    </row>
    <row r="229" spans="1:41" x14ac:dyDescent="0.25">
      <c r="A229" s="268" t="s">
        <v>1081</v>
      </c>
      <c r="B229" s="212" t="s">
        <v>1081</v>
      </c>
      <c r="C229" s="216" t="str">
        <f>VLOOKUP(A229,'Questions_de_Village_V1-2-1'!$A:$AB,1,FALSE)</f>
        <v>Dagach 1</v>
      </c>
      <c r="D229" s="216" t="str">
        <f>VLOOKUP(A229,'Questions_de_Village_V1-2-1'!$A:$AB,9,FALSE)</f>
        <v/>
      </c>
      <c r="E229" s="216">
        <f>VLOOKUP(A229,'Questions_de_Village_V1-2-1'!$A:$AB,4,FALSE)</f>
        <v>12.290333522299999</v>
      </c>
      <c r="F229" s="216">
        <f>VLOOKUP(A229,'Questions_de_Village_V1-2-1'!$A:$AB,5,FALSE)</f>
        <v>16.746655060199998</v>
      </c>
      <c r="G229" s="216">
        <f>VLOOKUP(A229,'Questions_de_Village_V1-2-1'!$A:$AB,6,FALSE)</f>
        <v>0</v>
      </c>
      <c r="H229" s="216"/>
      <c r="I229" s="216" t="str">
        <f>VLOOKUP(A229,'Questions_de_Village_V1-2-1'!$A:$AB,10,FALSE)</f>
        <v/>
      </c>
      <c r="J229" s="216" t="str">
        <f>VLOOKUP(A229,'Questions_de_Village_V1-2-1'!$A:$AB,11,FALSE)</f>
        <v>Albirebi</v>
      </c>
      <c r="K229" s="216" t="str">
        <f>VLOOKUP(A229,'Questions_de_Village_V1-2-1'!$A:$AB,14,FALSE)</f>
        <v>bh_in_village</v>
      </c>
      <c r="L229" s="216">
        <f>VLOOKUP(A229,'Questions_de_Village_V1-2-1'!$A:$AB,15,FALSE)</f>
        <v>1</v>
      </c>
      <c r="M229" s="216">
        <f>VLOOKUP(A229,'Questions_de_Village_V1-2-1'!$A:$AB,16,FALSE)</f>
        <v>0</v>
      </c>
      <c r="N229" s="212"/>
      <c r="O229" s="212"/>
      <c r="P229" s="212">
        <v>1748</v>
      </c>
      <c r="Q229" s="212">
        <v>1776</v>
      </c>
      <c r="R229" s="212">
        <v>29</v>
      </c>
      <c r="S229" s="210">
        <v>206</v>
      </c>
      <c r="T229" s="210">
        <v>141</v>
      </c>
      <c r="U229" s="214">
        <v>68.446601941747574</v>
      </c>
      <c r="V229" s="210">
        <v>85</v>
      </c>
      <c r="W229" s="214">
        <v>41.262135922330096</v>
      </c>
      <c r="X229" s="213">
        <v>7.1034482758620694</v>
      </c>
      <c r="Y229" s="213">
        <v>5.2222222222222223</v>
      </c>
      <c r="Z229" s="213">
        <v>2.9310344827586206</v>
      </c>
      <c r="AA229" s="217">
        <v>23</v>
      </c>
      <c r="AB229" s="214">
        <v>79.310344827586206</v>
      </c>
      <c r="AC229" s="217">
        <v>5</v>
      </c>
      <c r="AD229" s="214">
        <v>17.241379310344829</v>
      </c>
      <c r="AE229" s="217">
        <v>1</v>
      </c>
      <c r="AF229" s="214">
        <v>3.4482758620689653</v>
      </c>
      <c r="AG229" s="217">
        <v>0</v>
      </c>
      <c r="AH229" s="214">
        <v>0</v>
      </c>
      <c r="AI229" s="212">
        <v>45</v>
      </c>
      <c r="AJ229" s="212">
        <v>40</v>
      </c>
      <c r="AK229" s="214">
        <v>52.941176470588239</v>
      </c>
      <c r="AL229" s="214">
        <v>47.058823529411761</v>
      </c>
      <c r="AM229" s="214">
        <v>100</v>
      </c>
      <c r="AN229" s="215">
        <v>33.611764705882351</v>
      </c>
      <c r="AO229" s="216" t="s">
        <v>2049</v>
      </c>
    </row>
    <row r="230" spans="1:41" x14ac:dyDescent="0.25">
      <c r="A230" s="268" t="s">
        <v>1082</v>
      </c>
      <c r="B230" s="212" t="s">
        <v>1082</v>
      </c>
      <c r="C230" s="216" t="str">
        <f>VLOOKUP(A230,'Questions_de_Village_V1-2-1'!$A:$AB,1,FALSE)</f>
        <v>Dagach 2</v>
      </c>
      <c r="D230" s="216" t="str">
        <f>VLOOKUP(A230,'Questions_de_Village_V1-2-1'!$A:$AB,9,FALSE)</f>
        <v>Abirebi</v>
      </c>
      <c r="E230" s="216">
        <f>VLOOKUP(A230,'Questions_de_Village_V1-2-1'!$A:$AB,4,FALSE)</f>
        <v>12.290333522299999</v>
      </c>
      <c r="F230" s="216">
        <f>VLOOKUP(A230,'Questions_de_Village_V1-2-1'!$A:$AB,5,FALSE)</f>
        <v>16.746655060199998</v>
      </c>
      <c r="G230" s="216">
        <f>VLOOKUP(A230,'Questions_de_Village_V1-2-1'!$A:$AB,6,FALSE)</f>
        <v>329.51214949299998</v>
      </c>
      <c r="H230" s="216"/>
      <c r="I230" s="216" t="str">
        <f>VLOOKUP(A230,'Questions_de_Village_V1-2-1'!$A:$AB,10,FALSE)</f>
        <v>Daibaba_1_Maigana_</v>
      </c>
      <c r="J230" s="216" t="str">
        <f>VLOOKUP(A230,'Questions_de_Village_V1-2-1'!$A:$AB,11,FALSE)</f>
        <v>Albirebi</v>
      </c>
      <c r="K230" s="216" t="str">
        <f>VLOOKUP(A230,'Questions_de_Village_V1-2-1'!$A:$AB,14,FALSE)</f>
        <v>bh_in_village</v>
      </c>
      <c r="L230" s="216">
        <f>VLOOKUP(A230,'Questions_de_Village_V1-2-1'!$A:$AB,15,FALSE)</f>
        <v>1</v>
      </c>
      <c r="M230" s="216">
        <f>VLOOKUP(A230,'Questions_de_Village_V1-2-1'!$A:$AB,16,FALSE)</f>
        <v>0</v>
      </c>
      <c r="N230" s="212"/>
      <c r="O230" s="212"/>
      <c r="P230" s="212">
        <v>1777</v>
      </c>
      <c r="Q230" s="212">
        <v>1791</v>
      </c>
      <c r="R230" s="212">
        <v>15</v>
      </c>
      <c r="S230" s="210">
        <v>68</v>
      </c>
      <c r="T230" s="210">
        <v>34</v>
      </c>
      <c r="U230" s="214">
        <v>50</v>
      </c>
      <c r="V230" s="210">
        <v>15</v>
      </c>
      <c r="W230" s="214">
        <v>22.058823529411764</v>
      </c>
      <c r="X230" s="213">
        <v>4.5333333333333332</v>
      </c>
      <c r="Y230" s="213">
        <v>2.8333333333333335</v>
      </c>
      <c r="Z230" s="213">
        <v>1</v>
      </c>
      <c r="AA230" s="217">
        <v>12</v>
      </c>
      <c r="AB230" s="214">
        <v>80</v>
      </c>
      <c r="AC230" s="217">
        <v>2</v>
      </c>
      <c r="AD230" s="214">
        <v>13.333333333333334</v>
      </c>
      <c r="AE230" s="217">
        <v>1</v>
      </c>
      <c r="AF230" s="214">
        <v>6.666666666666667</v>
      </c>
      <c r="AG230" s="217">
        <v>0</v>
      </c>
      <c r="AH230" s="214">
        <v>0</v>
      </c>
      <c r="AI230" s="212">
        <v>7</v>
      </c>
      <c r="AJ230" s="212">
        <v>8</v>
      </c>
      <c r="AK230" s="214">
        <v>46.666666666666664</v>
      </c>
      <c r="AL230" s="214">
        <v>53.333333333333336</v>
      </c>
      <c r="AM230" s="214">
        <v>100</v>
      </c>
      <c r="AN230" s="215">
        <v>30.133333333333333</v>
      </c>
      <c r="AO230" s="216" t="s">
        <v>2049</v>
      </c>
    </row>
    <row r="231" spans="1:41" x14ac:dyDescent="0.25">
      <c r="A231" s="265" t="s">
        <v>1083</v>
      </c>
      <c r="B231" s="265" t="s">
        <v>1083</v>
      </c>
      <c r="C231" s="216" t="str">
        <f>VLOOKUP(A231,'Questions_de_Village_V1-2-1'!$A:$AB,1,FALSE)</f>
        <v>Dagach 3</v>
      </c>
      <c r="D231" s="216" t="str">
        <f>VLOOKUP(A231,'Questions_de_Village_V1-2-1'!$A:$AB,9,FALSE)</f>
        <v>Ibirebi Kourka</v>
      </c>
      <c r="E231" s="216">
        <f>VLOOKUP(A231,'Questions_de_Village_V1-2-1'!$A:$AB,4,FALSE)</f>
        <v>12.2876782605</v>
      </c>
      <c r="F231" s="216">
        <f>VLOOKUP(A231,'Questions_de_Village_V1-2-1'!$A:$AB,5,FALSE)</f>
        <v>16.754922583300001</v>
      </c>
      <c r="G231" s="216">
        <f>VLOOKUP(A231,'Questions_de_Village_V1-2-1'!$A:$AB,6,FALSE)</f>
        <v>308.37517883700002</v>
      </c>
      <c r="H231" s="216"/>
      <c r="I231" s="216" t="str">
        <f>VLOOKUP(A231,'Questions_de_Village_V1-2-1'!$A:$AB,10,FALSE)</f>
        <v>Daibaba_1_Maigana_</v>
      </c>
      <c r="J231" s="216" t="str">
        <f>VLOOKUP(A231,'Questions_de_Village_V1-2-1'!$A:$AB,11,FALSE)</f>
        <v>Albirebi</v>
      </c>
      <c r="K231" s="216" t="str">
        <f>VLOOKUP(A231,'Questions_de_Village_V1-2-1'!$A:$AB,14,FALSE)</f>
        <v>bh_in_next_village</v>
      </c>
      <c r="L231" s="216">
        <f>VLOOKUP(A231,'Questions_de_Village_V1-2-1'!$A:$AB,15,FALSE)</f>
        <v>0</v>
      </c>
      <c r="M231" s="216">
        <f>VLOOKUP(A231,'Questions_de_Village_V1-2-1'!$A:$AB,16,FALSE)</f>
        <v>0</v>
      </c>
      <c r="N231" s="265"/>
      <c r="O231" s="265"/>
      <c r="P231" s="160">
        <v>1792</v>
      </c>
      <c r="Q231" s="160">
        <v>1823</v>
      </c>
      <c r="R231" s="160">
        <v>32</v>
      </c>
      <c r="S231" s="160">
        <v>180</v>
      </c>
      <c r="T231" s="160">
        <v>115</v>
      </c>
      <c r="U231" s="159">
        <v>63.888888888888886</v>
      </c>
      <c r="V231" s="159">
        <v>67</v>
      </c>
      <c r="W231" s="159">
        <v>37.222222222222221</v>
      </c>
      <c r="X231" s="159">
        <v>5.625</v>
      </c>
      <c r="Y231" s="159">
        <v>3.7096774193548385</v>
      </c>
      <c r="Z231" s="159">
        <v>2.09375</v>
      </c>
      <c r="AA231" s="159">
        <v>29</v>
      </c>
      <c r="AB231" s="159">
        <v>90.625</v>
      </c>
      <c r="AC231" s="159">
        <v>3</v>
      </c>
      <c r="AD231" s="159">
        <v>9.375</v>
      </c>
      <c r="AE231" s="159">
        <v>0</v>
      </c>
      <c r="AF231" s="159">
        <v>0</v>
      </c>
      <c r="AG231" s="159">
        <v>0</v>
      </c>
      <c r="AH231" s="159">
        <v>0</v>
      </c>
      <c r="AI231" s="159">
        <v>37</v>
      </c>
      <c r="AJ231" s="159">
        <v>30</v>
      </c>
      <c r="AK231" s="159">
        <v>55.223880597014926</v>
      </c>
      <c r="AL231" s="159">
        <v>44.776119402985074</v>
      </c>
      <c r="AM231" s="159">
        <v>100</v>
      </c>
      <c r="AN231" s="159">
        <v>32.208955223880594</v>
      </c>
      <c r="AO231" s="216" t="s">
        <v>2049</v>
      </c>
    </row>
    <row r="232" spans="1:41" x14ac:dyDescent="0.25">
      <c r="A232" s="268" t="s">
        <v>1369</v>
      </c>
      <c r="B232" s="212" t="s">
        <v>1369</v>
      </c>
      <c r="C232" s="216" t="str">
        <f>VLOOKUP(A232,'Questions_de_Village_V1-2-1'!$A:$AB,1,FALSE)</f>
        <v>Daifn Bichara</v>
      </c>
      <c r="D232" s="216" t="str">
        <f>VLOOKUP(A232,'Questions_de_Village_V1-2-1'!$A:$AB,9,FALSE)</f>
        <v>Dafine Bichara</v>
      </c>
      <c r="E232" s="216">
        <f>VLOOKUP(A232,'Questions_de_Village_V1-2-1'!$A:$AB,4,FALSE)</f>
        <v>11.946744300100001</v>
      </c>
      <c r="F232" s="216">
        <f>VLOOKUP(A232,'Questions_de_Village_V1-2-1'!$A:$AB,5,FALSE)</f>
        <v>16.463476982500001</v>
      </c>
      <c r="G232" s="216">
        <f>VLOOKUP(A232,'Questions_de_Village_V1-2-1'!$A:$AB,6,FALSE)</f>
        <v>330.98430318499999</v>
      </c>
      <c r="H232" s="216"/>
      <c r="I232" s="216" t="str">
        <f>VLOOKUP(A232,'Questions_de_Village_V1-2-1'!$A:$AB,10,FALSE)</f>
        <v>Daibaba_1_Maigana_</v>
      </c>
      <c r="J232" s="216" t="str">
        <f>VLOOKUP(A232,'Questions_de_Village_V1-2-1'!$A:$AB,11,FALSE)</f>
        <v>Maigana</v>
      </c>
      <c r="K232" s="216" t="str">
        <f>VLOOKUP(A232,'Questions_de_Village_V1-2-1'!$A:$AB,14,FALSE)</f>
        <v>open_well_far_from_village</v>
      </c>
      <c r="L232" s="216">
        <f>VLOOKUP(A232,'Questions_de_Village_V1-2-1'!$A:$AB,15,FALSE)</f>
        <v>0</v>
      </c>
      <c r="M232" s="216">
        <f>VLOOKUP(A232,'Questions_de_Village_V1-2-1'!$A:$AB,16,FALSE)</f>
        <v>0</v>
      </c>
      <c r="N232" s="212"/>
      <c r="O232" s="212"/>
      <c r="P232" s="212">
        <v>1216</v>
      </c>
      <c r="Q232" s="212">
        <v>1226</v>
      </c>
      <c r="R232" s="212">
        <v>11</v>
      </c>
      <c r="S232" s="210">
        <v>91</v>
      </c>
      <c r="T232" s="210">
        <v>66</v>
      </c>
      <c r="U232" s="214">
        <v>72.527472527472526</v>
      </c>
      <c r="V232" s="210">
        <v>25</v>
      </c>
      <c r="W232" s="214">
        <v>27.472527472527474</v>
      </c>
      <c r="X232" s="213">
        <v>8.2727272727272734</v>
      </c>
      <c r="Y232" s="213">
        <v>6.6</v>
      </c>
      <c r="Z232" s="213">
        <v>2.2727272727272729</v>
      </c>
      <c r="AA232" s="217">
        <v>9</v>
      </c>
      <c r="AB232" s="214">
        <v>81.818181818181827</v>
      </c>
      <c r="AC232" s="217">
        <v>1</v>
      </c>
      <c r="AD232" s="214">
        <v>9.0909090909090917</v>
      </c>
      <c r="AE232" s="217">
        <v>1</v>
      </c>
      <c r="AF232" s="214">
        <v>9.0909090909090917</v>
      </c>
      <c r="AG232" s="217">
        <v>0</v>
      </c>
      <c r="AH232" s="214">
        <v>0</v>
      </c>
      <c r="AI232" s="212">
        <v>14</v>
      </c>
      <c r="AJ232" s="212">
        <v>11</v>
      </c>
      <c r="AK232" s="214">
        <v>56.000000000000007</v>
      </c>
      <c r="AL232" s="214">
        <v>44</v>
      </c>
      <c r="AM232" s="214">
        <v>100</v>
      </c>
      <c r="AN232" s="215">
        <v>33.24</v>
      </c>
      <c r="AO232" s="216" t="s">
        <v>1903</v>
      </c>
    </row>
    <row r="233" spans="1:41" x14ac:dyDescent="0.25">
      <c r="A233" s="268" t="s">
        <v>1064</v>
      </c>
      <c r="B233" s="212" t="s">
        <v>843</v>
      </c>
      <c r="C233" s="216" t="str">
        <f>VLOOKUP(A233,'Questions_de_Village_V1-2-1'!$A:$AB,1,FALSE)</f>
        <v>Dakka</v>
      </c>
      <c r="D233" s="216" t="str">
        <f>VLOOKUP(A233,'Questions_de_Village_V1-2-1'!$A:$AB,9,FALSE)</f>
        <v>Daka</v>
      </c>
      <c r="E233" s="216">
        <f>VLOOKUP(A233,'Questions_de_Village_V1-2-1'!$A:$AB,4,FALSE)</f>
        <v>12.986299728000001</v>
      </c>
      <c r="F233" s="216">
        <f>VLOOKUP(A233,'Questions_de_Village_V1-2-1'!$A:$AB,5,FALSE)</f>
        <v>16.702716451800001</v>
      </c>
      <c r="G233" s="216">
        <f>VLOOKUP(A233,'Questions_de_Village_V1-2-1'!$A:$AB,6,FALSE)</f>
        <v>303.55294212299998</v>
      </c>
      <c r="H233" s="216"/>
      <c r="I233" s="216" t="str">
        <f>VLOOKUP(A233,'Questions_de_Village_V1-2-1'!$A:$AB,10,FALSE)</f>
        <v>Moito</v>
      </c>
      <c r="J233" s="216" t="str">
        <f>VLOOKUP(A233,'Questions_de_Village_V1-2-1'!$A:$AB,11,FALSE)</f>
        <v>Abgode</v>
      </c>
      <c r="K233" s="216" t="str">
        <f>VLOOKUP(A233,'Questions_de_Village_V1-2-1'!$A:$AB,14,FALSE)</f>
        <v>bh_in_village</v>
      </c>
      <c r="L233" s="216">
        <f>VLOOKUP(A233,'Questions_de_Village_V1-2-1'!$A:$AB,15,FALSE)</f>
        <v>3</v>
      </c>
      <c r="M233" s="216">
        <f>VLOOKUP(A233,'Questions_de_Village_V1-2-1'!$A:$AB,16,FALSE)</f>
        <v>2</v>
      </c>
      <c r="N233" s="212"/>
      <c r="O233" s="212"/>
      <c r="P233" s="212">
        <v>2</v>
      </c>
      <c r="Q233" s="212">
        <v>385</v>
      </c>
      <c r="R233" s="212">
        <v>384</v>
      </c>
      <c r="S233" s="210">
        <v>2980</v>
      </c>
      <c r="T233" s="210">
        <v>2194</v>
      </c>
      <c r="U233" s="214">
        <v>73.624161073825505</v>
      </c>
      <c r="V233" s="210">
        <v>816</v>
      </c>
      <c r="W233" s="214">
        <v>27.382550335570471</v>
      </c>
      <c r="X233" s="213">
        <v>7.760416666666667</v>
      </c>
      <c r="Y233" s="213">
        <v>5.713541666666667</v>
      </c>
      <c r="Z233" s="213">
        <v>2.125</v>
      </c>
      <c r="AA233" s="217">
        <v>363</v>
      </c>
      <c r="AB233" s="214">
        <v>94.53125</v>
      </c>
      <c r="AC233" s="217">
        <v>17</v>
      </c>
      <c r="AD233" s="214">
        <v>4.4270833333333339</v>
      </c>
      <c r="AE233" s="217">
        <v>1</v>
      </c>
      <c r="AF233" s="214">
        <v>0.26041666666666663</v>
      </c>
      <c r="AG233" s="217">
        <v>1</v>
      </c>
      <c r="AH233" s="214">
        <v>0.26041666666666663</v>
      </c>
      <c r="AI233" s="212">
        <v>353</v>
      </c>
      <c r="AJ233" s="212">
        <v>463</v>
      </c>
      <c r="AK233" s="214">
        <v>43.259803921568633</v>
      </c>
      <c r="AL233" s="214">
        <v>56.740196078431367</v>
      </c>
      <c r="AM233" s="214">
        <v>100</v>
      </c>
      <c r="AN233" s="215">
        <v>35.741421568627452</v>
      </c>
      <c r="AO233" s="275" t="s">
        <v>2048</v>
      </c>
    </row>
    <row r="234" spans="1:41" x14ac:dyDescent="0.25">
      <c r="A234" s="268" t="s">
        <v>1284</v>
      </c>
      <c r="B234" s="212" t="s">
        <v>1980</v>
      </c>
      <c r="C234" s="216" t="str">
        <f>VLOOKUP(A234,'Questions_de_Village_V1-2-1'!$A:$AB,1,FALSE)</f>
        <v>Dallah</v>
      </c>
      <c r="D234" s="216" t="str">
        <f>VLOOKUP(A234,'Questions_de_Village_V1-2-1'!$A:$AB,9,FALSE)</f>
        <v>Dallah</v>
      </c>
      <c r="E234" s="216">
        <f>VLOOKUP(A234,'Questions_de_Village_V1-2-1'!$A:$AB,4,FALSE)</f>
        <v>12.671006179800001</v>
      </c>
      <c r="F234" s="216">
        <f>VLOOKUP(A234,'Questions_de_Village_V1-2-1'!$A:$AB,5,FALSE)</f>
        <v>16.982421781700001</v>
      </c>
      <c r="G234" s="216">
        <f>VLOOKUP(A234,'Questions_de_Village_V1-2-1'!$A:$AB,6,FALSE)</f>
        <v>319.56929681299999</v>
      </c>
      <c r="H234" s="216"/>
      <c r="I234" s="216" t="str">
        <f>VLOOKUP(A234,'Questions_de_Village_V1-2-1'!$A:$AB,10,FALSE)</f>
        <v>Moito</v>
      </c>
      <c r="J234" s="216" t="str">
        <f>VLOOKUP(A234,'Questions_de_Village_V1-2-1'!$A:$AB,11,FALSE)</f>
        <v>Djokhana</v>
      </c>
      <c r="K234" s="216" t="str">
        <f>VLOOKUP(A234,'Questions_de_Village_V1-2-1'!$A:$AB,14,FALSE)</f>
        <v>open_well_far_from_village</v>
      </c>
      <c r="L234" s="216">
        <f>VLOOKUP(A234,'Questions_de_Village_V1-2-1'!$A:$AB,15,FALSE)</f>
        <v>0</v>
      </c>
      <c r="M234" s="216">
        <f>VLOOKUP(A234,'Questions_de_Village_V1-2-1'!$A:$AB,16,FALSE)</f>
        <v>0</v>
      </c>
      <c r="N234" s="212"/>
      <c r="O234" s="212"/>
      <c r="P234" s="212">
        <v>1998</v>
      </c>
      <c r="Q234" s="212">
        <v>2094</v>
      </c>
      <c r="R234" s="212">
        <v>97</v>
      </c>
      <c r="S234" s="210">
        <v>713</v>
      </c>
      <c r="T234" s="210">
        <v>529</v>
      </c>
      <c r="U234" s="214">
        <v>74.193548387096769</v>
      </c>
      <c r="V234" s="210">
        <v>205</v>
      </c>
      <c r="W234" s="214">
        <v>28.751753155680227</v>
      </c>
      <c r="X234" s="213">
        <v>7.3505154639175254</v>
      </c>
      <c r="Y234" s="213">
        <v>5.4536082474226806</v>
      </c>
      <c r="Z234" s="213">
        <v>2.1134020618556701</v>
      </c>
      <c r="AA234" s="217">
        <v>90</v>
      </c>
      <c r="AB234" s="214">
        <v>92.783505154639172</v>
      </c>
      <c r="AC234" s="217">
        <v>2</v>
      </c>
      <c r="AD234" s="214">
        <v>2.0618556701030926</v>
      </c>
      <c r="AE234" s="217">
        <v>1</v>
      </c>
      <c r="AF234" s="214">
        <v>1.0309278350515463</v>
      </c>
      <c r="AG234" s="217">
        <v>0</v>
      </c>
      <c r="AH234" s="214">
        <v>0</v>
      </c>
      <c r="AI234" s="212">
        <v>107</v>
      </c>
      <c r="AJ234" s="212">
        <v>98</v>
      </c>
      <c r="AK234" s="214">
        <v>52.195121951219512</v>
      </c>
      <c r="AL234" s="214">
        <v>47.804878048780488</v>
      </c>
      <c r="AM234" s="214">
        <v>100</v>
      </c>
      <c r="AN234" s="215">
        <v>31.819512195121952</v>
      </c>
      <c r="AO234" s="216" t="s">
        <v>166</v>
      </c>
    </row>
    <row r="235" spans="1:41" x14ac:dyDescent="0.25">
      <c r="A235" s="268" t="s">
        <v>1284</v>
      </c>
      <c r="B235" s="212" t="s">
        <v>1284</v>
      </c>
      <c r="C235" s="216"/>
      <c r="D235" s="216"/>
      <c r="E235" s="216"/>
      <c r="F235" s="216"/>
      <c r="G235" s="216"/>
      <c r="H235" s="216"/>
      <c r="I235" s="216"/>
      <c r="J235" s="216"/>
      <c r="K235" s="216"/>
      <c r="L235" s="216"/>
      <c r="M235" s="216"/>
      <c r="N235" s="212"/>
      <c r="O235" s="212"/>
      <c r="P235" s="212">
        <v>1334</v>
      </c>
      <c r="Q235" s="212">
        <v>1395</v>
      </c>
      <c r="R235" s="212">
        <v>62</v>
      </c>
      <c r="S235" s="210">
        <v>441</v>
      </c>
      <c r="T235" s="210">
        <v>326</v>
      </c>
      <c r="U235" s="214">
        <v>73.922902494331069</v>
      </c>
      <c r="V235" s="210">
        <v>78</v>
      </c>
      <c r="W235" s="214">
        <v>17.687074829931973</v>
      </c>
      <c r="X235" s="213">
        <v>7.112903225806452</v>
      </c>
      <c r="Y235" s="213">
        <v>5.258064516129032</v>
      </c>
      <c r="Z235" s="213">
        <v>1.2580645161290323</v>
      </c>
      <c r="AA235" s="217">
        <v>61</v>
      </c>
      <c r="AB235" s="214">
        <v>98.387096774193552</v>
      </c>
      <c r="AC235" s="217">
        <v>0</v>
      </c>
      <c r="AD235" s="214">
        <v>0</v>
      </c>
      <c r="AE235" s="217">
        <v>0</v>
      </c>
      <c r="AF235" s="214">
        <v>0</v>
      </c>
      <c r="AG235" s="217">
        <v>0</v>
      </c>
      <c r="AH235" s="214">
        <v>0</v>
      </c>
      <c r="AI235" s="212">
        <v>44</v>
      </c>
      <c r="AJ235" s="212">
        <v>34</v>
      </c>
      <c r="AK235" s="214">
        <v>56.410256410256409</v>
      </c>
      <c r="AL235" s="214">
        <v>43.589743589743591</v>
      </c>
      <c r="AM235" s="214">
        <v>100</v>
      </c>
      <c r="AN235" s="215">
        <v>32.807692307692307</v>
      </c>
      <c r="AO235" s="216" t="s">
        <v>105</v>
      </c>
    </row>
    <row r="236" spans="1:41" x14ac:dyDescent="0.25">
      <c r="A236" s="179" t="s">
        <v>1125</v>
      </c>
      <c r="B236" s="212" t="s">
        <v>1125</v>
      </c>
      <c r="C236" s="216" t="str">
        <f>VLOOKUP(A236,'Questions_de_Village_V1-2-1'!$A:$AB,1,FALSE)</f>
        <v>Daraba</v>
      </c>
      <c r="D236" s="216" t="str">
        <f>VLOOKUP(A236,'Questions_de_Village_V1-2-1'!$A:$AB,9,FALSE)</f>
        <v>Daraba</v>
      </c>
      <c r="E236" s="216">
        <f>VLOOKUP(A236,'Questions_de_Village_V1-2-1'!$A:$AB,4,FALSE)</f>
        <v>12.1064741623</v>
      </c>
      <c r="F236" s="216">
        <f>VLOOKUP(A236,'Questions_de_Village_V1-2-1'!$A:$AB,5,FALSE)</f>
        <v>17.4696662994</v>
      </c>
      <c r="G236" s="216">
        <f>VLOOKUP(A236,'Questions_de_Village_V1-2-1'!$A:$AB,6,FALSE)</f>
        <v>332.766612361</v>
      </c>
      <c r="H236" s="216"/>
      <c r="I236" s="216" t="str">
        <f>VLOOKUP(A236,'Questions_de_Village_V1-2-1'!$A:$AB,10,FALSE)</f>
        <v>Amloudouba</v>
      </c>
      <c r="J236" s="216" t="str">
        <f>VLOOKUP(A236,'Questions_de_Village_V1-2-1'!$A:$AB,11,FALSE)</f>
        <v>Arbouchatak</v>
      </c>
      <c r="K236" s="216" t="str">
        <f>VLOOKUP(A236,'Questions_de_Village_V1-2-1'!$A:$AB,14,FALSE)</f>
        <v>swamp_far_away</v>
      </c>
      <c r="L236" s="216">
        <f>VLOOKUP(A236,'Questions_de_Village_V1-2-1'!$A:$AB,15,FALSE)</f>
        <v>0</v>
      </c>
      <c r="M236" s="216">
        <f>VLOOKUP(A236,'Questions_de_Village_V1-2-1'!$A:$AB,16,FALSE)</f>
        <v>0</v>
      </c>
      <c r="N236" s="212"/>
      <c r="O236" s="212"/>
      <c r="P236" s="212">
        <v>94</v>
      </c>
      <c r="Q236" s="212">
        <v>137</v>
      </c>
      <c r="R236" s="212">
        <v>44</v>
      </c>
      <c r="S236" s="210">
        <v>253</v>
      </c>
      <c r="T236" s="210">
        <v>164</v>
      </c>
      <c r="U236" s="214">
        <v>64.822134387351781</v>
      </c>
      <c r="V236" s="210">
        <v>74</v>
      </c>
      <c r="W236" s="214">
        <v>29.249011857707508</v>
      </c>
      <c r="X236" s="213">
        <v>5.75</v>
      </c>
      <c r="Y236" s="213">
        <v>3.7272727272727271</v>
      </c>
      <c r="Z236" s="213">
        <v>1.6818181818181819</v>
      </c>
      <c r="AA236" s="217">
        <v>42</v>
      </c>
      <c r="AB236" s="214">
        <v>95.454545454545453</v>
      </c>
      <c r="AC236" s="217">
        <v>2</v>
      </c>
      <c r="AD236" s="214">
        <v>4.5454545454545459</v>
      </c>
      <c r="AE236" s="217">
        <v>0</v>
      </c>
      <c r="AF236" s="214">
        <v>0</v>
      </c>
      <c r="AG236" s="217">
        <v>0</v>
      </c>
      <c r="AH236" s="214">
        <v>0</v>
      </c>
      <c r="AI236" s="212">
        <v>41</v>
      </c>
      <c r="AJ236" s="212">
        <v>33</v>
      </c>
      <c r="AK236" s="214">
        <v>55.405405405405403</v>
      </c>
      <c r="AL236" s="214">
        <v>44.594594594594597</v>
      </c>
      <c r="AM236" s="214">
        <v>100</v>
      </c>
      <c r="AN236" s="215">
        <v>32.689189189189186</v>
      </c>
      <c r="AO236" s="216" t="s">
        <v>1796</v>
      </c>
    </row>
    <row r="237" spans="1:41" x14ac:dyDescent="0.25">
      <c r="A237" s="266" t="s">
        <v>1194</v>
      </c>
      <c r="B237" s="212" t="s">
        <v>1194</v>
      </c>
      <c r="C237" s="216" t="str">
        <f>VLOOKUP(A237,'Questions_de_Village_V1-2-1'!$A:$AB,1,FALSE)</f>
        <v>Darassalam</v>
      </c>
      <c r="D237" s="216" t="str">
        <f>VLOOKUP(A237,'Questions_de_Village_V1-2-1'!$A:$AB,9,FALSE)</f>
        <v>Daralsalam</v>
      </c>
      <c r="E237" s="216">
        <f>VLOOKUP(A237,'Questions_de_Village_V1-2-1'!$A:$AB,4,FALSE)</f>
        <v>12.3754501797</v>
      </c>
      <c r="F237" s="216">
        <f>VLOOKUP(A237,'Questions_de_Village_V1-2-1'!$A:$AB,5,FALSE)</f>
        <v>17.0564309152</v>
      </c>
      <c r="G237" s="216">
        <f>VLOOKUP(A237,'Questions_de_Village_V1-2-1'!$A:$AB,6,FALSE)</f>
        <v>304.43544967600002</v>
      </c>
      <c r="H237" s="216"/>
      <c r="I237" s="216" t="str">
        <f>VLOOKUP(A237,'Questions_de_Village_V1-2-1'!$A:$AB,10,FALSE)</f>
        <v/>
      </c>
      <c r="J237" s="216" t="str">
        <f>VLOOKUP(A237,'Questions_de_Village_V1-2-1'!$A:$AB,11,FALSE)</f>
        <v>Bokoro</v>
      </c>
      <c r="K237" s="216" t="str">
        <f>VLOOKUP(A237,'Questions_de_Village_V1-2-1'!$A:$AB,14,FALSE)</f>
        <v>commercial_bh_in_next_village</v>
      </c>
      <c r="L237" s="216">
        <f>VLOOKUP(A237,'Questions_de_Village_V1-2-1'!$A:$AB,15,FALSE)</f>
        <v>0</v>
      </c>
      <c r="M237" s="216">
        <f>VLOOKUP(A237,'Questions_de_Village_V1-2-1'!$A:$AB,16,FALSE)</f>
        <v>0</v>
      </c>
      <c r="N237" s="212"/>
      <c r="O237" s="212"/>
      <c r="P237" s="212">
        <v>7309</v>
      </c>
      <c r="Q237" s="212">
        <v>7683</v>
      </c>
      <c r="R237" s="212">
        <v>375</v>
      </c>
      <c r="S237" s="210">
        <v>2588</v>
      </c>
      <c r="T237" s="210">
        <v>1818</v>
      </c>
      <c r="U237" s="214">
        <v>70.247295208655331</v>
      </c>
      <c r="V237" s="210">
        <v>883</v>
      </c>
      <c r="W237" s="214">
        <v>34.119010819165382</v>
      </c>
      <c r="X237" s="213">
        <v>6.9013333333333335</v>
      </c>
      <c r="Y237" s="213">
        <v>4.8479999999999999</v>
      </c>
      <c r="Z237" s="213">
        <v>2.3546666666666667</v>
      </c>
      <c r="AA237" s="217">
        <v>351</v>
      </c>
      <c r="AB237" s="214">
        <v>93.600000000000009</v>
      </c>
      <c r="AC237" s="217">
        <v>19</v>
      </c>
      <c r="AD237" s="214">
        <v>5.0666666666666664</v>
      </c>
      <c r="AE237" s="217">
        <v>2</v>
      </c>
      <c r="AF237" s="214">
        <v>0.53333333333333333</v>
      </c>
      <c r="AG237" s="217">
        <v>1</v>
      </c>
      <c r="AH237" s="214">
        <v>0.26666666666666666</v>
      </c>
      <c r="AI237" s="212">
        <v>361</v>
      </c>
      <c r="AJ237" s="212">
        <v>522</v>
      </c>
      <c r="AK237" s="214">
        <v>40.883352208380522</v>
      </c>
      <c r="AL237" s="214">
        <v>59.116647791619478</v>
      </c>
      <c r="AM237" s="214">
        <v>100</v>
      </c>
      <c r="AN237" s="215">
        <v>33.836919592298983</v>
      </c>
      <c r="AO237" s="216" t="s">
        <v>102</v>
      </c>
    </row>
    <row r="238" spans="1:41" x14ac:dyDescent="0.25">
      <c r="A238" s="269" t="s">
        <v>1194</v>
      </c>
      <c r="B238" s="212"/>
      <c r="C238" s="216"/>
      <c r="D238" s="216"/>
      <c r="E238" s="216"/>
      <c r="F238" s="216"/>
      <c r="G238" s="216"/>
      <c r="H238" s="216"/>
      <c r="I238" s="216"/>
      <c r="J238" s="216"/>
      <c r="K238" s="216"/>
      <c r="L238" s="216"/>
      <c r="M238" s="216"/>
      <c r="N238" s="212"/>
      <c r="O238" s="212"/>
      <c r="P238" s="212">
        <v>656</v>
      </c>
      <c r="Q238" s="212">
        <v>714</v>
      </c>
      <c r="R238" s="212">
        <v>59</v>
      </c>
      <c r="S238" s="210">
        <v>413</v>
      </c>
      <c r="T238" s="210">
        <v>293</v>
      </c>
      <c r="U238" s="214">
        <v>70.944309927360777</v>
      </c>
      <c r="V238" s="210">
        <v>132</v>
      </c>
      <c r="W238" s="214">
        <v>31.961259079903147</v>
      </c>
      <c r="X238" s="213">
        <v>7</v>
      </c>
      <c r="Y238" s="213">
        <v>4.9661016949152543</v>
      </c>
      <c r="Z238" s="213">
        <v>2.2372881355932202</v>
      </c>
      <c r="AA238" s="217">
        <v>54</v>
      </c>
      <c r="AB238" s="214">
        <v>91.525423728813564</v>
      </c>
      <c r="AC238" s="217">
        <v>5</v>
      </c>
      <c r="AD238" s="214">
        <v>8.4745762711864394</v>
      </c>
      <c r="AE238" s="217">
        <v>0</v>
      </c>
      <c r="AF238" s="214">
        <v>0</v>
      </c>
      <c r="AG238" s="217">
        <v>0</v>
      </c>
      <c r="AH238" s="214">
        <v>0</v>
      </c>
      <c r="AI238" s="212">
        <v>61</v>
      </c>
      <c r="AJ238" s="212">
        <v>71</v>
      </c>
      <c r="AK238" s="214">
        <v>46.212121212121211</v>
      </c>
      <c r="AL238" s="214">
        <v>53.787878787878782</v>
      </c>
      <c r="AM238" s="214">
        <v>100</v>
      </c>
      <c r="AN238" s="215">
        <v>34.053030303030305</v>
      </c>
      <c r="AO238" s="216" t="s">
        <v>2052</v>
      </c>
    </row>
    <row r="239" spans="1:41" x14ac:dyDescent="0.25">
      <c r="A239" s="268" t="s">
        <v>1370</v>
      </c>
      <c r="B239" s="212" t="s">
        <v>1370</v>
      </c>
      <c r="C239" s="216" t="str">
        <f>VLOOKUP(A239,'Questions_de_Village_V1-2-1'!$A:$AB,1,FALSE)</f>
        <v>Darbal-Fil 1</v>
      </c>
      <c r="D239" s="216" t="str">
        <f>VLOOKUP(A239,'Questions_de_Village_V1-2-1'!$A:$AB,9,FALSE)</f>
        <v>Darbal Fil</v>
      </c>
      <c r="E239" s="216">
        <f>VLOOKUP(A239,'Questions_de_Village_V1-2-1'!$A:$AB,4,FALSE)</f>
        <v>12.077828762199999</v>
      </c>
      <c r="F239" s="216">
        <f>VLOOKUP(A239,'Questions_de_Village_V1-2-1'!$A:$AB,5,FALSE)</f>
        <v>16.455846378699999</v>
      </c>
      <c r="G239" s="216">
        <f>VLOOKUP(A239,'Questions_de_Village_V1-2-1'!$A:$AB,6,FALSE)</f>
        <v>330.87250606499998</v>
      </c>
      <c r="H239" s="216"/>
      <c r="I239" s="216" t="str">
        <f>VLOOKUP(A239,'Questions_de_Village_V1-2-1'!$A:$AB,10,FALSE)</f>
        <v>Daibaba_1_Maigana_</v>
      </c>
      <c r="J239" s="216" t="str">
        <f>VLOOKUP(A239,'Questions_de_Village_V1-2-1'!$A:$AB,11,FALSE)</f>
        <v>Maigana</v>
      </c>
      <c r="K239" s="216" t="str">
        <f>VLOOKUP(A239,'Questions_de_Village_V1-2-1'!$A:$AB,14,FALSE)</f>
        <v>bh_in_village</v>
      </c>
      <c r="L239" s="216">
        <f>VLOOKUP(A239,'Questions_de_Village_V1-2-1'!$A:$AB,15,FALSE)</f>
        <v>1</v>
      </c>
      <c r="M239" s="216">
        <f>VLOOKUP(A239,'Questions_de_Village_V1-2-1'!$A:$AB,16,FALSE)</f>
        <v>0</v>
      </c>
      <c r="N239" s="212"/>
      <c r="O239" s="212"/>
      <c r="P239" s="212">
        <v>1357</v>
      </c>
      <c r="Q239" s="212">
        <v>1405</v>
      </c>
      <c r="R239" s="212">
        <v>49</v>
      </c>
      <c r="S239" s="210">
        <v>287</v>
      </c>
      <c r="T239" s="210">
        <v>189</v>
      </c>
      <c r="U239" s="214">
        <v>65.853658536585371</v>
      </c>
      <c r="V239" s="210">
        <v>101</v>
      </c>
      <c r="W239" s="214">
        <v>35.191637630662022</v>
      </c>
      <c r="X239" s="213">
        <v>5.8571428571428568</v>
      </c>
      <c r="Y239" s="213">
        <v>4.2954545454545459</v>
      </c>
      <c r="Z239" s="213">
        <v>2.0612244897959182</v>
      </c>
      <c r="AA239" s="217">
        <v>42</v>
      </c>
      <c r="AB239" s="214">
        <v>85.714285714285708</v>
      </c>
      <c r="AC239" s="217">
        <v>4</v>
      </c>
      <c r="AD239" s="214">
        <v>8.1632653061224492</v>
      </c>
      <c r="AE239" s="217">
        <v>0</v>
      </c>
      <c r="AF239" s="214">
        <v>0</v>
      </c>
      <c r="AG239" s="217">
        <v>0</v>
      </c>
      <c r="AH239" s="214">
        <v>0</v>
      </c>
      <c r="AI239" s="212">
        <v>58</v>
      </c>
      <c r="AJ239" s="212">
        <v>43</v>
      </c>
      <c r="AK239" s="214">
        <v>57.42574257425742</v>
      </c>
      <c r="AL239" s="214">
        <v>42.574257425742573</v>
      </c>
      <c r="AM239" s="214">
        <v>100</v>
      </c>
      <c r="AN239" s="215">
        <v>36.237623762376238</v>
      </c>
      <c r="AO239" s="216" t="s">
        <v>1903</v>
      </c>
    </row>
    <row r="240" spans="1:41" x14ac:dyDescent="0.25">
      <c r="A240" s="266" t="s">
        <v>1146</v>
      </c>
      <c r="B240" s="212" t="s">
        <v>1146</v>
      </c>
      <c r="C240" s="216" t="str">
        <f>VLOOKUP(A240,'Questions_de_Village_V1-2-1'!$A:$AB,1,FALSE)</f>
        <v>Dar-Salam</v>
      </c>
      <c r="D240" s="216" t="str">
        <f>VLOOKUP(A240,'Questions_de_Village_V1-2-1'!$A:$AB,9,FALSE)</f>
        <v>Daralsalam</v>
      </c>
      <c r="E240" s="216">
        <f>VLOOKUP(A240,'Questions_de_Village_V1-2-1'!$A:$AB,4,FALSE)</f>
        <v>12.6443425981</v>
      </c>
      <c r="F240" s="216">
        <f>VLOOKUP(A240,'Questions_de_Village_V1-2-1'!$A:$AB,5,FALSE)</f>
        <v>16.209170530000002</v>
      </c>
      <c r="G240" s="216">
        <f>VLOOKUP(A240,'Questions_de_Village_V1-2-1'!$A:$AB,6,FALSE)</f>
        <v>326.36956729899998</v>
      </c>
      <c r="H240" s="216"/>
      <c r="I240" s="216" t="str">
        <f>VLOOKUP(A240,'Questions_de_Village_V1-2-1'!$A:$AB,10,FALSE)</f>
        <v>Nawala</v>
      </c>
      <c r="J240" s="216" t="str">
        <f>VLOOKUP(A240,'Questions_de_Village_V1-2-1'!$A:$AB,11,FALSE)</f>
        <v>Bisney</v>
      </c>
      <c r="K240" s="216" t="str">
        <f>VLOOKUP(A240,'Questions_de_Village_V1-2-1'!$A:$AB,14,FALSE)</f>
        <v>bh_in_village</v>
      </c>
      <c r="L240" s="216">
        <f>VLOOKUP(A240,'Questions_de_Village_V1-2-1'!$A:$AB,15,FALSE)</f>
        <v>1</v>
      </c>
      <c r="M240" s="216">
        <f>VLOOKUP(A240,'Questions_de_Village_V1-2-1'!$A:$AB,16,FALSE)</f>
        <v>1</v>
      </c>
      <c r="N240" s="212"/>
      <c r="O240" s="212"/>
      <c r="P240" s="212">
        <v>607</v>
      </c>
      <c r="Q240" s="212">
        <v>678</v>
      </c>
      <c r="R240" s="212">
        <v>72</v>
      </c>
      <c r="S240" s="210">
        <v>304</v>
      </c>
      <c r="T240" s="210">
        <v>258</v>
      </c>
      <c r="U240" s="214">
        <v>84.868421052631575</v>
      </c>
      <c r="V240" s="210">
        <v>80</v>
      </c>
      <c r="W240" s="214">
        <v>26.315789473684209</v>
      </c>
      <c r="X240" s="213">
        <v>5.0666666666666664</v>
      </c>
      <c r="Y240" s="213">
        <v>3.5833333333333335</v>
      </c>
      <c r="Z240" s="213">
        <v>1.3333333333333333</v>
      </c>
      <c r="AA240" s="217">
        <v>56</v>
      </c>
      <c r="AB240" s="214">
        <v>77.777777777777786</v>
      </c>
      <c r="AC240" s="217">
        <v>1</v>
      </c>
      <c r="AD240" s="214">
        <v>1.3888888888888888</v>
      </c>
      <c r="AE240" s="217">
        <v>0</v>
      </c>
      <c r="AF240" s="214">
        <v>0</v>
      </c>
      <c r="AG240" s="217">
        <v>0</v>
      </c>
      <c r="AH240" s="214">
        <v>0</v>
      </c>
      <c r="AI240" s="212">
        <v>51</v>
      </c>
      <c r="AJ240" s="212">
        <v>56</v>
      </c>
      <c r="AK240" s="214">
        <v>63.749999999999993</v>
      </c>
      <c r="AL240" s="214">
        <v>70</v>
      </c>
      <c r="AM240" s="214">
        <v>133.75</v>
      </c>
      <c r="AN240" s="215">
        <v>33.1875</v>
      </c>
      <c r="AO240" s="216" t="s">
        <v>219</v>
      </c>
    </row>
    <row r="241" spans="1:41" x14ac:dyDescent="0.25">
      <c r="A241" s="211" t="s">
        <v>56</v>
      </c>
      <c r="B241" s="212" t="s">
        <v>56</v>
      </c>
      <c r="C241" s="216" t="str">
        <f>VLOOKUP(A241,'Questions_de_Village_V1-2-1'!$A:$AB,1,FALSE)</f>
        <v>Dembe</v>
      </c>
      <c r="D241" s="216" t="str">
        <f>VLOOKUP(A241,'Questions_de_Village_V1-2-1'!$A:$AB,9,FALSE)</f>
        <v>Dembe</v>
      </c>
      <c r="E241" s="216">
        <f>VLOOKUP(A241,'Questions_de_Village_V1-2-1'!$A:$AB,4,FALSE)</f>
        <v>12.520137131</v>
      </c>
      <c r="F241" s="216">
        <f>VLOOKUP(A241,'Questions_de_Village_V1-2-1'!$A:$AB,5,FALSE)</f>
        <v>16.596330365899998</v>
      </c>
      <c r="G241" s="216">
        <f>VLOOKUP(A241,'Questions_de_Village_V1-2-1'!$A:$AB,6,FALSE)</f>
        <v>281.44063996800003</v>
      </c>
      <c r="H241" s="216"/>
      <c r="I241" s="216" t="str">
        <f>VLOOKUP(A241,'Questions_de_Village_V1-2-1'!$A:$AB,10,FALSE)</f>
        <v>Moito</v>
      </c>
      <c r="J241" s="216" t="str">
        <f>VLOOKUP(A241,'Questions_de_Village_V1-2-1'!$A:$AB,11,FALSE)</f>
        <v>Moito</v>
      </c>
      <c r="K241" s="216" t="str">
        <f>VLOOKUP(A241,'Questions_de_Village_V1-2-1'!$A:$AB,14,FALSE)</f>
        <v>bh_in_village</v>
      </c>
      <c r="L241" s="216">
        <f>VLOOKUP(A241,'Questions_de_Village_V1-2-1'!$A:$AB,15,FALSE)</f>
        <v>1</v>
      </c>
      <c r="M241" s="216">
        <f>VLOOKUP(A241,'Questions_de_Village_V1-2-1'!$A:$AB,16,FALSE)</f>
        <v>0</v>
      </c>
      <c r="N241" s="212"/>
      <c r="O241" s="212"/>
      <c r="P241" s="212">
        <v>2363</v>
      </c>
      <c r="Q241" s="212">
        <v>2499</v>
      </c>
      <c r="R241" s="212">
        <v>137</v>
      </c>
      <c r="S241" s="210">
        <v>816</v>
      </c>
      <c r="T241" s="210">
        <v>538</v>
      </c>
      <c r="U241" s="214">
        <v>65.931372549019613</v>
      </c>
      <c r="V241" s="210">
        <v>223</v>
      </c>
      <c r="W241" s="214">
        <v>27.328431372549016</v>
      </c>
      <c r="X241" s="213">
        <v>5.9562043795620436</v>
      </c>
      <c r="Y241" s="213">
        <v>4.1384615384615389</v>
      </c>
      <c r="Z241" s="213">
        <v>1.6277372262773722</v>
      </c>
      <c r="AA241" s="217">
        <v>128</v>
      </c>
      <c r="AB241" s="214">
        <v>93.430656934306569</v>
      </c>
      <c r="AC241" s="217">
        <v>7</v>
      </c>
      <c r="AD241" s="214">
        <v>5.1094890510948909</v>
      </c>
      <c r="AE241" s="217">
        <v>0</v>
      </c>
      <c r="AF241" s="214">
        <v>0</v>
      </c>
      <c r="AG241" s="217">
        <v>0</v>
      </c>
      <c r="AH241" s="214">
        <v>0</v>
      </c>
      <c r="AI241" s="212">
        <v>110</v>
      </c>
      <c r="AJ241" s="212">
        <v>113</v>
      </c>
      <c r="AK241" s="214">
        <v>49.327354260089685</v>
      </c>
      <c r="AL241" s="214">
        <v>50.672645739910315</v>
      </c>
      <c r="AM241" s="214">
        <v>100</v>
      </c>
      <c r="AN241" s="215">
        <v>34.596412556053814</v>
      </c>
      <c r="AO241" s="216" t="s">
        <v>105</v>
      </c>
    </row>
    <row r="242" spans="1:41" x14ac:dyDescent="0.25">
      <c r="A242" s="211" t="s">
        <v>1372</v>
      </c>
      <c r="B242" s="212" t="s">
        <v>1372</v>
      </c>
      <c r="C242" s="216" t="str">
        <f>VLOOKUP(A242,'Questions_de_Village_V1-2-1'!$A:$AB,1,FALSE)</f>
        <v>Difine Alkouka</v>
      </c>
      <c r="D242" s="216" t="str">
        <f>VLOOKUP(A242,'Questions_de_Village_V1-2-1'!$A:$AB,9,FALSE)</f>
        <v>Dafine  Kouka</v>
      </c>
      <c r="E242" s="216">
        <f>VLOOKUP(A242,'Questions_de_Village_V1-2-1'!$A:$AB,4,FALSE)</f>
        <v>11.919483980300001</v>
      </c>
      <c r="F242" s="216">
        <f>VLOOKUP(A242,'Questions_de_Village_V1-2-1'!$A:$AB,5,FALSE)</f>
        <v>16.516116038300002</v>
      </c>
      <c r="G242" s="216">
        <f>VLOOKUP(A242,'Questions_de_Village_V1-2-1'!$A:$AB,6,FALSE)</f>
        <v>335.56391144899999</v>
      </c>
      <c r="H242" s="216"/>
      <c r="I242" s="216" t="str">
        <f>VLOOKUP(A242,'Questions_de_Village_V1-2-1'!$A:$AB,10,FALSE)</f>
        <v>Daibaba_1_Maigana_</v>
      </c>
      <c r="J242" s="216" t="str">
        <f>VLOOKUP(A242,'Questions_de_Village_V1-2-1'!$A:$AB,11,FALSE)</f>
        <v>Maigana</v>
      </c>
      <c r="K242" s="216" t="str">
        <f>VLOOKUP(A242,'Questions_de_Village_V1-2-1'!$A:$AB,14,FALSE)</f>
        <v>open_well_in_or_near_village</v>
      </c>
      <c r="L242" s="216">
        <f>VLOOKUP(A242,'Questions_de_Village_V1-2-1'!$A:$AB,15,FALSE)</f>
        <v>0</v>
      </c>
      <c r="M242" s="216">
        <f>VLOOKUP(A242,'Questions_de_Village_V1-2-1'!$A:$AB,16,FALSE)</f>
        <v>0</v>
      </c>
      <c r="N242" s="212"/>
      <c r="O242" s="212"/>
      <c r="P242" s="212">
        <v>1567</v>
      </c>
      <c r="Q242" s="212">
        <v>1601</v>
      </c>
      <c r="R242" s="212">
        <v>35</v>
      </c>
      <c r="S242" s="210">
        <v>230</v>
      </c>
      <c r="T242" s="210">
        <v>160</v>
      </c>
      <c r="U242" s="214">
        <v>69.565217391304344</v>
      </c>
      <c r="V242" s="210">
        <v>79</v>
      </c>
      <c r="W242" s="214">
        <v>34.347826086956523</v>
      </c>
      <c r="X242" s="213">
        <v>6.5714285714285712</v>
      </c>
      <c r="Y242" s="213">
        <v>5.161290322580645</v>
      </c>
      <c r="Z242" s="213">
        <v>2.2571428571428571</v>
      </c>
      <c r="AA242" s="217">
        <v>31</v>
      </c>
      <c r="AB242" s="214">
        <v>88.571428571428569</v>
      </c>
      <c r="AC242" s="217">
        <v>4</v>
      </c>
      <c r="AD242" s="214">
        <v>11.428571428571429</v>
      </c>
      <c r="AE242" s="217">
        <v>0</v>
      </c>
      <c r="AF242" s="214">
        <v>0</v>
      </c>
      <c r="AG242" s="217">
        <v>0</v>
      </c>
      <c r="AH242" s="214">
        <v>0</v>
      </c>
      <c r="AI242" s="212">
        <v>42</v>
      </c>
      <c r="AJ242" s="212">
        <v>37</v>
      </c>
      <c r="AK242" s="214">
        <v>53.164556962025308</v>
      </c>
      <c r="AL242" s="214">
        <v>46.835443037974684</v>
      </c>
      <c r="AM242" s="214">
        <v>100</v>
      </c>
      <c r="AN242" s="215">
        <v>35.708860759493668</v>
      </c>
      <c r="AO242" s="216" t="s">
        <v>1903</v>
      </c>
    </row>
    <row r="243" spans="1:41" x14ac:dyDescent="0.25">
      <c r="A243" s="266" t="s">
        <v>1246</v>
      </c>
      <c r="B243" s="212" t="s">
        <v>1967</v>
      </c>
      <c r="C243" s="216" t="str">
        <f>VLOOKUP(A243,'Questions_de_Village_V1-2-1'!$A:$AB,1,FALSE)</f>
        <v>Dilebe Gouaba</v>
      </c>
      <c r="D243" s="216" t="str">
        <f>VLOOKUP(A243,'Questions_de_Village_V1-2-1'!$A:$AB,9,FALSE)</f>
        <v>Adelebe Gouaba</v>
      </c>
      <c r="E243" s="216">
        <f>VLOOKUP(A243,'Questions_de_Village_V1-2-1'!$A:$AB,4,FALSE)</f>
        <v>12.2014819139</v>
      </c>
      <c r="F243" s="216">
        <f>VLOOKUP(A243,'Questions_de_Village_V1-2-1'!$A:$AB,5,FALSE)</f>
        <v>16.998543040000001</v>
      </c>
      <c r="G243" s="216">
        <f>VLOOKUP(A243,'Questions_de_Village_V1-2-1'!$A:$AB,6,FALSE)</f>
        <v>325.32041046099999</v>
      </c>
      <c r="H243" s="216"/>
      <c r="I243" s="216" t="str">
        <f>VLOOKUP(A243,'Questions_de_Village_V1-2-1'!$A:$AB,10,FALSE)</f>
        <v>Tania_2_Dukshi_</v>
      </c>
      <c r="J243" s="216" t="str">
        <f>VLOOKUP(A243,'Questions_de_Village_V1-2-1'!$A:$AB,11,FALSE)</f>
        <v>Dilbini</v>
      </c>
      <c r="K243" s="216" t="str">
        <f>VLOOKUP(A243,'Questions_de_Village_V1-2-1'!$A:$AB,14,FALSE)</f>
        <v>bh_in_village</v>
      </c>
      <c r="L243" s="216">
        <f>VLOOKUP(A243,'Questions_de_Village_V1-2-1'!$A:$AB,15,FALSE)</f>
        <v>1</v>
      </c>
      <c r="M243" s="216">
        <f>VLOOKUP(A243,'Questions_de_Village_V1-2-1'!$A:$AB,16,FALSE)</f>
        <v>0</v>
      </c>
      <c r="N243" s="212"/>
      <c r="O243" s="212"/>
      <c r="P243" s="212">
        <v>1872</v>
      </c>
      <c r="Q243" s="212">
        <v>1913</v>
      </c>
      <c r="R243" s="212">
        <v>42</v>
      </c>
      <c r="S243" s="210">
        <v>250</v>
      </c>
      <c r="T243" s="210">
        <v>166</v>
      </c>
      <c r="U243" s="214">
        <v>66.400000000000006</v>
      </c>
      <c r="V243" s="210">
        <v>109</v>
      </c>
      <c r="W243" s="214">
        <v>43.6</v>
      </c>
      <c r="X243" s="213">
        <v>5.9523809523809526</v>
      </c>
      <c r="Y243" s="213">
        <v>3.9523809523809526</v>
      </c>
      <c r="Z243" s="213">
        <v>2.5952380952380953</v>
      </c>
      <c r="AA243" s="217">
        <v>42</v>
      </c>
      <c r="AB243" s="214">
        <v>100</v>
      </c>
      <c r="AC243" s="217">
        <v>0</v>
      </c>
      <c r="AD243" s="214">
        <v>0</v>
      </c>
      <c r="AE243" s="217">
        <v>0</v>
      </c>
      <c r="AF243" s="214">
        <v>0</v>
      </c>
      <c r="AG243" s="217">
        <v>0</v>
      </c>
      <c r="AH243" s="214">
        <v>0</v>
      </c>
      <c r="AI243" s="212">
        <v>50</v>
      </c>
      <c r="AJ243" s="212">
        <v>59</v>
      </c>
      <c r="AK243" s="214">
        <v>45.871559633027523</v>
      </c>
      <c r="AL243" s="214">
        <v>54.128440366972477</v>
      </c>
      <c r="AM243" s="214">
        <v>100</v>
      </c>
      <c r="AN243" s="215">
        <v>34.311926605504588</v>
      </c>
      <c r="AO243" s="216" t="s">
        <v>937</v>
      </c>
    </row>
    <row r="244" spans="1:41" x14ac:dyDescent="0.25">
      <c r="A244" s="266" t="s">
        <v>1826</v>
      </c>
      <c r="B244" s="212" t="s">
        <v>1967</v>
      </c>
      <c r="C244" s="216" t="str">
        <f>VLOOKUP(A244,'Questions_de_Village_V1-2-1'!$A:$AB,1,FALSE)</f>
        <v>Dilebe Jokana</v>
      </c>
      <c r="D244" s="216" t="str">
        <f>VLOOKUP(A244,'Questions_de_Village_V1-2-1'!$A:$AB,9,FALSE)</f>
        <v>Adeleb Djokana</v>
      </c>
      <c r="E244" s="216">
        <f>VLOOKUP(A244,'Questions_de_Village_V1-2-1'!$A:$AB,4,FALSE)</f>
        <v>12.2004020125</v>
      </c>
      <c r="F244" s="216">
        <f>VLOOKUP(A244,'Questions_de_Village_V1-2-1'!$A:$AB,5,FALSE)</f>
        <v>16.997169383799999</v>
      </c>
      <c r="G244" s="216">
        <f>VLOOKUP(A244,'Questions_de_Village_V1-2-1'!$A:$AB,6,FALSE)</f>
        <v>296.58954792200001</v>
      </c>
      <c r="H244" s="216"/>
      <c r="I244" s="216" t="str">
        <f>VLOOKUP(A244,'Questions_de_Village_V1-2-1'!$A:$AB,10,FALSE)</f>
        <v>Tania_2_Dukshi_</v>
      </c>
      <c r="J244" s="216" t="str">
        <f>VLOOKUP(A244,'Questions_de_Village_V1-2-1'!$A:$AB,11,FALSE)</f>
        <v>Dilbini</v>
      </c>
      <c r="K244" s="216" t="str">
        <f>VLOOKUP(A244,'Questions_de_Village_V1-2-1'!$A:$AB,14,FALSE)</f>
        <v>bh_in_village</v>
      </c>
      <c r="L244" s="216">
        <f>VLOOKUP(A244,'Questions_de_Village_V1-2-1'!$A:$AB,15,FALSE)</f>
        <v>1</v>
      </c>
      <c r="M244" s="216">
        <f>VLOOKUP(A244,'Questions_de_Village_V1-2-1'!$A:$AB,16,FALSE)</f>
        <v>0</v>
      </c>
      <c r="N244" s="212"/>
      <c r="O244" s="212"/>
      <c r="P244" s="212">
        <v>2281</v>
      </c>
      <c r="Q244" s="212">
        <v>2321</v>
      </c>
      <c r="R244" s="212">
        <v>41</v>
      </c>
      <c r="S244" s="210">
        <v>213</v>
      </c>
      <c r="T244" s="210">
        <v>124</v>
      </c>
      <c r="U244" s="214">
        <v>58.215962441314552</v>
      </c>
      <c r="V244" s="210">
        <v>88</v>
      </c>
      <c r="W244" s="214">
        <v>41.314553990610328</v>
      </c>
      <c r="X244" s="213">
        <v>5.1951219512195124</v>
      </c>
      <c r="Y244" s="213">
        <v>3.024390243902439</v>
      </c>
      <c r="Z244" s="213">
        <v>2.1463414634146343</v>
      </c>
      <c r="AA244" s="217">
        <v>34</v>
      </c>
      <c r="AB244" s="214">
        <v>82.926829268292678</v>
      </c>
      <c r="AC244" s="217">
        <v>7</v>
      </c>
      <c r="AD244" s="214">
        <v>17.073170731707318</v>
      </c>
      <c r="AE244" s="217">
        <v>0</v>
      </c>
      <c r="AF244" s="214">
        <v>0</v>
      </c>
      <c r="AG244" s="217">
        <v>0</v>
      </c>
      <c r="AH244" s="214">
        <v>0</v>
      </c>
      <c r="AI244" s="212">
        <v>48</v>
      </c>
      <c r="AJ244" s="212">
        <v>40</v>
      </c>
      <c r="AK244" s="214">
        <v>54.54545454545454</v>
      </c>
      <c r="AL244" s="214">
        <v>45.454545454545453</v>
      </c>
      <c r="AM244" s="214">
        <v>100</v>
      </c>
      <c r="AN244" s="215">
        <v>32.670454545454547</v>
      </c>
      <c r="AO244" s="216" t="s">
        <v>937</v>
      </c>
    </row>
    <row r="245" spans="1:41" x14ac:dyDescent="0.25">
      <c r="A245" s="266" t="s">
        <v>1607</v>
      </c>
      <c r="B245" s="212" t="s">
        <v>1969</v>
      </c>
      <c r="C245" s="216" t="e">
        <f>VLOOKUP(A245,'Questions_de_Village_V1-2-1'!$A:$AB,1,FALSE)</f>
        <v>#N/A</v>
      </c>
      <c r="D245" s="216" t="e">
        <f>VLOOKUP(A245,'Questions_de_Village_V1-2-1'!$A:$AB,9,FALSE)</f>
        <v>#N/A</v>
      </c>
      <c r="E245" s="216" t="e">
        <f>VLOOKUP(A245,'Questions_de_Village_V1-2-1'!$A:$AB,4,FALSE)</f>
        <v>#N/A</v>
      </c>
      <c r="F245" s="216" t="e">
        <f>VLOOKUP(A245,'Questions_de_Village_V1-2-1'!$A:$AB,5,FALSE)</f>
        <v>#N/A</v>
      </c>
      <c r="G245" s="216" t="e">
        <f>VLOOKUP(A245,'Questions_de_Village_V1-2-1'!$A:$AB,6,FALSE)</f>
        <v>#N/A</v>
      </c>
      <c r="H245" s="216"/>
      <c r="I245" s="216" t="e">
        <f>VLOOKUP(A245,'Questions_de_Village_V1-2-1'!$A:$AB,10,FALSE)</f>
        <v>#N/A</v>
      </c>
      <c r="J245" s="216" t="e">
        <f>VLOOKUP(A245,'Questions_de_Village_V1-2-1'!$A:$AB,11,FALSE)</f>
        <v>#N/A</v>
      </c>
      <c r="K245" s="216" t="e">
        <f>VLOOKUP(A245,'Questions_de_Village_V1-2-1'!$A:$AB,14,FALSE)</f>
        <v>#N/A</v>
      </c>
      <c r="L245" s="216" t="e">
        <f>VLOOKUP(A245,'Questions_de_Village_V1-2-1'!$A:$AB,15,FALSE)</f>
        <v>#N/A</v>
      </c>
      <c r="M245" s="216" t="e">
        <f>VLOOKUP(A245,'Questions_de_Village_V1-2-1'!$A:$AB,16,FALSE)</f>
        <v>#N/A</v>
      </c>
      <c r="N245" s="212"/>
      <c r="O245" s="212"/>
      <c r="P245" s="212">
        <v>340</v>
      </c>
      <c r="Q245" s="212">
        <v>443</v>
      </c>
      <c r="R245" s="212">
        <v>104</v>
      </c>
      <c r="S245" s="210">
        <v>583</v>
      </c>
      <c r="T245" s="210">
        <v>378</v>
      </c>
      <c r="U245" s="214">
        <v>64.837049742710121</v>
      </c>
      <c r="V245" s="210">
        <v>172</v>
      </c>
      <c r="W245" s="214">
        <v>29.502572898799311</v>
      </c>
      <c r="X245" s="213">
        <v>5.6057692307692308</v>
      </c>
      <c r="Y245" s="213">
        <v>3.6346153846153846</v>
      </c>
      <c r="Z245" s="213">
        <v>1.6538461538461537</v>
      </c>
      <c r="AA245" s="217">
        <v>99</v>
      </c>
      <c r="AB245" s="214">
        <v>95.192307692307693</v>
      </c>
      <c r="AC245" s="217">
        <v>4</v>
      </c>
      <c r="AD245" s="214">
        <v>3.8461538461538463</v>
      </c>
      <c r="AE245" s="217">
        <v>1</v>
      </c>
      <c r="AF245" s="214">
        <v>0.96153846153846156</v>
      </c>
      <c r="AG245" s="217">
        <v>0</v>
      </c>
      <c r="AH245" s="214">
        <v>0</v>
      </c>
      <c r="AI245" s="212">
        <v>90</v>
      </c>
      <c r="AJ245" s="212">
        <v>82</v>
      </c>
      <c r="AK245" s="214">
        <v>52.325581395348841</v>
      </c>
      <c r="AL245" s="214">
        <v>47.674418604651166</v>
      </c>
      <c r="AM245" s="214">
        <v>100</v>
      </c>
      <c r="AN245" s="215">
        <v>39.517441860465119</v>
      </c>
      <c r="AO245" s="216" t="s">
        <v>1607</v>
      </c>
    </row>
    <row r="246" spans="1:41" x14ac:dyDescent="0.25">
      <c r="A246" s="266" t="s">
        <v>1840</v>
      </c>
      <c r="B246" s="212" t="s">
        <v>1970</v>
      </c>
      <c r="C246" s="216" t="str">
        <f>VLOOKUP(A246,'Questions_de_Village_V1-2-1'!$A:$AB,1,FALSE)</f>
        <v>Dilema Abdramane</v>
      </c>
      <c r="D246" s="216" t="str">
        <f>VLOOKUP(A246,'Questions_de_Village_V1-2-1'!$A:$AB,9,FALSE)</f>
        <v>Omo Abdelrahim</v>
      </c>
      <c r="E246" s="216">
        <f>VLOOKUP(A246,'Questions_de_Village_V1-2-1'!$A:$AB,4,FALSE)</f>
        <v>12.1900407156</v>
      </c>
      <c r="F246" s="216">
        <f>VLOOKUP(A246,'Questions_de_Village_V1-2-1'!$A:$AB,5,FALSE)</f>
        <v>16.880600389600001</v>
      </c>
      <c r="G246" s="216">
        <f>VLOOKUP(A246,'Questions_de_Village_V1-2-1'!$A:$AB,6,FALSE)</f>
        <v>323.47957632999999</v>
      </c>
      <c r="H246" s="216"/>
      <c r="I246" s="216" t="str">
        <f>VLOOKUP(A246,'Questions_de_Village_V1-2-1'!$A:$AB,10,FALSE)</f>
        <v>Daibaba_2_Kindji_</v>
      </c>
      <c r="J246" s="216" t="str">
        <f>VLOOKUP(A246,'Questions_de_Village_V1-2-1'!$A:$AB,11,FALSE)</f>
        <v>Dilema</v>
      </c>
      <c r="K246" s="216" t="str">
        <f>VLOOKUP(A246,'Questions_de_Village_V1-2-1'!$A:$AB,14,FALSE)</f>
        <v>bh_in_village</v>
      </c>
      <c r="L246" s="216">
        <f>VLOOKUP(A246,'Questions_de_Village_V1-2-1'!$A:$AB,15,FALSE)</f>
        <v>1</v>
      </c>
      <c r="M246" s="216">
        <f>VLOOKUP(A246,'Questions_de_Village_V1-2-1'!$A:$AB,16,FALSE)</f>
        <v>0</v>
      </c>
      <c r="N246" s="212"/>
      <c r="O246" s="212"/>
      <c r="P246" s="212">
        <v>444</v>
      </c>
      <c r="Q246" s="212">
        <v>455</v>
      </c>
      <c r="R246" s="212">
        <v>12</v>
      </c>
      <c r="S246" s="210">
        <v>71</v>
      </c>
      <c r="T246" s="210">
        <v>45</v>
      </c>
      <c r="U246" s="214">
        <v>63.380281690140848</v>
      </c>
      <c r="V246" s="210">
        <v>19</v>
      </c>
      <c r="W246" s="214">
        <v>26.760563380281688</v>
      </c>
      <c r="X246" s="213">
        <v>5.916666666666667</v>
      </c>
      <c r="Y246" s="213">
        <v>3.75</v>
      </c>
      <c r="Z246" s="213">
        <v>1.5833333333333333</v>
      </c>
      <c r="AA246" s="217">
        <v>10</v>
      </c>
      <c r="AB246" s="214">
        <v>83.333333333333343</v>
      </c>
      <c r="AC246" s="217">
        <v>2</v>
      </c>
      <c r="AD246" s="214">
        <v>16.666666666666664</v>
      </c>
      <c r="AE246" s="217">
        <v>0</v>
      </c>
      <c r="AF246" s="214">
        <v>0</v>
      </c>
      <c r="AG246" s="217">
        <v>0</v>
      </c>
      <c r="AH246" s="214">
        <v>0</v>
      </c>
      <c r="AI246" s="212">
        <v>10</v>
      </c>
      <c r="AJ246" s="212">
        <v>9</v>
      </c>
      <c r="AK246" s="214">
        <v>52.631578947368418</v>
      </c>
      <c r="AL246" s="214">
        <v>47.368421052631575</v>
      </c>
      <c r="AM246" s="214">
        <v>100</v>
      </c>
      <c r="AN246" s="215">
        <v>29</v>
      </c>
      <c r="AO246" s="216" t="s">
        <v>1607</v>
      </c>
    </row>
    <row r="247" spans="1:41" x14ac:dyDescent="0.25">
      <c r="A247" s="266" t="s">
        <v>1257</v>
      </c>
      <c r="B247" s="212" t="s">
        <v>1257</v>
      </c>
      <c r="C247" s="216" t="str">
        <f>VLOOKUP(A247,'Questions_de_Village_V1-2-1'!$A:$AB,1,FALSE)</f>
        <v>Dilema Algoz</v>
      </c>
      <c r="D247" s="216" t="str">
        <f>VLOOKUP(A247,'Questions_de_Village_V1-2-1'!$A:$AB,9,FALSE)</f>
        <v>Dilema Algoz</v>
      </c>
      <c r="E247" s="216">
        <f>VLOOKUP(A247,'Questions_de_Village_V1-2-1'!$A:$AB,4,FALSE)</f>
        <v>12.114418394799999</v>
      </c>
      <c r="F247" s="216">
        <f>VLOOKUP(A247,'Questions_de_Village_V1-2-1'!$A:$AB,5,FALSE)</f>
        <v>16.822845089400001</v>
      </c>
      <c r="G247" s="216">
        <f>VLOOKUP(A247,'Questions_de_Village_V1-2-1'!$A:$AB,6,FALSE)</f>
        <v>328.00907155599998</v>
      </c>
      <c r="H247" s="216"/>
      <c r="I247" s="216" t="str">
        <f>VLOOKUP(A247,'Questions_de_Village_V1-2-1'!$A:$AB,10,FALSE)</f>
        <v>Daibaba_1_Maigana_</v>
      </c>
      <c r="J247" s="216" t="str">
        <f>VLOOKUP(A247,'Questions_de_Village_V1-2-1'!$A:$AB,11,FALSE)</f>
        <v>Dilema</v>
      </c>
      <c r="K247" s="216" t="str">
        <f>VLOOKUP(A247,'Questions_de_Village_V1-2-1'!$A:$AB,14,FALSE)</f>
        <v>bh_in_village</v>
      </c>
      <c r="L247" s="216">
        <f>VLOOKUP(A247,'Questions_de_Village_V1-2-1'!$A:$AB,15,FALSE)</f>
        <v>1</v>
      </c>
      <c r="M247" s="216">
        <f>VLOOKUP(A247,'Questions_de_Village_V1-2-1'!$A:$AB,16,FALSE)</f>
        <v>0</v>
      </c>
      <c r="N247" s="212"/>
      <c r="O247" s="212"/>
      <c r="P247" s="212">
        <v>587</v>
      </c>
      <c r="Q247" s="212">
        <v>622</v>
      </c>
      <c r="R247" s="212">
        <v>36</v>
      </c>
      <c r="S247" s="210">
        <v>213</v>
      </c>
      <c r="T247" s="210">
        <v>145</v>
      </c>
      <c r="U247" s="214">
        <v>68.075117370892031</v>
      </c>
      <c r="V247" s="210">
        <v>60</v>
      </c>
      <c r="W247" s="214">
        <v>28.169014084507044</v>
      </c>
      <c r="X247" s="213">
        <v>5.916666666666667</v>
      </c>
      <c r="Y247" s="213">
        <v>4.1428571428571432</v>
      </c>
      <c r="Z247" s="213">
        <v>1.6666666666666667</v>
      </c>
      <c r="AA247" s="217">
        <v>35</v>
      </c>
      <c r="AB247" s="214">
        <v>97.222222222222214</v>
      </c>
      <c r="AC247" s="217">
        <v>0</v>
      </c>
      <c r="AD247" s="214">
        <v>0</v>
      </c>
      <c r="AE247" s="217">
        <v>0</v>
      </c>
      <c r="AF247" s="214">
        <v>0</v>
      </c>
      <c r="AG247" s="217">
        <v>0</v>
      </c>
      <c r="AH247" s="214">
        <v>0</v>
      </c>
      <c r="AI247" s="212">
        <v>33</v>
      </c>
      <c r="AJ247" s="212">
        <v>27</v>
      </c>
      <c r="AK247" s="214">
        <v>55.000000000000007</v>
      </c>
      <c r="AL247" s="214">
        <v>45</v>
      </c>
      <c r="AM247" s="214">
        <v>100</v>
      </c>
      <c r="AN247" s="215">
        <v>32.516666666666666</v>
      </c>
      <c r="AO247" s="216" t="s">
        <v>1607</v>
      </c>
    </row>
    <row r="248" spans="1:41" x14ac:dyDescent="0.25">
      <c r="A248" s="266" t="s">
        <v>1842</v>
      </c>
      <c r="B248" s="212" t="s">
        <v>1972</v>
      </c>
      <c r="C248" s="216" t="str">
        <f>VLOOKUP(A248,'Questions_de_Village_V1-2-1'!$A:$AB,1,FALSE)</f>
        <v>Dilema Centre 1</v>
      </c>
      <c r="D248" s="216" t="str">
        <f>VLOOKUP(A248,'Questions_de_Village_V1-2-1'!$A:$AB,9,FALSE)</f>
        <v>Dilema</v>
      </c>
      <c r="E248" s="216">
        <f>VLOOKUP(A248,'Questions_de_Village_V1-2-1'!$A:$AB,4,FALSE)</f>
        <v>12.104162820499999</v>
      </c>
      <c r="F248" s="216">
        <f>VLOOKUP(A248,'Questions_de_Village_V1-2-1'!$A:$AB,5,FALSE)</f>
        <v>16.8665159044</v>
      </c>
      <c r="G248" s="216">
        <f>VLOOKUP(A248,'Questions_de_Village_V1-2-1'!$A:$AB,6,FALSE)</f>
        <v>322.10266010700002</v>
      </c>
      <c r="H248" s="216"/>
      <c r="I248" s="216" t="str">
        <f>VLOOKUP(A248,'Questions_de_Village_V1-2-1'!$A:$AB,10,FALSE)</f>
        <v>Daibaba_2_Kindji_</v>
      </c>
      <c r="J248" s="216" t="str">
        <f>VLOOKUP(A248,'Questions_de_Village_V1-2-1'!$A:$AB,11,FALSE)</f>
        <v>Dilema</v>
      </c>
      <c r="K248" s="216" t="str">
        <f>VLOOKUP(A248,'Questions_de_Village_V1-2-1'!$A:$AB,14,FALSE)</f>
        <v>bh_in_village</v>
      </c>
      <c r="L248" s="216">
        <f>VLOOKUP(A248,'Questions_de_Village_V1-2-1'!$A:$AB,15,FALSE)</f>
        <v>4</v>
      </c>
      <c r="M248" s="216">
        <f>VLOOKUP(A248,'Questions_de_Village_V1-2-1'!$A:$AB,16,FALSE)</f>
        <v>4</v>
      </c>
      <c r="N248" s="212"/>
      <c r="O248" s="212"/>
      <c r="P248" s="212">
        <v>623</v>
      </c>
      <c r="Q248" s="212">
        <v>670</v>
      </c>
      <c r="R248" s="212">
        <v>48</v>
      </c>
      <c r="S248" s="210">
        <v>272</v>
      </c>
      <c r="T248" s="210">
        <v>180</v>
      </c>
      <c r="U248" s="214">
        <v>66.17647058823529</v>
      </c>
      <c r="V248" s="210">
        <v>77</v>
      </c>
      <c r="W248" s="214">
        <v>28.308823529411764</v>
      </c>
      <c r="X248" s="213">
        <v>5.666666666666667</v>
      </c>
      <c r="Y248" s="213">
        <v>4.2857142857142856</v>
      </c>
      <c r="Z248" s="213">
        <v>1.6041666666666667</v>
      </c>
      <c r="AA248" s="217">
        <v>43</v>
      </c>
      <c r="AB248" s="214">
        <v>89.583333333333343</v>
      </c>
      <c r="AC248" s="217">
        <v>4</v>
      </c>
      <c r="AD248" s="214">
        <v>8.3333333333333321</v>
      </c>
      <c r="AE248" s="217">
        <v>0</v>
      </c>
      <c r="AF248" s="214">
        <v>0</v>
      </c>
      <c r="AG248" s="217">
        <v>0</v>
      </c>
      <c r="AH248" s="214">
        <v>0</v>
      </c>
      <c r="AI248" s="212">
        <v>44</v>
      </c>
      <c r="AJ248" s="212">
        <v>33</v>
      </c>
      <c r="AK248" s="214">
        <v>57.142857142857139</v>
      </c>
      <c r="AL248" s="214">
        <v>42.857142857142854</v>
      </c>
      <c r="AM248" s="214">
        <v>100</v>
      </c>
      <c r="AN248" s="215">
        <v>31.753246753246753</v>
      </c>
      <c r="AO248" s="216" t="s">
        <v>1607</v>
      </c>
    </row>
    <row r="249" spans="1:41" x14ac:dyDescent="0.25">
      <c r="A249" s="266" t="s">
        <v>1259</v>
      </c>
      <c r="B249" s="212" t="s">
        <v>1259</v>
      </c>
      <c r="C249" s="216" t="str">
        <f>VLOOKUP(A249,'Questions_de_Village_V1-2-1'!$A:$AB,1,FALSE)</f>
        <v>Dilema Dana</v>
      </c>
      <c r="D249" s="216" t="str">
        <f>VLOOKUP(A249,'Questions_de_Village_V1-2-1'!$A:$AB,9,FALSE)</f>
        <v>Dilema Dana</v>
      </c>
      <c r="E249" s="216">
        <f>VLOOKUP(A249,'Questions_de_Village_V1-2-1'!$A:$AB,4,FALSE)</f>
        <v>12.103198835200001</v>
      </c>
      <c r="F249" s="216">
        <f>VLOOKUP(A249,'Questions_de_Village_V1-2-1'!$A:$AB,5,FALSE)</f>
        <v>16.819851003299998</v>
      </c>
      <c r="G249" s="216">
        <f>VLOOKUP(A249,'Questions_de_Village_V1-2-1'!$A:$AB,6,FALSE)</f>
        <v>313.62464645300003</v>
      </c>
      <c r="H249" s="216"/>
      <c r="I249" s="216" t="str">
        <f>VLOOKUP(A249,'Questions_de_Village_V1-2-1'!$A:$AB,10,FALSE)</f>
        <v>Daibaba_2_Kindji_</v>
      </c>
      <c r="J249" s="216" t="str">
        <f>VLOOKUP(A249,'Questions_de_Village_V1-2-1'!$A:$AB,11,FALSE)</f>
        <v>Dilema</v>
      </c>
      <c r="K249" s="216" t="str">
        <f>VLOOKUP(A249,'Questions_de_Village_V1-2-1'!$A:$AB,14,FALSE)</f>
        <v>bh_in_next_village</v>
      </c>
      <c r="L249" s="216">
        <f>VLOOKUP(A249,'Questions_de_Village_V1-2-1'!$A:$AB,15,FALSE)</f>
        <v>0</v>
      </c>
      <c r="M249" s="216">
        <f>VLOOKUP(A249,'Questions_de_Village_V1-2-1'!$A:$AB,16,FALSE)</f>
        <v>0</v>
      </c>
      <c r="N249" s="212"/>
      <c r="O249" s="212"/>
      <c r="P249" s="212">
        <v>518</v>
      </c>
      <c r="Q249" s="212">
        <v>586</v>
      </c>
      <c r="R249" s="212">
        <v>69</v>
      </c>
      <c r="S249" s="210">
        <v>375</v>
      </c>
      <c r="T249" s="210">
        <v>235</v>
      </c>
      <c r="U249" s="214">
        <v>62.666666666666671</v>
      </c>
      <c r="V249" s="210">
        <v>113</v>
      </c>
      <c r="W249" s="214">
        <v>30.133333333333333</v>
      </c>
      <c r="X249" s="213">
        <v>5.4347826086956523</v>
      </c>
      <c r="Y249" s="213">
        <v>3.9166666666666665</v>
      </c>
      <c r="Z249" s="213">
        <v>1.6376811594202898</v>
      </c>
      <c r="AA249" s="217">
        <v>58</v>
      </c>
      <c r="AB249" s="214">
        <v>84.05797101449275</v>
      </c>
      <c r="AC249" s="217">
        <v>10</v>
      </c>
      <c r="AD249" s="214">
        <v>14.492753623188406</v>
      </c>
      <c r="AE249" s="217">
        <v>0</v>
      </c>
      <c r="AF249" s="214">
        <v>0</v>
      </c>
      <c r="AG249" s="217">
        <v>0</v>
      </c>
      <c r="AH249" s="214">
        <v>0</v>
      </c>
      <c r="AI249" s="212">
        <v>58</v>
      </c>
      <c r="AJ249" s="212">
        <v>55</v>
      </c>
      <c r="AK249" s="214">
        <v>51.327433628318587</v>
      </c>
      <c r="AL249" s="214">
        <v>48.672566371681413</v>
      </c>
      <c r="AM249" s="214">
        <v>100</v>
      </c>
      <c r="AN249" s="215">
        <v>35.451327433628322</v>
      </c>
      <c r="AO249" s="216" t="s">
        <v>1607</v>
      </c>
    </row>
    <row r="250" spans="1:41" x14ac:dyDescent="0.25">
      <c r="A250" s="266" t="s">
        <v>1835</v>
      </c>
      <c r="B250" s="212" t="s">
        <v>1837</v>
      </c>
      <c r="C250" s="216" t="e">
        <f>VLOOKUP(A250,'Questions_de_Village_V1-2-1'!$A:$AB,1,FALSE)</f>
        <v>#N/A</v>
      </c>
      <c r="D250" s="216" t="e">
        <f>VLOOKUP(A250,'Questions_de_Village_V1-2-1'!$A:$AB,9,FALSE)</f>
        <v>#N/A</v>
      </c>
      <c r="E250" s="216" t="e">
        <f>VLOOKUP(A250,'Questions_de_Village_V1-2-1'!$A:$AB,4,FALSE)</f>
        <v>#N/A</v>
      </c>
      <c r="F250" s="216" t="e">
        <f>VLOOKUP(A250,'Questions_de_Village_V1-2-1'!$A:$AB,5,FALSE)</f>
        <v>#N/A</v>
      </c>
      <c r="G250" s="216" t="e">
        <f>VLOOKUP(A250,'Questions_de_Village_V1-2-1'!$A:$AB,6,FALSE)</f>
        <v>#N/A</v>
      </c>
      <c r="H250" s="216"/>
      <c r="I250" s="216" t="e">
        <f>VLOOKUP(A250,'Questions_de_Village_V1-2-1'!$A:$AB,10,FALSE)</f>
        <v>#N/A</v>
      </c>
      <c r="J250" s="216" t="e">
        <f>VLOOKUP(A250,'Questions_de_Village_V1-2-1'!$A:$AB,11,FALSE)</f>
        <v>#N/A</v>
      </c>
      <c r="K250" s="216" t="e">
        <f>VLOOKUP(A250,'Questions_de_Village_V1-2-1'!$A:$AB,14,FALSE)</f>
        <v>#N/A</v>
      </c>
      <c r="L250" s="216" t="e">
        <f>VLOOKUP(A250,'Questions_de_Village_V1-2-1'!$A:$AB,15,FALSE)</f>
        <v>#N/A</v>
      </c>
      <c r="M250" s="216" t="e">
        <f>VLOOKUP(A250,'Questions_de_Village_V1-2-1'!$A:$AB,16,FALSE)</f>
        <v>#N/A</v>
      </c>
      <c r="N250" s="212"/>
      <c r="O250" s="212"/>
      <c r="P250" s="212">
        <v>109</v>
      </c>
      <c r="Q250" s="212">
        <v>153</v>
      </c>
      <c r="R250" s="212">
        <v>45</v>
      </c>
      <c r="S250" s="210">
        <v>239</v>
      </c>
      <c r="T250" s="210">
        <v>148</v>
      </c>
      <c r="U250" s="214">
        <v>61.924686192468613</v>
      </c>
      <c r="V250" s="210">
        <v>85</v>
      </c>
      <c r="W250" s="214">
        <v>35.564853556485353</v>
      </c>
      <c r="X250" s="213">
        <v>5.3111111111111109</v>
      </c>
      <c r="Y250" s="213">
        <v>3.3636363636363638</v>
      </c>
      <c r="Z250" s="213">
        <v>1.8888888888888888</v>
      </c>
      <c r="AA250" s="217">
        <v>43</v>
      </c>
      <c r="AB250" s="214">
        <v>95.555555555555557</v>
      </c>
      <c r="AC250" s="217">
        <v>0</v>
      </c>
      <c r="AD250" s="214">
        <v>0</v>
      </c>
      <c r="AE250" s="217">
        <v>1</v>
      </c>
      <c r="AF250" s="214">
        <v>2.2222222222222223</v>
      </c>
      <c r="AG250" s="217">
        <v>0</v>
      </c>
      <c r="AH250" s="214">
        <v>0</v>
      </c>
      <c r="AI250" s="212">
        <v>50</v>
      </c>
      <c r="AJ250" s="212">
        <v>35</v>
      </c>
      <c r="AK250" s="214">
        <v>58.82352941176471</v>
      </c>
      <c r="AL250" s="214">
        <v>41.17647058823529</v>
      </c>
      <c r="AM250" s="214">
        <v>100</v>
      </c>
      <c r="AN250" s="215">
        <v>31.058823529411764</v>
      </c>
      <c r="AO250" s="216" t="s">
        <v>1607</v>
      </c>
    </row>
    <row r="251" spans="1:41" x14ac:dyDescent="0.25">
      <c r="A251" s="266" t="s">
        <v>1836</v>
      </c>
      <c r="B251" s="212" t="s">
        <v>1837</v>
      </c>
      <c r="C251" s="216" t="e">
        <f>VLOOKUP(A251,'Questions_de_Village_V1-2-1'!$A:$AB,1,FALSE)</f>
        <v>#N/A</v>
      </c>
      <c r="D251" s="216" t="e">
        <f>VLOOKUP(A251,'Questions_de_Village_V1-2-1'!$A:$AB,9,FALSE)</f>
        <v>#N/A</v>
      </c>
      <c r="E251" s="216" t="e">
        <f>VLOOKUP(A251,'Questions_de_Village_V1-2-1'!$A:$AB,4,FALSE)</f>
        <v>#N/A</v>
      </c>
      <c r="F251" s="216" t="e">
        <f>VLOOKUP(A251,'Questions_de_Village_V1-2-1'!$A:$AB,5,FALSE)</f>
        <v>#N/A</v>
      </c>
      <c r="G251" s="216" t="e">
        <f>VLOOKUP(A251,'Questions_de_Village_V1-2-1'!$A:$AB,6,FALSE)</f>
        <v>#N/A</v>
      </c>
      <c r="H251" s="216"/>
      <c r="I251" s="216" t="e">
        <f>VLOOKUP(A251,'Questions_de_Village_V1-2-1'!$A:$AB,10,FALSE)</f>
        <v>#N/A</v>
      </c>
      <c r="J251" s="216" t="e">
        <f>VLOOKUP(A251,'Questions_de_Village_V1-2-1'!$A:$AB,11,FALSE)</f>
        <v>#N/A</v>
      </c>
      <c r="K251" s="216" t="e">
        <f>VLOOKUP(A251,'Questions_de_Village_V1-2-1'!$A:$AB,14,FALSE)</f>
        <v>#N/A</v>
      </c>
      <c r="L251" s="216" t="e">
        <f>VLOOKUP(A251,'Questions_de_Village_V1-2-1'!$A:$AB,15,FALSE)</f>
        <v>#N/A</v>
      </c>
      <c r="M251" s="216" t="e">
        <f>VLOOKUP(A251,'Questions_de_Village_V1-2-1'!$A:$AB,16,FALSE)</f>
        <v>#N/A</v>
      </c>
      <c r="N251" s="212"/>
      <c r="O251" s="212"/>
      <c r="P251" s="212">
        <v>154</v>
      </c>
      <c r="Q251" s="212">
        <v>229</v>
      </c>
      <c r="R251" s="212">
        <v>76</v>
      </c>
      <c r="S251" s="210">
        <v>469</v>
      </c>
      <c r="T251" s="210">
        <v>308</v>
      </c>
      <c r="U251" s="214">
        <v>65.671641791044777</v>
      </c>
      <c r="V251" s="210">
        <v>153</v>
      </c>
      <c r="W251" s="214">
        <v>32.622601279317699</v>
      </c>
      <c r="X251" s="213">
        <v>6.1710526315789478</v>
      </c>
      <c r="Y251" s="213">
        <v>4.2191780821917808</v>
      </c>
      <c r="Z251" s="213">
        <v>2.013157894736842</v>
      </c>
      <c r="AA251" s="217">
        <v>65</v>
      </c>
      <c r="AB251" s="214">
        <v>85.526315789473685</v>
      </c>
      <c r="AC251" s="217">
        <v>9</v>
      </c>
      <c r="AD251" s="214">
        <v>11.842105263157894</v>
      </c>
      <c r="AE251" s="217">
        <v>2</v>
      </c>
      <c r="AF251" s="214">
        <v>2.6315789473684208</v>
      </c>
      <c r="AG251" s="217">
        <v>0</v>
      </c>
      <c r="AH251" s="214">
        <v>0</v>
      </c>
      <c r="AI251" s="212">
        <v>67</v>
      </c>
      <c r="AJ251" s="212">
        <v>86</v>
      </c>
      <c r="AK251" s="214">
        <v>43.790849673202615</v>
      </c>
      <c r="AL251" s="214">
        <v>56.209150326797385</v>
      </c>
      <c r="AM251" s="214">
        <v>100</v>
      </c>
      <c r="AN251" s="215">
        <v>34.24183006535948</v>
      </c>
      <c r="AO251" s="216" t="s">
        <v>1607</v>
      </c>
    </row>
    <row r="252" spans="1:41" x14ac:dyDescent="0.25">
      <c r="A252" s="266" t="s">
        <v>1841</v>
      </c>
      <c r="B252" s="212" t="s">
        <v>1971</v>
      </c>
      <c r="C252" s="216" t="e">
        <f>VLOOKUP(A252,'Questions_de_Village_V1-2-1'!$A:$AB,1,FALSE)</f>
        <v>#N/A</v>
      </c>
      <c r="D252" s="216" t="e">
        <f>VLOOKUP(A252,'Questions_de_Village_V1-2-1'!$A:$AB,9,FALSE)</f>
        <v>#N/A</v>
      </c>
      <c r="E252" s="216" t="e">
        <f>VLOOKUP(A252,'Questions_de_Village_V1-2-1'!$A:$AB,4,FALSE)</f>
        <v>#N/A</v>
      </c>
      <c r="F252" s="216" t="e">
        <f>VLOOKUP(A252,'Questions_de_Village_V1-2-1'!$A:$AB,5,FALSE)</f>
        <v>#N/A</v>
      </c>
      <c r="G252" s="216" t="e">
        <f>VLOOKUP(A252,'Questions_de_Village_V1-2-1'!$A:$AB,6,FALSE)</f>
        <v>#N/A</v>
      </c>
      <c r="H252" s="216"/>
      <c r="I252" s="216" t="e">
        <f>VLOOKUP(A252,'Questions_de_Village_V1-2-1'!$A:$AB,10,FALSE)</f>
        <v>#N/A</v>
      </c>
      <c r="J252" s="216" t="e">
        <f>VLOOKUP(A252,'Questions_de_Village_V1-2-1'!$A:$AB,11,FALSE)</f>
        <v>#N/A</v>
      </c>
      <c r="K252" s="216" t="e">
        <f>VLOOKUP(A252,'Questions_de_Village_V1-2-1'!$A:$AB,14,FALSE)</f>
        <v>#N/A</v>
      </c>
      <c r="L252" s="216" t="e">
        <f>VLOOKUP(A252,'Questions_de_Village_V1-2-1'!$A:$AB,15,FALSE)</f>
        <v>#N/A</v>
      </c>
      <c r="M252" s="216" t="e">
        <f>VLOOKUP(A252,'Questions_de_Village_V1-2-1'!$A:$AB,16,FALSE)</f>
        <v>#N/A</v>
      </c>
      <c r="N252" s="212"/>
      <c r="O252" s="212"/>
      <c r="P252" s="212">
        <v>484</v>
      </c>
      <c r="Q252" s="212">
        <v>517</v>
      </c>
      <c r="R252" s="212">
        <v>34</v>
      </c>
      <c r="S252" s="210">
        <v>225</v>
      </c>
      <c r="T252" s="210">
        <v>156</v>
      </c>
      <c r="U252" s="214">
        <v>69.333333333333343</v>
      </c>
      <c r="V252" s="210">
        <v>68</v>
      </c>
      <c r="W252" s="214">
        <v>30.222222222222221</v>
      </c>
      <c r="X252" s="213">
        <v>6.617647058823529</v>
      </c>
      <c r="Y252" s="213">
        <v>4.7272727272727275</v>
      </c>
      <c r="Z252" s="213">
        <v>2</v>
      </c>
      <c r="AA252" s="217">
        <v>30</v>
      </c>
      <c r="AB252" s="214">
        <v>88.235294117647058</v>
      </c>
      <c r="AC252" s="217">
        <v>3</v>
      </c>
      <c r="AD252" s="214">
        <v>8.8235294117647065</v>
      </c>
      <c r="AE252" s="217">
        <v>0</v>
      </c>
      <c r="AF252" s="214">
        <v>0</v>
      </c>
      <c r="AG252" s="217">
        <v>0</v>
      </c>
      <c r="AH252" s="214">
        <v>0</v>
      </c>
      <c r="AI252" s="212">
        <v>30</v>
      </c>
      <c r="AJ252" s="212">
        <v>38</v>
      </c>
      <c r="AK252" s="214">
        <v>44.117647058823529</v>
      </c>
      <c r="AL252" s="214">
        <v>55.882352941176471</v>
      </c>
      <c r="AM252" s="214">
        <v>100</v>
      </c>
      <c r="AN252" s="215">
        <v>38.470588235294116</v>
      </c>
      <c r="AO252" s="216" t="s">
        <v>1607</v>
      </c>
    </row>
    <row r="253" spans="1:41" x14ac:dyDescent="0.25">
      <c r="A253" s="266" t="s">
        <v>1821</v>
      </c>
      <c r="B253" s="212" t="s">
        <v>1967</v>
      </c>
      <c r="C253" s="216" t="str">
        <f>VLOOKUP(A253,'Questions_de_Village_V1-2-1'!$A:$AB,1,FALSE)</f>
        <v>Dileybe Ibadol</v>
      </c>
      <c r="D253" s="216" t="str">
        <f>VLOOKUP(A253,'Questions_de_Village_V1-2-1'!$A:$AB,9,FALSE)</f>
        <v>Adilebe Ibedou</v>
      </c>
      <c r="E253" s="216">
        <f>VLOOKUP(A253,'Questions_de_Village_V1-2-1'!$A:$AB,4,FALSE)</f>
        <v>12.1578338319</v>
      </c>
      <c r="F253" s="216">
        <f>VLOOKUP(A253,'Questions_de_Village_V1-2-1'!$A:$AB,5,FALSE)</f>
        <v>16.993845633100001</v>
      </c>
      <c r="G253" s="216">
        <f>VLOOKUP(A253,'Questions_de_Village_V1-2-1'!$A:$AB,6,FALSE)</f>
        <v>316.00223513899999</v>
      </c>
      <c r="H253" s="216"/>
      <c r="I253" s="216" t="str">
        <f>VLOOKUP(A253,'Questions_de_Village_V1-2-1'!$A:$AB,10,FALSE)</f>
        <v>Tania_2_Dukshi_</v>
      </c>
      <c r="J253" s="216" t="str">
        <f>VLOOKUP(A253,'Questions_de_Village_V1-2-1'!$A:$AB,11,FALSE)</f>
        <v>Dilbini</v>
      </c>
      <c r="K253" s="216" t="str">
        <f>VLOOKUP(A253,'Questions_de_Village_V1-2-1'!$A:$AB,14,FALSE)</f>
        <v>bh_in_village</v>
      </c>
      <c r="L253" s="216">
        <f>VLOOKUP(A253,'Questions_de_Village_V1-2-1'!$A:$AB,15,FALSE)</f>
        <v>1</v>
      </c>
      <c r="M253" s="216">
        <f>VLOOKUP(A253,'Questions_de_Village_V1-2-1'!$A:$AB,16,FALSE)</f>
        <v>0</v>
      </c>
      <c r="N253" s="212"/>
      <c r="O253" s="212"/>
      <c r="P253" s="212">
        <v>2008</v>
      </c>
      <c r="Q253" s="212">
        <v>2069</v>
      </c>
      <c r="R253" s="212">
        <v>62</v>
      </c>
      <c r="S253" s="210">
        <v>398</v>
      </c>
      <c r="T253" s="210">
        <v>278</v>
      </c>
      <c r="U253" s="214">
        <v>69.849246231155774</v>
      </c>
      <c r="V253" s="210">
        <v>162</v>
      </c>
      <c r="W253" s="214">
        <v>40.7035175879397</v>
      </c>
      <c r="X253" s="213">
        <v>6.419354838709677</v>
      </c>
      <c r="Y253" s="213">
        <v>4.4838709677419351</v>
      </c>
      <c r="Z253" s="213">
        <v>2.6129032258064515</v>
      </c>
      <c r="AA253" s="217">
        <v>58</v>
      </c>
      <c r="AB253" s="214">
        <v>93.548387096774192</v>
      </c>
      <c r="AC253" s="217">
        <v>2</v>
      </c>
      <c r="AD253" s="214">
        <v>3.225806451612903</v>
      </c>
      <c r="AE253" s="217">
        <v>1</v>
      </c>
      <c r="AF253" s="214">
        <v>1.6129032258064515</v>
      </c>
      <c r="AG253" s="217">
        <v>0</v>
      </c>
      <c r="AH253" s="214">
        <v>0</v>
      </c>
      <c r="AI253" s="212">
        <v>72</v>
      </c>
      <c r="AJ253" s="212">
        <v>90</v>
      </c>
      <c r="AK253" s="214">
        <v>44.444444444444443</v>
      </c>
      <c r="AL253" s="214">
        <v>55.555555555555557</v>
      </c>
      <c r="AM253" s="214">
        <v>100</v>
      </c>
      <c r="AN253" s="215">
        <v>36.703703703703702</v>
      </c>
      <c r="AO253" s="216" t="s">
        <v>937</v>
      </c>
    </row>
    <row r="254" spans="1:41" x14ac:dyDescent="0.25">
      <c r="A254" s="219" t="s">
        <v>131</v>
      </c>
      <c r="B254" s="220" t="s">
        <v>131</v>
      </c>
      <c r="C254" s="224" t="str">
        <f>VLOOKUP(A254,'Questions_de_Village_V1-2-1'!$A:$AB,1,FALSE)</f>
        <v>Dinegiss</v>
      </c>
      <c r="D254" s="224" t="str">
        <f>VLOOKUP(A254,'Questions_de_Village_V1-2-1'!$A:$AB,9,FALSE)</f>
        <v>Dinegiss</v>
      </c>
      <c r="E254" s="224">
        <f>VLOOKUP(A254,'Questions_de_Village_V1-2-1'!$A:$AB,4,FALSE)</f>
        <v>12.6480362253</v>
      </c>
      <c r="F254" s="224">
        <f>VLOOKUP(A254,'Questions_de_Village_V1-2-1'!$A:$AB,5,FALSE)</f>
        <v>17.052773471399998</v>
      </c>
      <c r="G254" s="224">
        <f>VLOOKUP(A254,'Questions_de_Village_V1-2-1'!$A:$AB,6,FALSE)</f>
        <v>290.478826443</v>
      </c>
      <c r="H254" s="224"/>
      <c r="I254" s="224" t="str">
        <f>VLOOKUP(A254,'Questions_de_Village_V1-2-1'!$A:$AB,10,FALSE)</f>
        <v>Moito</v>
      </c>
      <c r="J254" s="224" t="str">
        <f>VLOOKUP(A254,'Questions_de_Village_V1-2-1'!$A:$AB,11,FALSE)</f>
        <v>Djokhana</v>
      </c>
      <c r="K254" s="224" t="str">
        <f>VLOOKUP(A254,'Questions_de_Village_V1-2-1'!$A:$AB,14,FALSE)</f>
        <v>commercial_bh_in_village</v>
      </c>
      <c r="L254" s="224">
        <f>VLOOKUP(A254,'Questions_de_Village_V1-2-1'!$A:$AB,15,FALSE)</f>
        <v>0</v>
      </c>
      <c r="M254" s="224">
        <f>VLOOKUP(A254,'Questions_de_Village_V1-2-1'!$A:$AB,16,FALSE)</f>
        <v>2</v>
      </c>
      <c r="N254" s="220"/>
      <c r="O254" s="220"/>
      <c r="P254" s="220">
        <v>1532</v>
      </c>
      <c r="Q254" s="220">
        <v>1642</v>
      </c>
      <c r="R254" s="220">
        <v>111</v>
      </c>
      <c r="S254" s="218">
        <v>799</v>
      </c>
      <c r="T254" s="218">
        <v>579</v>
      </c>
      <c r="U254" s="222">
        <v>72.465581977471842</v>
      </c>
      <c r="V254" s="218">
        <v>201</v>
      </c>
      <c r="W254" s="222">
        <v>25.156445556946181</v>
      </c>
      <c r="X254" s="221">
        <v>7.198198198198198</v>
      </c>
      <c r="Y254" s="221">
        <v>5.2162162162162158</v>
      </c>
      <c r="Z254" s="221">
        <v>1.8108108108108107</v>
      </c>
      <c r="AA254" s="225">
        <v>109</v>
      </c>
      <c r="AB254" s="222">
        <v>98.198198198198199</v>
      </c>
      <c r="AC254" s="225">
        <v>1</v>
      </c>
      <c r="AD254" s="222">
        <v>0.90090090090090091</v>
      </c>
      <c r="AE254" s="225">
        <v>0</v>
      </c>
      <c r="AF254" s="222">
        <v>0</v>
      </c>
      <c r="AG254" s="225">
        <v>0</v>
      </c>
      <c r="AH254" s="222">
        <v>0</v>
      </c>
      <c r="AI254" s="220">
        <v>101</v>
      </c>
      <c r="AJ254" s="220">
        <v>100</v>
      </c>
      <c r="AK254" s="222">
        <v>50.248756218905477</v>
      </c>
      <c r="AL254" s="222">
        <v>49.75124378109453</v>
      </c>
      <c r="AM254" s="222">
        <v>100</v>
      </c>
      <c r="AN254" s="223">
        <v>31.691542288557216</v>
      </c>
      <c r="AO254" s="169" t="s">
        <v>166</v>
      </c>
    </row>
    <row r="255" spans="1:41" x14ac:dyDescent="0.25">
      <c r="A255" s="266" t="s">
        <v>1856</v>
      </c>
      <c r="B255" s="220" t="s">
        <v>1856</v>
      </c>
      <c r="C255" s="224" t="e">
        <f>VLOOKUP(A255,'Questions_de_Village_V1-2-1'!$A:$AB,1,FALSE)</f>
        <v>#N/A</v>
      </c>
      <c r="D255" s="224" t="e">
        <f>VLOOKUP(A255,'Questions_de_Village_V1-2-1'!$A:$AB,9,FALSE)</f>
        <v>#N/A</v>
      </c>
      <c r="E255" s="224" t="e">
        <f>VLOOKUP(A255,'Questions_de_Village_V1-2-1'!$A:$AB,4,FALSE)</f>
        <v>#N/A</v>
      </c>
      <c r="F255" s="224" t="e">
        <f>VLOOKUP(A255,'Questions_de_Village_V1-2-1'!$A:$AB,5,FALSE)</f>
        <v>#N/A</v>
      </c>
      <c r="G255" s="224" t="e">
        <f>VLOOKUP(A255,'Questions_de_Village_V1-2-1'!$A:$AB,6,FALSE)</f>
        <v>#N/A</v>
      </c>
      <c r="H255" s="224"/>
      <c r="I255" s="224" t="e">
        <f>VLOOKUP(A255,'Questions_de_Village_V1-2-1'!$A:$AB,10,FALSE)</f>
        <v>#N/A</v>
      </c>
      <c r="J255" s="224" t="e">
        <f>VLOOKUP(A255,'Questions_de_Village_V1-2-1'!$A:$AB,11,FALSE)</f>
        <v>#N/A</v>
      </c>
      <c r="K255" s="224" t="e">
        <f>VLOOKUP(A255,'Questions_de_Village_V1-2-1'!$A:$AB,14,FALSE)</f>
        <v>#N/A</v>
      </c>
      <c r="L255" s="224" t="e">
        <f>VLOOKUP(A255,'Questions_de_Village_V1-2-1'!$A:$AB,15,FALSE)</f>
        <v>#N/A</v>
      </c>
      <c r="M255" s="224" t="e">
        <f>VLOOKUP(A255,'Questions_de_Village_V1-2-1'!$A:$AB,16,FALSE)</f>
        <v>#N/A</v>
      </c>
      <c r="N255" s="220"/>
      <c r="O255" s="220"/>
      <c r="P255" s="220">
        <v>1083</v>
      </c>
      <c r="Q255" s="220">
        <v>1112</v>
      </c>
      <c r="R255" s="220">
        <v>30</v>
      </c>
      <c r="S255" s="218">
        <v>213</v>
      </c>
      <c r="T255" s="218">
        <v>151</v>
      </c>
      <c r="U255" s="222">
        <v>70.89201877934272</v>
      </c>
      <c r="V255" s="218">
        <v>47</v>
      </c>
      <c r="W255" s="222">
        <v>22.065727699530516</v>
      </c>
      <c r="X255" s="221">
        <v>7.1</v>
      </c>
      <c r="Y255" s="221">
        <v>5.2068965517241379</v>
      </c>
      <c r="Z255" s="221">
        <v>1.5666666666666667</v>
      </c>
      <c r="AA255" s="225">
        <v>24</v>
      </c>
      <c r="AB255" s="222">
        <v>80</v>
      </c>
      <c r="AC255" s="225">
        <v>4</v>
      </c>
      <c r="AD255" s="222">
        <v>13.333333333333334</v>
      </c>
      <c r="AE255" s="225">
        <v>1</v>
      </c>
      <c r="AF255" s="222">
        <v>3.3333333333333335</v>
      </c>
      <c r="AG255" s="225">
        <v>0</v>
      </c>
      <c r="AH255" s="222">
        <v>0</v>
      </c>
      <c r="AI255" s="220">
        <v>24</v>
      </c>
      <c r="AJ255" s="220">
        <v>21</v>
      </c>
      <c r="AK255" s="222">
        <v>51.063829787234042</v>
      </c>
      <c r="AL255" s="222">
        <v>44.680851063829785</v>
      </c>
      <c r="AM255" s="222">
        <v>95.744680851063833</v>
      </c>
      <c r="AN255" s="223">
        <v>26.723404255319149</v>
      </c>
      <c r="AO255" s="224" t="s">
        <v>1961</v>
      </c>
    </row>
    <row r="256" spans="1:41" x14ac:dyDescent="0.25">
      <c r="A256" s="266" t="s">
        <v>1277</v>
      </c>
      <c r="B256" s="220" t="s">
        <v>1277</v>
      </c>
      <c r="C256" s="224" t="str">
        <f>VLOOKUP(A256,'Questions_de_Village_V1-2-1'!$A:$AB,1,FALSE)</f>
        <v>Djabat</v>
      </c>
      <c r="D256" s="224" t="str">
        <f>VLOOKUP(A256,'Questions_de_Village_V1-2-1'!$A:$AB,9,FALSE)</f>
        <v>Djaba1</v>
      </c>
      <c r="E256" s="224">
        <f>VLOOKUP(A256,'Questions_de_Village_V1-2-1'!$A:$AB,4,FALSE)</f>
        <v>12.6223495771</v>
      </c>
      <c r="F256" s="224">
        <f>VLOOKUP(A256,'Questions_de_Village_V1-2-1'!$A:$AB,5,FALSE)</f>
        <v>16.961047539999999</v>
      </c>
      <c r="G256" s="224">
        <f>VLOOKUP(A256,'Questions_de_Village_V1-2-1'!$A:$AB,6,FALSE)</f>
        <v>303.66167877399999</v>
      </c>
      <c r="H256" s="224"/>
      <c r="I256" s="224" t="str">
        <f>VLOOKUP(A256,'Questions_de_Village_V1-2-1'!$A:$AB,10,FALSE)</f>
        <v>Moito</v>
      </c>
      <c r="J256" s="224" t="str">
        <f>VLOOKUP(A256,'Questions_de_Village_V1-2-1'!$A:$AB,11,FALSE)</f>
        <v>Djokhana</v>
      </c>
      <c r="K256" s="224" t="str">
        <f>VLOOKUP(A256,'Questions_de_Village_V1-2-1'!$A:$AB,14,FALSE)</f>
        <v>bh_in_next_village</v>
      </c>
      <c r="L256" s="224">
        <f>VLOOKUP(A256,'Questions_de_Village_V1-2-1'!$A:$AB,15,FALSE)</f>
        <v>1</v>
      </c>
      <c r="M256" s="224">
        <f>VLOOKUP(A256,'Questions_de_Village_V1-2-1'!$A:$AB,16,FALSE)</f>
        <v>0</v>
      </c>
      <c r="N256" s="220"/>
      <c r="O256" s="220"/>
      <c r="P256" s="220">
        <v>2568</v>
      </c>
      <c r="Q256" s="220">
        <v>2592</v>
      </c>
      <c r="R256" s="220">
        <v>25</v>
      </c>
      <c r="S256" s="218">
        <v>194</v>
      </c>
      <c r="T256" s="218">
        <v>143</v>
      </c>
      <c r="U256" s="222">
        <v>73.711340206185568</v>
      </c>
      <c r="V256" s="218">
        <v>56</v>
      </c>
      <c r="W256" s="222">
        <v>28.865979381443296</v>
      </c>
      <c r="X256" s="221">
        <v>7.76</v>
      </c>
      <c r="Y256" s="221">
        <v>5.72</v>
      </c>
      <c r="Z256" s="221">
        <v>2.2400000000000002</v>
      </c>
      <c r="AA256" s="225">
        <v>23</v>
      </c>
      <c r="AB256" s="222">
        <v>92</v>
      </c>
      <c r="AC256" s="225">
        <v>2</v>
      </c>
      <c r="AD256" s="222">
        <v>8</v>
      </c>
      <c r="AE256" s="225">
        <v>0</v>
      </c>
      <c r="AF256" s="222">
        <v>0</v>
      </c>
      <c r="AG256" s="225">
        <v>0</v>
      </c>
      <c r="AH256" s="222">
        <v>0</v>
      </c>
      <c r="AI256" s="220">
        <v>31</v>
      </c>
      <c r="AJ256" s="220">
        <v>25</v>
      </c>
      <c r="AK256" s="222">
        <v>55.357142857142861</v>
      </c>
      <c r="AL256" s="222">
        <v>44.642857142857146</v>
      </c>
      <c r="AM256" s="222">
        <v>100</v>
      </c>
      <c r="AN256" s="223">
        <v>38.178571428571431</v>
      </c>
      <c r="AO256" s="224" t="s">
        <v>166</v>
      </c>
    </row>
    <row r="257" spans="1:41" x14ac:dyDescent="0.25">
      <c r="A257" s="266" t="s">
        <v>1611</v>
      </c>
      <c r="B257" s="220" t="s">
        <v>1611</v>
      </c>
      <c r="C257" s="224" t="str">
        <f>VLOOKUP(A257,'Questions_de_Village_V1-2-1'!$A:$AB,1,FALSE)</f>
        <v>Djabou Abdraman</v>
      </c>
      <c r="D257" s="224" t="str">
        <f>VLOOKUP(A257,'Questions_de_Village_V1-2-1'!$A:$AB,9,FALSE)</f>
        <v>Djabou Abdraman</v>
      </c>
      <c r="E257" s="224">
        <f>VLOOKUP(A257,'Questions_de_Village_V1-2-1'!$A:$AB,4,FALSE)</f>
        <v>12.215099310099999</v>
      </c>
      <c r="F257" s="224">
        <f>VLOOKUP(A257,'Questions_de_Village_V1-2-1'!$A:$AB,5,FALSE)</f>
        <v>16.8683553941</v>
      </c>
      <c r="G257" s="224">
        <f>VLOOKUP(A257,'Questions_de_Village_V1-2-1'!$A:$AB,6,FALSE)</f>
        <v>327.61240787899999</v>
      </c>
      <c r="H257" s="224"/>
      <c r="I257" s="224" t="str">
        <f>VLOOKUP(A257,'Questions_de_Village_V1-2-1'!$A:$AB,10,FALSE)</f>
        <v>Daibaba_2_Kindji_</v>
      </c>
      <c r="J257" s="224" t="str">
        <f>VLOOKUP(A257,'Questions_de_Village_V1-2-1'!$A:$AB,11,FALSE)</f>
        <v>Dilema</v>
      </c>
      <c r="K257" s="224" t="str">
        <f>VLOOKUP(A257,'Questions_de_Village_V1-2-1'!$A:$AB,14,FALSE)</f>
        <v>bh_in_village</v>
      </c>
      <c r="L257" s="224">
        <f>VLOOKUP(A257,'Questions_de_Village_V1-2-1'!$A:$AB,15,FALSE)</f>
        <v>1</v>
      </c>
      <c r="M257" s="224">
        <f>VLOOKUP(A257,'Questions_de_Village_V1-2-1'!$A:$AB,16,FALSE)</f>
        <v>0</v>
      </c>
      <c r="N257" s="220"/>
      <c r="O257" s="220"/>
      <c r="P257" s="220">
        <v>1610</v>
      </c>
      <c r="Q257" s="220">
        <v>1637</v>
      </c>
      <c r="R257" s="220">
        <v>28</v>
      </c>
      <c r="S257" s="218">
        <v>157</v>
      </c>
      <c r="T257" s="218">
        <v>101</v>
      </c>
      <c r="U257" s="222">
        <v>64.331210191082803</v>
      </c>
      <c r="V257" s="218">
        <v>46</v>
      </c>
      <c r="W257" s="222">
        <v>29.29936305732484</v>
      </c>
      <c r="X257" s="221">
        <v>5.6071428571428568</v>
      </c>
      <c r="Y257" s="221">
        <v>3.7407407407407409</v>
      </c>
      <c r="Z257" s="221">
        <v>1.6428571428571428</v>
      </c>
      <c r="AA257" s="225">
        <v>26</v>
      </c>
      <c r="AB257" s="222">
        <v>92.857142857142861</v>
      </c>
      <c r="AC257" s="225">
        <v>2</v>
      </c>
      <c r="AD257" s="222">
        <v>7.1428571428571423</v>
      </c>
      <c r="AE257" s="225">
        <v>0</v>
      </c>
      <c r="AF257" s="222">
        <v>0</v>
      </c>
      <c r="AG257" s="225">
        <v>0</v>
      </c>
      <c r="AH257" s="222">
        <v>0</v>
      </c>
      <c r="AI257" s="220">
        <v>23</v>
      </c>
      <c r="AJ257" s="220">
        <v>23</v>
      </c>
      <c r="AK257" s="222">
        <v>50</v>
      </c>
      <c r="AL257" s="222">
        <v>50</v>
      </c>
      <c r="AM257" s="222">
        <v>100</v>
      </c>
      <c r="AN257" s="223">
        <v>29.239130434782609</v>
      </c>
      <c r="AO257" s="224" t="s">
        <v>1607</v>
      </c>
    </row>
    <row r="258" spans="1:41" x14ac:dyDescent="0.25">
      <c r="A258" s="268" t="s">
        <v>1084</v>
      </c>
      <c r="B258" s="220" t="s">
        <v>1946</v>
      </c>
      <c r="C258" s="224" t="str">
        <f>VLOOKUP(A258,'Questions_de_Village_V1-2-1'!$A:$AB,1,FALSE)</f>
        <v>Djabou Alamar Adoum</v>
      </c>
      <c r="D258" s="224" t="str">
        <f>VLOOKUP(A258,'Questions_de_Village_V1-2-1'!$A:$AB,9,FALSE)</f>
        <v>Djabou Almar</v>
      </c>
      <c r="E258" s="224">
        <f>VLOOKUP(A258,'Questions_de_Village_V1-2-1'!$A:$AB,4,FALSE)</f>
        <v>12.2695871505</v>
      </c>
      <c r="F258" s="224">
        <f>VLOOKUP(A258,'Questions_de_Village_V1-2-1'!$A:$AB,5,FALSE)</f>
        <v>16.7852945289</v>
      </c>
      <c r="G258" s="224">
        <f>VLOOKUP(A258,'Questions_de_Village_V1-2-1'!$A:$AB,6,FALSE)</f>
        <v>315.160951608</v>
      </c>
      <c r="H258" s="224"/>
      <c r="I258" s="224" t="str">
        <f>VLOOKUP(A258,'Questions_de_Village_V1-2-1'!$A:$AB,10,FALSE)</f>
        <v>Daibaba_2_Kindji_</v>
      </c>
      <c r="J258" s="224" t="str">
        <f>VLOOKUP(A258,'Questions_de_Village_V1-2-1'!$A:$AB,11,FALSE)</f>
        <v>Albirebi</v>
      </c>
      <c r="K258" s="224" t="str">
        <f>VLOOKUP(A258,'Questions_de_Village_V1-2-1'!$A:$AB,14,FALSE)</f>
        <v>commercial_bh_in_village</v>
      </c>
      <c r="L258" s="224">
        <f>VLOOKUP(A258,'Questions_de_Village_V1-2-1'!$A:$AB,15,FALSE)</f>
        <v>0</v>
      </c>
      <c r="M258" s="224">
        <f>VLOOKUP(A258,'Questions_de_Village_V1-2-1'!$A:$AB,16,FALSE)</f>
        <v>1</v>
      </c>
      <c r="N258" s="220"/>
      <c r="O258" s="220"/>
      <c r="P258" s="220">
        <v>587</v>
      </c>
      <c r="Q258" s="220">
        <v>623</v>
      </c>
      <c r="R258" s="220">
        <v>37</v>
      </c>
      <c r="S258" s="218">
        <v>249</v>
      </c>
      <c r="T258" s="218">
        <v>173</v>
      </c>
      <c r="U258" s="222">
        <v>69.47791164658635</v>
      </c>
      <c r="V258" s="218">
        <v>102</v>
      </c>
      <c r="W258" s="222">
        <v>40.963855421686745</v>
      </c>
      <c r="X258" s="221">
        <v>6.7297297297297298</v>
      </c>
      <c r="Y258" s="221">
        <v>4.8055555555555554</v>
      </c>
      <c r="Z258" s="221">
        <v>2.7567567567567566</v>
      </c>
      <c r="AA258" s="225">
        <v>24</v>
      </c>
      <c r="AB258" s="222">
        <v>64.86486486486487</v>
      </c>
      <c r="AC258" s="225">
        <v>8</v>
      </c>
      <c r="AD258" s="222">
        <v>21.621621621621621</v>
      </c>
      <c r="AE258" s="225">
        <v>0</v>
      </c>
      <c r="AF258" s="222">
        <v>0</v>
      </c>
      <c r="AG258" s="225">
        <v>0</v>
      </c>
      <c r="AH258" s="222">
        <v>0</v>
      </c>
      <c r="AI258" s="220">
        <v>49</v>
      </c>
      <c r="AJ258" s="220">
        <v>53</v>
      </c>
      <c r="AK258" s="222">
        <v>48.03921568627451</v>
      </c>
      <c r="AL258" s="222">
        <v>51.960784313725497</v>
      </c>
      <c r="AM258" s="222">
        <v>100</v>
      </c>
      <c r="AN258" s="223">
        <v>31.147058823529413</v>
      </c>
      <c r="AO258" s="224" t="s">
        <v>2049</v>
      </c>
    </row>
    <row r="259" spans="1:41" x14ac:dyDescent="0.25">
      <c r="A259" s="266" t="s">
        <v>1612</v>
      </c>
      <c r="B259" s="220" t="s">
        <v>1837</v>
      </c>
      <c r="C259" s="224" t="str">
        <f>VLOOKUP(A259,'Questions_de_Village_V1-2-1'!$A:$AB,1,FALSE)</f>
        <v>Djabou Albilali</v>
      </c>
      <c r="D259" s="224" t="str">
        <f>VLOOKUP(A259,'Questions_de_Village_V1-2-1'!$A:$AB,9,FALSE)</f>
        <v>Djabou Albilali</v>
      </c>
      <c r="E259" s="224">
        <f>VLOOKUP(A259,'Questions_de_Village_V1-2-1'!$A:$AB,4,FALSE)</f>
        <v>12.207950499700001</v>
      </c>
      <c r="F259" s="224">
        <f>VLOOKUP(A259,'Questions_de_Village_V1-2-1'!$A:$AB,5,FALSE)</f>
        <v>16.873201978600001</v>
      </c>
      <c r="G259" s="224">
        <f>VLOOKUP(A259,'Questions_de_Village_V1-2-1'!$A:$AB,6,FALSE)</f>
        <v>317.19886637500002</v>
      </c>
      <c r="H259" s="224"/>
      <c r="I259" s="224" t="str">
        <f>VLOOKUP(A259,'Questions_de_Village_V1-2-1'!$A:$AB,10,FALSE)</f>
        <v>Daibaba_2_Kindji_</v>
      </c>
      <c r="J259" s="224" t="str">
        <f>VLOOKUP(A259,'Questions_de_Village_V1-2-1'!$A:$AB,11,FALSE)</f>
        <v>Dilema</v>
      </c>
      <c r="K259" s="224" t="str">
        <f>VLOOKUP(A259,'Questions_de_Village_V1-2-1'!$A:$AB,14,FALSE)</f>
        <v>bh_in_village</v>
      </c>
      <c r="L259" s="224">
        <f>VLOOKUP(A259,'Questions_de_Village_V1-2-1'!$A:$AB,15,FALSE)</f>
        <v>1</v>
      </c>
      <c r="M259" s="224">
        <f>VLOOKUP(A259,'Questions_de_Village_V1-2-1'!$A:$AB,16,FALSE)</f>
        <v>0</v>
      </c>
      <c r="N259" s="220"/>
      <c r="O259" s="220"/>
      <c r="P259" s="220">
        <v>1638</v>
      </c>
      <c r="Q259" s="220">
        <v>1681</v>
      </c>
      <c r="R259" s="220">
        <v>44</v>
      </c>
      <c r="S259" s="218">
        <v>233</v>
      </c>
      <c r="T259" s="218">
        <v>151</v>
      </c>
      <c r="U259" s="222">
        <v>64.806866952789704</v>
      </c>
      <c r="V259" s="218">
        <v>54</v>
      </c>
      <c r="W259" s="222">
        <v>23.175965665236049</v>
      </c>
      <c r="X259" s="221">
        <v>5.2954545454545459</v>
      </c>
      <c r="Y259" s="221">
        <v>3.6829268292682928</v>
      </c>
      <c r="Z259" s="221">
        <v>1.2272727272727273</v>
      </c>
      <c r="AA259" s="225">
        <v>37</v>
      </c>
      <c r="AB259" s="222">
        <v>84.090909090909093</v>
      </c>
      <c r="AC259" s="225">
        <v>2</v>
      </c>
      <c r="AD259" s="222">
        <v>4.5454545454545459</v>
      </c>
      <c r="AE259" s="225">
        <v>2</v>
      </c>
      <c r="AF259" s="222">
        <v>4.5454545454545459</v>
      </c>
      <c r="AG259" s="225">
        <v>0</v>
      </c>
      <c r="AH259" s="222">
        <v>0</v>
      </c>
      <c r="AI259" s="220">
        <v>27</v>
      </c>
      <c r="AJ259" s="220">
        <v>27</v>
      </c>
      <c r="AK259" s="222">
        <v>50</v>
      </c>
      <c r="AL259" s="222">
        <v>50</v>
      </c>
      <c r="AM259" s="222">
        <v>100</v>
      </c>
      <c r="AN259" s="223">
        <v>32.870370370370374</v>
      </c>
      <c r="AO259" s="224" t="s">
        <v>1607</v>
      </c>
    </row>
    <row r="260" spans="1:41" x14ac:dyDescent="0.25">
      <c r="A260" s="268" t="s">
        <v>1085</v>
      </c>
      <c r="B260" s="220" t="s">
        <v>1937</v>
      </c>
      <c r="C260" s="224" t="str">
        <f>VLOOKUP(A260,'Questions_de_Village_V1-2-1'!$A:$AB,1,FALSE)</f>
        <v>Djabou Amdourman</v>
      </c>
      <c r="D260" s="224" t="str">
        <f>VLOOKUP(A260,'Questions_de_Village_V1-2-1'!$A:$AB,9,FALSE)</f>
        <v>Djabou Amoud Alsel</v>
      </c>
      <c r="E260" s="224">
        <f>VLOOKUP(A260,'Questions_de_Village_V1-2-1'!$A:$AB,4,FALSE)</f>
        <v>12.2275291273</v>
      </c>
      <c r="F260" s="224">
        <f>VLOOKUP(A260,'Questions_de_Village_V1-2-1'!$A:$AB,5,FALSE)</f>
        <v>16.868285422100001</v>
      </c>
      <c r="G260" s="224">
        <f>VLOOKUP(A260,'Questions_de_Village_V1-2-1'!$A:$AB,6,FALSE)</f>
        <v>320.06028980399998</v>
      </c>
      <c r="H260" s="224"/>
      <c r="I260" s="224" t="str">
        <f>VLOOKUP(A260,'Questions_de_Village_V1-2-1'!$A:$AB,10,FALSE)</f>
        <v>Daibaba_1_Maigana_</v>
      </c>
      <c r="J260" s="224" t="str">
        <f>VLOOKUP(A260,'Questions_de_Village_V1-2-1'!$A:$AB,11,FALSE)</f>
        <v>Albirebi</v>
      </c>
      <c r="K260" s="224" t="str">
        <f>VLOOKUP(A260,'Questions_de_Village_V1-2-1'!$A:$AB,14,FALSE)</f>
        <v>bh_in_next_village</v>
      </c>
      <c r="L260" s="224">
        <f>VLOOKUP(A260,'Questions_de_Village_V1-2-1'!$A:$AB,15,FALSE)</f>
        <v>0</v>
      </c>
      <c r="M260" s="224">
        <f>VLOOKUP(A260,'Questions_de_Village_V1-2-1'!$A:$AB,16,FALSE)</f>
        <v>0</v>
      </c>
      <c r="N260" s="220"/>
      <c r="O260" s="220"/>
      <c r="P260" s="220">
        <v>257</v>
      </c>
      <c r="Q260" s="220">
        <v>317</v>
      </c>
      <c r="R260" s="220">
        <v>61</v>
      </c>
      <c r="S260" s="218">
        <v>426</v>
      </c>
      <c r="T260" s="218">
        <v>298</v>
      </c>
      <c r="U260" s="222">
        <v>69.953051643192481</v>
      </c>
      <c r="V260" s="218">
        <v>165</v>
      </c>
      <c r="W260" s="222">
        <v>38.732394366197184</v>
      </c>
      <c r="X260" s="221">
        <v>6.9836065573770494</v>
      </c>
      <c r="Y260" s="221">
        <v>4.8852459016393439</v>
      </c>
      <c r="Z260" s="221">
        <v>2.7049180327868854</v>
      </c>
      <c r="AA260" s="225">
        <v>55</v>
      </c>
      <c r="AB260" s="222">
        <v>90.163934426229503</v>
      </c>
      <c r="AC260" s="225">
        <v>6</v>
      </c>
      <c r="AD260" s="222">
        <v>9.8360655737704921</v>
      </c>
      <c r="AE260" s="225">
        <v>0</v>
      </c>
      <c r="AF260" s="222">
        <v>0</v>
      </c>
      <c r="AG260" s="225">
        <v>0</v>
      </c>
      <c r="AH260" s="222">
        <v>0</v>
      </c>
      <c r="AI260" s="220">
        <v>83</v>
      </c>
      <c r="AJ260" s="220">
        <v>82</v>
      </c>
      <c r="AK260" s="222">
        <v>50.303030303030305</v>
      </c>
      <c r="AL260" s="222">
        <v>49.696969696969695</v>
      </c>
      <c r="AM260" s="222">
        <v>100</v>
      </c>
      <c r="AN260" s="223">
        <v>36.478787878787877</v>
      </c>
      <c r="AO260" s="224" t="s">
        <v>2049</v>
      </c>
    </row>
    <row r="261" spans="1:41" x14ac:dyDescent="0.25">
      <c r="A261" s="268" t="s">
        <v>1086</v>
      </c>
      <c r="B261" s="220" t="s">
        <v>1938</v>
      </c>
      <c r="C261" s="224" t="str">
        <f>VLOOKUP(A261,'Questions_de_Village_V1-2-1'!$A:$AB,1,FALSE)</f>
        <v>Djabou Amoudalssel</v>
      </c>
      <c r="D261" s="224" t="str">
        <f>VLOOKUP(A261,'Questions_de_Village_V1-2-1'!$A:$AB,9,FALSE)</f>
        <v>Djabou Ambasatna</v>
      </c>
      <c r="E261" s="224">
        <f>VLOOKUP(A261,'Questions_de_Village_V1-2-1'!$A:$AB,4,FALSE)</f>
        <v>12.2728365012</v>
      </c>
      <c r="F261" s="224">
        <f>VLOOKUP(A261,'Questions_de_Village_V1-2-1'!$A:$AB,5,FALSE)</f>
        <v>16.7803038839</v>
      </c>
      <c r="G261" s="224">
        <f>VLOOKUP(A261,'Questions_de_Village_V1-2-1'!$A:$AB,6,FALSE)</f>
        <v>306.41789149700003</v>
      </c>
      <c r="H261" s="224"/>
      <c r="I261" s="224" t="str">
        <f>VLOOKUP(A261,'Questions_de_Village_V1-2-1'!$A:$AB,10,FALSE)</f>
        <v>Daibaba_1_Maigana_</v>
      </c>
      <c r="J261" s="224" t="str">
        <f>VLOOKUP(A261,'Questions_de_Village_V1-2-1'!$A:$AB,11,FALSE)</f>
        <v>Albirebi</v>
      </c>
      <c r="K261" s="224" t="str">
        <f>VLOOKUP(A261,'Questions_de_Village_V1-2-1'!$A:$AB,14,FALSE)</f>
        <v>bh_in_village</v>
      </c>
      <c r="L261" s="224">
        <f>VLOOKUP(A261,'Questions_de_Village_V1-2-1'!$A:$AB,15,FALSE)</f>
        <v>1</v>
      </c>
      <c r="M261" s="224">
        <f>VLOOKUP(A261,'Questions_de_Village_V1-2-1'!$A:$AB,16,FALSE)</f>
        <v>0</v>
      </c>
      <c r="N261" s="220"/>
      <c r="O261" s="220"/>
      <c r="P261" s="220">
        <v>318</v>
      </c>
      <c r="Q261" s="220">
        <v>322</v>
      </c>
      <c r="R261" s="220">
        <v>5</v>
      </c>
      <c r="S261" s="218">
        <v>28</v>
      </c>
      <c r="T261" s="218">
        <v>17</v>
      </c>
      <c r="U261" s="222">
        <v>60.714285714285708</v>
      </c>
      <c r="V261" s="218">
        <v>8</v>
      </c>
      <c r="W261" s="222">
        <v>28.571428571428569</v>
      </c>
      <c r="X261" s="221">
        <v>5.6</v>
      </c>
      <c r="Y261" s="221">
        <v>3.4</v>
      </c>
      <c r="Z261" s="221">
        <v>1.6</v>
      </c>
      <c r="AA261" s="225">
        <v>4</v>
      </c>
      <c r="AB261" s="222">
        <v>80</v>
      </c>
      <c r="AC261" s="225">
        <v>1</v>
      </c>
      <c r="AD261" s="222">
        <v>20</v>
      </c>
      <c r="AE261" s="225">
        <v>0</v>
      </c>
      <c r="AF261" s="222">
        <v>0</v>
      </c>
      <c r="AG261" s="225">
        <v>0</v>
      </c>
      <c r="AH261" s="222">
        <v>0</v>
      </c>
      <c r="AI261" s="220">
        <v>8</v>
      </c>
      <c r="AJ261" s="220">
        <v>0</v>
      </c>
      <c r="AK261" s="222">
        <v>100</v>
      </c>
      <c r="AL261" s="222">
        <v>0</v>
      </c>
      <c r="AM261" s="222">
        <v>100</v>
      </c>
      <c r="AN261" s="223">
        <v>21.625</v>
      </c>
      <c r="AO261" s="224" t="s">
        <v>2049</v>
      </c>
    </row>
    <row r="262" spans="1:41" x14ac:dyDescent="0.25">
      <c r="A262" s="268" t="s">
        <v>1087</v>
      </c>
      <c r="B262" s="220" t="s">
        <v>1936</v>
      </c>
      <c r="C262" s="224" t="str">
        <f>VLOOKUP(A262,'Questions_de_Village_V1-2-1'!$A:$AB,1,FALSE)</f>
        <v>Djabou Andourman</v>
      </c>
      <c r="D262" s="224" t="str">
        <f>VLOOKUP(A262,'Questions_de_Village_V1-2-1'!$A:$AB,9,FALSE)</f>
        <v>Djabou Andourmane</v>
      </c>
      <c r="E262" s="224">
        <f>VLOOKUP(A262,'Questions_de_Village_V1-2-1'!$A:$AB,4,FALSE)</f>
        <v>12.269665095800001</v>
      </c>
      <c r="F262" s="224">
        <f>VLOOKUP(A262,'Questions_de_Village_V1-2-1'!$A:$AB,5,FALSE)</f>
        <v>16.808556485699999</v>
      </c>
      <c r="G262" s="224">
        <f>VLOOKUP(A262,'Questions_de_Village_V1-2-1'!$A:$AB,6,FALSE)</f>
        <v>324.77298410100002</v>
      </c>
      <c r="H262" s="224"/>
      <c r="I262" s="224" t="str">
        <f>VLOOKUP(A262,'Questions_de_Village_V1-2-1'!$A:$AB,10,FALSE)</f>
        <v>Daibaba_1_Maigana_</v>
      </c>
      <c r="J262" s="224" t="str">
        <f>VLOOKUP(A262,'Questions_de_Village_V1-2-1'!$A:$AB,11,FALSE)</f>
        <v>Albirebi</v>
      </c>
      <c r="K262" s="224" t="str">
        <f>VLOOKUP(A262,'Questions_de_Village_V1-2-1'!$A:$AB,14,FALSE)</f>
        <v>open_well_far_from_village</v>
      </c>
      <c r="L262" s="224">
        <f>VLOOKUP(A262,'Questions_de_Village_V1-2-1'!$A:$AB,15,FALSE)</f>
        <v>0</v>
      </c>
      <c r="M262" s="224">
        <f>VLOOKUP(A262,'Questions_de_Village_V1-2-1'!$A:$AB,16,FALSE)</f>
        <v>1</v>
      </c>
      <c r="N262" s="220"/>
      <c r="O262" s="220"/>
      <c r="P262" s="220">
        <v>222</v>
      </c>
      <c r="Q262" s="220">
        <v>256</v>
      </c>
      <c r="R262" s="220">
        <v>35</v>
      </c>
      <c r="S262" s="218">
        <v>266</v>
      </c>
      <c r="T262" s="218">
        <v>200</v>
      </c>
      <c r="U262" s="222">
        <v>75.187969924812023</v>
      </c>
      <c r="V262" s="218">
        <v>65</v>
      </c>
      <c r="W262" s="222">
        <v>24.436090225563909</v>
      </c>
      <c r="X262" s="221">
        <v>7.6</v>
      </c>
      <c r="Y262" s="221">
        <v>5.882352941176471</v>
      </c>
      <c r="Z262" s="221">
        <v>1.8571428571428572</v>
      </c>
      <c r="AA262" s="225">
        <v>32</v>
      </c>
      <c r="AB262" s="222">
        <v>91.428571428571431</v>
      </c>
      <c r="AC262" s="225">
        <v>3</v>
      </c>
      <c r="AD262" s="222">
        <v>8.5714285714285712</v>
      </c>
      <c r="AE262" s="225">
        <v>0</v>
      </c>
      <c r="AF262" s="222">
        <v>0</v>
      </c>
      <c r="AG262" s="225">
        <v>0</v>
      </c>
      <c r="AH262" s="222">
        <v>0</v>
      </c>
      <c r="AI262" s="220">
        <v>36</v>
      </c>
      <c r="AJ262" s="220">
        <v>29</v>
      </c>
      <c r="AK262" s="222">
        <v>55.384615384615387</v>
      </c>
      <c r="AL262" s="222">
        <v>44.61538461538462</v>
      </c>
      <c r="AM262" s="222">
        <v>100</v>
      </c>
      <c r="AN262" s="223">
        <v>34.784615384615385</v>
      </c>
      <c r="AO262" s="224" t="s">
        <v>2049</v>
      </c>
    </row>
    <row r="263" spans="1:41" x14ac:dyDescent="0.25">
      <c r="A263" s="219" t="s">
        <v>1088</v>
      </c>
      <c r="B263" s="220" t="s">
        <v>1181</v>
      </c>
      <c r="C263" s="224" t="str">
        <f>VLOOKUP(A263,'Questions_de_Village_V1-2-1'!$A:$AB,1,FALSE)</f>
        <v>Djabou Angantoura</v>
      </c>
      <c r="D263" s="224" t="str">
        <f>VLOOKUP(A263,'Questions_de_Village_V1-2-1'!$A:$AB,9,FALSE)</f>
        <v>Djabou Angantoura</v>
      </c>
      <c r="E263" s="224">
        <f>VLOOKUP(A263,'Questions_de_Village_V1-2-1'!$A:$AB,4,FALSE)</f>
        <v>12.1916044541</v>
      </c>
      <c r="F263" s="224">
        <f>VLOOKUP(A263,'Questions_de_Village_V1-2-1'!$A:$AB,5,FALSE)</f>
        <v>16.825927742200001</v>
      </c>
      <c r="G263" s="224">
        <f>VLOOKUP(A263,'Questions_de_Village_V1-2-1'!$A:$AB,6,FALSE)</f>
        <v>289.89303647499997</v>
      </c>
      <c r="H263" s="224"/>
      <c r="I263" s="224" t="str">
        <f>VLOOKUP(A263,'Questions_de_Village_V1-2-1'!$A:$AB,10,FALSE)</f>
        <v>Daibaba_1_Maigana_</v>
      </c>
      <c r="J263" s="224" t="str">
        <f>VLOOKUP(A263,'Questions_de_Village_V1-2-1'!$A:$AB,11,FALSE)</f>
        <v>Albirebi</v>
      </c>
      <c r="K263" s="224" t="str">
        <f>VLOOKUP(A263,'Questions_de_Village_V1-2-1'!$A:$AB,14,FALSE)</f>
        <v>bh_in_village</v>
      </c>
      <c r="L263" s="224">
        <f>VLOOKUP(A263,'Questions_de_Village_V1-2-1'!$A:$AB,15,FALSE)</f>
        <v>1</v>
      </c>
      <c r="M263" s="224">
        <f>VLOOKUP(A263,'Questions_de_Village_V1-2-1'!$A:$AB,16,FALSE)</f>
        <v>0</v>
      </c>
      <c r="N263" s="220"/>
      <c r="O263" s="220"/>
      <c r="P263" s="220">
        <v>2</v>
      </c>
      <c r="Q263" s="220">
        <v>80</v>
      </c>
      <c r="R263" s="220">
        <v>79</v>
      </c>
      <c r="S263" s="218">
        <v>570</v>
      </c>
      <c r="T263" s="218">
        <v>407</v>
      </c>
      <c r="U263" s="222">
        <v>71.403508771929822</v>
      </c>
      <c r="V263" s="218">
        <v>172</v>
      </c>
      <c r="W263" s="222">
        <v>30.175438596491226</v>
      </c>
      <c r="X263" s="221">
        <v>7.2151898734177218</v>
      </c>
      <c r="Y263" s="221">
        <v>5.2857142857142856</v>
      </c>
      <c r="Z263" s="221">
        <v>2.1772151898734178</v>
      </c>
      <c r="AA263" s="225">
        <v>69</v>
      </c>
      <c r="AB263" s="222">
        <v>87.341772151898738</v>
      </c>
      <c r="AC263" s="225">
        <v>8</v>
      </c>
      <c r="AD263" s="222">
        <v>10.126582278481013</v>
      </c>
      <c r="AE263" s="225">
        <v>0</v>
      </c>
      <c r="AF263" s="222">
        <v>0</v>
      </c>
      <c r="AG263" s="225">
        <v>1</v>
      </c>
      <c r="AH263" s="222">
        <v>1.2658227848101267</v>
      </c>
      <c r="AI263" s="220">
        <v>77</v>
      </c>
      <c r="AJ263" s="220">
        <v>95</v>
      </c>
      <c r="AK263" s="222">
        <v>44.767441860465119</v>
      </c>
      <c r="AL263" s="222">
        <v>55.232558139534881</v>
      </c>
      <c r="AM263" s="222">
        <v>100</v>
      </c>
      <c r="AN263" s="223">
        <v>33.906976744186046</v>
      </c>
      <c r="AO263" s="224" t="s">
        <v>2049</v>
      </c>
    </row>
    <row r="264" spans="1:41" x14ac:dyDescent="0.25">
      <c r="A264" s="268" t="s">
        <v>1089</v>
      </c>
      <c r="B264" s="220" t="s">
        <v>1947</v>
      </c>
      <c r="C264" s="224" t="str">
        <f>VLOOKUP(A264,'Questions_de_Village_V1-2-1'!$A:$AB,1,FALSE)</f>
        <v>Djabou Centre</v>
      </c>
      <c r="D264" s="224" t="str">
        <f>VLOOKUP(A264,'Questions_de_Village_V1-2-1'!$A:$AB,9,FALSE)</f>
        <v>Djabou Issa</v>
      </c>
      <c r="E264" s="224">
        <f>VLOOKUP(A264,'Questions_de_Village_V1-2-1'!$A:$AB,4,FALSE)</f>
        <v>12.2661992761</v>
      </c>
      <c r="F264" s="224">
        <f>VLOOKUP(A264,'Questions_de_Village_V1-2-1'!$A:$AB,5,FALSE)</f>
        <v>16.825764590799999</v>
      </c>
      <c r="G264" s="224">
        <f>VLOOKUP(A264,'Questions_de_Village_V1-2-1'!$A:$AB,6,FALSE)</f>
        <v>335.45104585899998</v>
      </c>
      <c r="H264" s="224"/>
      <c r="I264" s="224" t="str">
        <f>VLOOKUP(A264,'Questions_de_Village_V1-2-1'!$A:$AB,10,FALSE)</f>
        <v>Daibaba_2_Kindji_</v>
      </c>
      <c r="J264" s="224" t="str">
        <f>VLOOKUP(A264,'Questions_de_Village_V1-2-1'!$A:$AB,11,FALSE)</f>
        <v>Albirebi</v>
      </c>
      <c r="K264" s="224" t="str">
        <f>VLOOKUP(A264,'Questions_de_Village_V1-2-1'!$A:$AB,14,FALSE)</f>
        <v>commercial_bh_in_next_village</v>
      </c>
      <c r="L264" s="224">
        <f>VLOOKUP(A264,'Questions_de_Village_V1-2-1'!$A:$AB,15,FALSE)</f>
        <v>1</v>
      </c>
      <c r="M264" s="224">
        <f>VLOOKUP(A264,'Questions_de_Village_V1-2-1'!$A:$AB,16,FALSE)</f>
        <v>0</v>
      </c>
      <c r="N264" s="220"/>
      <c r="O264" s="220"/>
      <c r="P264" s="220">
        <v>624</v>
      </c>
      <c r="Q264" s="220">
        <v>655</v>
      </c>
      <c r="R264" s="220">
        <v>32</v>
      </c>
      <c r="S264" s="218">
        <v>223</v>
      </c>
      <c r="T264" s="218">
        <v>161</v>
      </c>
      <c r="U264" s="222">
        <v>72.197309417040358</v>
      </c>
      <c r="V264" s="218">
        <v>63</v>
      </c>
      <c r="W264" s="222">
        <v>28.251121076233183</v>
      </c>
      <c r="X264" s="221">
        <v>6.96875</v>
      </c>
      <c r="Y264" s="221">
        <v>5.5517241379310347</v>
      </c>
      <c r="Z264" s="221">
        <v>1.96875</v>
      </c>
      <c r="AA264" s="225">
        <v>30</v>
      </c>
      <c r="AB264" s="222">
        <v>93.75</v>
      </c>
      <c r="AC264" s="225">
        <v>1</v>
      </c>
      <c r="AD264" s="222">
        <v>3.125</v>
      </c>
      <c r="AE264" s="225">
        <v>1</v>
      </c>
      <c r="AF264" s="222">
        <v>3.125</v>
      </c>
      <c r="AG264" s="225">
        <v>0</v>
      </c>
      <c r="AH264" s="222">
        <v>0</v>
      </c>
      <c r="AI264" s="220">
        <v>29</v>
      </c>
      <c r="AJ264" s="220">
        <v>34</v>
      </c>
      <c r="AK264" s="222">
        <v>46.031746031746032</v>
      </c>
      <c r="AL264" s="222">
        <v>53.968253968253968</v>
      </c>
      <c r="AM264" s="222">
        <v>100</v>
      </c>
      <c r="AN264" s="223">
        <v>35.142857142857146</v>
      </c>
      <c r="AO264" s="224" t="s">
        <v>2049</v>
      </c>
    </row>
    <row r="265" spans="1:41" x14ac:dyDescent="0.25">
      <c r="A265" s="268" t="s">
        <v>1090</v>
      </c>
      <c r="B265" s="220" t="s">
        <v>1935</v>
      </c>
      <c r="C265" s="224" t="str">
        <f>VLOOKUP(A265,'Questions_de_Village_V1-2-1'!$A:$AB,1,FALSE)</f>
        <v>Djabou Grelka</v>
      </c>
      <c r="D265" s="224" t="str">
        <f>VLOOKUP(A265,'Questions_de_Village_V1-2-1'!$A:$AB,9,FALSE)</f>
        <v>Djabou Centre</v>
      </c>
      <c r="E265" s="224">
        <f>VLOOKUP(A265,'Questions_de_Village_V1-2-1'!$A:$AB,4,FALSE)</f>
        <v>12.2485619862</v>
      </c>
      <c r="F265" s="224">
        <f>VLOOKUP(A265,'Questions_de_Village_V1-2-1'!$A:$AB,5,FALSE)</f>
        <v>16.834847527499999</v>
      </c>
      <c r="G265" s="224">
        <f>VLOOKUP(A265,'Questions_de_Village_V1-2-1'!$A:$AB,6,FALSE)</f>
        <v>228.471206166</v>
      </c>
      <c r="H265" s="224"/>
      <c r="I265" s="224" t="str">
        <f>VLOOKUP(A265,'Questions_de_Village_V1-2-1'!$A:$AB,10,FALSE)</f>
        <v>Daibaba_1_Maigana_</v>
      </c>
      <c r="J265" s="224" t="str">
        <f>VLOOKUP(A265,'Questions_de_Village_V1-2-1'!$A:$AB,11,FALSE)</f>
        <v>Albirebi</v>
      </c>
      <c r="K265" s="224" t="str">
        <f>VLOOKUP(A265,'Questions_de_Village_V1-2-1'!$A:$AB,14,FALSE)</f>
        <v>bh_in_village</v>
      </c>
      <c r="L265" s="224">
        <f>VLOOKUP(A265,'Questions_de_Village_V1-2-1'!$A:$AB,15,FALSE)</f>
        <v>1</v>
      </c>
      <c r="M265" s="224">
        <f>VLOOKUP(A265,'Questions_de_Village_V1-2-1'!$A:$AB,16,FALSE)</f>
        <v>0</v>
      </c>
      <c r="N265" s="220"/>
      <c r="O265" s="220"/>
      <c r="P265" s="220">
        <v>176</v>
      </c>
      <c r="Q265" s="220">
        <v>221</v>
      </c>
      <c r="R265" s="220">
        <v>46</v>
      </c>
      <c r="S265" s="218">
        <v>277</v>
      </c>
      <c r="T265" s="218">
        <v>183</v>
      </c>
      <c r="U265" s="222">
        <v>66.064981949458485</v>
      </c>
      <c r="V265" s="218">
        <v>94</v>
      </c>
      <c r="W265" s="222">
        <v>33.935018050541515</v>
      </c>
      <c r="X265" s="221">
        <v>6.0217391304347823</v>
      </c>
      <c r="Y265" s="221">
        <v>4.2558139534883717</v>
      </c>
      <c r="Z265" s="221">
        <v>2.0434782608695654</v>
      </c>
      <c r="AA265" s="225">
        <v>41</v>
      </c>
      <c r="AB265" s="222">
        <v>89.130434782608688</v>
      </c>
      <c r="AC265" s="225">
        <v>4</v>
      </c>
      <c r="AD265" s="222">
        <v>8.695652173913043</v>
      </c>
      <c r="AE265" s="225">
        <v>0</v>
      </c>
      <c r="AF265" s="222">
        <v>0</v>
      </c>
      <c r="AG265" s="225">
        <v>0</v>
      </c>
      <c r="AH265" s="222">
        <v>0</v>
      </c>
      <c r="AI265" s="220">
        <v>44</v>
      </c>
      <c r="AJ265" s="220">
        <v>50</v>
      </c>
      <c r="AK265" s="222">
        <v>46.808510638297875</v>
      </c>
      <c r="AL265" s="222">
        <v>53.191489361702125</v>
      </c>
      <c r="AM265" s="222">
        <v>100</v>
      </c>
      <c r="AN265" s="223">
        <v>33.234042553191486</v>
      </c>
      <c r="AO265" s="224" t="s">
        <v>2049</v>
      </c>
    </row>
    <row r="266" spans="1:41" x14ac:dyDescent="0.25">
      <c r="A266" s="268" t="s">
        <v>1791</v>
      </c>
      <c r="B266" s="220" t="s">
        <v>1945</v>
      </c>
      <c r="C266" s="224" t="str">
        <f>VLOOKUP(A266,'Questions_de_Village_V1-2-1'!$A:$AB,1,FALSE)</f>
        <v>Djabou Hassane Abdjanadji</v>
      </c>
      <c r="D266" s="224" t="str">
        <f>VLOOKUP(A266,'Questions_de_Village_V1-2-1'!$A:$AB,9,FALSE)</f>
        <v>Djabou Abdjanadji</v>
      </c>
      <c r="E266" s="224">
        <f>VLOOKUP(A266,'Questions_de_Village_V1-2-1'!$A:$AB,4,FALSE)</f>
        <v>12.2677057606</v>
      </c>
      <c r="F266" s="224">
        <f>VLOOKUP(A266,'Questions_de_Village_V1-2-1'!$A:$AB,5,FALSE)</f>
        <v>16.825685141600001</v>
      </c>
      <c r="G266" s="224">
        <f>VLOOKUP(A266,'Questions_de_Village_V1-2-1'!$A:$AB,6,FALSE)</f>
        <v>378.45745869400002</v>
      </c>
      <c r="H266" s="224"/>
      <c r="I266" s="224" t="str">
        <f>VLOOKUP(A266,'Questions_de_Village_V1-2-1'!$A:$AB,10,FALSE)</f>
        <v>Daibaba_1_Maigana_</v>
      </c>
      <c r="J266" s="224" t="str">
        <f>VLOOKUP(A266,'Questions_de_Village_V1-2-1'!$A:$AB,11,FALSE)</f>
        <v>Albirebi</v>
      </c>
      <c r="K266" s="224" t="str">
        <f>VLOOKUP(A266,'Questions_de_Village_V1-2-1'!$A:$AB,14,FALSE)</f>
        <v>bh_in_village</v>
      </c>
      <c r="L266" s="224">
        <f>VLOOKUP(A266,'Questions_de_Village_V1-2-1'!$A:$AB,15,FALSE)</f>
        <v>1</v>
      </c>
      <c r="M266" s="224">
        <f>VLOOKUP(A266,'Questions_de_Village_V1-2-1'!$A:$AB,16,FALSE)</f>
        <v>0</v>
      </c>
      <c r="N266" s="220"/>
      <c r="O266" s="220"/>
      <c r="P266" s="220">
        <v>564</v>
      </c>
      <c r="Q266" s="220">
        <v>586</v>
      </c>
      <c r="R266" s="220">
        <v>23</v>
      </c>
      <c r="S266" s="218">
        <v>141</v>
      </c>
      <c r="T266" s="218">
        <v>95</v>
      </c>
      <c r="U266" s="222">
        <v>67.37588652482269</v>
      </c>
      <c r="V266" s="218">
        <v>35</v>
      </c>
      <c r="W266" s="222">
        <v>24.822695035460992</v>
      </c>
      <c r="X266" s="221">
        <v>6.1304347826086953</v>
      </c>
      <c r="Y266" s="221">
        <v>4.75</v>
      </c>
      <c r="Z266" s="221">
        <v>1.5217391304347827</v>
      </c>
      <c r="AA266" s="225">
        <v>19</v>
      </c>
      <c r="AB266" s="222">
        <v>82.608695652173907</v>
      </c>
      <c r="AC266" s="225">
        <v>4</v>
      </c>
      <c r="AD266" s="222">
        <v>17.391304347826086</v>
      </c>
      <c r="AE266" s="225">
        <v>0</v>
      </c>
      <c r="AF266" s="222">
        <v>0</v>
      </c>
      <c r="AG266" s="225">
        <v>0</v>
      </c>
      <c r="AH266" s="222">
        <v>0</v>
      </c>
      <c r="AI266" s="220">
        <v>19</v>
      </c>
      <c r="AJ266" s="220">
        <v>16</v>
      </c>
      <c r="AK266" s="222">
        <v>54.285714285714285</v>
      </c>
      <c r="AL266" s="222">
        <v>45.714285714285715</v>
      </c>
      <c r="AM266" s="222">
        <v>100</v>
      </c>
      <c r="AN266" s="223">
        <v>36.6</v>
      </c>
      <c r="AO266" s="224" t="s">
        <v>2049</v>
      </c>
    </row>
    <row r="267" spans="1:41" x14ac:dyDescent="0.25">
      <c r="A267" s="219" t="s">
        <v>1091</v>
      </c>
      <c r="B267" s="220" t="s">
        <v>1941</v>
      </c>
      <c r="C267" s="224" t="str">
        <f>VLOOKUP(A267,'Questions_de_Village_V1-2-1'!$A:$AB,1,FALSE)</f>
        <v>Djabou Kieke</v>
      </c>
      <c r="D267" s="224" t="str">
        <f>VLOOKUP(A267,'Questions_de_Village_V1-2-1'!$A:$AB,9,FALSE)</f>
        <v>Djabou Kieké</v>
      </c>
      <c r="E267" s="224">
        <f>VLOOKUP(A267,'Questions_de_Village_V1-2-1'!$A:$AB,4,FALSE)</f>
        <v>12.2153897266</v>
      </c>
      <c r="F267" s="224">
        <f>VLOOKUP(A267,'Questions_de_Village_V1-2-1'!$A:$AB,5,FALSE)</f>
        <v>16.868254953200001</v>
      </c>
      <c r="G267" s="224">
        <f>VLOOKUP(A267,'Questions_de_Village_V1-2-1'!$A:$AB,6,FALSE)</f>
        <v>319.31826910900003</v>
      </c>
      <c r="H267" s="224"/>
      <c r="I267" s="224" t="str">
        <f>VLOOKUP(A267,'Questions_de_Village_V1-2-1'!$A:$AB,10,FALSE)</f>
        <v>Daibaba_1_Maigana_</v>
      </c>
      <c r="J267" s="224" t="str">
        <f>VLOOKUP(A267,'Questions_de_Village_V1-2-1'!$A:$AB,11,FALSE)</f>
        <v>Albirebi</v>
      </c>
      <c r="K267" s="224" t="str">
        <f>VLOOKUP(A267,'Questions_de_Village_V1-2-1'!$A:$AB,14,FALSE)</f>
        <v>bh_in_village</v>
      </c>
      <c r="L267" s="224">
        <f>VLOOKUP(A267,'Questions_de_Village_V1-2-1'!$A:$AB,15,FALSE)</f>
        <v>1</v>
      </c>
      <c r="M267" s="224">
        <f>VLOOKUP(A267,'Questions_de_Village_V1-2-1'!$A:$AB,16,FALSE)</f>
        <v>0</v>
      </c>
      <c r="N267" s="220"/>
      <c r="O267" s="220"/>
      <c r="P267" s="220">
        <v>463</v>
      </c>
      <c r="Q267" s="220">
        <v>486</v>
      </c>
      <c r="R267" s="220">
        <v>24</v>
      </c>
      <c r="S267" s="218">
        <v>173</v>
      </c>
      <c r="T267" s="218">
        <v>122</v>
      </c>
      <c r="U267" s="222">
        <v>70.520231213872833</v>
      </c>
      <c r="V267" s="218">
        <v>55</v>
      </c>
      <c r="W267" s="222">
        <v>31.79190751445087</v>
      </c>
      <c r="X267" s="221">
        <v>7.208333333333333</v>
      </c>
      <c r="Y267" s="221">
        <v>5.083333333333333</v>
      </c>
      <c r="Z267" s="221">
        <v>2.2916666666666665</v>
      </c>
      <c r="AA267" s="225">
        <v>21</v>
      </c>
      <c r="AB267" s="222">
        <v>87.5</v>
      </c>
      <c r="AC267" s="225">
        <v>3</v>
      </c>
      <c r="AD267" s="222">
        <v>12.5</v>
      </c>
      <c r="AE267" s="225">
        <v>0</v>
      </c>
      <c r="AF267" s="222">
        <v>0</v>
      </c>
      <c r="AG267" s="225">
        <v>0</v>
      </c>
      <c r="AH267" s="222">
        <v>0</v>
      </c>
      <c r="AI267" s="220">
        <v>25</v>
      </c>
      <c r="AJ267" s="220">
        <v>30</v>
      </c>
      <c r="AK267" s="222">
        <v>45.454545454545453</v>
      </c>
      <c r="AL267" s="222">
        <v>54.54545454545454</v>
      </c>
      <c r="AM267" s="222">
        <v>100</v>
      </c>
      <c r="AN267" s="223">
        <v>33.054545454545455</v>
      </c>
      <c r="AO267" s="224" t="s">
        <v>2049</v>
      </c>
    </row>
    <row r="268" spans="1:41" x14ac:dyDescent="0.25">
      <c r="A268" s="268" t="s">
        <v>1093</v>
      </c>
      <c r="B268" s="220" t="s">
        <v>1940</v>
      </c>
      <c r="C268" s="224" t="str">
        <f>VLOOKUP(A268,'Questions_de_Village_V1-2-1'!$A:$AB,1,FALSE)</f>
        <v>Djabou Souk</v>
      </c>
      <c r="D268" s="224" t="str">
        <f>VLOOKUP(A268,'Questions_de_Village_V1-2-1'!$A:$AB,9,FALSE)</f>
        <v>Djabou Souk</v>
      </c>
      <c r="E268" s="224">
        <f>VLOOKUP(A268,'Questions_de_Village_V1-2-1'!$A:$AB,4,FALSE)</f>
        <v>12.2456795928</v>
      </c>
      <c r="F268" s="224">
        <f>VLOOKUP(A268,'Questions_de_Village_V1-2-1'!$A:$AB,5,FALSE)</f>
        <v>16.843674602099998</v>
      </c>
      <c r="G268" s="224">
        <f>VLOOKUP(A268,'Questions_de_Village_V1-2-1'!$A:$AB,6,FALSE)</f>
        <v>353.32491952300001</v>
      </c>
      <c r="H268" s="224"/>
      <c r="I268" s="224" t="str">
        <f>VLOOKUP(A268,'Questions_de_Village_V1-2-1'!$A:$AB,10,FALSE)</f>
        <v>Daibaba_1_Maigana_</v>
      </c>
      <c r="J268" s="224" t="str">
        <f>VLOOKUP(A268,'Questions_de_Village_V1-2-1'!$A:$AB,11,FALSE)</f>
        <v>Albirebi</v>
      </c>
      <c r="K268" s="224" t="str">
        <f>VLOOKUP(A268,'Questions_de_Village_V1-2-1'!$A:$AB,14,FALSE)</f>
        <v>bh_in_village</v>
      </c>
      <c r="L268" s="224">
        <f>VLOOKUP(A268,'Questions_de_Village_V1-2-1'!$A:$AB,15,FALSE)</f>
        <v>1</v>
      </c>
      <c r="M268" s="224">
        <f>VLOOKUP(A268,'Questions_de_Village_V1-2-1'!$A:$AB,16,FALSE)</f>
        <v>0</v>
      </c>
      <c r="N268" s="220"/>
      <c r="O268" s="220"/>
      <c r="P268" s="220">
        <v>380</v>
      </c>
      <c r="Q268" s="220">
        <v>462</v>
      </c>
      <c r="R268" s="220">
        <v>83</v>
      </c>
      <c r="S268" s="218">
        <v>648</v>
      </c>
      <c r="T268" s="218">
        <v>466</v>
      </c>
      <c r="U268" s="222">
        <v>71.913580246913583</v>
      </c>
      <c r="V268" s="218">
        <v>235</v>
      </c>
      <c r="W268" s="222">
        <v>36.26543209876543</v>
      </c>
      <c r="X268" s="221">
        <v>7.8072289156626509</v>
      </c>
      <c r="Y268" s="221">
        <v>5.8250000000000002</v>
      </c>
      <c r="Z268" s="221">
        <v>2.8313253012048194</v>
      </c>
      <c r="AA268" s="225">
        <v>64</v>
      </c>
      <c r="AB268" s="222">
        <v>77.108433734939766</v>
      </c>
      <c r="AC268" s="225">
        <v>13</v>
      </c>
      <c r="AD268" s="222">
        <v>15.66265060240964</v>
      </c>
      <c r="AE268" s="225">
        <v>4</v>
      </c>
      <c r="AF268" s="222">
        <v>4.8192771084337354</v>
      </c>
      <c r="AG268" s="225">
        <v>0</v>
      </c>
      <c r="AH268" s="222">
        <v>0</v>
      </c>
      <c r="AI268" s="220">
        <v>98</v>
      </c>
      <c r="AJ268" s="220">
        <v>137</v>
      </c>
      <c r="AK268" s="222">
        <v>41.702127659574465</v>
      </c>
      <c r="AL268" s="222">
        <v>58.297872340425528</v>
      </c>
      <c r="AM268" s="222">
        <v>100</v>
      </c>
      <c r="AN268" s="223">
        <v>36.344680851063828</v>
      </c>
      <c r="AO268" s="224" t="s">
        <v>2049</v>
      </c>
    </row>
    <row r="269" spans="1:41" x14ac:dyDescent="0.25">
      <c r="A269" s="268" t="s">
        <v>1094</v>
      </c>
      <c r="B269" s="220" t="s">
        <v>1942</v>
      </c>
      <c r="C269" s="224" t="str">
        <f>VLOOKUP(A269,'Questions_de_Village_V1-2-1'!$A:$AB,1,FALSE)</f>
        <v>Djabou Touri</v>
      </c>
      <c r="D269" s="224" t="str">
        <f>VLOOKUP(A269,'Questions_de_Village_V1-2-1'!$A:$AB,9,FALSE)</f>
        <v>Djabou Touri</v>
      </c>
      <c r="E269" s="224">
        <f>VLOOKUP(A269,'Questions_de_Village_V1-2-1'!$A:$AB,4,FALSE)</f>
        <v>12.272012780100001</v>
      </c>
      <c r="F269" s="224" t="s">
        <v>2073</v>
      </c>
      <c r="G269" s="224">
        <f>VLOOKUP(A269,'Questions_de_Village_V1-2-1'!$A:$AB,6,FALSE)</f>
        <v>309.54072062900002</v>
      </c>
      <c r="H269" s="224"/>
      <c r="I269" s="224" t="str">
        <f>VLOOKUP(A269,'Questions_de_Village_V1-2-1'!$A:$AB,10,FALSE)</f>
        <v>Daibaba_2_Kindji_</v>
      </c>
      <c r="J269" s="224" t="str">
        <f>VLOOKUP(A269,'Questions_de_Village_V1-2-1'!$A:$AB,11,FALSE)</f>
        <v>Albirebi</v>
      </c>
      <c r="K269" s="224" t="str">
        <f>VLOOKUP(A269,'Questions_de_Village_V1-2-1'!$A:$AB,14,FALSE)</f>
        <v>bh_in_village</v>
      </c>
      <c r="L269" s="224">
        <f>VLOOKUP(A269,'Questions_de_Village_V1-2-1'!$A:$AB,15,FALSE)</f>
        <v>1</v>
      </c>
      <c r="M269" s="224">
        <f>VLOOKUP(A269,'Questions_de_Village_V1-2-1'!$A:$AB,16,FALSE)</f>
        <v>0</v>
      </c>
      <c r="N269" s="220"/>
      <c r="O269" s="220"/>
      <c r="P269" s="220">
        <v>487</v>
      </c>
      <c r="Q269" s="220">
        <v>528</v>
      </c>
      <c r="R269" s="220">
        <v>42</v>
      </c>
      <c r="S269" s="218">
        <v>281</v>
      </c>
      <c r="T269" s="218">
        <v>195</v>
      </c>
      <c r="U269" s="222">
        <v>69.395017793594306</v>
      </c>
      <c r="V269" s="218">
        <v>82</v>
      </c>
      <c r="W269" s="222">
        <v>29.181494661921707</v>
      </c>
      <c r="X269" s="221">
        <v>6.6904761904761907</v>
      </c>
      <c r="Y269" s="221">
        <v>4.6428571428571432</v>
      </c>
      <c r="Z269" s="221">
        <v>1.9523809523809523</v>
      </c>
      <c r="AA269" s="225">
        <v>37</v>
      </c>
      <c r="AB269" s="222">
        <v>88.095238095238088</v>
      </c>
      <c r="AC269" s="225">
        <v>5</v>
      </c>
      <c r="AD269" s="222">
        <v>11.904761904761903</v>
      </c>
      <c r="AE269" s="225">
        <v>0</v>
      </c>
      <c r="AF269" s="222">
        <v>0</v>
      </c>
      <c r="AG269" s="225">
        <v>0</v>
      </c>
      <c r="AH269" s="222">
        <v>0</v>
      </c>
      <c r="AI269" s="220">
        <v>42</v>
      </c>
      <c r="AJ269" s="220">
        <v>40</v>
      </c>
      <c r="AK269" s="222">
        <v>51.219512195121951</v>
      </c>
      <c r="AL269" s="222">
        <v>48.780487804878049</v>
      </c>
      <c r="AM269" s="222">
        <v>100</v>
      </c>
      <c r="AN269" s="223">
        <v>32.804878048780488</v>
      </c>
      <c r="AO269" s="224" t="s">
        <v>2049</v>
      </c>
    </row>
    <row r="270" spans="1:41" x14ac:dyDescent="0.25">
      <c r="A270" s="268" t="s">
        <v>1095</v>
      </c>
      <c r="B270" s="220" t="s">
        <v>1939</v>
      </c>
      <c r="C270" s="224" t="str">
        <f>VLOOKUP(A270,'Questions_de_Village_V1-2-1'!$A:$AB,1,FALSE)</f>
        <v>Djabou Walad Nassir</v>
      </c>
      <c r="D270" s="224" t="str">
        <f>VLOOKUP(A270,'Questions_de_Village_V1-2-1'!$A:$AB,9,FALSE)</f>
        <v>Djablou Walad Nassir</v>
      </c>
      <c r="E270" s="224">
        <f>VLOOKUP(A270,'Questions_de_Village_V1-2-1'!$A:$AB,4,FALSE)</f>
        <v>12.253388815099999</v>
      </c>
      <c r="F270" s="224">
        <f>VLOOKUP(A270,'Questions_de_Village_V1-2-1'!$A:$AB,5,FALSE)</f>
        <v>16.832699464800001</v>
      </c>
      <c r="G270" s="224">
        <f>VLOOKUP(A270,'Questions_de_Village_V1-2-1'!$A:$AB,6,FALSE)</f>
        <v>309.25819853199999</v>
      </c>
      <c r="H270" s="224"/>
      <c r="I270" s="224" t="str">
        <f>VLOOKUP(A270,'Questions_de_Village_V1-2-1'!$A:$AB,10,FALSE)</f>
        <v>Daibaba_1_Maigana_</v>
      </c>
      <c r="J270" s="224" t="str">
        <f>VLOOKUP(A270,'Questions_de_Village_V1-2-1'!$A:$AB,11,FALSE)</f>
        <v>Albirebi</v>
      </c>
      <c r="K270" s="224" t="str">
        <f>VLOOKUP(A270,'Questions_de_Village_V1-2-1'!$A:$AB,14,FALSE)</f>
        <v>bh_in_village</v>
      </c>
      <c r="L270" s="224">
        <f>VLOOKUP(A270,'Questions_de_Village_V1-2-1'!$A:$AB,15,FALSE)</f>
        <v>1</v>
      </c>
      <c r="M270" s="224">
        <f>VLOOKUP(A270,'Questions_de_Village_V1-2-1'!$A:$AB,16,FALSE)</f>
        <v>0</v>
      </c>
      <c r="N270" s="220"/>
      <c r="O270" s="220"/>
      <c r="P270" s="220">
        <v>323</v>
      </c>
      <c r="Q270" s="220">
        <v>379</v>
      </c>
      <c r="R270" s="220">
        <v>57</v>
      </c>
      <c r="S270" s="218">
        <v>425</v>
      </c>
      <c r="T270" s="218">
        <v>307</v>
      </c>
      <c r="U270" s="222">
        <v>72.235294117647058</v>
      </c>
      <c r="V270" s="218">
        <v>99</v>
      </c>
      <c r="W270" s="222">
        <v>23.294117647058822</v>
      </c>
      <c r="X270" s="221">
        <v>7.4561403508771926</v>
      </c>
      <c r="Y270" s="221">
        <v>5.581818181818182</v>
      </c>
      <c r="Z270" s="221">
        <v>1.736842105263158</v>
      </c>
      <c r="AA270" s="225">
        <v>43</v>
      </c>
      <c r="AB270" s="222">
        <v>75.438596491228068</v>
      </c>
      <c r="AC270" s="225">
        <v>11</v>
      </c>
      <c r="AD270" s="222">
        <v>19.298245614035086</v>
      </c>
      <c r="AE270" s="225">
        <v>1</v>
      </c>
      <c r="AF270" s="222">
        <v>1.7543859649122806</v>
      </c>
      <c r="AG270" s="225">
        <v>0</v>
      </c>
      <c r="AH270" s="222">
        <v>0</v>
      </c>
      <c r="AI270" s="220">
        <v>40</v>
      </c>
      <c r="AJ270" s="220">
        <v>59</v>
      </c>
      <c r="AK270" s="222">
        <v>40.404040404040401</v>
      </c>
      <c r="AL270" s="222">
        <v>59.595959595959592</v>
      </c>
      <c r="AM270" s="222">
        <v>100</v>
      </c>
      <c r="AN270" s="223">
        <v>35.01010101010101</v>
      </c>
      <c r="AO270" s="224" t="s">
        <v>2049</v>
      </c>
    </row>
    <row r="271" spans="1:41" x14ac:dyDescent="0.25">
      <c r="A271" s="268" t="s">
        <v>1096</v>
      </c>
      <c r="B271" s="220" t="s">
        <v>1944</v>
      </c>
      <c r="C271" s="224" t="str">
        <f>VLOOKUP(A271,'Questions_de_Village_V1-2-1'!$A:$AB,1,FALSE)</f>
        <v>Djabou Wal-Brahim</v>
      </c>
      <c r="D271" s="224" t="str">
        <f>VLOOKUP(A271,'Questions_de_Village_V1-2-1'!$A:$AB,9,FALSE)</f>
        <v>Djabou Waladibrahim</v>
      </c>
      <c r="E271" s="224">
        <f>VLOOKUP(A271,'Questions_de_Village_V1-2-1'!$A:$AB,4,FALSE)</f>
        <v>12.184257260900001</v>
      </c>
      <c r="F271" s="224">
        <f>VLOOKUP(A271,'Questions_de_Village_V1-2-1'!$A:$AB,5,FALSE)</f>
        <v>16.8473604932</v>
      </c>
      <c r="G271" s="224">
        <f>VLOOKUP(A271,'Questions_de_Village_V1-2-1'!$A:$AB,6,FALSE)</f>
        <v>242.96088795099999</v>
      </c>
      <c r="H271" s="224"/>
      <c r="I271" s="224" t="str">
        <f>VLOOKUP(A271,'Questions_de_Village_V1-2-1'!$A:$AB,10,FALSE)</f>
        <v>Daibaba_1_Maigana_</v>
      </c>
      <c r="J271" s="224" t="str">
        <f>VLOOKUP(A271,'Questions_de_Village_V1-2-1'!$A:$AB,11,FALSE)</f>
        <v>Albirebi</v>
      </c>
      <c r="K271" s="224" t="str">
        <f>VLOOKUP(A271,'Questions_de_Village_V1-2-1'!$A:$AB,14,FALSE)</f>
        <v>bh_in_village</v>
      </c>
      <c r="L271" s="224">
        <f>VLOOKUP(A271,'Questions_de_Village_V1-2-1'!$A:$AB,15,FALSE)</f>
        <v>1</v>
      </c>
      <c r="M271" s="224">
        <f>VLOOKUP(A271,'Questions_de_Village_V1-2-1'!$A:$AB,16,FALSE)</f>
        <v>0</v>
      </c>
      <c r="N271" s="220"/>
      <c r="O271" s="220"/>
      <c r="P271" s="220">
        <v>535</v>
      </c>
      <c r="Q271" s="220">
        <v>563</v>
      </c>
      <c r="R271" s="220">
        <v>29</v>
      </c>
      <c r="S271" s="218">
        <v>188</v>
      </c>
      <c r="T271" s="218">
        <v>130</v>
      </c>
      <c r="U271" s="222">
        <v>69.148936170212778</v>
      </c>
      <c r="V271" s="218">
        <v>50</v>
      </c>
      <c r="W271" s="222">
        <v>26.595744680851062</v>
      </c>
      <c r="X271" s="221">
        <v>6.4827586206896548</v>
      </c>
      <c r="Y271" s="221">
        <v>4.6428571428571432</v>
      </c>
      <c r="Z271" s="221">
        <v>1.7241379310344827</v>
      </c>
      <c r="AA271" s="225">
        <v>26</v>
      </c>
      <c r="AB271" s="222">
        <v>89.65517241379311</v>
      </c>
      <c r="AC271" s="225">
        <v>3</v>
      </c>
      <c r="AD271" s="222">
        <v>10.344827586206897</v>
      </c>
      <c r="AE271" s="225">
        <v>0</v>
      </c>
      <c r="AF271" s="222">
        <v>0</v>
      </c>
      <c r="AG271" s="225">
        <v>0</v>
      </c>
      <c r="AH271" s="222">
        <v>0</v>
      </c>
      <c r="AI271" s="220">
        <v>26</v>
      </c>
      <c r="AJ271" s="220">
        <v>24</v>
      </c>
      <c r="AK271" s="222">
        <v>52</v>
      </c>
      <c r="AL271" s="222">
        <v>48</v>
      </c>
      <c r="AM271" s="222">
        <v>100</v>
      </c>
      <c r="AN271" s="223">
        <v>37.520000000000003</v>
      </c>
      <c r="AO271" s="224" t="s">
        <v>2049</v>
      </c>
    </row>
    <row r="272" spans="1:41" x14ac:dyDescent="0.25">
      <c r="A272" s="268" t="s">
        <v>1097</v>
      </c>
      <c r="B272" s="220" t="s">
        <v>1933</v>
      </c>
      <c r="C272" s="224" t="str">
        <f>VLOOKUP(A272,'Questions_de_Village_V1-2-1'!$A:$AB,1,FALSE)</f>
        <v>Djabou Winesse1</v>
      </c>
      <c r="D272" s="224" t="str">
        <f>VLOOKUP(A272,'Questions_de_Village_V1-2-1'!$A:$AB,9,FALSE)</f>
        <v>Djabou Winéssé 2</v>
      </c>
      <c r="E272" s="224">
        <f>VLOOKUP(A272,'Questions_de_Village_V1-2-1'!$A:$AB,4,FALSE)</f>
        <v>12.235626939799999</v>
      </c>
      <c r="F272" s="224">
        <f>VLOOKUP(A272,'Questions_de_Village_V1-2-1'!$A:$AB,5,FALSE)</f>
        <v>16.857362588000001</v>
      </c>
      <c r="G272" s="224">
        <f>VLOOKUP(A272,'Questions_de_Village_V1-2-1'!$A:$AB,6,FALSE)</f>
        <v>322.86044088400001</v>
      </c>
      <c r="H272" s="224"/>
      <c r="I272" s="224" t="str">
        <f>VLOOKUP(A272,'Questions_de_Village_V1-2-1'!$A:$AB,10,FALSE)</f>
        <v>Daibaba_1_Maigana_</v>
      </c>
      <c r="J272" s="224" t="str">
        <f>VLOOKUP(A272,'Questions_de_Village_V1-2-1'!$A:$AB,11,FALSE)</f>
        <v>Albirebi</v>
      </c>
      <c r="K272" s="224" t="str">
        <f>VLOOKUP(A272,'Questions_de_Village_V1-2-1'!$A:$AB,14,FALSE)</f>
        <v>bh_in_village</v>
      </c>
      <c r="L272" s="224">
        <f>VLOOKUP(A272,'Questions_de_Village_V1-2-1'!$A:$AB,15,FALSE)</f>
        <v>1</v>
      </c>
      <c r="M272" s="224">
        <f>VLOOKUP(A272,'Questions_de_Village_V1-2-1'!$A:$AB,16,FALSE)</f>
        <v>0</v>
      </c>
      <c r="N272" s="220"/>
      <c r="O272" s="220"/>
      <c r="P272" s="220">
        <v>121</v>
      </c>
      <c r="Q272" s="220">
        <v>156</v>
      </c>
      <c r="R272" s="220">
        <v>36</v>
      </c>
      <c r="S272" s="218">
        <v>229</v>
      </c>
      <c r="T272" s="218">
        <v>153</v>
      </c>
      <c r="U272" s="222">
        <v>66.812227074235807</v>
      </c>
      <c r="V272" s="218">
        <v>76</v>
      </c>
      <c r="W272" s="222">
        <v>33.187772925764193</v>
      </c>
      <c r="X272" s="221">
        <v>6.3611111111111107</v>
      </c>
      <c r="Y272" s="221">
        <v>4.371428571428571</v>
      </c>
      <c r="Z272" s="221">
        <v>2.1111111111111112</v>
      </c>
      <c r="AA272" s="225">
        <v>33</v>
      </c>
      <c r="AB272" s="222">
        <v>91.666666666666657</v>
      </c>
      <c r="AC272" s="225">
        <v>2</v>
      </c>
      <c r="AD272" s="222">
        <v>5.5555555555555554</v>
      </c>
      <c r="AE272" s="225">
        <v>1</v>
      </c>
      <c r="AF272" s="222">
        <v>2.7777777777777777</v>
      </c>
      <c r="AG272" s="225">
        <v>0</v>
      </c>
      <c r="AH272" s="222">
        <v>0</v>
      </c>
      <c r="AI272" s="220">
        <v>34</v>
      </c>
      <c r="AJ272" s="220">
        <v>42</v>
      </c>
      <c r="AK272" s="222">
        <v>44.736842105263158</v>
      </c>
      <c r="AL272" s="222">
        <v>55.26315789473685</v>
      </c>
      <c r="AM272" s="222">
        <v>100</v>
      </c>
      <c r="AN272" s="223">
        <v>33.013157894736842</v>
      </c>
      <c r="AO272" s="224" t="s">
        <v>2049</v>
      </c>
    </row>
    <row r="273" spans="1:41" x14ac:dyDescent="0.25">
      <c r="A273" s="268" t="s">
        <v>1098</v>
      </c>
      <c r="B273" s="220" t="s">
        <v>1932</v>
      </c>
      <c r="C273" s="224"/>
      <c r="D273" s="224"/>
      <c r="E273" s="224"/>
      <c r="F273" s="224"/>
      <c r="G273" s="224"/>
      <c r="H273" s="224"/>
      <c r="I273" s="224"/>
      <c r="J273" s="224"/>
      <c r="K273" s="224"/>
      <c r="L273" s="224"/>
      <c r="M273" s="224"/>
      <c r="N273" s="220"/>
      <c r="O273" s="220"/>
      <c r="P273" s="220">
        <v>81</v>
      </c>
      <c r="Q273" s="220">
        <v>120</v>
      </c>
      <c r="R273" s="220">
        <v>40</v>
      </c>
      <c r="S273" s="218">
        <v>297</v>
      </c>
      <c r="T273" s="218">
        <v>211</v>
      </c>
      <c r="U273" s="222">
        <v>71.043771043771045</v>
      </c>
      <c r="V273" s="218">
        <v>75</v>
      </c>
      <c r="W273" s="222">
        <v>25.252525252525253</v>
      </c>
      <c r="X273" s="221">
        <v>7.4249999999999998</v>
      </c>
      <c r="Y273" s="221">
        <v>5.2750000000000004</v>
      </c>
      <c r="Z273" s="221">
        <v>1.875</v>
      </c>
      <c r="AA273" s="225">
        <v>34</v>
      </c>
      <c r="AB273" s="222">
        <v>85</v>
      </c>
      <c r="AC273" s="225">
        <v>6</v>
      </c>
      <c r="AD273" s="222">
        <v>15</v>
      </c>
      <c r="AE273" s="225">
        <v>0</v>
      </c>
      <c r="AF273" s="222">
        <v>0</v>
      </c>
      <c r="AG273" s="225">
        <v>0</v>
      </c>
      <c r="AH273" s="222">
        <v>0</v>
      </c>
      <c r="AI273" s="220">
        <v>32</v>
      </c>
      <c r="AJ273" s="220">
        <v>43</v>
      </c>
      <c r="AK273" s="222">
        <v>42.666666666666671</v>
      </c>
      <c r="AL273" s="222">
        <v>57.333333333333336</v>
      </c>
      <c r="AM273" s="222">
        <v>100</v>
      </c>
      <c r="AN273" s="223">
        <v>32.466666666666669</v>
      </c>
      <c r="AO273" s="273" t="s">
        <v>2049</v>
      </c>
    </row>
    <row r="274" spans="1:41" x14ac:dyDescent="0.25">
      <c r="A274" s="268" t="s">
        <v>1099</v>
      </c>
      <c r="B274" s="220" t="s">
        <v>1934</v>
      </c>
      <c r="C274" s="224" t="str">
        <f>VLOOKUP(A274,'Questions_de_Village_V1-2-1'!$A:$AB,1,FALSE)</f>
        <v>Djabou Winesse3</v>
      </c>
      <c r="D274" s="224" t="str">
        <f>VLOOKUP(A274,'Questions_de_Village_V1-2-1'!$A:$AB,9,FALSE)</f>
        <v>Djabou Winéssé 3</v>
      </c>
      <c r="E274" s="224">
        <f>VLOOKUP(A274,'Questions_de_Village_V1-2-1'!$A:$AB,4,FALSE)</f>
        <v>12.232358792799999</v>
      </c>
      <c r="F274" s="224">
        <f>VLOOKUP(A274,'Questions_de_Village_V1-2-1'!$A:$AB,5,FALSE)</f>
        <v>16.862069744999999</v>
      </c>
      <c r="G274" s="224">
        <f>VLOOKUP(A274,'Questions_de_Village_V1-2-1'!$A:$AB,6,FALSE)</f>
        <v>320.13341545399999</v>
      </c>
      <c r="H274" s="224"/>
      <c r="I274" s="224" t="str">
        <f>VLOOKUP(A274,'Questions_de_Village_V1-2-1'!$A:$AB,10,FALSE)</f>
        <v>Daibaba_1_Maigana_</v>
      </c>
      <c r="J274" s="224" t="str">
        <f>VLOOKUP(A274,'Questions_de_Village_V1-2-1'!$A:$AB,11,FALSE)</f>
        <v>Albirebi</v>
      </c>
      <c r="K274" s="224" t="str">
        <f>VLOOKUP(A274,'Questions_de_Village_V1-2-1'!$A:$AB,14,FALSE)</f>
        <v>bh_in_village</v>
      </c>
      <c r="L274" s="224">
        <f>VLOOKUP(A274,'Questions_de_Village_V1-2-1'!$A:$AB,15,FALSE)</f>
        <v>1</v>
      </c>
      <c r="M274" s="224">
        <f>VLOOKUP(A274,'Questions_de_Village_V1-2-1'!$A:$AB,16,FALSE)</f>
        <v>0</v>
      </c>
      <c r="N274" s="220"/>
      <c r="O274" s="220"/>
      <c r="P274" s="220">
        <v>157</v>
      </c>
      <c r="Q274" s="220">
        <v>175</v>
      </c>
      <c r="R274" s="220">
        <v>19</v>
      </c>
      <c r="S274" s="218">
        <v>137</v>
      </c>
      <c r="T274" s="218">
        <v>91</v>
      </c>
      <c r="U274" s="222">
        <v>66.423357664233578</v>
      </c>
      <c r="V274" s="218">
        <v>47</v>
      </c>
      <c r="W274" s="222">
        <v>34.306569343065696</v>
      </c>
      <c r="X274" s="221">
        <v>7.2105263157894735</v>
      </c>
      <c r="Y274" s="221">
        <v>4.7894736842105265</v>
      </c>
      <c r="Z274" s="221">
        <v>2.4736842105263159</v>
      </c>
      <c r="AA274" s="225">
        <v>13</v>
      </c>
      <c r="AB274" s="222">
        <v>68.421052631578945</v>
      </c>
      <c r="AC274" s="225">
        <v>4</v>
      </c>
      <c r="AD274" s="222">
        <v>21.052631578947366</v>
      </c>
      <c r="AE274" s="225">
        <v>2</v>
      </c>
      <c r="AF274" s="222">
        <v>10.526315789473683</v>
      </c>
      <c r="AG274" s="225">
        <v>0</v>
      </c>
      <c r="AH274" s="222">
        <v>0</v>
      </c>
      <c r="AI274" s="220">
        <v>24</v>
      </c>
      <c r="AJ274" s="220">
        <v>23</v>
      </c>
      <c r="AK274" s="222">
        <v>51.063829787234042</v>
      </c>
      <c r="AL274" s="222">
        <v>48.936170212765958</v>
      </c>
      <c r="AM274" s="222">
        <v>100</v>
      </c>
      <c r="AN274" s="223">
        <v>35.382978723404257</v>
      </c>
      <c r="AO274" s="224" t="s">
        <v>2049</v>
      </c>
    </row>
    <row r="275" spans="1:41" x14ac:dyDescent="0.25">
      <c r="A275" s="268" t="s">
        <v>1100</v>
      </c>
      <c r="B275" s="220" t="s">
        <v>1943</v>
      </c>
      <c r="C275" s="224" t="str">
        <f>VLOOKUP(A275,'Questions_de_Village_V1-2-1'!$A:$AB,1,FALSE)</f>
        <v>Djabou Woulatissa</v>
      </c>
      <c r="D275" s="224" t="str">
        <f>VLOOKUP(A275,'Questions_de_Village_V1-2-1'!$A:$AB,9,FALSE)</f>
        <v>Djabou Wald Issa</v>
      </c>
      <c r="E275" s="224">
        <f>VLOOKUP(A275,'Questions_de_Village_V1-2-1'!$A:$AB,4,FALSE)</f>
        <v>12.2523410114</v>
      </c>
      <c r="F275" s="224">
        <f>VLOOKUP(A275,'Questions_de_Village_V1-2-1'!$A:$AB,5,FALSE)</f>
        <v>16.834543572499999</v>
      </c>
      <c r="G275" s="224">
        <f>VLOOKUP(A275,'Questions_de_Village_V1-2-1'!$A:$AB,6,FALSE)</f>
        <v>325.37839026900002</v>
      </c>
      <c r="H275" s="224"/>
      <c r="I275" s="224" t="str">
        <f>VLOOKUP(A275,'Questions_de_Village_V1-2-1'!$A:$AB,10,FALSE)</f>
        <v>Daibaba_1_Maigana_</v>
      </c>
      <c r="J275" s="224" t="str">
        <f>VLOOKUP(A275,'Questions_de_Village_V1-2-1'!$A:$AB,11,FALSE)</f>
        <v>Albirebi</v>
      </c>
      <c r="K275" s="224" t="str">
        <f>VLOOKUP(A275,'Questions_de_Village_V1-2-1'!$A:$AB,14,FALSE)</f>
        <v>bh_in_village</v>
      </c>
      <c r="L275" s="224">
        <f>VLOOKUP(A275,'Questions_de_Village_V1-2-1'!$A:$AB,15,FALSE)</f>
        <v>1</v>
      </c>
      <c r="M275" s="224">
        <f>VLOOKUP(A275,'Questions_de_Village_V1-2-1'!$A:$AB,16,FALSE)</f>
        <v>0</v>
      </c>
      <c r="N275" s="220"/>
      <c r="O275" s="220"/>
      <c r="P275" s="220">
        <v>529</v>
      </c>
      <c r="Q275" s="220">
        <v>534</v>
      </c>
      <c r="R275" s="220">
        <v>6</v>
      </c>
      <c r="S275" s="218">
        <v>57</v>
      </c>
      <c r="T275" s="218">
        <v>43</v>
      </c>
      <c r="U275" s="222">
        <v>75.438596491228068</v>
      </c>
      <c r="V275" s="218">
        <v>17</v>
      </c>
      <c r="W275" s="222">
        <v>29.82456140350877</v>
      </c>
      <c r="X275" s="221">
        <v>9.5</v>
      </c>
      <c r="Y275" s="221">
        <v>7.166666666666667</v>
      </c>
      <c r="Z275" s="221">
        <v>2.8333333333333335</v>
      </c>
      <c r="AA275" s="225">
        <v>4</v>
      </c>
      <c r="AB275" s="222">
        <v>66.666666666666657</v>
      </c>
      <c r="AC275" s="225">
        <v>2</v>
      </c>
      <c r="AD275" s="222">
        <v>33.333333333333329</v>
      </c>
      <c r="AE275" s="225">
        <v>0</v>
      </c>
      <c r="AF275" s="222">
        <v>0</v>
      </c>
      <c r="AG275" s="225">
        <v>0</v>
      </c>
      <c r="AH275" s="222">
        <v>0</v>
      </c>
      <c r="AI275" s="220">
        <v>6</v>
      </c>
      <c r="AJ275" s="220">
        <v>11</v>
      </c>
      <c r="AK275" s="222">
        <v>35.294117647058826</v>
      </c>
      <c r="AL275" s="222">
        <v>64.705882352941174</v>
      </c>
      <c r="AM275" s="222">
        <v>100</v>
      </c>
      <c r="AN275" s="223">
        <v>38</v>
      </c>
      <c r="AO275" s="224" t="s">
        <v>2049</v>
      </c>
    </row>
    <row r="276" spans="1:41" x14ac:dyDescent="0.25">
      <c r="A276" s="268" t="s">
        <v>547</v>
      </c>
      <c r="B276" s="220" t="s">
        <v>547</v>
      </c>
      <c r="C276" s="224" t="str">
        <f>VLOOKUP(A276,'Questions_de_Village_V1-2-1'!$A:$AB,1,FALSE)</f>
        <v>Djamadi</v>
      </c>
      <c r="D276" s="224" t="str">
        <f>VLOOKUP(A276,'Questions_de_Village_V1-2-1'!$A:$AB,9,FALSE)</f>
        <v>Djamadi</v>
      </c>
      <c r="E276" s="224">
        <f>VLOOKUP(A276,'Questions_de_Village_V1-2-1'!$A:$AB,4,FALSE)</f>
        <v>12.0087093526</v>
      </c>
      <c r="F276" s="224">
        <f>VLOOKUP(A276,'Questions_de_Village_V1-2-1'!$A:$AB,5,FALSE)</f>
        <v>17.198173332</v>
      </c>
      <c r="G276" s="224">
        <f>VLOOKUP(A276,'Questions_de_Village_V1-2-1'!$A:$AB,6,FALSE)</f>
        <v>340.02555317500003</v>
      </c>
      <c r="H276" s="224"/>
      <c r="I276" s="224" t="str">
        <f>VLOOKUP(A276,'Questions_de_Village_V1-2-1'!$A:$AB,10,FALSE)</f>
        <v>Amloudouba</v>
      </c>
      <c r="J276" s="224" t="str">
        <f>VLOOKUP(A276,'Questions_de_Village_V1-2-1'!$A:$AB,11,FALSE)</f>
        <v>Ouled_Bili</v>
      </c>
      <c r="K276" s="224" t="str">
        <f>VLOOKUP(A276,'Questions_de_Village_V1-2-1'!$A:$AB,14,FALSE)</f>
        <v>bh_in_village</v>
      </c>
      <c r="L276" s="224">
        <f>VLOOKUP(A276,'Questions_de_Village_V1-2-1'!$A:$AB,15,FALSE)</f>
        <v>1</v>
      </c>
      <c r="M276" s="224">
        <f>VLOOKUP(A276,'Questions_de_Village_V1-2-1'!$A:$AB,16,FALSE)</f>
        <v>0</v>
      </c>
      <c r="N276" s="220"/>
      <c r="O276" s="220"/>
      <c r="P276" s="220">
        <v>1550</v>
      </c>
      <c r="Q276" s="220">
        <v>1599</v>
      </c>
      <c r="R276" s="220">
        <v>50</v>
      </c>
      <c r="S276" s="218">
        <v>256</v>
      </c>
      <c r="T276" s="218">
        <v>156</v>
      </c>
      <c r="U276" s="222">
        <v>60.9375</v>
      </c>
      <c r="V276" s="218">
        <v>95</v>
      </c>
      <c r="W276" s="222">
        <v>37.109375</v>
      </c>
      <c r="X276" s="221">
        <v>5.12</v>
      </c>
      <c r="Y276" s="221">
        <v>3.3191489361702127</v>
      </c>
      <c r="Z276" s="221">
        <v>1.9</v>
      </c>
      <c r="AA276" s="225">
        <v>48</v>
      </c>
      <c r="AB276" s="222">
        <v>96</v>
      </c>
      <c r="AC276" s="225">
        <v>2</v>
      </c>
      <c r="AD276" s="222">
        <v>4</v>
      </c>
      <c r="AE276" s="225">
        <v>0</v>
      </c>
      <c r="AF276" s="222">
        <v>0</v>
      </c>
      <c r="AG276" s="225">
        <v>0</v>
      </c>
      <c r="AH276" s="222">
        <v>0</v>
      </c>
      <c r="AI276" s="220">
        <v>53</v>
      </c>
      <c r="AJ276" s="220">
        <v>42</v>
      </c>
      <c r="AK276" s="222">
        <v>55.78947368421052</v>
      </c>
      <c r="AL276" s="222">
        <v>44.210526315789473</v>
      </c>
      <c r="AM276" s="222">
        <v>100</v>
      </c>
      <c r="AN276" s="223">
        <v>31.13684210526316</v>
      </c>
      <c r="AO276" s="224" t="s">
        <v>2063</v>
      </c>
    </row>
    <row r="277" spans="1:41" x14ac:dyDescent="0.25">
      <c r="A277" s="268" t="s">
        <v>1868</v>
      </c>
      <c r="B277" s="220" t="s">
        <v>1984</v>
      </c>
      <c r="C277" s="224" t="str">
        <f>VLOOKUP(A277,'Questions_de_Village_V1-2-1'!$A:$AB,1,FALSE)</f>
        <v>Djamal-Waguif 1</v>
      </c>
      <c r="D277" s="224" t="str">
        <f>VLOOKUP(A277,'Questions_de_Village_V1-2-1'!$A:$AB,9,FALSE)</f>
        <v>Djamal Wagif2</v>
      </c>
      <c r="E277" s="224">
        <f>VLOOKUP(A277,'Questions_de_Village_V1-2-1'!$A:$AB,4,FALSE)</f>
        <v>11.8352531566</v>
      </c>
      <c r="F277" s="224">
        <f>VLOOKUP(A277,'Questions_de_Village_V1-2-1'!$A:$AB,5,FALSE)</f>
        <v>17.307062746100002</v>
      </c>
      <c r="G277" s="224">
        <f>VLOOKUP(A277,'Questions_de_Village_V1-2-1'!$A:$AB,6,FALSE)</f>
        <v>348.67143588200003</v>
      </c>
      <c r="H277" s="224"/>
      <c r="I277" s="224" t="str">
        <f>VLOOKUP(A277,'Questions_de_Village_V1-2-1'!$A:$AB,10,FALSE)</f>
        <v>Yessie</v>
      </c>
      <c r="J277" s="224" t="str">
        <f>VLOOKUP(A277,'Questions_de_Village_V1-2-1'!$A:$AB,11,FALSE)</f>
        <v>Gama</v>
      </c>
      <c r="K277" s="224" t="str">
        <f>VLOOKUP(A277,'Questions_de_Village_V1-2-1'!$A:$AB,14,FALSE)</f>
        <v>open_well_in_or_near_village</v>
      </c>
      <c r="L277" s="224">
        <f>VLOOKUP(A277,'Questions_de_Village_V1-2-1'!$A:$AB,15,FALSE)</f>
        <v>0</v>
      </c>
      <c r="M277" s="224">
        <f>VLOOKUP(A277,'Questions_de_Village_V1-2-1'!$A:$AB,16,FALSE)</f>
        <v>0</v>
      </c>
      <c r="N277" s="220"/>
      <c r="O277" s="220"/>
      <c r="P277" s="220">
        <v>1725</v>
      </c>
      <c r="Q277" s="220">
        <v>1757</v>
      </c>
      <c r="R277" s="220">
        <v>33</v>
      </c>
      <c r="S277" s="218">
        <v>208</v>
      </c>
      <c r="T277" s="218">
        <v>143</v>
      </c>
      <c r="U277" s="222">
        <v>68.75</v>
      </c>
      <c r="V277" s="218">
        <v>55</v>
      </c>
      <c r="W277" s="222">
        <v>26.442307692307693</v>
      </c>
      <c r="X277" s="221">
        <v>6.3030303030303028</v>
      </c>
      <c r="Y277" s="221">
        <v>4.46875</v>
      </c>
      <c r="Z277" s="221">
        <v>1.6666666666666667</v>
      </c>
      <c r="AA277" s="225">
        <v>30</v>
      </c>
      <c r="AB277" s="222">
        <v>90.909090909090907</v>
      </c>
      <c r="AC277" s="225">
        <v>3</v>
      </c>
      <c r="AD277" s="222">
        <v>9.0909090909090917</v>
      </c>
      <c r="AE277" s="225">
        <v>0</v>
      </c>
      <c r="AF277" s="222">
        <v>0</v>
      </c>
      <c r="AG277" s="225">
        <v>0</v>
      </c>
      <c r="AH277" s="222">
        <v>0</v>
      </c>
      <c r="AI277" s="220">
        <v>31</v>
      </c>
      <c r="AJ277" s="220">
        <v>24</v>
      </c>
      <c r="AK277" s="222">
        <v>56.36363636363636</v>
      </c>
      <c r="AL277" s="222">
        <v>43.636363636363633</v>
      </c>
      <c r="AM277" s="222">
        <v>100</v>
      </c>
      <c r="AN277" s="223">
        <v>26.363636363636363</v>
      </c>
      <c r="AO277" s="224" t="s">
        <v>1961</v>
      </c>
    </row>
    <row r="278" spans="1:41" x14ac:dyDescent="0.25">
      <c r="A278" s="219" t="s">
        <v>1885</v>
      </c>
      <c r="B278" s="220" t="s">
        <v>1885</v>
      </c>
      <c r="C278" s="224" t="str">
        <f>VLOOKUP(A278,'Questions_de_Village_V1-2-1'!$A:$AB,1,FALSE)</f>
        <v>Djambalbatha</v>
      </c>
      <c r="D278" s="224" t="str">
        <f>VLOOKUP(A278,'Questions_de_Village_V1-2-1'!$A:$AB,9,FALSE)</f>
        <v>Gama(Djamalbataha)</v>
      </c>
      <c r="E278" s="224">
        <f>VLOOKUP(A278,'Questions_de_Village_V1-2-1'!$A:$AB,4,FALSE)</f>
        <v>11.7884226833</v>
      </c>
      <c r="F278" s="224">
        <f>VLOOKUP(A278,'Questions_de_Village_V1-2-1'!$A:$AB,5,FALSE)</f>
        <v>17.157532421999999</v>
      </c>
      <c r="G278" s="224">
        <f>VLOOKUP(A278,'Questions_de_Village_V1-2-1'!$A:$AB,6,FALSE)</f>
        <v>342.19962020700001</v>
      </c>
      <c r="H278" s="224"/>
      <c r="I278" s="224" t="str">
        <f>VLOOKUP(A278,'Questions_de_Village_V1-2-1'!$A:$AB,10,FALSE)</f>
        <v>Borno</v>
      </c>
      <c r="J278" s="224" t="str">
        <f>VLOOKUP(A278,'Questions_de_Village_V1-2-1'!$A:$AB,11,FALSE)</f>
        <v>Gama</v>
      </c>
      <c r="K278" s="224" t="str">
        <f>VLOOKUP(A278,'Questions_de_Village_V1-2-1'!$A:$AB,14,FALSE)</f>
        <v>bh_in_village</v>
      </c>
      <c r="L278" s="224">
        <f>VLOOKUP(A278,'Questions_de_Village_V1-2-1'!$A:$AB,15,FALSE)</f>
        <v>8</v>
      </c>
      <c r="M278" s="224">
        <f>VLOOKUP(A278,'Questions_de_Village_V1-2-1'!$A:$AB,16,FALSE)</f>
        <v>0</v>
      </c>
      <c r="N278" s="220"/>
      <c r="O278" s="220"/>
      <c r="P278" s="220">
        <v>2417</v>
      </c>
      <c r="Q278" s="220">
        <v>2563</v>
      </c>
      <c r="R278" s="220">
        <v>147</v>
      </c>
      <c r="S278" s="218">
        <v>847</v>
      </c>
      <c r="T278" s="218">
        <v>541</v>
      </c>
      <c r="U278" s="222">
        <v>63.872491145218412</v>
      </c>
      <c r="V278" s="218">
        <v>210</v>
      </c>
      <c r="W278" s="222">
        <v>24.793388429752067</v>
      </c>
      <c r="X278" s="221">
        <v>5.7619047619047619</v>
      </c>
      <c r="Y278" s="221">
        <v>4.1615384615384619</v>
      </c>
      <c r="Z278" s="221">
        <v>1.4285714285714286</v>
      </c>
      <c r="AA278" s="225">
        <v>118</v>
      </c>
      <c r="AB278" s="222">
        <v>80.27210884353741</v>
      </c>
      <c r="AC278" s="225">
        <v>28</v>
      </c>
      <c r="AD278" s="222">
        <v>19.047619047619047</v>
      </c>
      <c r="AE278" s="225">
        <v>1</v>
      </c>
      <c r="AF278" s="222">
        <v>0.68027210884353739</v>
      </c>
      <c r="AG278" s="225">
        <v>0</v>
      </c>
      <c r="AH278" s="222">
        <v>0</v>
      </c>
      <c r="AI278" s="220">
        <v>96</v>
      </c>
      <c r="AJ278" s="220">
        <v>105</v>
      </c>
      <c r="AK278" s="222">
        <v>45.714285714285715</v>
      </c>
      <c r="AL278" s="222">
        <v>50</v>
      </c>
      <c r="AM278" s="222">
        <v>95.714285714285722</v>
      </c>
      <c r="AN278" s="223">
        <v>23.923809523809524</v>
      </c>
      <c r="AO278" s="224" t="s">
        <v>1961</v>
      </c>
    </row>
    <row r="279" spans="1:41" x14ac:dyDescent="0.25">
      <c r="A279" s="268" t="s">
        <v>1373</v>
      </c>
      <c r="B279" s="220" t="s">
        <v>2012</v>
      </c>
      <c r="C279" s="224" t="str">
        <f>VLOOKUP(A279,'Questions_de_Village_V1-2-1'!$A:$AB,1,FALSE)</f>
        <v>Djarawa</v>
      </c>
      <c r="D279" s="224" t="str">
        <f>VLOOKUP(A279,'Questions_de_Village_V1-2-1'!$A:$AB,9,FALSE)</f>
        <v>Djarwa</v>
      </c>
      <c r="E279" s="224">
        <f>VLOOKUP(A279,'Questions_de_Village_V1-2-1'!$A:$AB,4,FALSE)</f>
        <v>12.092438898499999</v>
      </c>
      <c r="F279" s="224">
        <f>VLOOKUP(A279,'Questions_de_Village_V1-2-1'!$A:$AB,5,FALSE)</f>
        <v>16.3182690177</v>
      </c>
      <c r="G279" s="224">
        <f>VLOOKUP(A279,'Questions_de_Village_V1-2-1'!$A:$AB,6,FALSE)</f>
        <v>305.43544214799999</v>
      </c>
      <c r="H279" s="224"/>
      <c r="I279" s="224" t="str">
        <f>VLOOKUP(A279,'Questions_de_Village_V1-2-1'!$A:$AB,10,FALSE)</f>
        <v>Daibaba_1_Maigana_</v>
      </c>
      <c r="J279" s="224" t="str">
        <f>VLOOKUP(A279,'Questions_de_Village_V1-2-1'!$A:$AB,11,FALSE)</f>
        <v>Maigana</v>
      </c>
      <c r="K279" s="224" t="str">
        <f>VLOOKUP(A279,'Questions_de_Village_V1-2-1'!$A:$AB,14,FALSE)</f>
        <v>bh_in_village</v>
      </c>
      <c r="L279" s="224">
        <f>VLOOKUP(A279,'Questions_de_Village_V1-2-1'!$A:$AB,15,FALSE)</f>
        <v>1</v>
      </c>
      <c r="M279" s="224">
        <f>VLOOKUP(A279,'Questions_de_Village_V1-2-1'!$A:$AB,16,FALSE)</f>
        <v>0</v>
      </c>
      <c r="N279" s="220"/>
      <c r="O279" s="220"/>
      <c r="P279" s="220">
        <v>1892</v>
      </c>
      <c r="Q279" s="220">
        <v>1952</v>
      </c>
      <c r="R279" s="220">
        <v>61</v>
      </c>
      <c r="S279" s="218">
        <v>436</v>
      </c>
      <c r="T279" s="218">
        <v>301</v>
      </c>
      <c r="U279" s="222">
        <v>69.036697247706428</v>
      </c>
      <c r="V279" s="218">
        <v>141</v>
      </c>
      <c r="W279" s="222">
        <v>32.339449541284402</v>
      </c>
      <c r="X279" s="221">
        <v>7.1475409836065573</v>
      </c>
      <c r="Y279" s="221">
        <v>5.1896551724137927</v>
      </c>
      <c r="Z279" s="221">
        <v>2.3114754098360657</v>
      </c>
      <c r="AA279" s="225">
        <v>46</v>
      </c>
      <c r="AB279" s="222">
        <v>75.409836065573771</v>
      </c>
      <c r="AC279" s="225">
        <v>15</v>
      </c>
      <c r="AD279" s="222">
        <v>24.590163934426229</v>
      </c>
      <c r="AE279" s="225">
        <v>0</v>
      </c>
      <c r="AF279" s="222">
        <v>0</v>
      </c>
      <c r="AG279" s="225">
        <v>0</v>
      </c>
      <c r="AH279" s="222">
        <v>0</v>
      </c>
      <c r="AI279" s="220">
        <v>64</v>
      </c>
      <c r="AJ279" s="220">
        <v>77</v>
      </c>
      <c r="AK279" s="222">
        <v>45.390070921985817</v>
      </c>
      <c r="AL279" s="222">
        <v>54.609929078014183</v>
      </c>
      <c r="AM279" s="222">
        <v>100</v>
      </c>
      <c r="AN279" s="223">
        <v>34.340425531914896</v>
      </c>
      <c r="AO279" s="224" t="s">
        <v>1903</v>
      </c>
    </row>
    <row r="280" spans="1:41" x14ac:dyDescent="0.25">
      <c r="A280" s="268" t="s">
        <v>1912</v>
      </c>
      <c r="B280" s="220" t="s">
        <v>1912</v>
      </c>
      <c r="C280" s="224" t="str">
        <f>VLOOKUP(A280,'Questions_de_Village_V1-2-1'!$A:$AB,1,FALSE)</f>
        <v>Djarawa Annabagaya</v>
      </c>
      <c r="D280" s="224" t="str">
        <f>VLOOKUP(A280,'Questions_de_Village_V1-2-1'!$A:$AB,9,FALSE)</f>
        <v>Djarwa</v>
      </c>
      <c r="E280" s="224">
        <f>VLOOKUP(A280,'Questions_de_Village_V1-2-1'!$A:$AB,4,FALSE)</f>
        <v>12.1387475754</v>
      </c>
      <c r="F280" s="224">
        <f>VLOOKUP(A280,'Questions_de_Village_V1-2-1'!$A:$AB,5,FALSE)</f>
        <v>16.354000906700001</v>
      </c>
      <c r="G280" s="224">
        <f>VLOOKUP(A280,'Questions_de_Village_V1-2-1'!$A:$AB,6,FALSE)</f>
        <v>323.65608022999999</v>
      </c>
      <c r="H280" s="224"/>
      <c r="I280" s="224" t="str">
        <f>VLOOKUP(A280,'Questions_de_Village_V1-2-1'!$A:$AB,10,FALSE)</f>
        <v>Daibaba_1_Maigana_</v>
      </c>
      <c r="J280" s="224" t="str">
        <f>VLOOKUP(A280,'Questions_de_Village_V1-2-1'!$A:$AB,11,FALSE)</f>
        <v>Maigana</v>
      </c>
      <c r="K280" s="224" t="str">
        <f>VLOOKUP(A280,'Questions_de_Village_V1-2-1'!$A:$AB,14,FALSE)</f>
        <v>open_well_far_from_village</v>
      </c>
      <c r="L280" s="224">
        <f>VLOOKUP(A280,'Questions_de_Village_V1-2-1'!$A:$AB,15,FALSE)</f>
        <v>0</v>
      </c>
      <c r="M280" s="224">
        <f>VLOOKUP(A280,'Questions_de_Village_V1-2-1'!$A:$AB,16,FALSE)</f>
        <v>0</v>
      </c>
      <c r="N280" s="220"/>
      <c r="O280" s="220"/>
      <c r="P280" s="220">
        <v>2707</v>
      </c>
      <c r="Q280" s="220">
        <v>2726</v>
      </c>
      <c r="R280" s="220">
        <v>20</v>
      </c>
      <c r="S280" s="218">
        <v>117</v>
      </c>
      <c r="T280" s="218">
        <v>73</v>
      </c>
      <c r="U280" s="222">
        <v>62.393162393162392</v>
      </c>
      <c r="V280" s="218">
        <v>38</v>
      </c>
      <c r="W280" s="222">
        <v>32.478632478632477</v>
      </c>
      <c r="X280" s="221">
        <v>5.85</v>
      </c>
      <c r="Y280" s="221">
        <v>3.65</v>
      </c>
      <c r="Z280" s="221">
        <v>1.9</v>
      </c>
      <c r="AA280" s="225">
        <v>17</v>
      </c>
      <c r="AB280" s="222">
        <v>85</v>
      </c>
      <c r="AC280" s="225">
        <v>1</v>
      </c>
      <c r="AD280" s="222">
        <v>5</v>
      </c>
      <c r="AE280" s="225">
        <v>2</v>
      </c>
      <c r="AF280" s="222">
        <v>10</v>
      </c>
      <c r="AG280" s="225">
        <v>0</v>
      </c>
      <c r="AH280" s="222">
        <v>0</v>
      </c>
      <c r="AI280" s="220">
        <v>15</v>
      </c>
      <c r="AJ280" s="220">
        <v>23</v>
      </c>
      <c r="AK280" s="222">
        <v>39.473684210526315</v>
      </c>
      <c r="AL280" s="222">
        <v>60.526315789473685</v>
      </c>
      <c r="AM280" s="222">
        <v>100</v>
      </c>
      <c r="AN280" s="223">
        <v>30.578947368421051</v>
      </c>
      <c r="AO280" s="224" t="s">
        <v>1903</v>
      </c>
    </row>
    <row r="281" spans="1:41" x14ac:dyDescent="0.25">
      <c r="A281" s="266" t="s">
        <v>1374</v>
      </c>
      <c r="B281" s="220" t="s">
        <v>2016</v>
      </c>
      <c r="C281" s="224" t="str">
        <f>VLOOKUP(A281,'Questions_de_Village_V1-2-1'!$A:$AB,1,FALSE)</f>
        <v>Djarawa Farhana</v>
      </c>
      <c r="D281" s="224" t="str">
        <f>VLOOKUP(A281,'Questions_de_Village_V1-2-1'!$A:$AB,9,FALSE)</f>
        <v>Djarwa</v>
      </c>
      <c r="E281" s="224">
        <f>VLOOKUP(A281,'Questions_de_Village_V1-2-1'!$A:$AB,4,FALSE)</f>
        <v>12.092438898499999</v>
      </c>
      <c r="F281" s="224">
        <f>VLOOKUP(A281,'Questions_de_Village_V1-2-1'!$A:$AB,5,FALSE)</f>
        <v>16.3182690177</v>
      </c>
      <c r="G281" s="224">
        <f>VLOOKUP(A281,'Questions_de_Village_V1-2-1'!$A:$AB,6,FALSE)</f>
        <v>305.43544214799999</v>
      </c>
      <c r="H281" s="224"/>
      <c r="I281" s="224" t="str">
        <f>VLOOKUP(A281,'Questions_de_Village_V1-2-1'!$A:$AB,10,FALSE)</f>
        <v>Daibaba_1_Maigana_</v>
      </c>
      <c r="J281" s="224" t="str">
        <f>VLOOKUP(A281,'Questions_de_Village_V1-2-1'!$A:$AB,11,FALSE)</f>
        <v>Maigana</v>
      </c>
      <c r="K281" s="224" t="str">
        <f>VLOOKUP(A281,'Questions_de_Village_V1-2-1'!$A:$AB,14,FALSE)</f>
        <v>bh_in_village</v>
      </c>
      <c r="L281" s="224">
        <f>VLOOKUP(A281,'Questions_de_Village_V1-2-1'!$A:$AB,15,FALSE)</f>
        <v>1</v>
      </c>
      <c r="M281" s="224">
        <f>VLOOKUP(A281,'Questions_de_Village_V1-2-1'!$A:$AB,16,FALSE)</f>
        <v>0</v>
      </c>
      <c r="N281" s="220"/>
      <c r="O281" s="220"/>
      <c r="P281" s="220">
        <v>2774</v>
      </c>
      <c r="Q281" s="220">
        <v>2788</v>
      </c>
      <c r="R281" s="220">
        <v>15</v>
      </c>
      <c r="S281" s="218">
        <v>81</v>
      </c>
      <c r="T281" s="218">
        <v>48</v>
      </c>
      <c r="U281" s="222">
        <v>59.259259259259252</v>
      </c>
      <c r="V281" s="218">
        <v>34</v>
      </c>
      <c r="W281" s="222">
        <v>41.975308641975303</v>
      </c>
      <c r="X281" s="221">
        <v>5.4</v>
      </c>
      <c r="Y281" s="221">
        <v>3.2</v>
      </c>
      <c r="Z281" s="221">
        <v>2.2666666666666666</v>
      </c>
      <c r="AA281" s="225">
        <v>12</v>
      </c>
      <c r="AB281" s="222">
        <v>80</v>
      </c>
      <c r="AC281" s="225">
        <v>3</v>
      </c>
      <c r="AD281" s="222">
        <v>20</v>
      </c>
      <c r="AE281" s="225">
        <v>0</v>
      </c>
      <c r="AF281" s="222">
        <v>0</v>
      </c>
      <c r="AG281" s="225">
        <v>0</v>
      </c>
      <c r="AH281" s="222">
        <v>0</v>
      </c>
      <c r="AI281" s="220">
        <v>18</v>
      </c>
      <c r="AJ281" s="220">
        <v>16</v>
      </c>
      <c r="AK281" s="222">
        <v>52.941176470588239</v>
      </c>
      <c r="AL281" s="222">
        <v>47.058823529411761</v>
      </c>
      <c r="AM281" s="222">
        <v>100</v>
      </c>
      <c r="AN281" s="223">
        <v>22.5</v>
      </c>
      <c r="AO281" s="224" t="s">
        <v>1903</v>
      </c>
    </row>
    <row r="282" spans="1:41" x14ac:dyDescent="0.25">
      <c r="A282" s="268" t="s">
        <v>1375</v>
      </c>
      <c r="B282" s="220" t="s">
        <v>1375</v>
      </c>
      <c r="C282" s="224" t="str">
        <f>VLOOKUP(A282,'Questions_de_Village_V1-2-1'!$A:$AB,1,FALSE)</f>
        <v>Djarawa Nabagaye</v>
      </c>
      <c r="D282" s="224" t="str">
        <f>VLOOKUP(A282,'Questions_de_Village_V1-2-1'!$A:$AB,9,FALSE)</f>
        <v>Djarwa</v>
      </c>
      <c r="E282" s="224">
        <f>VLOOKUP(A282,'Questions_de_Village_V1-2-1'!$A:$AB,4,FALSE)</f>
        <v>12.1387475754</v>
      </c>
      <c r="F282" s="224">
        <f>VLOOKUP(A282,'Questions_de_Village_V1-2-1'!$A:$AB,5,FALSE)</f>
        <v>16.354000906700001</v>
      </c>
      <c r="G282" s="224">
        <f>VLOOKUP(A282,'Questions_de_Village_V1-2-1'!$A:$AB,6,FALSE)</f>
        <v>323.65608022999999</v>
      </c>
      <c r="H282" s="224"/>
      <c r="I282" s="224" t="str">
        <f>VLOOKUP(A282,'Questions_de_Village_V1-2-1'!$A:$AB,10,FALSE)</f>
        <v>Daibaba_1_Maigana_</v>
      </c>
      <c r="J282" s="224" t="str">
        <f>VLOOKUP(A282,'Questions_de_Village_V1-2-1'!$A:$AB,11,FALSE)</f>
        <v>Maigana</v>
      </c>
      <c r="K282" s="224" t="str">
        <f>VLOOKUP(A282,'Questions_de_Village_V1-2-1'!$A:$AB,14,FALSE)</f>
        <v>open_well_far_from_village</v>
      </c>
      <c r="L282" s="224">
        <f>VLOOKUP(A282,'Questions_de_Village_V1-2-1'!$A:$AB,15,FALSE)</f>
        <v>0</v>
      </c>
      <c r="M282" s="224">
        <f>VLOOKUP(A282,'Questions_de_Village_V1-2-1'!$A:$AB,16,FALSE)</f>
        <v>0</v>
      </c>
      <c r="N282" s="220"/>
      <c r="O282" s="220"/>
      <c r="P282" s="220">
        <v>2727</v>
      </c>
      <c r="Q282" s="220">
        <v>2773</v>
      </c>
      <c r="R282" s="220">
        <v>47</v>
      </c>
      <c r="S282" s="218">
        <v>321</v>
      </c>
      <c r="T282" s="218">
        <v>221</v>
      </c>
      <c r="U282" s="222">
        <v>68.847352024922117</v>
      </c>
      <c r="V282" s="218">
        <v>119</v>
      </c>
      <c r="W282" s="222">
        <v>37.071651090342677</v>
      </c>
      <c r="X282" s="221">
        <v>6.8297872340425529</v>
      </c>
      <c r="Y282" s="221">
        <v>4.8043478260869561</v>
      </c>
      <c r="Z282" s="221">
        <v>2.5319148936170213</v>
      </c>
      <c r="AA282" s="225">
        <v>41</v>
      </c>
      <c r="AB282" s="222">
        <v>87.2340425531915</v>
      </c>
      <c r="AC282" s="225">
        <v>6</v>
      </c>
      <c r="AD282" s="222">
        <v>12.76595744680851</v>
      </c>
      <c r="AE282" s="225">
        <v>0</v>
      </c>
      <c r="AF282" s="222">
        <v>0</v>
      </c>
      <c r="AG282" s="225">
        <v>0</v>
      </c>
      <c r="AH282" s="222">
        <v>0</v>
      </c>
      <c r="AI282" s="220">
        <v>50</v>
      </c>
      <c r="AJ282" s="220">
        <v>69</v>
      </c>
      <c r="AK282" s="222">
        <v>42.016806722689076</v>
      </c>
      <c r="AL282" s="222">
        <v>57.983193277310932</v>
      </c>
      <c r="AM282" s="222">
        <v>100</v>
      </c>
      <c r="AN282" s="223">
        <v>33.554621848739494</v>
      </c>
      <c r="AO282" s="224" t="s">
        <v>1903</v>
      </c>
    </row>
    <row r="283" spans="1:41" x14ac:dyDescent="0.25">
      <c r="A283" s="219" t="s">
        <v>1282</v>
      </c>
      <c r="B283" s="220" t="s">
        <v>1979</v>
      </c>
      <c r="C283" s="224" t="str">
        <f>VLOOKUP(A283,'Questions_de_Village_V1-2-1'!$A:$AB,1,FALSE)</f>
        <v>Djarma</v>
      </c>
      <c r="D283" s="224" t="str">
        <f>VLOOKUP(A283,'Questions_de_Village_V1-2-1'!$A:$AB,9,FALSE)</f>
        <v>Djarma Haroun</v>
      </c>
      <c r="E283" s="224">
        <f>VLOOKUP(A283,'Questions_de_Village_V1-2-1'!$A:$AB,4,FALSE)</f>
        <v>12.6976916564</v>
      </c>
      <c r="F283" s="224">
        <f>VLOOKUP(A283,'Questions_de_Village_V1-2-1'!$A:$AB,5,FALSE)</f>
        <v>17.0167591831</v>
      </c>
      <c r="G283" s="224">
        <f>VLOOKUP(A283,'Questions_de_Village_V1-2-1'!$A:$AB,6,FALSE)</f>
        <v>307.89203208599997</v>
      </c>
      <c r="H283" s="224"/>
      <c r="I283" s="224" t="str">
        <f>VLOOKUP(A283,'Questions_de_Village_V1-2-1'!$A:$AB,10,FALSE)</f>
        <v>Moito</v>
      </c>
      <c r="J283" s="224" t="str">
        <f>VLOOKUP(A283,'Questions_de_Village_V1-2-1'!$A:$AB,11,FALSE)</f>
        <v>Djokhana</v>
      </c>
      <c r="K283" s="224" t="str">
        <f>VLOOKUP(A283,'Questions_de_Village_V1-2-1'!$A:$AB,14,FALSE)</f>
        <v>open_well_far_from_village</v>
      </c>
      <c r="L283" s="224">
        <f>VLOOKUP(A283,'Questions_de_Village_V1-2-1'!$A:$AB,15,FALSE)</f>
        <v>0</v>
      </c>
      <c r="M283" s="224">
        <f>VLOOKUP(A283,'Questions_de_Village_V1-2-1'!$A:$AB,16,FALSE)</f>
        <v>0</v>
      </c>
      <c r="N283" s="220"/>
      <c r="O283" s="220"/>
      <c r="P283" s="220">
        <v>1922</v>
      </c>
      <c r="Q283" s="220">
        <v>1972</v>
      </c>
      <c r="R283" s="220">
        <v>51</v>
      </c>
      <c r="S283" s="218">
        <v>367</v>
      </c>
      <c r="T283" s="218">
        <v>260</v>
      </c>
      <c r="U283" s="222">
        <v>70.844686648501366</v>
      </c>
      <c r="V283" s="218">
        <v>155</v>
      </c>
      <c r="W283" s="222">
        <v>42.234332425068125</v>
      </c>
      <c r="X283" s="221">
        <v>7.1960784313725492</v>
      </c>
      <c r="Y283" s="221">
        <v>5.0980392156862742</v>
      </c>
      <c r="Z283" s="221">
        <v>3.0392156862745097</v>
      </c>
      <c r="AA283" s="225">
        <v>47</v>
      </c>
      <c r="AB283" s="222">
        <v>92.156862745098039</v>
      </c>
      <c r="AC283" s="225">
        <v>3</v>
      </c>
      <c r="AD283" s="222">
        <v>5.8823529411764701</v>
      </c>
      <c r="AE283" s="225">
        <v>1</v>
      </c>
      <c r="AF283" s="222">
        <v>1.9607843137254901</v>
      </c>
      <c r="AG283" s="225">
        <v>0</v>
      </c>
      <c r="AH283" s="222">
        <v>0</v>
      </c>
      <c r="AI283" s="220">
        <v>74</v>
      </c>
      <c r="AJ283" s="220">
        <v>81</v>
      </c>
      <c r="AK283" s="222">
        <v>47.741935483870968</v>
      </c>
      <c r="AL283" s="222">
        <v>52.258064516129032</v>
      </c>
      <c r="AM283" s="222">
        <v>100</v>
      </c>
      <c r="AN283" s="223">
        <v>25.780645161290323</v>
      </c>
      <c r="AO283" s="224" t="s">
        <v>166</v>
      </c>
    </row>
    <row r="284" spans="1:41" x14ac:dyDescent="0.25">
      <c r="A284" s="219" t="s">
        <v>2071</v>
      </c>
      <c r="B284" s="220" t="s">
        <v>1950</v>
      </c>
      <c r="C284" s="224" t="e">
        <f>VLOOKUP(A284,'Questions_de_Village_V1-2-1'!$A:$AB,1,FALSE)</f>
        <v>#N/A</v>
      </c>
      <c r="D284" s="224" t="e">
        <f>VLOOKUP(A284,'Questions_de_Village_V1-2-1'!$A:$AB,9,FALSE)</f>
        <v>#N/A</v>
      </c>
      <c r="E284" s="224" t="e">
        <f>VLOOKUP(A284,'Questions_de_Village_V1-2-1'!$A:$AB,4,FALSE)</f>
        <v>#N/A</v>
      </c>
      <c r="F284" s="224" t="e">
        <f>VLOOKUP(A284,'Questions_de_Village_V1-2-1'!$A:$AB,5,FALSE)</f>
        <v>#N/A</v>
      </c>
      <c r="G284" s="224" t="e">
        <f>VLOOKUP(A284,'Questions_de_Village_V1-2-1'!$A:$AB,6,FALSE)</f>
        <v>#N/A</v>
      </c>
      <c r="H284" s="224"/>
      <c r="I284" s="224" t="e">
        <f>VLOOKUP(A284,'Questions_de_Village_V1-2-1'!$A:$AB,10,FALSE)</f>
        <v>#N/A</v>
      </c>
      <c r="J284" s="224" t="e">
        <f>VLOOKUP(A284,'Questions_de_Village_V1-2-1'!$A:$AB,11,FALSE)</f>
        <v>#N/A</v>
      </c>
      <c r="K284" s="224" t="e">
        <f>VLOOKUP(A284,'Questions_de_Village_V1-2-1'!$A:$AB,14,FALSE)</f>
        <v>#N/A</v>
      </c>
      <c r="L284" s="224" t="e">
        <f>VLOOKUP(A284,'Questions_de_Village_V1-2-1'!$A:$AB,15,FALSE)</f>
        <v>#N/A</v>
      </c>
      <c r="M284" s="224" t="e">
        <f>VLOOKUP(A284,'Questions_de_Village_V1-2-1'!$A:$AB,16,FALSE)</f>
        <v>#N/A</v>
      </c>
      <c r="N284" s="220"/>
      <c r="O284" s="220"/>
      <c r="P284" s="220">
        <v>846</v>
      </c>
      <c r="Q284" s="220">
        <v>876</v>
      </c>
      <c r="R284" s="220">
        <v>31</v>
      </c>
      <c r="S284" s="218">
        <v>189</v>
      </c>
      <c r="T284" s="218">
        <v>129</v>
      </c>
      <c r="U284" s="222">
        <v>68.253968253968253</v>
      </c>
      <c r="V284" s="218">
        <v>53</v>
      </c>
      <c r="W284" s="222">
        <v>28.042328042328041</v>
      </c>
      <c r="X284" s="221">
        <v>6.096774193548387</v>
      </c>
      <c r="Y284" s="221">
        <v>4.161290322580645</v>
      </c>
      <c r="Z284" s="221">
        <v>1.7096774193548387</v>
      </c>
      <c r="AA284" s="225">
        <v>31</v>
      </c>
      <c r="AB284" s="222">
        <v>100</v>
      </c>
      <c r="AC284" s="225">
        <v>0</v>
      </c>
      <c r="AD284" s="222">
        <v>0</v>
      </c>
      <c r="AE284" s="225">
        <v>0</v>
      </c>
      <c r="AF284" s="222">
        <v>0</v>
      </c>
      <c r="AG284" s="225">
        <v>0</v>
      </c>
      <c r="AH284" s="222">
        <v>0</v>
      </c>
      <c r="AI284" s="220">
        <v>26</v>
      </c>
      <c r="AJ284" s="220">
        <v>27</v>
      </c>
      <c r="AK284" s="222">
        <v>49.056603773584904</v>
      </c>
      <c r="AL284" s="222">
        <v>50.943396226415096</v>
      </c>
      <c r="AM284" s="222">
        <v>100</v>
      </c>
      <c r="AN284" s="223">
        <v>33.735849056603776</v>
      </c>
      <c r="AO284" s="273" t="s">
        <v>2049</v>
      </c>
    </row>
    <row r="285" spans="1:41" x14ac:dyDescent="0.25">
      <c r="A285" s="181" t="s">
        <v>957</v>
      </c>
      <c r="B285" s="220" t="s">
        <v>957</v>
      </c>
      <c r="C285" s="224" t="str">
        <f>VLOOKUP(A285,'Questions_de_Village_V1-2-1'!$A:$AB,1,FALSE)</f>
        <v>Djaya</v>
      </c>
      <c r="D285" s="224" t="str">
        <f>VLOOKUP(A285,'Questions_de_Village_V1-2-1'!$A:$AB,9,FALSE)</f>
        <v>Djaya</v>
      </c>
      <c r="E285" s="224">
        <f>VLOOKUP(A285,'Questions_de_Village_V1-2-1'!$A:$AB,4,FALSE)</f>
        <v>12.166708575199999</v>
      </c>
      <c r="F285" s="224">
        <f>VLOOKUP(A285,'Questions_de_Village_V1-2-1'!$A:$AB,5,FALSE)</f>
        <v>17.547693921</v>
      </c>
      <c r="G285" s="224">
        <f>VLOOKUP(A285,'Questions_de_Village_V1-2-1'!$A:$AB,6,FALSE)</f>
        <v>311.43957634399999</v>
      </c>
      <c r="H285" s="224"/>
      <c r="I285" s="224" t="str">
        <f>VLOOKUP(A285,'Questions_de_Village_V1-2-1'!$A:$AB,10,FALSE)</f>
        <v>Amloudouba</v>
      </c>
      <c r="J285" s="224" t="str">
        <f>VLOOKUP(A285,'Questions_de_Village_V1-2-1'!$A:$AB,11,FALSE)</f>
        <v>Arbouchatak</v>
      </c>
      <c r="K285" s="224" t="str">
        <f>VLOOKUP(A285,'Questions_de_Village_V1-2-1'!$A:$AB,14,FALSE)</f>
        <v>swamp_far_away</v>
      </c>
      <c r="L285" s="224">
        <f>VLOOKUP(A285,'Questions_de_Village_V1-2-1'!$A:$AB,15,FALSE)</f>
        <v>0</v>
      </c>
      <c r="M285" s="224">
        <f>VLOOKUP(A285,'Questions_de_Village_V1-2-1'!$A:$AB,16,FALSE)</f>
        <v>0</v>
      </c>
      <c r="N285" s="220"/>
      <c r="O285" s="220"/>
      <c r="P285" s="220">
        <v>1337</v>
      </c>
      <c r="Q285" s="220">
        <v>1352</v>
      </c>
      <c r="R285" s="220">
        <v>16</v>
      </c>
      <c r="S285" s="218">
        <v>93</v>
      </c>
      <c r="T285" s="218">
        <v>62</v>
      </c>
      <c r="U285" s="222">
        <v>66.666666666666657</v>
      </c>
      <c r="V285" s="218">
        <v>19</v>
      </c>
      <c r="W285" s="222">
        <v>20.43010752688172</v>
      </c>
      <c r="X285" s="221">
        <v>5.8125</v>
      </c>
      <c r="Y285" s="221">
        <v>3.875</v>
      </c>
      <c r="Z285" s="221">
        <v>1.1875</v>
      </c>
      <c r="AA285" s="225">
        <v>12</v>
      </c>
      <c r="AB285" s="222">
        <v>75</v>
      </c>
      <c r="AC285" s="225">
        <v>2</v>
      </c>
      <c r="AD285" s="222">
        <v>12.5</v>
      </c>
      <c r="AE285" s="225">
        <v>1</v>
      </c>
      <c r="AF285" s="222">
        <v>6.25</v>
      </c>
      <c r="AG285" s="225">
        <v>0</v>
      </c>
      <c r="AH285" s="222">
        <v>0</v>
      </c>
      <c r="AI285" s="220">
        <v>9</v>
      </c>
      <c r="AJ285" s="220">
        <v>10</v>
      </c>
      <c r="AK285" s="222">
        <v>47.368421052631575</v>
      </c>
      <c r="AL285" s="222">
        <v>52.631578947368418</v>
      </c>
      <c r="AM285" s="222">
        <v>100</v>
      </c>
      <c r="AN285" s="223">
        <v>35.157894736842103</v>
      </c>
      <c r="AO285" s="224" t="s">
        <v>1796</v>
      </c>
    </row>
    <row r="286" spans="1:41" x14ac:dyDescent="0.25">
      <c r="A286" s="266" t="s">
        <v>1808</v>
      </c>
      <c r="B286" s="220" t="s">
        <v>1808</v>
      </c>
      <c r="C286" s="224" t="e">
        <f>VLOOKUP(A286,'Questions_de_Village_V1-2-1'!$A:$AB,1,FALSE)</f>
        <v>#N/A</v>
      </c>
      <c r="D286" s="224" t="e">
        <f>VLOOKUP(A286,'Questions_de_Village_V1-2-1'!$A:$AB,9,FALSE)</f>
        <v>#N/A</v>
      </c>
      <c r="E286" s="224" t="e">
        <f>VLOOKUP(A286,'Questions_de_Village_V1-2-1'!$A:$AB,4,FALSE)</f>
        <v>#N/A</v>
      </c>
      <c r="F286" s="224" t="e">
        <f>VLOOKUP(A286,'Questions_de_Village_V1-2-1'!$A:$AB,5,FALSE)</f>
        <v>#N/A</v>
      </c>
      <c r="G286" s="224" t="e">
        <f>VLOOKUP(A286,'Questions_de_Village_V1-2-1'!$A:$AB,6,FALSE)</f>
        <v>#N/A</v>
      </c>
      <c r="H286" s="224"/>
      <c r="I286" s="224" t="e">
        <f>VLOOKUP(A286,'Questions_de_Village_V1-2-1'!$A:$AB,10,FALSE)</f>
        <v>#N/A</v>
      </c>
      <c r="J286" s="224" t="e">
        <f>VLOOKUP(A286,'Questions_de_Village_V1-2-1'!$A:$AB,11,FALSE)</f>
        <v>#N/A</v>
      </c>
      <c r="K286" s="224" t="e">
        <f>VLOOKUP(A286,'Questions_de_Village_V1-2-1'!$A:$AB,14,FALSE)</f>
        <v>#N/A</v>
      </c>
      <c r="L286" s="224" t="e">
        <f>VLOOKUP(A286,'Questions_de_Village_V1-2-1'!$A:$AB,15,FALSE)</f>
        <v>#N/A</v>
      </c>
      <c r="M286" s="224" t="e">
        <f>VLOOKUP(A286,'Questions_de_Village_V1-2-1'!$A:$AB,16,FALSE)</f>
        <v>#N/A</v>
      </c>
      <c r="N286" s="220"/>
      <c r="O286" s="220"/>
      <c r="P286" s="220">
        <v>369</v>
      </c>
      <c r="Q286" s="220">
        <v>1029</v>
      </c>
      <c r="R286" s="220">
        <v>661</v>
      </c>
      <c r="S286" s="218">
        <v>3557</v>
      </c>
      <c r="T286" s="218">
        <v>2277</v>
      </c>
      <c r="U286" s="222">
        <v>64.014619061006456</v>
      </c>
      <c r="V286" s="218">
        <v>862</v>
      </c>
      <c r="W286" s="222">
        <v>24.233904976103457</v>
      </c>
      <c r="X286" s="221">
        <v>5.3812405446293496</v>
      </c>
      <c r="Y286" s="221">
        <v>3.4447806354009076</v>
      </c>
      <c r="Z286" s="221">
        <v>1.3040847201210288</v>
      </c>
      <c r="AA286" s="225">
        <v>624</v>
      </c>
      <c r="AB286" s="222">
        <v>94.402420574886534</v>
      </c>
      <c r="AC286" s="225">
        <v>23</v>
      </c>
      <c r="AD286" s="222">
        <v>3.4795763993948561</v>
      </c>
      <c r="AE286" s="225">
        <v>3</v>
      </c>
      <c r="AF286" s="222">
        <v>0.45385779122541603</v>
      </c>
      <c r="AG286" s="225">
        <v>0</v>
      </c>
      <c r="AH286" s="222">
        <v>0</v>
      </c>
      <c r="AI286" s="220">
        <v>399</v>
      </c>
      <c r="AJ286" s="220">
        <v>462</v>
      </c>
      <c r="AK286" s="222">
        <v>46.287703016241302</v>
      </c>
      <c r="AL286" s="222">
        <v>53.596287703016245</v>
      </c>
      <c r="AM286" s="222">
        <v>99.883990719257554</v>
      </c>
      <c r="AN286" s="223">
        <v>33.104408352668216</v>
      </c>
      <c r="AO286" s="224" t="s">
        <v>937</v>
      </c>
    </row>
    <row r="287" spans="1:41" x14ac:dyDescent="0.25">
      <c r="A287" s="219" t="s">
        <v>1400</v>
      </c>
      <c r="B287" s="220" t="s">
        <v>1400</v>
      </c>
      <c r="C287" s="224" t="str">
        <f>VLOOKUP(A287,'Questions_de_Village_V1-2-1'!$A:$AB,1,FALSE)</f>
        <v>Djibni Boulala</v>
      </c>
      <c r="D287" s="224" t="str">
        <f>VLOOKUP(A287,'Questions_de_Village_V1-2-1'!$A:$AB,9,FALSE)</f>
        <v>Djibne</v>
      </c>
      <c r="E287" s="224">
        <f>VLOOKUP(A287,'Questions_de_Village_V1-2-1'!$A:$AB,4,FALSE)</f>
        <v>12.6930409204</v>
      </c>
      <c r="F287" s="224">
        <f>VLOOKUP(A287,'Questions_de_Village_V1-2-1'!$A:$AB,5,FALSE)</f>
        <v>16.439523659700001</v>
      </c>
      <c r="G287" s="224">
        <f>VLOOKUP(A287,'Questions_de_Village_V1-2-1'!$A:$AB,6,FALSE)</f>
        <v>313.775193425</v>
      </c>
      <c r="H287" s="224"/>
      <c r="I287" s="224" t="str">
        <f>VLOOKUP(A287,'Questions_de_Village_V1-2-1'!$A:$AB,10,FALSE)</f>
        <v>Moito</v>
      </c>
      <c r="J287" s="224" t="str">
        <f>VLOOKUP(A287,'Questions_de_Village_V1-2-1'!$A:$AB,11,FALSE)</f>
        <v>Moito</v>
      </c>
      <c r="K287" s="224" t="str">
        <f>VLOOKUP(A287,'Questions_de_Village_V1-2-1'!$A:$AB,14,FALSE)</f>
        <v>open_well_far_from_village</v>
      </c>
      <c r="L287" s="224">
        <f>VLOOKUP(A287,'Questions_de_Village_V1-2-1'!$A:$AB,15,FALSE)</f>
        <v>0</v>
      </c>
      <c r="M287" s="224">
        <f>VLOOKUP(A287,'Questions_de_Village_V1-2-1'!$A:$AB,16,FALSE)</f>
        <v>0</v>
      </c>
      <c r="N287" s="220"/>
      <c r="O287" s="220"/>
      <c r="P287" s="220">
        <v>3059</v>
      </c>
      <c r="Q287" s="220">
        <v>3081</v>
      </c>
      <c r="R287" s="220">
        <v>23</v>
      </c>
      <c r="S287" s="218">
        <v>196</v>
      </c>
      <c r="T287" s="218">
        <v>146</v>
      </c>
      <c r="U287" s="222">
        <v>74.489795918367349</v>
      </c>
      <c r="V287" s="218">
        <v>63</v>
      </c>
      <c r="W287" s="222">
        <v>32.142857142857146</v>
      </c>
      <c r="X287" s="221">
        <v>8.5217391304347831</v>
      </c>
      <c r="Y287" s="221">
        <v>6.6363636363636367</v>
      </c>
      <c r="Z287" s="221">
        <v>2.7391304347826089</v>
      </c>
      <c r="AA287" s="225">
        <v>20</v>
      </c>
      <c r="AB287" s="222">
        <v>86.956521739130437</v>
      </c>
      <c r="AC287" s="225">
        <v>2</v>
      </c>
      <c r="AD287" s="222">
        <v>8.695652173913043</v>
      </c>
      <c r="AE287" s="225">
        <v>1</v>
      </c>
      <c r="AF287" s="222">
        <v>4.3478260869565215</v>
      </c>
      <c r="AG287" s="225">
        <v>0</v>
      </c>
      <c r="AH287" s="222">
        <v>0</v>
      </c>
      <c r="AI287" s="220">
        <v>31</v>
      </c>
      <c r="AJ287" s="220">
        <v>32</v>
      </c>
      <c r="AK287" s="222">
        <v>49.206349206349202</v>
      </c>
      <c r="AL287" s="222">
        <v>50.793650793650791</v>
      </c>
      <c r="AM287" s="222">
        <v>100</v>
      </c>
      <c r="AN287" s="223">
        <v>38.714285714285715</v>
      </c>
      <c r="AO287" s="224" t="s">
        <v>105</v>
      </c>
    </row>
    <row r="288" spans="1:41" x14ac:dyDescent="0.25">
      <c r="A288" s="266" t="s">
        <v>1831</v>
      </c>
      <c r="B288" s="220" t="s">
        <v>1967</v>
      </c>
      <c r="C288" s="224" t="e">
        <f>VLOOKUP(A288,'Questions_de_Village_V1-2-1'!$A:$AB,1,FALSE)</f>
        <v>#N/A</v>
      </c>
      <c r="D288" s="224" t="e">
        <f>VLOOKUP(A288,'Questions_de_Village_V1-2-1'!$A:$AB,9,FALSE)</f>
        <v>#N/A</v>
      </c>
      <c r="E288" s="224" t="e">
        <f>VLOOKUP(A288,'Questions_de_Village_V1-2-1'!$A:$AB,4,FALSE)</f>
        <v>#N/A</v>
      </c>
      <c r="F288" s="224" t="e">
        <f>VLOOKUP(A288,'Questions_de_Village_V1-2-1'!$A:$AB,5,FALSE)</f>
        <v>#N/A</v>
      </c>
      <c r="G288" s="224" t="e">
        <f>VLOOKUP(A288,'Questions_de_Village_V1-2-1'!$A:$AB,6,FALSE)</f>
        <v>#N/A</v>
      </c>
      <c r="H288" s="224"/>
      <c r="I288" s="224" t="e">
        <f>VLOOKUP(A288,'Questions_de_Village_V1-2-1'!$A:$AB,10,FALSE)</f>
        <v>#N/A</v>
      </c>
      <c r="J288" s="224" t="e">
        <f>VLOOKUP(A288,'Questions_de_Village_V1-2-1'!$A:$AB,11,FALSE)</f>
        <v>#N/A</v>
      </c>
      <c r="K288" s="224" t="e">
        <f>VLOOKUP(A288,'Questions_de_Village_V1-2-1'!$A:$AB,14,FALSE)</f>
        <v>#N/A</v>
      </c>
      <c r="L288" s="224" t="e">
        <f>VLOOKUP(A288,'Questions_de_Village_V1-2-1'!$A:$AB,15,FALSE)</f>
        <v>#N/A</v>
      </c>
      <c r="M288" s="224" t="e">
        <f>VLOOKUP(A288,'Questions_de_Village_V1-2-1'!$A:$AB,16,FALSE)</f>
        <v>#N/A</v>
      </c>
      <c r="N288" s="220"/>
      <c r="O288" s="220"/>
      <c r="P288" s="220">
        <v>2490</v>
      </c>
      <c r="Q288" s="220">
        <v>2524</v>
      </c>
      <c r="R288" s="220">
        <v>35</v>
      </c>
      <c r="S288" s="218">
        <v>165</v>
      </c>
      <c r="T288" s="218">
        <v>105</v>
      </c>
      <c r="U288" s="222">
        <v>63.636363636363633</v>
      </c>
      <c r="V288" s="218">
        <v>33</v>
      </c>
      <c r="W288" s="222">
        <v>20</v>
      </c>
      <c r="X288" s="221">
        <v>4.7142857142857144</v>
      </c>
      <c r="Y288" s="221">
        <v>3</v>
      </c>
      <c r="Z288" s="221">
        <v>0.94285714285714284</v>
      </c>
      <c r="AA288" s="225">
        <v>33</v>
      </c>
      <c r="AB288" s="222">
        <v>94.285714285714278</v>
      </c>
      <c r="AC288" s="225">
        <v>1</v>
      </c>
      <c r="AD288" s="222">
        <v>2.8571428571428572</v>
      </c>
      <c r="AE288" s="225">
        <v>0</v>
      </c>
      <c r="AF288" s="222">
        <v>0</v>
      </c>
      <c r="AG288" s="225">
        <v>0</v>
      </c>
      <c r="AH288" s="222">
        <v>0</v>
      </c>
      <c r="AI288" s="220">
        <v>15</v>
      </c>
      <c r="AJ288" s="220">
        <v>18</v>
      </c>
      <c r="AK288" s="222">
        <v>45.454545454545453</v>
      </c>
      <c r="AL288" s="222">
        <v>54.54545454545454</v>
      </c>
      <c r="AM288" s="222">
        <v>100</v>
      </c>
      <c r="AN288" s="223">
        <v>36.393939393939391</v>
      </c>
      <c r="AO288" s="224" t="s">
        <v>937</v>
      </c>
    </row>
    <row r="289" spans="1:41" x14ac:dyDescent="0.25">
      <c r="A289" s="266" t="s">
        <v>1830</v>
      </c>
      <c r="B289" s="220" t="s">
        <v>1967</v>
      </c>
      <c r="C289" s="224" t="e">
        <f>VLOOKUP(A289,'Questions_de_Village_V1-2-1'!$A:$AB,1,FALSE)</f>
        <v>#N/A</v>
      </c>
      <c r="D289" s="224" t="e">
        <f>VLOOKUP(A289,'Questions_de_Village_V1-2-1'!$A:$AB,9,FALSE)</f>
        <v>#N/A</v>
      </c>
      <c r="E289" s="224" t="e">
        <f>VLOOKUP(A289,'Questions_de_Village_V1-2-1'!$A:$AB,4,FALSE)</f>
        <v>#N/A</v>
      </c>
      <c r="F289" s="224" t="e">
        <f>VLOOKUP(A289,'Questions_de_Village_V1-2-1'!$A:$AB,5,FALSE)</f>
        <v>#N/A</v>
      </c>
      <c r="G289" s="224" t="e">
        <f>VLOOKUP(A289,'Questions_de_Village_V1-2-1'!$A:$AB,6,FALSE)</f>
        <v>#N/A</v>
      </c>
      <c r="H289" s="224"/>
      <c r="I289" s="224" t="e">
        <f>VLOOKUP(A289,'Questions_de_Village_V1-2-1'!$A:$AB,10,FALSE)</f>
        <v>#N/A</v>
      </c>
      <c r="J289" s="224" t="e">
        <f>VLOOKUP(A289,'Questions_de_Village_V1-2-1'!$A:$AB,11,FALSE)</f>
        <v>#N/A</v>
      </c>
      <c r="K289" s="224" t="e">
        <f>VLOOKUP(A289,'Questions_de_Village_V1-2-1'!$A:$AB,14,FALSE)</f>
        <v>#N/A</v>
      </c>
      <c r="L289" s="224" t="e">
        <f>VLOOKUP(A289,'Questions_de_Village_V1-2-1'!$A:$AB,15,FALSE)</f>
        <v>#N/A</v>
      </c>
      <c r="M289" s="224" t="e">
        <f>VLOOKUP(A289,'Questions_de_Village_V1-2-1'!$A:$AB,16,FALSE)</f>
        <v>#N/A</v>
      </c>
      <c r="N289" s="220"/>
      <c r="O289" s="220"/>
      <c r="P289" s="220">
        <v>2475</v>
      </c>
      <c r="Q289" s="220">
        <v>2489</v>
      </c>
      <c r="R289" s="220">
        <v>15</v>
      </c>
      <c r="S289" s="218">
        <v>80</v>
      </c>
      <c r="T289" s="218">
        <v>53</v>
      </c>
      <c r="U289" s="222">
        <v>66.25</v>
      </c>
      <c r="V289" s="218">
        <v>19</v>
      </c>
      <c r="W289" s="222">
        <v>23.75</v>
      </c>
      <c r="X289" s="221">
        <v>5.333333333333333</v>
      </c>
      <c r="Y289" s="221">
        <v>3.5333333333333332</v>
      </c>
      <c r="Z289" s="221">
        <v>1.2666666666666666</v>
      </c>
      <c r="AA289" s="225">
        <v>13</v>
      </c>
      <c r="AB289" s="222">
        <v>86.666666666666671</v>
      </c>
      <c r="AC289" s="225">
        <v>1</v>
      </c>
      <c r="AD289" s="222">
        <v>6.666666666666667</v>
      </c>
      <c r="AE289" s="225">
        <v>0</v>
      </c>
      <c r="AF289" s="222">
        <v>0</v>
      </c>
      <c r="AG289" s="225">
        <v>0</v>
      </c>
      <c r="AH289" s="222">
        <v>0</v>
      </c>
      <c r="AI289" s="220">
        <v>10</v>
      </c>
      <c r="AJ289" s="220">
        <v>9</v>
      </c>
      <c r="AK289" s="222">
        <v>52.631578947368418</v>
      </c>
      <c r="AL289" s="222">
        <v>47.368421052631575</v>
      </c>
      <c r="AM289" s="222">
        <v>100</v>
      </c>
      <c r="AN289" s="223">
        <v>31.894736842105264</v>
      </c>
      <c r="AO289" s="224" t="s">
        <v>937</v>
      </c>
    </row>
    <row r="290" spans="1:41" x14ac:dyDescent="0.25">
      <c r="A290" s="268" t="s">
        <v>1195</v>
      </c>
      <c r="B290" s="227" t="s">
        <v>1195</v>
      </c>
      <c r="C290" s="231" t="str">
        <f>VLOOKUP(A290,'Questions_de_Village_V1-2-1'!$A:$AB,1,FALSE)</f>
        <v>Djimeze</v>
      </c>
      <c r="D290" s="231" t="str">
        <f>VLOOKUP(A290,'Questions_de_Village_V1-2-1'!$A:$AB,9,FALSE)</f>
        <v>Djimeze Centre</v>
      </c>
      <c r="E290" s="231">
        <f>VLOOKUP(A290,'Questions_de_Village_V1-2-1'!$A:$AB,4,FALSE)</f>
        <v>12.466931646900001</v>
      </c>
      <c r="F290" s="231">
        <f>VLOOKUP(A290,'Questions_de_Village_V1-2-1'!$A:$AB,5,FALSE)</f>
        <v>17.043405275600001</v>
      </c>
      <c r="G290" s="231">
        <f>VLOOKUP(A290,'Questions_de_Village_V1-2-1'!$A:$AB,6,FALSE)</f>
        <v>310.55902660100003</v>
      </c>
      <c r="H290" s="231"/>
      <c r="I290" s="231" t="str">
        <f>VLOOKUP(A290,'Questions_de_Village_V1-2-1'!$A:$AB,10,FALSE)</f>
        <v>Tania_1_Bokoro_</v>
      </c>
      <c r="J290" s="231" t="str">
        <f>VLOOKUP(A290,'Questions_de_Village_V1-2-1'!$A:$AB,11,FALSE)</f>
        <v>Bokoro</v>
      </c>
      <c r="K290" s="231" t="str">
        <f>VLOOKUP(A290,'Questions_de_Village_V1-2-1'!$A:$AB,14,FALSE)</f>
        <v>bh_in_village</v>
      </c>
      <c r="L290" s="231">
        <f>VLOOKUP(A290,'Questions_de_Village_V1-2-1'!$A:$AB,15,FALSE)</f>
        <v>1</v>
      </c>
      <c r="M290" s="231">
        <f>VLOOKUP(A290,'Questions_de_Village_V1-2-1'!$A:$AB,16,FALSE)</f>
        <v>0</v>
      </c>
      <c r="N290" s="227"/>
      <c r="O290" s="227"/>
      <c r="P290" s="227">
        <v>6233</v>
      </c>
      <c r="Q290" s="227">
        <v>6397</v>
      </c>
      <c r="R290" s="227">
        <v>165</v>
      </c>
      <c r="S290" s="226">
        <v>1179</v>
      </c>
      <c r="T290" s="226">
        <v>863</v>
      </c>
      <c r="U290" s="229">
        <v>73.197625106022059</v>
      </c>
      <c r="V290" s="226">
        <v>322</v>
      </c>
      <c r="W290" s="229">
        <v>27.311280746395251</v>
      </c>
      <c r="X290" s="228">
        <v>7.1454545454545455</v>
      </c>
      <c r="Y290" s="228">
        <v>5.2303030303030305</v>
      </c>
      <c r="Z290" s="228">
        <v>1.9515151515151514</v>
      </c>
      <c r="AA290" s="232">
        <v>152</v>
      </c>
      <c r="AB290" s="229">
        <v>92.121212121212125</v>
      </c>
      <c r="AC290" s="232">
        <v>7</v>
      </c>
      <c r="AD290" s="229">
        <v>4.2424242424242431</v>
      </c>
      <c r="AE290" s="232">
        <v>1</v>
      </c>
      <c r="AF290" s="229">
        <v>0.60606060606060608</v>
      </c>
      <c r="AG290" s="232">
        <v>0</v>
      </c>
      <c r="AH290" s="229">
        <v>0</v>
      </c>
      <c r="AI290" s="227">
        <v>144</v>
      </c>
      <c r="AJ290" s="227">
        <v>178</v>
      </c>
      <c r="AK290" s="229">
        <v>44.720496894409941</v>
      </c>
      <c r="AL290" s="229">
        <v>55.279503105590067</v>
      </c>
      <c r="AM290" s="229">
        <v>100</v>
      </c>
      <c r="AN290" s="230">
        <v>36.267080745341616</v>
      </c>
      <c r="AO290" s="169" t="s">
        <v>102</v>
      </c>
    </row>
    <row r="291" spans="1:41" x14ac:dyDescent="0.25">
      <c r="A291" s="268" t="s">
        <v>1927</v>
      </c>
      <c r="B291" s="227" t="s">
        <v>1927</v>
      </c>
      <c r="C291" s="231" t="str">
        <f>VLOOKUP(A291,'Questions_de_Village_V1-2-1'!$A:$AB,1,FALSE)</f>
        <v>Djimeze 1</v>
      </c>
      <c r="D291" s="231" t="str">
        <f>VLOOKUP(A291,'Questions_de_Village_V1-2-1'!$A:$AB,9,FALSE)</f>
        <v>Djimeze1</v>
      </c>
      <c r="E291" s="231">
        <f>VLOOKUP(A291,'Questions_de_Village_V1-2-1'!$A:$AB,4,FALSE)</f>
        <v>11.9839541181</v>
      </c>
      <c r="F291" s="231">
        <f>VLOOKUP(A291,'Questions_de_Village_V1-2-1'!$A:$AB,5,FALSE)</f>
        <v>17.147556337699999</v>
      </c>
      <c r="G291" s="231">
        <f>VLOOKUP(A291,'Questions_de_Village_V1-2-1'!$A:$AB,6,FALSE)</f>
        <v>325.279223522</v>
      </c>
      <c r="H291" s="231"/>
      <c r="I291" s="231" t="str">
        <f>VLOOKUP(A291,'Questions_de_Village_V1-2-1'!$A:$AB,10,FALSE)</f>
        <v>Amloudouba</v>
      </c>
      <c r="J291" s="231" t="str">
        <f>VLOOKUP(A291,'Questions_de_Village_V1-2-1'!$A:$AB,11,FALSE)</f>
        <v>Ouled_Bili</v>
      </c>
      <c r="K291" s="231" t="str">
        <f>VLOOKUP(A291,'Questions_de_Village_V1-2-1'!$A:$AB,14,FALSE)</f>
        <v>bh_in_village</v>
      </c>
      <c r="L291" s="231">
        <f>VLOOKUP(A291,'Questions_de_Village_V1-2-1'!$A:$AB,15,FALSE)</f>
        <v>1</v>
      </c>
      <c r="M291" s="231">
        <f>VLOOKUP(A291,'Questions_de_Village_V1-2-1'!$A:$AB,16,FALSE)</f>
        <v>0</v>
      </c>
      <c r="N291" s="227"/>
      <c r="O291" s="227"/>
      <c r="P291" s="227">
        <v>2294</v>
      </c>
      <c r="Q291" s="227">
        <v>2346</v>
      </c>
      <c r="R291" s="227">
        <v>53</v>
      </c>
      <c r="S291" s="226">
        <v>329</v>
      </c>
      <c r="T291" s="226">
        <v>220</v>
      </c>
      <c r="U291" s="229">
        <v>66.869300911854097</v>
      </c>
      <c r="V291" s="226">
        <v>100</v>
      </c>
      <c r="W291" s="229">
        <v>30.3951367781155</v>
      </c>
      <c r="X291" s="228">
        <v>6.2075471698113205</v>
      </c>
      <c r="Y291" s="228">
        <v>4.1509433962264151</v>
      </c>
      <c r="Z291" s="228">
        <v>1.8867924528301887</v>
      </c>
      <c r="AA291" s="232">
        <v>46</v>
      </c>
      <c r="AB291" s="229">
        <v>86.79245283018868</v>
      </c>
      <c r="AC291" s="232">
        <v>6</v>
      </c>
      <c r="AD291" s="229">
        <v>11.320754716981133</v>
      </c>
      <c r="AE291" s="232">
        <v>1</v>
      </c>
      <c r="AF291" s="229">
        <v>1.8867924528301887</v>
      </c>
      <c r="AG291" s="232">
        <v>0</v>
      </c>
      <c r="AH291" s="229">
        <v>0</v>
      </c>
      <c r="AI291" s="227">
        <v>41</v>
      </c>
      <c r="AJ291" s="227">
        <v>59</v>
      </c>
      <c r="AK291" s="229">
        <v>41</v>
      </c>
      <c r="AL291" s="229">
        <v>59</v>
      </c>
      <c r="AM291" s="229">
        <v>100</v>
      </c>
      <c r="AN291" s="230">
        <v>35.119999999999997</v>
      </c>
      <c r="AO291" s="231" t="s">
        <v>2063</v>
      </c>
    </row>
    <row r="292" spans="1:41" x14ac:dyDescent="0.25">
      <c r="A292" s="268" t="s">
        <v>1441</v>
      </c>
      <c r="B292" s="227" t="s">
        <v>1441</v>
      </c>
      <c r="C292" s="231" t="str">
        <f>VLOOKUP(A292,'Questions_de_Village_V1-2-1'!$A:$AB,1,FALSE)</f>
        <v>Djimeze 2</v>
      </c>
      <c r="D292" s="231" t="str">
        <f>VLOOKUP(A292,'Questions_de_Village_V1-2-1'!$A:$AB,9,FALSE)</f>
        <v>Djimeze2</v>
      </c>
      <c r="E292" s="231">
        <f>VLOOKUP(A292,'Questions_de_Village_V1-2-1'!$A:$AB,4,FALSE)</f>
        <v>11.975504637</v>
      </c>
      <c r="F292" s="231">
        <f>VLOOKUP(A292,'Questions_de_Village_V1-2-1'!$A:$AB,5,FALSE)</f>
        <v>17.155122211399998</v>
      </c>
      <c r="G292" s="231">
        <f>VLOOKUP(A292,'Questions_de_Village_V1-2-1'!$A:$AB,6,FALSE)</f>
        <v>324.30952553399999</v>
      </c>
      <c r="H292" s="231"/>
      <c r="I292" s="231" t="str">
        <f>VLOOKUP(A292,'Questions_de_Village_V1-2-1'!$A:$AB,10,FALSE)</f>
        <v>Amloudouba</v>
      </c>
      <c r="J292" s="231" t="str">
        <f>VLOOKUP(A292,'Questions_de_Village_V1-2-1'!$A:$AB,11,FALSE)</f>
        <v>Ouled_Bili</v>
      </c>
      <c r="K292" s="231" t="str">
        <f>VLOOKUP(A292,'Questions_de_Village_V1-2-1'!$A:$AB,14,FALSE)</f>
        <v>bh_in_village</v>
      </c>
      <c r="L292" s="231">
        <f>VLOOKUP(A292,'Questions_de_Village_V1-2-1'!$A:$AB,15,FALSE)</f>
        <v>1</v>
      </c>
      <c r="M292" s="231">
        <f>VLOOKUP(A292,'Questions_de_Village_V1-2-1'!$A:$AB,16,FALSE)</f>
        <v>0</v>
      </c>
      <c r="N292" s="227"/>
      <c r="O292" s="227"/>
      <c r="P292" s="227">
        <v>619</v>
      </c>
      <c r="Q292" s="227">
        <v>647</v>
      </c>
      <c r="R292" s="227">
        <v>29</v>
      </c>
      <c r="S292" s="226">
        <v>190</v>
      </c>
      <c r="T292" s="226">
        <v>129</v>
      </c>
      <c r="U292" s="229">
        <v>67.89473684210526</v>
      </c>
      <c r="V292" s="226">
        <v>60</v>
      </c>
      <c r="W292" s="229">
        <v>31.578947368421051</v>
      </c>
      <c r="X292" s="228">
        <v>6.5517241379310347</v>
      </c>
      <c r="Y292" s="228">
        <v>4.4482758620689653</v>
      </c>
      <c r="Z292" s="228">
        <v>2.0689655172413794</v>
      </c>
      <c r="AA292" s="232">
        <v>26</v>
      </c>
      <c r="AB292" s="229">
        <v>89.65517241379311</v>
      </c>
      <c r="AC292" s="232">
        <v>3</v>
      </c>
      <c r="AD292" s="229">
        <v>10.344827586206897</v>
      </c>
      <c r="AE292" s="232">
        <v>0</v>
      </c>
      <c r="AF292" s="229">
        <v>0</v>
      </c>
      <c r="AG292" s="232">
        <v>0</v>
      </c>
      <c r="AH292" s="229">
        <v>0</v>
      </c>
      <c r="AI292" s="227">
        <v>29</v>
      </c>
      <c r="AJ292" s="227">
        <v>31</v>
      </c>
      <c r="AK292" s="229">
        <v>48.333333333333336</v>
      </c>
      <c r="AL292" s="229">
        <v>51.666666666666671</v>
      </c>
      <c r="AM292" s="229">
        <v>100</v>
      </c>
      <c r="AN292" s="230">
        <v>36.049999999999997</v>
      </c>
      <c r="AO292" s="231" t="s">
        <v>2063</v>
      </c>
    </row>
    <row r="293" spans="1:41" x14ac:dyDescent="0.25">
      <c r="A293" s="181" t="s">
        <v>1797</v>
      </c>
      <c r="B293" s="227" t="s">
        <v>1797</v>
      </c>
      <c r="C293" s="231" t="e">
        <f>VLOOKUP(A293,'Questions_de_Village_V1-2-1'!$A:$AB,1,FALSE)</f>
        <v>#N/A</v>
      </c>
      <c r="D293" s="231" t="e">
        <f>VLOOKUP(A293,'Questions_de_Village_V1-2-1'!$A:$AB,9,FALSE)</f>
        <v>#N/A</v>
      </c>
      <c r="E293" s="231" t="e">
        <f>VLOOKUP(A293,'Questions_de_Village_V1-2-1'!$A:$AB,4,FALSE)</f>
        <v>#N/A</v>
      </c>
      <c r="F293" s="231" t="e">
        <f>VLOOKUP(A293,'Questions_de_Village_V1-2-1'!$A:$AB,5,FALSE)</f>
        <v>#N/A</v>
      </c>
      <c r="G293" s="231" t="e">
        <f>VLOOKUP(A293,'Questions_de_Village_V1-2-1'!$A:$AB,6,FALSE)</f>
        <v>#N/A</v>
      </c>
      <c r="H293" s="231"/>
      <c r="I293" s="231" t="e">
        <f>VLOOKUP(A293,'Questions_de_Village_V1-2-1'!$A:$AB,10,FALSE)</f>
        <v>#N/A</v>
      </c>
      <c r="J293" s="231" t="e">
        <f>VLOOKUP(A293,'Questions_de_Village_V1-2-1'!$A:$AB,11,FALSE)</f>
        <v>#N/A</v>
      </c>
      <c r="K293" s="231" t="e">
        <f>VLOOKUP(A293,'Questions_de_Village_V1-2-1'!$A:$AB,14,FALSE)</f>
        <v>#N/A</v>
      </c>
      <c r="L293" s="231" t="e">
        <f>VLOOKUP(A293,'Questions_de_Village_V1-2-1'!$A:$AB,15,FALSE)</f>
        <v>#N/A</v>
      </c>
      <c r="M293" s="231" t="e">
        <f>VLOOKUP(A293,'Questions_de_Village_V1-2-1'!$A:$AB,16,FALSE)</f>
        <v>#N/A</v>
      </c>
      <c r="N293" s="227"/>
      <c r="O293" s="227"/>
      <c r="P293" s="227">
        <v>1138</v>
      </c>
      <c r="Q293" s="227">
        <v>1157</v>
      </c>
      <c r="R293" s="227">
        <v>20</v>
      </c>
      <c r="S293" s="226">
        <v>103</v>
      </c>
      <c r="T293" s="226">
        <v>65</v>
      </c>
      <c r="U293" s="229">
        <v>63.10679611650486</v>
      </c>
      <c r="V293" s="226">
        <v>26</v>
      </c>
      <c r="W293" s="229">
        <v>25.242718446601941</v>
      </c>
      <c r="X293" s="228">
        <v>5.15</v>
      </c>
      <c r="Y293" s="228">
        <v>3.25</v>
      </c>
      <c r="Z293" s="228">
        <v>1.3</v>
      </c>
      <c r="AA293" s="232">
        <v>19</v>
      </c>
      <c r="AB293" s="229">
        <v>95</v>
      </c>
      <c r="AC293" s="232">
        <v>1</v>
      </c>
      <c r="AD293" s="229">
        <v>5</v>
      </c>
      <c r="AE293" s="232">
        <v>0</v>
      </c>
      <c r="AF293" s="229">
        <v>0</v>
      </c>
      <c r="AG293" s="232">
        <v>0</v>
      </c>
      <c r="AH293" s="229">
        <v>0</v>
      </c>
      <c r="AI293" s="227">
        <v>13</v>
      </c>
      <c r="AJ293" s="227">
        <v>12</v>
      </c>
      <c r="AK293" s="229">
        <v>50</v>
      </c>
      <c r="AL293" s="229">
        <v>46.153846153846153</v>
      </c>
      <c r="AM293" s="229">
        <v>96.15384615384616</v>
      </c>
      <c r="AN293" s="230">
        <v>42.615384615384613</v>
      </c>
      <c r="AO293" s="231" t="s">
        <v>1796</v>
      </c>
    </row>
    <row r="294" spans="1:41" x14ac:dyDescent="0.25">
      <c r="A294" s="266" t="s">
        <v>1810</v>
      </c>
      <c r="B294" s="227" t="s">
        <v>1810</v>
      </c>
      <c r="C294" s="231" t="e">
        <f>VLOOKUP(A294,'Questions_de_Village_V1-2-1'!$A:$AB,1,FALSE)</f>
        <v>#N/A</v>
      </c>
      <c r="D294" s="231" t="e">
        <f>VLOOKUP(A294,'Questions_de_Village_V1-2-1'!$A:$AB,9,FALSE)</f>
        <v>#N/A</v>
      </c>
      <c r="E294" s="231" t="e">
        <f>VLOOKUP(A294,'Questions_de_Village_V1-2-1'!$A:$AB,4,FALSE)</f>
        <v>#N/A</v>
      </c>
      <c r="F294" s="231" t="e">
        <f>VLOOKUP(A294,'Questions_de_Village_V1-2-1'!$A:$AB,5,FALSE)</f>
        <v>#N/A</v>
      </c>
      <c r="G294" s="231" t="e">
        <f>VLOOKUP(A294,'Questions_de_Village_V1-2-1'!$A:$AB,6,FALSE)</f>
        <v>#N/A</v>
      </c>
      <c r="H294" s="231"/>
      <c r="I294" s="231" t="e">
        <f>VLOOKUP(A294,'Questions_de_Village_V1-2-1'!$A:$AB,10,FALSE)</f>
        <v>#N/A</v>
      </c>
      <c r="J294" s="231" t="e">
        <f>VLOOKUP(A294,'Questions_de_Village_V1-2-1'!$A:$AB,11,FALSE)</f>
        <v>#N/A</v>
      </c>
      <c r="K294" s="231" t="e">
        <f>VLOOKUP(A294,'Questions_de_Village_V1-2-1'!$A:$AB,14,FALSE)</f>
        <v>#N/A</v>
      </c>
      <c r="L294" s="231" t="e">
        <f>VLOOKUP(A294,'Questions_de_Village_V1-2-1'!$A:$AB,15,FALSE)</f>
        <v>#N/A</v>
      </c>
      <c r="M294" s="231" t="e">
        <f>VLOOKUP(A294,'Questions_de_Village_V1-2-1'!$A:$AB,16,FALSE)</f>
        <v>#N/A</v>
      </c>
      <c r="N294" s="227"/>
      <c r="O294" s="227"/>
      <c r="P294" s="227">
        <v>1111</v>
      </c>
      <c r="Q294" s="227">
        <v>1164</v>
      </c>
      <c r="R294" s="227">
        <v>54</v>
      </c>
      <c r="S294" s="226">
        <v>280</v>
      </c>
      <c r="T294" s="226">
        <v>178</v>
      </c>
      <c r="U294" s="229">
        <v>63.571428571428569</v>
      </c>
      <c r="V294" s="226">
        <v>63</v>
      </c>
      <c r="W294" s="229">
        <v>22.5</v>
      </c>
      <c r="X294" s="228">
        <v>5.1851851851851851</v>
      </c>
      <c r="Y294" s="228">
        <v>3.2962962962962963</v>
      </c>
      <c r="Z294" s="228">
        <v>1.1666666666666667</v>
      </c>
      <c r="AA294" s="232">
        <v>51</v>
      </c>
      <c r="AB294" s="229">
        <v>94.444444444444443</v>
      </c>
      <c r="AC294" s="232">
        <v>1</v>
      </c>
      <c r="AD294" s="229">
        <v>1.8518518518518516</v>
      </c>
      <c r="AE294" s="232">
        <v>1</v>
      </c>
      <c r="AF294" s="229">
        <v>1.8518518518518516</v>
      </c>
      <c r="AG294" s="232">
        <v>0</v>
      </c>
      <c r="AH294" s="229">
        <v>0</v>
      </c>
      <c r="AI294" s="227">
        <v>32</v>
      </c>
      <c r="AJ294" s="227">
        <v>31</v>
      </c>
      <c r="AK294" s="229">
        <v>50.793650793650791</v>
      </c>
      <c r="AL294" s="229">
        <v>49.206349206349202</v>
      </c>
      <c r="AM294" s="229">
        <v>100</v>
      </c>
      <c r="AN294" s="230">
        <v>35.269841269841272</v>
      </c>
      <c r="AO294" s="231" t="s">
        <v>937</v>
      </c>
    </row>
    <row r="295" spans="1:41" x14ac:dyDescent="0.25">
      <c r="A295" s="268" t="s">
        <v>1876</v>
      </c>
      <c r="B295" s="227" t="s">
        <v>1876</v>
      </c>
      <c r="C295" s="231" t="str">
        <f>VLOOKUP(A295,'Questions_de_Village_V1-2-1'!$A:$AB,1,FALSE)</f>
        <v>Djob-Djoumalak</v>
      </c>
      <c r="D295" s="231" t="str">
        <f>VLOOKUP(A295,'Questions_de_Village_V1-2-1'!$A:$AB,9,FALSE)</f>
        <v>Djoubdjoumalak</v>
      </c>
      <c r="E295" s="231">
        <f>VLOOKUP(A295,'Questions_de_Village_V1-2-1'!$A:$AB,4,FALSE)</f>
        <v>11.8662073731</v>
      </c>
      <c r="F295" s="231">
        <f>VLOOKUP(A295,'Questions_de_Village_V1-2-1'!$A:$AB,5,FALSE)</f>
        <v>17.224826271000001</v>
      </c>
      <c r="G295" s="231">
        <f>VLOOKUP(A295,'Questions_de_Village_V1-2-1'!$A:$AB,6,FALSE)</f>
        <v>328.24553043600002</v>
      </c>
      <c r="H295" s="231"/>
      <c r="I295" s="231" t="str">
        <f>VLOOKUP(A295,'Questions_de_Village_V1-2-1'!$A:$AB,10,FALSE)</f>
        <v>Borno</v>
      </c>
      <c r="J295" s="231" t="str">
        <f>VLOOKUP(A295,'Questions_de_Village_V1-2-1'!$A:$AB,11,FALSE)</f>
        <v>Gama</v>
      </c>
      <c r="K295" s="231" t="str">
        <f>VLOOKUP(A295,'Questions_de_Village_V1-2-1'!$A:$AB,14,FALSE)</f>
        <v>bh_in_next_village</v>
      </c>
      <c r="L295" s="231">
        <f>VLOOKUP(A295,'Questions_de_Village_V1-2-1'!$A:$AB,15,FALSE)</f>
        <v>0</v>
      </c>
      <c r="M295" s="231">
        <f>VLOOKUP(A295,'Questions_de_Village_V1-2-1'!$A:$AB,16,FALSE)</f>
        <v>0</v>
      </c>
      <c r="N295" s="227"/>
      <c r="O295" s="227"/>
      <c r="P295" s="227">
        <v>1970</v>
      </c>
      <c r="Q295" s="227">
        <v>1991</v>
      </c>
      <c r="R295" s="227">
        <v>22</v>
      </c>
      <c r="S295" s="226">
        <v>145</v>
      </c>
      <c r="T295" s="226">
        <v>102</v>
      </c>
      <c r="U295" s="229">
        <v>70.34482758620689</v>
      </c>
      <c r="V295" s="226">
        <v>43</v>
      </c>
      <c r="W295" s="229">
        <v>29.655172413793103</v>
      </c>
      <c r="X295" s="228">
        <v>6.5909090909090908</v>
      </c>
      <c r="Y295" s="228">
        <v>5.0999999999999996</v>
      </c>
      <c r="Z295" s="228">
        <v>1.9545454545454546</v>
      </c>
      <c r="AA295" s="232">
        <v>18</v>
      </c>
      <c r="AB295" s="229">
        <v>81.818181818181827</v>
      </c>
      <c r="AC295" s="232">
        <v>4</v>
      </c>
      <c r="AD295" s="229">
        <v>18.181818181818183</v>
      </c>
      <c r="AE295" s="232">
        <v>0</v>
      </c>
      <c r="AF295" s="229">
        <v>0</v>
      </c>
      <c r="AG295" s="232">
        <v>0</v>
      </c>
      <c r="AH295" s="229">
        <v>0</v>
      </c>
      <c r="AI295" s="227">
        <v>26</v>
      </c>
      <c r="AJ295" s="227">
        <v>17</v>
      </c>
      <c r="AK295" s="229">
        <v>60.465116279069761</v>
      </c>
      <c r="AL295" s="229">
        <v>39.534883720930232</v>
      </c>
      <c r="AM295" s="229">
        <v>100</v>
      </c>
      <c r="AN295" s="230">
        <v>26.465116279069768</v>
      </c>
      <c r="AO295" s="231" t="s">
        <v>1961</v>
      </c>
    </row>
    <row r="296" spans="1:41" x14ac:dyDescent="0.25">
      <c r="A296" s="266" t="s">
        <v>91</v>
      </c>
      <c r="B296" s="227" t="s">
        <v>91</v>
      </c>
      <c r="C296" s="231" t="str">
        <f>VLOOKUP(A296,'Questions_de_Village_V1-2-1'!$A:$AB,1,FALSE)</f>
        <v>Djokana</v>
      </c>
      <c r="D296" s="231" t="str">
        <f>VLOOKUP(A296,'Questions_de_Village_V1-2-1'!$A:$AB,9,FALSE)</f>
        <v>Djokhana</v>
      </c>
      <c r="E296" s="231">
        <f>VLOOKUP(A296,'Questions_de_Village_V1-2-1'!$A:$AB,4,FALSE)</f>
        <v>12.208919138100001</v>
      </c>
      <c r="F296" s="231">
        <f>VLOOKUP(A296,'Questions_de_Village_V1-2-1'!$A:$AB,5,FALSE)</f>
        <v>16.6685248227</v>
      </c>
      <c r="G296" s="231">
        <f>VLOOKUP(A296,'Questions_de_Village_V1-2-1'!$A:$AB,6,FALSE)</f>
        <v>309.38775841699999</v>
      </c>
      <c r="H296" s="231"/>
      <c r="I296" s="231" t="str">
        <f>VLOOKUP(A296,'Questions_de_Village_V1-2-1'!$A:$AB,10,FALSE)</f>
        <v>Daibaba_1_Maigana_</v>
      </c>
      <c r="J296" s="231" t="str">
        <f>VLOOKUP(A296,'Questions_de_Village_V1-2-1'!$A:$AB,11,FALSE)</f>
        <v>Albirebi</v>
      </c>
      <c r="K296" s="231" t="str">
        <f>VLOOKUP(A296,'Questions_de_Village_V1-2-1'!$A:$AB,14,FALSE)</f>
        <v>open_well_in_or_near_village</v>
      </c>
      <c r="L296" s="231">
        <f>VLOOKUP(A296,'Questions_de_Village_V1-2-1'!$A:$AB,15,FALSE)</f>
        <v>0</v>
      </c>
      <c r="M296" s="231">
        <f>VLOOKUP(A296,'Questions_de_Village_V1-2-1'!$A:$AB,16,FALSE)</f>
        <v>2</v>
      </c>
      <c r="N296" s="227"/>
      <c r="O296" s="227"/>
      <c r="P296" s="227">
        <v>2418</v>
      </c>
      <c r="Q296" s="227">
        <v>2464</v>
      </c>
      <c r="R296" s="227">
        <v>47</v>
      </c>
      <c r="S296" s="226">
        <v>290</v>
      </c>
      <c r="T296" s="226">
        <v>203</v>
      </c>
      <c r="U296" s="229">
        <v>70</v>
      </c>
      <c r="V296" s="226">
        <v>83</v>
      </c>
      <c r="W296" s="229">
        <v>28.620689655172416</v>
      </c>
      <c r="X296" s="228">
        <v>6.1702127659574471</v>
      </c>
      <c r="Y296" s="228">
        <v>4.3191489361702127</v>
      </c>
      <c r="Z296" s="228">
        <v>1.7659574468085106</v>
      </c>
      <c r="AA296" s="232">
        <v>45</v>
      </c>
      <c r="AB296" s="229">
        <v>95.744680851063833</v>
      </c>
      <c r="AC296" s="232">
        <v>0</v>
      </c>
      <c r="AD296" s="229">
        <v>0</v>
      </c>
      <c r="AE296" s="232">
        <v>0</v>
      </c>
      <c r="AF296" s="229">
        <v>0</v>
      </c>
      <c r="AG296" s="232">
        <v>0</v>
      </c>
      <c r="AH296" s="229">
        <v>0</v>
      </c>
      <c r="AI296" s="227">
        <v>33</v>
      </c>
      <c r="AJ296" s="227">
        <v>50</v>
      </c>
      <c r="AK296" s="229">
        <v>39.75903614457831</v>
      </c>
      <c r="AL296" s="229">
        <v>60.24096385542169</v>
      </c>
      <c r="AM296" s="229">
        <v>100</v>
      </c>
      <c r="AN296" s="230">
        <v>36.746987951807228</v>
      </c>
      <c r="AO296" s="231" t="s">
        <v>166</v>
      </c>
    </row>
    <row r="297" spans="1:41" x14ac:dyDescent="0.25">
      <c r="A297" s="265" t="s">
        <v>91</v>
      </c>
      <c r="B297" s="265" t="s">
        <v>91</v>
      </c>
      <c r="C297" s="231" t="str">
        <f>VLOOKUP(A297,'Questions_de_Village_V1-2-1'!$A:$AB,1,FALSE)</f>
        <v>Djokana</v>
      </c>
      <c r="D297" s="231" t="str">
        <f>VLOOKUP(A297,'Questions_de_Village_V1-2-1'!$A:$AB,9,FALSE)</f>
        <v>Djokhana</v>
      </c>
      <c r="E297" s="231">
        <f>VLOOKUP(A297,'Questions_de_Village_V1-2-1'!$A:$AB,4,FALSE)</f>
        <v>12.208919138100001</v>
      </c>
      <c r="F297" s="231">
        <f>VLOOKUP(A297,'Questions_de_Village_V1-2-1'!$A:$AB,5,FALSE)</f>
        <v>16.6685248227</v>
      </c>
      <c r="G297" s="231">
        <f>VLOOKUP(A297,'Questions_de_Village_V1-2-1'!$A:$AB,6,FALSE)</f>
        <v>309.38775841699999</v>
      </c>
      <c r="H297" s="231"/>
      <c r="I297" s="231" t="str">
        <f>VLOOKUP(A297,'Questions_de_Village_V1-2-1'!$A:$AB,10,FALSE)</f>
        <v>Daibaba_1_Maigana_</v>
      </c>
      <c r="J297" s="231" t="str">
        <f>VLOOKUP(A297,'Questions_de_Village_V1-2-1'!$A:$AB,11,FALSE)</f>
        <v>Albirebi</v>
      </c>
      <c r="K297" s="231" t="str">
        <f>VLOOKUP(A297,'Questions_de_Village_V1-2-1'!$A:$AB,14,FALSE)</f>
        <v>open_well_in_or_near_village</v>
      </c>
      <c r="L297" s="231">
        <f>VLOOKUP(A297,'Questions_de_Village_V1-2-1'!$A:$AB,15,FALSE)</f>
        <v>0</v>
      </c>
      <c r="M297" s="231">
        <f>VLOOKUP(A297,'Questions_de_Village_V1-2-1'!$A:$AB,16,FALSE)</f>
        <v>2</v>
      </c>
      <c r="N297" s="265"/>
      <c r="O297" s="265"/>
      <c r="P297" s="160">
        <v>1890</v>
      </c>
      <c r="Q297" s="160">
        <v>1928</v>
      </c>
      <c r="R297" s="160">
        <v>39</v>
      </c>
      <c r="S297" s="160">
        <v>303</v>
      </c>
      <c r="T297" s="160">
        <v>220</v>
      </c>
      <c r="U297" s="159">
        <v>72.60726072607261</v>
      </c>
      <c r="V297" s="159">
        <v>111</v>
      </c>
      <c r="W297" s="159">
        <v>36.633663366336634</v>
      </c>
      <c r="X297" s="159">
        <v>7.7692307692307692</v>
      </c>
      <c r="Y297" s="159">
        <v>5.6410256410256414</v>
      </c>
      <c r="Z297" s="159">
        <v>2.8461538461538463</v>
      </c>
      <c r="AA297" s="159">
        <v>31</v>
      </c>
      <c r="AB297" s="159">
        <v>79.487179487179489</v>
      </c>
      <c r="AC297" s="159">
        <v>8</v>
      </c>
      <c r="AD297" s="159">
        <v>20.512820512820511</v>
      </c>
      <c r="AE297" s="159">
        <v>0</v>
      </c>
      <c r="AF297" s="159">
        <v>0</v>
      </c>
      <c r="AG297" s="159">
        <v>0</v>
      </c>
      <c r="AH297" s="159">
        <v>0</v>
      </c>
      <c r="AI297" s="159">
        <v>51</v>
      </c>
      <c r="AJ297" s="159">
        <v>60</v>
      </c>
      <c r="AK297" s="159">
        <v>45.945945945945951</v>
      </c>
      <c r="AL297" s="159">
        <v>54.054054054054056</v>
      </c>
      <c r="AM297" s="159">
        <v>100</v>
      </c>
      <c r="AN297" s="159">
        <v>38.054054054054056</v>
      </c>
      <c r="AO297" s="231" t="s">
        <v>2049</v>
      </c>
    </row>
    <row r="298" spans="1:41" x14ac:dyDescent="0.25">
      <c r="A298" s="266" t="s">
        <v>166</v>
      </c>
      <c r="B298" s="227" t="s">
        <v>166</v>
      </c>
      <c r="C298" s="231" t="e">
        <f>VLOOKUP(A298,'Questions_de_Village_V1-2-1'!$A:$AB,1,FALSE)</f>
        <v>#N/A</v>
      </c>
      <c r="D298" s="273" t="e">
        <f>VLOOKUP(A298,'Questions_de_Village_V1-2-1'!$A:$AB,9,FALSE)</f>
        <v>#N/A</v>
      </c>
      <c r="E298" s="273" t="e">
        <f>VLOOKUP(A298,'Questions_de_Village_V1-2-1'!$A:$AB,4,FALSE)</f>
        <v>#N/A</v>
      </c>
      <c r="F298" s="273" t="e">
        <f>VLOOKUP(A298,'Questions_de_Village_V1-2-1'!$A:$AB,5,FALSE)</f>
        <v>#N/A</v>
      </c>
      <c r="G298" s="273" t="e">
        <f>VLOOKUP(A298,'Questions_de_Village_V1-2-1'!$A:$AB,6,FALSE)</f>
        <v>#N/A</v>
      </c>
      <c r="H298" s="273"/>
      <c r="I298" s="273" t="e">
        <f>VLOOKUP(A298,'Questions_de_Village_V1-2-1'!$A:$AB,10,FALSE)</f>
        <v>#N/A</v>
      </c>
      <c r="J298" s="273" t="e">
        <f>VLOOKUP(A298,'Questions_de_Village_V1-2-1'!$A:$AB,11,FALSE)</f>
        <v>#N/A</v>
      </c>
      <c r="K298" s="273" t="e">
        <f>VLOOKUP(A298,'Questions_de_Village_V1-2-1'!$A:$AB,14,FALSE)</f>
        <v>#N/A</v>
      </c>
      <c r="L298" s="273" t="e">
        <f>VLOOKUP(A298,'Questions_de_Village_V1-2-1'!$A:$AB,15,FALSE)</f>
        <v>#N/A</v>
      </c>
      <c r="M298" s="273" t="e">
        <f>VLOOKUP(A298,'Questions_de_Village_V1-2-1'!$A:$AB,16,FALSE)</f>
        <v>#N/A</v>
      </c>
      <c r="N298" s="227"/>
      <c r="O298" s="227"/>
      <c r="P298" s="227">
        <v>2827</v>
      </c>
      <c r="Q298" s="227">
        <v>2875</v>
      </c>
      <c r="R298" s="227">
        <v>49</v>
      </c>
      <c r="S298" s="226">
        <v>335</v>
      </c>
      <c r="T298" s="226">
        <v>232</v>
      </c>
      <c r="U298" s="229">
        <v>69.25373134328359</v>
      </c>
      <c r="V298" s="226">
        <v>124</v>
      </c>
      <c r="W298" s="229">
        <v>37.014925373134325</v>
      </c>
      <c r="X298" s="228">
        <v>6.8367346938775508</v>
      </c>
      <c r="Y298" s="228">
        <v>4.7346938775510203</v>
      </c>
      <c r="Z298" s="228">
        <v>2.5306122448979593</v>
      </c>
      <c r="AA298" s="232">
        <v>43</v>
      </c>
      <c r="AB298" s="229">
        <v>87.755102040816325</v>
      </c>
      <c r="AC298" s="232">
        <v>6</v>
      </c>
      <c r="AD298" s="229">
        <v>12.244897959183673</v>
      </c>
      <c r="AE298" s="232">
        <v>0</v>
      </c>
      <c r="AF298" s="229">
        <v>0</v>
      </c>
      <c r="AG298" s="232">
        <v>0</v>
      </c>
      <c r="AH298" s="229">
        <v>0</v>
      </c>
      <c r="AI298" s="227">
        <v>56</v>
      </c>
      <c r="AJ298" s="227">
        <v>68</v>
      </c>
      <c r="AK298" s="229">
        <v>45.161290322580641</v>
      </c>
      <c r="AL298" s="229">
        <v>54.838709677419352</v>
      </c>
      <c r="AM298" s="229">
        <v>100</v>
      </c>
      <c r="AN298" s="230">
        <v>34.532258064516128</v>
      </c>
      <c r="AO298" s="231" t="s">
        <v>1903</v>
      </c>
    </row>
    <row r="299" spans="1:41" x14ac:dyDescent="0.25">
      <c r="A299" s="268" t="s">
        <v>1376</v>
      </c>
      <c r="B299" s="227" t="s">
        <v>1376</v>
      </c>
      <c r="C299" s="231" t="str">
        <f>VLOOKUP(A299,'Questions_de_Village_V1-2-1'!$A:$AB,1,FALSE)</f>
        <v>Djokhana Idio</v>
      </c>
      <c r="D299" s="231" t="str">
        <f>VLOOKUP(A299,'Questions_de_Village_V1-2-1'!$A:$AB,9,FALSE)</f>
        <v>Djokhana Idyo</v>
      </c>
      <c r="E299" s="231">
        <f>VLOOKUP(A299,'Questions_de_Village_V1-2-1'!$A:$AB,4,FALSE)</f>
        <v>12.118133544899999</v>
      </c>
      <c r="F299" s="231">
        <f>VLOOKUP(A299,'Questions_de_Village_V1-2-1'!$A:$AB,5,FALSE)</f>
        <v>16.259460537700001</v>
      </c>
      <c r="G299" s="231">
        <f>VLOOKUP(A299,'Questions_de_Village_V1-2-1'!$A:$AB,6,FALSE)</f>
        <v>315.09586219099998</v>
      </c>
      <c r="H299" s="231"/>
      <c r="I299" s="231" t="str">
        <f>VLOOKUP(A299,'Questions_de_Village_V1-2-1'!$A:$AB,10,FALSE)</f>
        <v>Assala</v>
      </c>
      <c r="J299" s="231" t="str">
        <f>VLOOKUP(A299,'Questions_de_Village_V1-2-1'!$A:$AB,11,FALSE)</f>
        <v>Maigana</v>
      </c>
      <c r="K299" s="231" t="str">
        <f>VLOOKUP(A299,'Questions_de_Village_V1-2-1'!$A:$AB,14,FALSE)</f>
        <v>bh_in_village</v>
      </c>
      <c r="L299" s="231">
        <f>VLOOKUP(A299,'Questions_de_Village_V1-2-1'!$A:$AB,15,FALSE)</f>
        <v>2</v>
      </c>
      <c r="M299" s="231">
        <f>VLOOKUP(A299,'Questions_de_Village_V1-2-1'!$A:$AB,16,FALSE)</f>
        <v>1</v>
      </c>
      <c r="N299" s="227"/>
      <c r="O299" s="227"/>
      <c r="P299" s="227">
        <v>2589</v>
      </c>
      <c r="Q299" s="227">
        <v>2646</v>
      </c>
      <c r="R299" s="227">
        <v>58</v>
      </c>
      <c r="S299" s="226">
        <v>421</v>
      </c>
      <c r="T299" s="226">
        <v>303</v>
      </c>
      <c r="U299" s="229">
        <v>71.971496437054626</v>
      </c>
      <c r="V299" s="226">
        <v>120</v>
      </c>
      <c r="W299" s="229">
        <v>28.50356294536817</v>
      </c>
      <c r="X299" s="228">
        <v>7.2586206896551726</v>
      </c>
      <c r="Y299" s="228">
        <v>5.3157894736842106</v>
      </c>
      <c r="Z299" s="228">
        <v>2.0689655172413794</v>
      </c>
      <c r="AA299" s="232">
        <v>51</v>
      </c>
      <c r="AB299" s="229">
        <v>87.931034482758619</v>
      </c>
      <c r="AC299" s="232">
        <v>4</v>
      </c>
      <c r="AD299" s="229">
        <v>6.8965517241379306</v>
      </c>
      <c r="AE299" s="232">
        <v>2</v>
      </c>
      <c r="AF299" s="229">
        <v>3.4482758620689653</v>
      </c>
      <c r="AG299" s="232">
        <v>0</v>
      </c>
      <c r="AH299" s="229">
        <v>0</v>
      </c>
      <c r="AI299" s="227">
        <v>45</v>
      </c>
      <c r="AJ299" s="227">
        <v>75</v>
      </c>
      <c r="AK299" s="229">
        <v>37.5</v>
      </c>
      <c r="AL299" s="229">
        <v>62.5</v>
      </c>
      <c r="AM299" s="229">
        <v>100</v>
      </c>
      <c r="AN299" s="230">
        <v>35.225000000000001</v>
      </c>
      <c r="AO299" s="231" t="s">
        <v>1903</v>
      </c>
    </row>
    <row r="300" spans="1:41" x14ac:dyDescent="0.25">
      <c r="A300" s="268" t="s">
        <v>1101</v>
      </c>
      <c r="B300" s="227" t="s">
        <v>1951</v>
      </c>
      <c r="C300" s="231" t="str">
        <f>VLOOKUP(A300,'Questions_de_Village_V1-2-1'!$A:$AB,1,FALSE)</f>
        <v>Djokhana Mouri</v>
      </c>
      <c r="D300" s="231" t="str">
        <f>VLOOKUP(A300,'Questions_de_Village_V1-2-1'!$A:$AB,9,FALSE)</f>
        <v>Djokhana Centre</v>
      </c>
      <c r="E300" s="231">
        <f>VLOOKUP(A300,'Questions_de_Village_V1-2-1'!$A:$AB,4,FALSE)</f>
        <v>12.2162299224</v>
      </c>
      <c r="F300" s="231">
        <f>VLOOKUP(A300,'Questions_de_Village_V1-2-1'!$A:$AB,5,FALSE)</f>
        <v>16.661337784400001</v>
      </c>
      <c r="G300" s="231">
        <f>VLOOKUP(A300,'Questions_de_Village_V1-2-1'!$A:$AB,6,FALSE)</f>
        <v>329.24087692799998</v>
      </c>
      <c r="H300" s="231"/>
      <c r="I300" s="231" t="str">
        <f>VLOOKUP(A300,'Questions_de_Village_V1-2-1'!$A:$AB,10,FALSE)</f>
        <v>Daibaba_2_Kindji_</v>
      </c>
      <c r="J300" s="231" t="str">
        <f>VLOOKUP(A300,'Questions_de_Village_V1-2-1'!$A:$AB,11,FALSE)</f>
        <v>Albirebi</v>
      </c>
      <c r="K300" s="231" t="str">
        <f>VLOOKUP(A300,'Questions_de_Village_V1-2-1'!$A:$AB,14,FALSE)</f>
        <v>open_well_in_or_near_village</v>
      </c>
      <c r="L300" s="231">
        <f>VLOOKUP(A300,'Questions_de_Village_V1-2-1'!$A:$AB,15,FALSE)</f>
        <v>0</v>
      </c>
      <c r="M300" s="231">
        <f>VLOOKUP(A300,'Questions_de_Village_V1-2-1'!$A:$AB,16,FALSE)</f>
        <v>1</v>
      </c>
      <c r="N300" s="227"/>
      <c r="O300" s="227"/>
      <c r="P300" s="227">
        <v>1309</v>
      </c>
      <c r="Q300" s="227">
        <v>1371</v>
      </c>
      <c r="R300" s="227">
        <v>63</v>
      </c>
      <c r="S300" s="226">
        <v>555</v>
      </c>
      <c r="T300" s="226">
        <v>422</v>
      </c>
      <c r="U300" s="229">
        <v>76.036036036036037</v>
      </c>
      <c r="V300" s="226">
        <v>170</v>
      </c>
      <c r="W300" s="229">
        <v>30.630630630630627</v>
      </c>
      <c r="X300" s="228">
        <v>8.8095238095238102</v>
      </c>
      <c r="Y300" s="228">
        <v>6.806451612903226</v>
      </c>
      <c r="Z300" s="228">
        <v>2.6984126984126986</v>
      </c>
      <c r="AA300" s="232">
        <v>54</v>
      </c>
      <c r="AB300" s="229">
        <v>85.714285714285708</v>
      </c>
      <c r="AC300" s="232">
        <v>9</v>
      </c>
      <c r="AD300" s="229">
        <v>14.285714285714285</v>
      </c>
      <c r="AE300" s="232">
        <v>0</v>
      </c>
      <c r="AF300" s="229">
        <v>0</v>
      </c>
      <c r="AG300" s="232">
        <v>0</v>
      </c>
      <c r="AH300" s="229">
        <v>0</v>
      </c>
      <c r="AI300" s="227">
        <v>75</v>
      </c>
      <c r="AJ300" s="227">
        <v>95</v>
      </c>
      <c r="AK300" s="229">
        <v>44.117647058823529</v>
      </c>
      <c r="AL300" s="229">
        <v>55.882352941176471</v>
      </c>
      <c r="AM300" s="229">
        <v>100</v>
      </c>
      <c r="AN300" s="230">
        <v>38.541176470588233</v>
      </c>
      <c r="AO300" s="231" t="s">
        <v>2049</v>
      </c>
    </row>
    <row r="301" spans="1:41" x14ac:dyDescent="0.25">
      <c r="A301" s="268" t="s">
        <v>1266</v>
      </c>
      <c r="B301" s="227" t="s">
        <v>1978</v>
      </c>
      <c r="C301" s="231" t="str">
        <f>VLOOKUP(A301,'Questions_de_Village_V1-2-1'!$A:$AB,1,FALSE)</f>
        <v xml:space="preserve">Djoudola </v>
      </c>
      <c r="D301" s="231" t="str">
        <f>VLOOKUP(A301,'Questions_de_Village_V1-2-1'!$A:$AB,9,FALSE)</f>
        <v>Djoudoula</v>
      </c>
      <c r="E301" s="231">
        <f>VLOOKUP(A301,'Questions_de_Village_V1-2-1'!$A:$AB,4,FALSE)</f>
        <v>12.6829313686</v>
      </c>
      <c r="F301" s="231">
        <f>VLOOKUP(A301,'Questions_de_Village_V1-2-1'!$A:$AB,5,FALSE)</f>
        <v>17.0265196135</v>
      </c>
      <c r="G301" s="231">
        <f>VLOOKUP(A301,'Questions_de_Village_V1-2-1'!$A:$AB,6,FALSE)</f>
        <v>305.115045345</v>
      </c>
      <c r="H301" s="231"/>
      <c r="I301" s="231" t="str">
        <f>VLOOKUP(A301,'Questions_de_Village_V1-2-1'!$A:$AB,10,FALSE)</f>
        <v>Kouka</v>
      </c>
      <c r="J301" s="231" t="str">
        <f>VLOOKUP(A301,'Questions_de_Village_V1-2-1'!$A:$AB,11,FALSE)</f>
        <v>Djokhana</v>
      </c>
      <c r="K301" s="231" t="str">
        <f>VLOOKUP(A301,'Questions_de_Village_V1-2-1'!$A:$AB,14,FALSE)</f>
        <v>commercial_bh_in_village</v>
      </c>
      <c r="L301" s="231">
        <f>VLOOKUP(A301,'Questions_de_Village_V1-2-1'!$A:$AB,15,FALSE)</f>
        <v>0</v>
      </c>
      <c r="M301" s="231">
        <f>VLOOKUP(A301,'Questions_de_Village_V1-2-1'!$A:$AB,16,FALSE)</f>
        <v>1</v>
      </c>
      <c r="N301" s="227"/>
      <c r="O301" s="227"/>
      <c r="P301" s="227">
        <v>1371</v>
      </c>
      <c r="Q301" s="227">
        <v>1531</v>
      </c>
      <c r="R301" s="227">
        <v>161</v>
      </c>
      <c r="S301" s="226">
        <v>1069</v>
      </c>
      <c r="T301" s="226">
        <v>733</v>
      </c>
      <c r="U301" s="229">
        <v>68.568755846585589</v>
      </c>
      <c r="V301" s="226">
        <v>421</v>
      </c>
      <c r="W301" s="229">
        <v>39.38260056127222</v>
      </c>
      <c r="X301" s="228">
        <v>6.6397515527950315</v>
      </c>
      <c r="Y301" s="228">
        <v>4.5527950310559007</v>
      </c>
      <c r="Z301" s="228">
        <v>2.6149068322981366</v>
      </c>
      <c r="AA301" s="232">
        <v>145</v>
      </c>
      <c r="AB301" s="229">
        <v>90.062111801242239</v>
      </c>
      <c r="AC301" s="232">
        <v>13</v>
      </c>
      <c r="AD301" s="229">
        <v>8.0745341614906838</v>
      </c>
      <c r="AE301" s="232">
        <v>1</v>
      </c>
      <c r="AF301" s="229">
        <v>0.6211180124223602</v>
      </c>
      <c r="AG301" s="232">
        <v>1</v>
      </c>
      <c r="AH301" s="229">
        <v>0.6211180124223602</v>
      </c>
      <c r="AI301" s="227">
        <v>198</v>
      </c>
      <c r="AJ301" s="227">
        <v>222</v>
      </c>
      <c r="AK301" s="229">
        <v>47.030878859857481</v>
      </c>
      <c r="AL301" s="229">
        <v>52.731591448931113</v>
      </c>
      <c r="AM301" s="229">
        <v>99.762470308788593</v>
      </c>
      <c r="AN301" s="230">
        <v>24.209026128266032</v>
      </c>
      <c r="AO301" s="231" t="s">
        <v>166</v>
      </c>
    </row>
    <row r="302" spans="1:41" x14ac:dyDescent="0.25">
      <c r="A302" s="268" t="s">
        <v>87</v>
      </c>
      <c r="B302" s="227" t="s">
        <v>87</v>
      </c>
      <c r="C302" s="231" t="str">
        <f>VLOOKUP(A302,'Questions_de_Village_V1-2-1'!$A:$AB,1,FALSE)</f>
        <v>Dogolo</v>
      </c>
      <c r="D302" s="231" t="str">
        <f>VLOOKUP(A302,'Questions_de_Village_V1-2-1'!$A:$AB,9,FALSE)</f>
        <v>Dogolo</v>
      </c>
      <c r="E302" s="231">
        <f>VLOOKUP(A302,'Questions_de_Village_V1-2-1'!$A:$AB,4,FALSE)</f>
        <v>12.588211558699999</v>
      </c>
      <c r="F302" s="231">
        <f>VLOOKUP(A302,'Questions_de_Village_V1-2-1'!$A:$AB,5,FALSE)</f>
        <v>17.068196565800001</v>
      </c>
      <c r="G302" s="231">
        <f>VLOOKUP(A302,'Questions_de_Village_V1-2-1'!$A:$AB,6,FALSE)</f>
        <v>304.18379351200002</v>
      </c>
      <c r="H302" s="231"/>
      <c r="I302" s="231" t="str">
        <f>VLOOKUP(A302,'Questions_de_Village_V1-2-1'!$A:$AB,10,FALSE)</f>
        <v>Moito</v>
      </c>
      <c r="J302" s="231" t="str">
        <f>VLOOKUP(A302,'Questions_de_Village_V1-2-1'!$A:$AB,11,FALSE)</f>
        <v>Djokhana</v>
      </c>
      <c r="K302" s="231" t="str">
        <f>VLOOKUP(A302,'Questions_de_Village_V1-2-1'!$A:$AB,14,FALSE)</f>
        <v>commercial_bh_in_village</v>
      </c>
      <c r="L302" s="231">
        <f>VLOOKUP(A302,'Questions_de_Village_V1-2-1'!$A:$AB,15,FALSE)</f>
        <v>0</v>
      </c>
      <c r="M302" s="231">
        <f>VLOOKUP(A302,'Questions_de_Village_V1-2-1'!$A:$AB,16,FALSE)</f>
        <v>1</v>
      </c>
      <c r="N302" s="227"/>
      <c r="O302" s="227"/>
      <c r="P302" s="227">
        <v>356</v>
      </c>
      <c r="Q302" s="227">
        <v>474</v>
      </c>
      <c r="R302" s="227">
        <v>119</v>
      </c>
      <c r="S302" s="226">
        <v>810</v>
      </c>
      <c r="T302" s="226">
        <v>562</v>
      </c>
      <c r="U302" s="229">
        <v>69.382716049382722</v>
      </c>
      <c r="V302" s="226">
        <v>222</v>
      </c>
      <c r="W302" s="229">
        <v>27.407407407407408</v>
      </c>
      <c r="X302" s="228">
        <v>6.8067226890756301</v>
      </c>
      <c r="Y302" s="228">
        <v>4.7226890756302522</v>
      </c>
      <c r="Z302" s="228">
        <v>1.865546218487395</v>
      </c>
      <c r="AA302" s="232">
        <v>103</v>
      </c>
      <c r="AB302" s="229">
        <v>86.554621848739501</v>
      </c>
      <c r="AC302" s="232">
        <v>15</v>
      </c>
      <c r="AD302" s="229">
        <v>12.605042016806722</v>
      </c>
      <c r="AE302" s="232">
        <v>0</v>
      </c>
      <c r="AF302" s="229">
        <v>0</v>
      </c>
      <c r="AG302" s="232">
        <v>0</v>
      </c>
      <c r="AH302" s="229">
        <v>0</v>
      </c>
      <c r="AI302" s="227">
        <v>120</v>
      </c>
      <c r="AJ302" s="227">
        <v>102</v>
      </c>
      <c r="AK302" s="229">
        <v>54.054054054054056</v>
      </c>
      <c r="AL302" s="229">
        <v>45.945945945945951</v>
      </c>
      <c r="AM302" s="229">
        <v>100</v>
      </c>
      <c r="AN302" s="230">
        <v>24.310810810810811</v>
      </c>
      <c r="AO302" s="231" t="s">
        <v>166</v>
      </c>
    </row>
    <row r="303" spans="1:41" x14ac:dyDescent="0.25">
      <c r="A303" s="179" t="s">
        <v>1126</v>
      </c>
      <c r="B303" s="227" t="s">
        <v>1126</v>
      </c>
      <c r="C303" s="231" t="str">
        <f>VLOOKUP(A303,'Questions_de_Village_V1-2-1'!$A:$AB,1,FALSE)</f>
        <v xml:space="preserve">Dongoro </v>
      </c>
      <c r="D303" s="231" t="str">
        <f>VLOOKUP(A303,'Questions_de_Village_V1-2-1'!$A:$AB,9,FALSE)</f>
        <v>Dangoro Migni</v>
      </c>
      <c r="E303" s="231">
        <f>VLOOKUP(A303,'Questions_de_Village_V1-2-1'!$A:$AB,4,FALSE)</f>
        <v>12.1110813556</v>
      </c>
      <c r="F303" s="231">
        <f>VLOOKUP(A303,'Questions_de_Village_V1-2-1'!$A:$AB,5,FALSE)</f>
        <v>17.366714241499999</v>
      </c>
      <c r="G303" s="231">
        <f>VLOOKUP(A303,'Questions_de_Village_V1-2-1'!$A:$AB,6,FALSE)</f>
        <v>327.725401992</v>
      </c>
      <c r="H303" s="231"/>
      <c r="I303" s="231" t="str">
        <f>VLOOKUP(A303,'Questions_de_Village_V1-2-1'!$A:$AB,10,FALSE)</f>
        <v>Amloudouba</v>
      </c>
      <c r="J303" s="231" t="str">
        <f>VLOOKUP(A303,'Questions_de_Village_V1-2-1'!$A:$AB,11,FALSE)</f>
        <v>Arbouchatak</v>
      </c>
      <c r="K303" s="231" t="str">
        <f>VLOOKUP(A303,'Questions_de_Village_V1-2-1'!$A:$AB,14,FALSE)</f>
        <v>commercial_bh_in_village</v>
      </c>
      <c r="L303" s="231">
        <f>VLOOKUP(A303,'Questions_de_Village_V1-2-1'!$A:$AB,15,FALSE)</f>
        <v>0</v>
      </c>
      <c r="M303" s="231">
        <f>VLOOKUP(A303,'Questions_de_Village_V1-2-1'!$A:$AB,16,FALSE)</f>
        <v>0</v>
      </c>
      <c r="N303" s="227"/>
      <c r="O303" s="227"/>
      <c r="P303" s="227">
        <v>284</v>
      </c>
      <c r="Q303" s="227">
        <v>338</v>
      </c>
      <c r="R303" s="227">
        <v>55</v>
      </c>
      <c r="S303" s="226">
        <v>310</v>
      </c>
      <c r="T303" s="226">
        <v>203</v>
      </c>
      <c r="U303" s="229">
        <v>65.483870967741936</v>
      </c>
      <c r="V303" s="226">
        <v>70</v>
      </c>
      <c r="W303" s="229">
        <v>22.58064516129032</v>
      </c>
      <c r="X303" s="228">
        <v>5.6363636363636367</v>
      </c>
      <c r="Y303" s="228">
        <v>3.6909090909090909</v>
      </c>
      <c r="Z303" s="228">
        <v>1.2727272727272727</v>
      </c>
      <c r="AA303" s="232">
        <v>55</v>
      </c>
      <c r="AB303" s="229">
        <v>100</v>
      </c>
      <c r="AC303" s="232">
        <v>0</v>
      </c>
      <c r="AD303" s="229">
        <v>0</v>
      </c>
      <c r="AE303" s="232">
        <v>0</v>
      </c>
      <c r="AF303" s="229">
        <v>0</v>
      </c>
      <c r="AG303" s="232">
        <v>0</v>
      </c>
      <c r="AH303" s="229">
        <v>0</v>
      </c>
      <c r="AI303" s="227">
        <v>27</v>
      </c>
      <c r="AJ303" s="227">
        <v>43</v>
      </c>
      <c r="AK303" s="229">
        <v>38.571428571428577</v>
      </c>
      <c r="AL303" s="229">
        <v>61.428571428571431</v>
      </c>
      <c r="AM303" s="229">
        <v>100</v>
      </c>
      <c r="AN303" s="230">
        <v>32.171428571428571</v>
      </c>
      <c r="AO303" s="231" t="s">
        <v>1796</v>
      </c>
    </row>
    <row r="304" spans="1:41" x14ac:dyDescent="0.25">
      <c r="A304" s="268" t="s">
        <v>1421</v>
      </c>
      <c r="B304" s="227" t="s">
        <v>1421</v>
      </c>
      <c r="C304" s="231" t="str">
        <f>VLOOKUP(A304,'Questions_de_Village_V1-2-1'!$A:$AB,1,FALSE)</f>
        <v>Dongoro 1</v>
      </c>
      <c r="D304" s="231" t="str">
        <f>VLOOKUP(A304,'Questions_de_Village_V1-2-1'!$A:$AB,9,FALSE)</f>
        <v>Adangoro</v>
      </c>
      <c r="E304" s="231">
        <f>VLOOKUP(A304,'Questions_de_Village_V1-2-1'!$A:$AB,4,FALSE)</f>
        <v>12.1119281152</v>
      </c>
      <c r="F304" s="231">
        <f>VLOOKUP(A304,'Questions_de_Village_V1-2-1'!$A:$AB,5,FALSE)</f>
        <v>17.351425062200001</v>
      </c>
      <c r="G304" s="231">
        <f>VLOOKUP(A304,'Questions_de_Village_V1-2-1'!$A:$AB,6,FALSE)</f>
        <v>326.60276048200001</v>
      </c>
      <c r="H304" s="231"/>
      <c r="I304" s="231" t="str">
        <f>VLOOKUP(A304,'Questions_de_Village_V1-2-1'!$A:$AB,10,FALSE)</f>
        <v>Amloudouba</v>
      </c>
      <c r="J304" s="231" t="str">
        <f>VLOOKUP(A304,'Questions_de_Village_V1-2-1'!$A:$AB,11,FALSE)</f>
        <v>Ouled_Bili</v>
      </c>
      <c r="K304" s="231" t="str">
        <f>VLOOKUP(A304,'Questions_de_Village_V1-2-1'!$A:$AB,14,FALSE)</f>
        <v>bh_in_village</v>
      </c>
      <c r="L304" s="231">
        <f>VLOOKUP(A304,'Questions_de_Village_V1-2-1'!$A:$AB,15,FALSE)</f>
        <v>1</v>
      </c>
      <c r="M304" s="231">
        <f>VLOOKUP(A304,'Questions_de_Village_V1-2-1'!$A:$AB,16,FALSE)</f>
        <v>1</v>
      </c>
      <c r="N304" s="227"/>
      <c r="O304" s="227"/>
      <c r="P304" s="227">
        <v>1957</v>
      </c>
      <c r="Q304" s="227">
        <v>2081</v>
      </c>
      <c r="R304" s="227">
        <v>125</v>
      </c>
      <c r="S304" s="226">
        <v>779</v>
      </c>
      <c r="T304" s="226">
        <v>523</v>
      </c>
      <c r="U304" s="229">
        <v>67.137355584082158</v>
      </c>
      <c r="V304" s="226">
        <v>189</v>
      </c>
      <c r="W304" s="229">
        <v>24.261874197689345</v>
      </c>
      <c r="X304" s="228">
        <v>6.2320000000000002</v>
      </c>
      <c r="Y304" s="228">
        <v>4.5086206896551726</v>
      </c>
      <c r="Z304" s="228">
        <v>1.512</v>
      </c>
      <c r="AA304" s="232">
        <v>116</v>
      </c>
      <c r="AB304" s="229">
        <v>92.800000000000011</v>
      </c>
      <c r="AC304" s="232">
        <v>9</v>
      </c>
      <c r="AD304" s="229">
        <v>7.1999999999999993</v>
      </c>
      <c r="AE304" s="232">
        <v>0</v>
      </c>
      <c r="AF304" s="229">
        <v>0</v>
      </c>
      <c r="AG304" s="232">
        <v>0</v>
      </c>
      <c r="AH304" s="229">
        <v>0</v>
      </c>
      <c r="AI304" s="227">
        <v>102</v>
      </c>
      <c r="AJ304" s="227">
        <v>87</v>
      </c>
      <c r="AK304" s="229">
        <v>53.968253968253968</v>
      </c>
      <c r="AL304" s="229">
        <v>46.031746031746032</v>
      </c>
      <c r="AM304" s="229">
        <v>100</v>
      </c>
      <c r="AN304" s="230">
        <v>34.597883597883595</v>
      </c>
      <c r="AO304" s="231" t="s">
        <v>2063</v>
      </c>
    </row>
    <row r="305" spans="1:41" x14ac:dyDescent="0.25">
      <c r="A305" s="268" t="s">
        <v>1453</v>
      </c>
      <c r="B305" s="227" t="s">
        <v>1453</v>
      </c>
      <c r="C305" s="231" t="str">
        <f>VLOOKUP(A305,'Questions_de_Village_V1-2-1'!$A:$AB,1,FALSE)</f>
        <v>Dongoro 2</v>
      </c>
      <c r="D305" s="231" t="str">
        <f>VLOOKUP(A305,'Questions_de_Village_V1-2-1'!$A:$AB,9,FALSE)</f>
        <v/>
      </c>
      <c r="E305" s="231">
        <f>VLOOKUP(A305,'Questions_de_Village_V1-2-1'!$A:$AB,4,FALSE)</f>
        <v>12.1119281152</v>
      </c>
      <c r="F305" s="231">
        <f>VLOOKUP(A305,'Questions_de_Village_V1-2-1'!$A:$AB,5,FALSE)</f>
        <v>17.351425062200001</v>
      </c>
      <c r="G305" s="231">
        <f>VLOOKUP(A305,'Questions_de_Village_V1-2-1'!$A:$AB,6,FALSE)</f>
        <v>0</v>
      </c>
      <c r="H305" s="231"/>
      <c r="I305" s="231" t="str">
        <f>VLOOKUP(A305,'Questions_de_Village_V1-2-1'!$A:$AB,10,FALSE)</f>
        <v/>
      </c>
      <c r="J305" s="231" t="str">
        <f>VLOOKUP(A305,'Questions_de_Village_V1-2-1'!$A:$AB,11,FALSE)</f>
        <v>Ouled_Bili</v>
      </c>
      <c r="K305" s="231" t="str">
        <f>VLOOKUP(A305,'Questions_de_Village_V1-2-1'!$A:$AB,14,FALSE)</f>
        <v>bh_in_village</v>
      </c>
      <c r="L305" s="231">
        <f>VLOOKUP(A305,'Questions_de_Village_V1-2-1'!$A:$AB,15,FALSE)</f>
        <v>1</v>
      </c>
      <c r="M305" s="231">
        <f>VLOOKUP(A305,'Questions_de_Village_V1-2-1'!$A:$AB,16,FALSE)</f>
        <v>1</v>
      </c>
      <c r="N305" s="227"/>
      <c r="O305" s="227"/>
      <c r="P305" s="227">
        <v>2082</v>
      </c>
      <c r="Q305" s="227">
        <v>2120</v>
      </c>
      <c r="R305" s="227">
        <v>39</v>
      </c>
      <c r="S305" s="226">
        <v>326</v>
      </c>
      <c r="T305" s="226">
        <v>235</v>
      </c>
      <c r="U305" s="229">
        <v>72.085889570552141</v>
      </c>
      <c r="V305" s="226">
        <v>94</v>
      </c>
      <c r="W305" s="229">
        <v>28.834355828220858</v>
      </c>
      <c r="X305" s="228">
        <v>8.3589743589743595</v>
      </c>
      <c r="Y305" s="228">
        <v>6.1842105263157894</v>
      </c>
      <c r="Z305" s="228">
        <v>2.4102564102564101</v>
      </c>
      <c r="AA305" s="232">
        <v>28</v>
      </c>
      <c r="AB305" s="229">
        <v>71.794871794871796</v>
      </c>
      <c r="AC305" s="232">
        <v>9</v>
      </c>
      <c r="AD305" s="229">
        <v>23.076923076923077</v>
      </c>
      <c r="AE305" s="232">
        <v>2</v>
      </c>
      <c r="AF305" s="229">
        <v>5.1282051282051277</v>
      </c>
      <c r="AG305" s="232">
        <v>0</v>
      </c>
      <c r="AH305" s="229">
        <v>0</v>
      </c>
      <c r="AI305" s="227">
        <v>45</v>
      </c>
      <c r="AJ305" s="227">
        <v>49</v>
      </c>
      <c r="AK305" s="229">
        <v>47.872340425531917</v>
      </c>
      <c r="AL305" s="229">
        <v>52.12765957446809</v>
      </c>
      <c r="AM305" s="229">
        <v>100</v>
      </c>
      <c r="AN305" s="230">
        <v>35.531914893617021</v>
      </c>
      <c r="AO305" s="231" t="s">
        <v>2063</v>
      </c>
    </row>
    <row r="306" spans="1:41" x14ac:dyDescent="0.25">
      <c r="A306" s="268" t="s">
        <v>1371</v>
      </c>
      <c r="B306" s="227" t="s">
        <v>1371</v>
      </c>
      <c r="C306" s="231" t="str">
        <f>VLOOKUP(A306,'Questions_de_Village_V1-2-1'!$A:$AB,1,FALSE)</f>
        <v>Dorossia</v>
      </c>
      <c r="D306" s="231" t="str">
        <f>VLOOKUP(A306,'Questions_de_Village_V1-2-1'!$A:$AB,9,FALSE)</f>
        <v>Darosia</v>
      </c>
      <c r="E306" s="231">
        <f>VLOOKUP(A306,'Questions_de_Village_V1-2-1'!$A:$AB,4,FALSE)</f>
        <v>12.117512</v>
      </c>
      <c r="F306" s="231">
        <f>VLOOKUP(A306,'Questions_de_Village_V1-2-1'!$A:$AB,5,FALSE)</f>
        <v>16.408437259300001</v>
      </c>
      <c r="G306" s="231">
        <f>VLOOKUP(A306,'Questions_de_Village_V1-2-1'!$A:$AB,6,FALSE)</f>
        <v>359.986115498</v>
      </c>
      <c r="H306" s="231"/>
      <c r="I306" s="231" t="str">
        <f>VLOOKUP(A306,'Questions_de_Village_V1-2-1'!$A:$AB,10,FALSE)</f>
        <v>Daibaba_1_Maigana_</v>
      </c>
      <c r="J306" s="231" t="str">
        <f>VLOOKUP(A306,'Questions_de_Village_V1-2-1'!$A:$AB,11,FALSE)</f>
        <v>Maigana</v>
      </c>
      <c r="K306" s="231" t="str">
        <f>VLOOKUP(A306,'Questions_de_Village_V1-2-1'!$A:$AB,14,FALSE)</f>
        <v>bh_in_village</v>
      </c>
      <c r="L306" s="231">
        <f>VLOOKUP(A306,'Questions_de_Village_V1-2-1'!$A:$AB,15,FALSE)</f>
        <v>1</v>
      </c>
      <c r="M306" s="231">
        <f>VLOOKUP(A306,'Questions_de_Village_V1-2-1'!$A:$AB,16,FALSE)</f>
        <v>0</v>
      </c>
      <c r="N306" s="227"/>
      <c r="O306" s="227"/>
      <c r="P306" s="227">
        <v>2281</v>
      </c>
      <c r="Q306" s="227">
        <v>2316</v>
      </c>
      <c r="R306" s="227">
        <v>36</v>
      </c>
      <c r="S306" s="226">
        <v>211</v>
      </c>
      <c r="T306" s="226">
        <v>138</v>
      </c>
      <c r="U306" s="229">
        <v>65.402843601895739</v>
      </c>
      <c r="V306" s="226">
        <v>50</v>
      </c>
      <c r="W306" s="229">
        <v>23.696682464454977</v>
      </c>
      <c r="X306" s="228">
        <v>5.8611111111111107</v>
      </c>
      <c r="Y306" s="228">
        <v>4.5999999999999996</v>
      </c>
      <c r="Z306" s="228">
        <v>1.4285714285714286</v>
      </c>
      <c r="AA306" s="232">
        <v>29</v>
      </c>
      <c r="AB306" s="229">
        <v>80.555555555555557</v>
      </c>
      <c r="AC306" s="232">
        <v>5</v>
      </c>
      <c r="AD306" s="229">
        <v>13.888888888888889</v>
      </c>
      <c r="AE306" s="232">
        <v>1</v>
      </c>
      <c r="AF306" s="229">
        <v>2.7777777777777777</v>
      </c>
      <c r="AG306" s="232">
        <v>0</v>
      </c>
      <c r="AH306" s="229">
        <v>0</v>
      </c>
      <c r="AI306" s="227">
        <v>25</v>
      </c>
      <c r="AJ306" s="227">
        <v>27</v>
      </c>
      <c r="AK306" s="229">
        <v>50</v>
      </c>
      <c r="AL306" s="229">
        <v>54</v>
      </c>
      <c r="AM306" s="229">
        <v>104</v>
      </c>
      <c r="AN306" s="230">
        <v>36.479999999999997</v>
      </c>
      <c r="AO306" s="231" t="s">
        <v>1903</v>
      </c>
    </row>
    <row r="307" spans="1:41" x14ac:dyDescent="0.25">
      <c r="A307" s="268" t="s">
        <v>1469</v>
      </c>
      <c r="B307" s="227" t="s">
        <v>2026</v>
      </c>
      <c r="C307" s="231" t="str">
        <f>VLOOKUP(A307,'Questions_de_Village_V1-2-1'!$A:$AB,1,FALSE)</f>
        <v>Dougchi</v>
      </c>
      <c r="D307" s="231" t="str">
        <f>VLOOKUP(A307,'Questions_de_Village_V1-2-1'!$A:$AB,9,FALSE)</f>
        <v>Doukchi</v>
      </c>
      <c r="E307" s="231">
        <f>VLOOKUP(A307,'Questions_de_Village_V1-2-1'!$A:$AB,4,FALSE)</f>
        <v>12.2112142325</v>
      </c>
      <c r="F307" s="231">
        <f>VLOOKUP(A307,'Questions_de_Village_V1-2-1'!$A:$AB,5,FALSE)</f>
        <v>17.117944902000001</v>
      </c>
      <c r="G307" s="231">
        <f>VLOOKUP(A307,'Questions_de_Village_V1-2-1'!$A:$AB,6,FALSE)</f>
        <v>319.86320925500002</v>
      </c>
      <c r="H307" s="231"/>
      <c r="I307" s="231" t="str">
        <f>VLOOKUP(A307,'Questions_de_Village_V1-2-1'!$A:$AB,10,FALSE)</f>
        <v>Tania_2_Dukshi_</v>
      </c>
      <c r="J307" s="231" t="str">
        <f>VLOOKUP(A307,'Questions_de_Village_V1-2-1'!$A:$AB,11,FALSE)</f>
        <v>Tchawai</v>
      </c>
      <c r="K307" s="231" t="str">
        <f>VLOOKUP(A307,'Questions_de_Village_V1-2-1'!$A:$AB,14,FALSE)</f>
        <v>commercial_bh_in_next_village</v>
      </c>
      <c r="L307" s="231">
        <f>VLOOKUP(A307,'Questions_de_Village_V1-2-1'!$A:$AB,15,FALSE)</f>
        <v>1</v>
      </c>
      <c r="M307" s="231">
        <f>VLOOKUP(A307,'Questions_de_Village_V1-2-1'!$A:$AB,16,FALSE)</f>
        <v>0</v>
      </c>
      <c r="N307" s="227"/>
      <c r="O307" s="227"/>
      <c r="P307" s="227">
        <v>137</v>
      </c>
      <c r="Q307" s="227">
        <v>394</v>
      </c>
      <c r="R307" s="227">
        <v>258</v>
      </c>
      <c r="S307" s="226">
        <v>1487</v>
      </c>
      <c r="T307" s="226">
        <v>979</v>
      </c>
      <c r="U307" s="229">
        <v>65.83725622057834</v>
      </c>
      <c r="V307" s="226">
        <v>428</v>
      </c>
      <c r="W307" s="229">
        <v>28.782784129119033</v>
      </c>
      <c r="X307" s="228">
        <v>5.7635658914728678</v>
      </c>
      <c r="Y307" s="228">
        <v>3.7945736434108528</v>
      </c>
      <c r="Z307" s="228">
        <v>1.6589147286821706</v>
      </c>
      <c r="AA307" s="232">
        <v>240</v>
      </c>
      <c r="AB307" s="229">
        <v>93.023255813953483</v>
      </c>
      <c r="AC307" s="232">
        <v>13</v>
      </c>
      <c r="AD307" s="229">
        <v>5.0387596899224807</v>
      </c>
      <c r="AE307" s="232">
        <v>2</v>
      </c>
      <c r="AF307" s="229">
        <v>0.77519379844961245</v>
      </c>
      <c r="AG307" s="232">
        <v>0</v>
      </c>
      <c r="AH307" s="229">
        <v>0</v>
      </c>
      <c r="AI307" s="227">
        <v>208</v>
      </c>
      <c r="AJ307" s="227">
        <v>220</v>
      </c>
      <c r="AK307" s="229">
        <v>48.598130841121495</v>
      </c>
      <c r="AL307" s="229">
        <v>51.401869158878498</v>
      </c>
      <c r="AM307" s="229">
        <v>100</v>
      </c>
      <c r="AN307" s="230">
        <v>33.850467289719624</v>
      </c>
      <c r="AO307" s="231" t="s">
        <v>2051</v>
      </c>
    </row>
    <row r="308" spans="1:41" x14ac:dyDescent="0.25">
      <c r="A308" s="268" t="s">
        <v>1430</v>
      </c>
      <c r="B308" s="227" t="s">
        <v>1430</v>
      </c>
      <c r="C308" s="231" t="str">
        <f>VLOOKUP(A308,'Questions_de_Village_V1-2-1'!$A:$AB,1,FALSE)</f>
        <v>Doulie 1</v>
      </c>
      <c r="D308" s="231" t="str">
        <f>VLOOKUP(A308,'Questions_de_Village_V1-2-1'!$A:$AB,9,FALSE)</f>
        <v>Doulie1</v>
      </c>
      <c r="E308" s="231">
        <f>VLOOKUP(A308,'Questions_de_Village_V1-2-1'!$A:$AB,4,FALSE)</f>
        <v>12.0015463563</v>
      </c>
      <c r="F308" s="231">
        <f>VLOOKUP(A308,'Questions_de_Village_V1-2-1'!$A:$AB,5,FALSE)</f>
        <v>17.246469657700001</v>
      </c>
      <c r="G308" s="231">
        <f>VLOOKUP(A308,'Questions_de_Village_V1-2-1'!$A:$AB,6,FALSE)</f>
        <v>332.96587600499998</v>
      </c>
      <c r="H308" s="231"/>
      <c r="I308" s="231" t="str">
        <f>VLOOKUP(A308,'Questions_de_Village_V1-2-1'!$A:$AB,10,FALSE)</f>
        <v>Amloudouba</v>
      </c>
      <c r="J308" s="231" t="str">
        <f>VLOOKUP(A308,'Questions_de_Village_V1-2-1'!$A:$AB,11,FALSE)</f>
        <v>Ouled_Bili</v>
      </c>
      <c r="K308" s="231" t="str">
        <f>VLOOKUP(A308,'Questions_de_Village_V1-2-1'!$A:$AB,14,FALSE)</f>
        <v>bh_in_village</v>
      </c>
      <c r="L308" s="231">
        <f>VLOOKUP(A308,'Questions_de_Village_V1-2-1'!$A:$AB,15,FALSE)</f>
        <v>1</v>
      </c>
      <c r="M308" s="231">
        <f>VLOOKUP(A308,'Questions_de_Village_V1-2-1'!$A:$AB,16,FALSE)</f>
        <v>0</v>
      </c>
      <c r="N308" s="227"/>
      <c r="O308" s="227"/>
      <c r="P308" s="227">
        <v>1718</v>
      </c>
      <c r="Q308" s="227">
        <v>1758</v>
      </c>
      <c r="R308" s="227">
        <v>41</v>
      </c>
      <c r="S308" s="226">
        <v>242</v>
      </c>
      <c r="T308" s="226">
        <v>161</v>
      </c>
      <c r="U308" s="229">
        <v>66.528925619834709</v>
      </c>
      <c r="V308" s="226">
        <v>57</v>
      </c>
      <c r="W308" s="229">
        <v>23.553719008264462</v>
      </c>
      <c r="X308" s="228">
        <v>5.9024390243902438</v>
      </c>
      <c r="Y308" s="228">
        <v>4.0250000000000004</v>
      </c>
      <c r="Z308" s="228">
        <v>1.3902439024390243</v>
      </c>
      <c r="AA308" s="232">
        <v>40</v>
      </c>
      <c r="AB308" s="229">
        <v>97.560975609756099</v>
      </c>
      <c r="AC308" s="232">
        <v>1</v>
      </c>
      <c r="AD308" s="229">
        <v>2.4390243902439024</v>
      </c>
      <c r="AE308" s="232">
        <v>0</v>
      </c>
      <c r="AF308" s="229">
        <v>0</v>
      </c>
      <c r="AG308" s="232">
        <v>0</v>
      </c>
      <c r="AH308" s="229">
        <v>0</v>
      </c>
      <c r="AI308" s="227">
        <v>25</v>
      </c>
      <c r="AJ308" s="227">
        <v>32</v>
      </c>
      <c r="AK308" s="229">
        <v>43.859649122807014</v>
      </c>
      <c r="AL308" s="229">
        <v>56.140350877192979</v>
      </c>
      <c r="AM308" s="229">
        <v>100</v>
      </c>
      <c r="AN308" s="230">
        <v>31.789473684210527</v>
      </c>
      <c r="AO308" s="231" t="s">
        <v>2063</v>
      </c>
    </row>
    <row r="309" spans="1:41" x14ac:dyDescent="0.25">
      <c r="A309" s="268" t="s">
        <v>1431</v>
      </c>
      <c r="B309" s="227" t="s">
        <v>1431</v>
      </c>
      <c r="C309" s="231" t="str">
        <f>VLOOKUP(A309,'Questions_de_Village_V1-2-1'!$A:$AB,1,FALSE)</f>
        <v>Doulie 2</v>
      </c>
      <c r="D309" s="231" t="str">
        <f>VLOOKUP(A309,'Questions_de_Village_V1-2-1'!$A:$AB,9,FALSE)</f>
        <v>Doulie2</v>
      </c>
      <c r="E309" s="231">
        <f>VLOOKUP(A309,'Questions_de_Village_V1-2-1'!$A:$AB,4,FALSE)</f>
        <v>11.972250927099999</v>
      </c>
      <c r="F309" s="231">
        <f>VLOOKUP(A309,'Questions_de_Village_V1-2-1'!$A:$AB,5,FALSE)</f>
        <v>17.253131274600001</v>
      </c>
      <c r="G309" s="231">
        <f>VLOOKUP(A309,'Questions_de_Village_V1-2-1'!$A:$AB,6,FALSE)</f>
        <v>336.33949615199998</v>
      </c>
      <c r="H309" s="231"/>
      <c r="I309" s="231" t="str">
        <f>VLOOKUP(A309,'Questions_de_Village_V1-2-1'!$A:$AB,10,FALSE)</f>
        <v>Amloudouba</v>
      </c>
      <c r="J309" s="231" t="str">
        <f>VLOOKUP(A309,'Questions_de_Village_V1-2-1'!$A:$AB,11,FALSE)</f>
        <v>Ouled_Bili</v>
      </c>
      <c r="K309" s="231" t="str">
        <f>VLOOKUP(A309,'Questions_de_Village_V1-2-1'!$A:$AB,14,FALSE)</f>
        <v>bh_in_village</v>
      </c>
      <c r="L309" s="231">
        <f>VLOOKUP(A309,'Questions_de_Village_V1-2-1'!$A:$AB,15,FALSE)</f>
        <v>1</v>
      </c>
      <c r="M309" s="231">
        <f>VLOOKUP(A309,'Questions_de_Village_V1-2-1'!$A:$AB,16,FALSE)</f>
        <v>0</v>
      </c>
      <c r="N309" s="227"/>
      <c r="O309" s="227"/>
      <c r="P309" s="227">
        <v>1759</v>
      </c>
      <c r="Q309" s="227">
        <v>1805</v>
      </c>
      <c r="R309" s="227">
        <v>47</v>
      </c>
      <c r="S309" s="226">
        <v>295</v>
      </c>
      <c r="T309" s="226">
        <v>198</v>
      </c>
      <c r="U309" s="229">
        <v>67.118644067796609</v>
      </c>
      <c r="V309" s="226">
        <v>92</v>
      </c>
      <c r="W309" s="229">
        <v>31.186440677966104</v>
      </c>
      <c r="X309" s="228">
        <v>6.2765957446808507</v>
      </c>
      <c r="Y309" s="228">
        <v>4.8292682926829267</v>
      </c>
      <c r="Z309" s="228">
        <v>1.9574468085106382</v>
      </c>
      <c r="AA309" s="232">
        <v>39</v>
      </c>
      <c r="AB309" s="229">
        <v>82.978723404255319</v>
      </c>
      <c r="AC309" s="232">
        <v>7</v>
      </c>
      <c r="AD309" s="229">
        <v>14.893617021276595</v>
      </c>
      <c r="AE309" s="232">
        <v>1</v>
      </c>
      <c r="AF309" s="229">
        <v>2.1276595744680851</v>
      </c>
      <c r="AG309" s="232">
        <v>0</v>
      </c>
      <c r="AH309" s="229">
        <v>0</v>
      </c>
      <c r="AI309" s="227">
        <v>36</v>
      </c>
      <c r="AJ309" s="227">
        <v>56</v>
      </c>
      <c r="AK309" s="229">
        <v>39.130434782608695</v>
      </c>
      <c r="AL309" s="229">
        <v>60.869565217391312</v>
      </c>
      <c r="AM309" s="229">
        <v>100</v>
      </c>
      <c r="AN309" s="230">
        <v>35.706521739130437</v>
      </c>
      <c r="AO309" s="231" t="s">
        <v>2063</v>
      </c>
    </row>
    <row r="310" spans="1:41" x14ac:dyDescent="0.25">
      <c r="A310" s="268" t="s">
        <v>1470</v>
      </c>
      <c r="B310" s="227" t="s">
        <v>2030</v>
      </c>
      <c r="C310" s="231" t="str">
        <f>VLOOKUP(A310,'Questions_de_Village_V1-2-1'!$A:$AB,1,FALSE)</f>
        <v>Doulouk</v>
      </c>
      <c r="D310" s="231" t="str">
        <f>VLOOKUP(A310,'Questions_de_Village_V1-2-1'!$A:$AB,9,FALSE)</f>
        <v>Doulouk</v>
      </c>
      <c r="E310" s="231">
        <f>VLOOKUP(A310,'Questions_de_Village_V1-2-1'!$A:$AB,4,FALSE)</f>
        <v>12.298102887400001</v>
      </c>
      <c r="F310" s="231">
        <f>VLOOKUP(A310,'Questions_de_Village_V1-2-1'!$A:$AB,5,FALSE)</f>
        <v>17.092557645399999</v>
      </c>
      <c r="G310" s="231">
        <f>VLOOKUP(A310,'Questions_de_Village_V1-2-1'!$A:$AB,6,FALSE)</f>
        <v>324.92632992199998</v>
      </c>
      <c r="H310" s="231"/>
      <c r="I310" s="231" t="str">
        <f>VLOOKUP(A310,'Questions_de_Village_V1-2-1'!$A:$AB,10,FALSE)</f>
        <v>Tania_2_Dukshi_</v>
      </c>
      <c r="J310" s="231" t="str">
        <f>VLOOKUP(A310,'Questions_de_Village_V1-2-1'!$A:$AB,11,FALSE)</f>
        <v>Tchawai</v>
      </c>
      <c r="K310" s="231" t="str">
        <f>VLOOKUP(A310,'Questions_de_Village_V1-2-1'!$A:$AB,14,FALSE)</f>
        <v>bh_in_village</v>
      </c>
      <c r="L310" s="231">
        <f>VLOOKUP(A310,'Questions_de_Village_V1-2-1'!$A:$AB,15,FALSE)</f>
        <v>1</v>
      </c>
      <c r="M310" s="231">
        <f>VLOOKUP(A310,'Questions_de_Village_V1-2-1'!$A:$AB,16,FALSE)</f>
        <v>0</v>
      </c>
      <c r="N310" s="227"/>
      <c r="O310" s="227"/>
      <c r="P310" s="227">
        <v>566</v>
      </c>
      <c r="Q310" s="227">
        <v>681</v>
      </c>
      <c r="R310" s="227">
        <v>116</v>
      </c>
      <c r="S310" s="226">
        <v>649</v>
      </c>
      <c r="T310" s="226">
        <v>426</v>
      </c>
      <c r="U310" s="229">
        <v>65.639445300462256</v>
      </c>
      <c r="V310" s="226">
        <v>202</v>
      </c>
      <c r="W310" s="229">
        <v>31.124807395993837</v>
      </c>
      <c r="X310" s="228">
        <v>5.5948275862068968</v>
      </c>
      <c r="Y310" s="228">
        <v>3.6724137931034484</v>
      </c>
      <c r="Z310" s="228">
        <v>1.7413793103448276</v>
      </c>
      <c r="AA310" s="232">
        <v>108</v>
      </c>
      <c r="AB310" s="229">
        <v>93.103448275862064</v>
      </c>
      <c r="AC310" s="232">
        <v>6</v>
      </c>
      <c r="AD310" s="229">
        <v>5.1724137931034484</v>
      </c>
      <c r="AE310" s="232">
        <v>0</v>
      </c>
      <c r="AF310" s="229">
        <v>0</v>
      </c>
      <c r="AG310" s="232">
        <v>0</v>
      </c>
      <c r="AH310" s="229">
        <v>0</v>
      </c>
      <c r="AI310" s="227">
        <v>104</v>
      </c>
      <c r="AJ310" s="227">
        <v>98</v>
      </c>
      <c r="AK310" s="229">
        <v>51.485148514851488</v>
      </c>
      <c r="AL310" s="229">
        <v>48.514851485148512</v>
      </c>
      <c r="AM310" s="229">
        <v>100</v>
      </c>
      <c r="AN310" s="230">
        <v>35.866336633663366</v>
      </c>
      <c r="AO310" s="231" t="s">
        <v>2051</v>
      </c>
    </row>
    <row r="311" spans="1:41" x14ac:dyDescent="0.25">
      <c r="A311" s="171" t="s">
        <v>845</v>
      </c>
      <c r="B311" s="227" t="s">
        <v>845</v>
      </c>
      <c r="C311" s="231" t="str">
        <f>VLOOKUP(A311,'Questions_de_Village_V1-2-1'!$A:$AB,1,FALSE)</f>
        <v>Doumdoumou</v>
      </c>
      <c r="D311" s="231" t="str">
        <f>VLOOKUP(A311,'Questions_de_Village_V1-2-1'!$A:$AB,9,FALSE)</f>
        <v>Doumdoumou</v>
      </c>
      <c r="E311" s="231">
        <f>VLOOKUP(A311,'Questions_de_Village_V1-2-1'!$A:$AB,4,FALSE)</f>
        <v>12.9989840855</v>
      </c>
      <c r="F311" s="231">
        <f>VLOOKUP(A311,'Questions_de_Village_V1-2-1'!$A:$AB,5,FALSE)</f>
        <v>16.7595338655</v>
      </c>
      <c r="G311" s="231">
        <f>VLOOKUP(A311,'Questions_de_Village_V1-2-1'!$A:$AB,6,FALSE)</f>
        <v>301.78086528199998</v>
      </c>
      <c r="H311" s="231"/>
      <c r="I311" s="231" t="str">
        <f>VLOOKUP(A311,'Questions_de_Village_V1-2-1'!$A:$AB,10,FALSE)</f>
        <v>Moito</v>
      </c>
      <c r="J311" s="231" t="str">
        <f>VLOOKUP(A311,'Questions_de_Village_V1-2-1'!$A:$AB,11,FALSE)</f>
        <v>Abgode</v>
      </c>
      <c r="K311" s="231" t="str">
        <f>VLOOKUP(A311,'Questions_de_Village_V1-2-1'!$A:$AB,14,FALSE)</f>
        <v>bh_in_village</v>
      </c>
      <c r="L311" s="231">
        <f>VLOOKUP(A311,'Questions_de_Village_V1-2-1'!$A:$AB,15,FALSE)</f>
        <v>3</v>
      </c>
      <c r="M311" s="231">
        <f>VLOOKUP(A311,'Questions_de_Village_V1-2-1'!$A:$AB,16,FALSE)</f>
        <v>0</v>
      </c>
      <c r="N311" s="227"/>
      <c r="O311" s="227"/>
      <c r="P311" s="227">
        <v>1742</v>
      </c>
      <c r="Q311" s="227">
        <v>2021</v>
      </c>
      <c r="R311" s="227">
        <v>280</v>
      </c>
      <c r="S311" s="226">
        <v>1996</v>
      </c>
      <c r="T311" s="226">
        <v>1456</v>
      </c>
      <c r="U311" s="229">
        <v>72.945891783567134</v>
      </c>
      <c r="V311" s="226">
        <v>430</v>
      </c>
      <c r="W311" s="229">
        <v>21.54308617234469</v>
      </c>
      <c r="X311" s="228">
        <v>7.128571428571429</v>
      </c>
      <c r="Y311" s="228">
        <v>5.2</v>
      </c>
      <c r="Z311" s="228">
        <v>1.5357142857142858</v>
      </c>
      <c r="AA311" s="232">
        <v>246</v>
      </c>
      <c r="AB311" s="229">
        <v>87.857142857142861</v>
      </c>
      <c r="AC311" s="232">
        <v>17</v>
      </c>
      <c r="AD311" s="229">
        <v>6.0714285714285712</v>
      </c>
      <c r="AE311" s="232">
        <v>2</v>
      </c>
      <c r="AF311" s="229">
        <v>0.7142857142857143</v>
      </c>
      <c r="AG311" s="232">
        <v>0</v>
      </c>
      <c r="AH311" s="229">
        <v>0</v>
      </c>
      <c r="AI311" s="227">
        <v>201</v>
      </c>
      <c r="AJ311" s="227">
        <v>227</v>
      </c>
      <c r="AK311" s="229">
        <v>46.744186046511629</v>
      </c>
      <c r="AL311" s="229">
        <v>52.79069767441861</v>
      </c>
      <c r="AM311" s="229">
        <v>99.534883720930239</v>
      </c>
      <c r="AN311" s="230" t="e">
        <v>#REF!</v>
      </c>
      <c r="AO311" s="275" t="s">
        <v>2048</v>
      </c>
    </row>
    <row r="312" spans="1:41" x14ac:dyDescent="0.25">
      <c r="A312" s="268" t="s">
        <v>1870</v>
      </c>
      <c r="B312" s="227" t="s">
        <v>1870</v>
      </c>
      <c r="C312" s="231" t="str">
        <f>VLOOKUP(A312,'Questions_de_Village_V1-2-1'!$A:$AB,1,FALSE)</f>
        <v>Enakfouf</v>
      </c>
      <c r="D312" s="231" t="str">
        <f>VLOOKUP(A312,'Questions_de_Village_V1-2-1'!$A:$AB,9,FALSE)</f>
        <v>Ene Fok</v>
      </c>
      <c r="E312" s="231">
        <f>VLOOKUP(A312,'Questions_de_Village_V1-2-1'!$A:$AB,4,FALSE)</f>
        <v>11.837894907400001</v>
      </c>
      <c r="F312" s="231">
        <f>VLOOKUP(A312,'Questions_de_Village_V1-2-1'!$A:$AB,5,FALSE)</f>
        <v>17.060980537799999</v>
      </c>
      <c r="G312" s="231">
        <f>VLOOKUP(A312,'Questions_de_Village_V1-2-1'!$A:$AB,6,FALSE)</f>
        <v>334.68353278400002</v>
      </c>
      <c r="H312" s="231"/>
      <c r="I312" s="231" t="str">
        <f>VLOOKUP(A312,'Questions_de_Village_V1-2-1'!$A:$AB,10,FALSE)</f>
        <v>Yessie</v>
      </c>
      <c r="J312" s="231" t="str">
        <f>VLOOKUP(A312,'Questions_de_Village_V1-2-1'!$A:$AB,11,FALSE)</f>
        <v>Gama</v>
      </c>
      <c r="K312" s="231" t="str">
        <f>VLOOKUP(A312,'Questions_de_Village_V1-2-1'!$A:$AB,14,FALSE)</f>
        <v>bh_in_village</v>
      </c>
      <c r="L312" s="231">
        <f>VLOOKUP(A312,'Questions_de_Village_V1-2-1'!$A:$AB,15,FALSE)</f>
        <v>1</v>
      </c>
      <c r="M312" s="231">
        <f>VLOOKUP(A312,'Questions_de_Village_V1-2-1'!$A:$AB,16,FALSE)</f>
        <v>0</v>
      </c>
      <c r="N312" s="227"/>
      <c r="O312" s="227"/>
      <c r="P312" s="227">
        <v>1824</v>
      </c>
      <c r="Q312" s="227">
        <v>1831</v>
      </c>
      <c r="R312" s="227">
        <v>8</v>
      </c>
      <c r="S312" s="226">
        <v>33</v>
      </c>
      <c r="T312" s="226">
        <v>18</v>
      </c>
      <c r="U312" s="229">
        <v>54.54545454545454</v>
      </c>
      <c r="V312" s="226">
        <v>7</v>
      </c>
      <c r="W312" s="229">
        <v>21.212121212121211</v>
      </c>
      <c r="X312" s="228">
        <v>4.125</v>
      </c>
      <c r="Y312" s="228">
        <v>3.6</v>
      </c>
      <c r="Z312" s="228">
        <v>0.875</v>
      </c>
      <c r="AA312" s="232">
        <v>8</v>
      </c>
      <c r="AB312" s="229">
        <v>100</v>
      </c>
      <c r="AC312" s="232">
        <v>0</v>
      </c>
      <c r="AD312" s="229">
        <v>0</v>
      </c>
      <c r="AE312" s="232">
        <v>0</v>
      </c>
      <c r="AF312" s="229">
        <v>0</v>
      </c>
      <c r="AG312" s="232">
        <v>0</v>
      </c>
      <c r="AH312" s="229">
        <v>0</v>
      </c>
      <c r="AI312" s="227">
        <v>3</v>
      </c>
      <c r="AJ312" s="227">
        <v>4</v>
      </c>
      <c r="AK312" s="229">
        <v>42.857142857142854</v>
      </c>
      <c r="AL312" s="229">
        <v>57.142857142857139</v>
      </c>
      <c r="AM312" s="229">
        <v>100</v>
      </c>
      <c r="AN312" s="230">
        <v>29.714285714285715</v>
      </c>
      <c r="AO312" s="231" t="s">
        <v>1961</v>
      </c>
    </row>
    <row r="313" spans="1:41" x14ac:dyDescent="0.25">
      <c r="A313" s="268" t="s">
        <v>1881</v>
      </c>
      <c r="B313" s="227" t="s">
        <v>1881</v>
      </c>
      <c r="C313" s="231" t="str">
        <f>VLOOKUP(A313,'Questions_de_Village_V1-2-1'!$A:$AB,1,FALSE)</f>
        <v>Enefok 2</v>
      </c>
      <c r="D313" s="231" t="str">
        <f>VLOOKUP(A313,'Questions_de_Village_V1-2-1'!$A:$AB,9,FALSE)</f>
        <v/>
      </c>
      <c r="E313" s="231">
        <f>VLOOKUP(A313,'Questions_de_Village_V1-2-1'!$A:$AB,4,FALSE)</f>
        <v>11.837894907400001</v>
      </c>
      <c r="F313" s="231">
        <f>VLOOKUP(A313,'Questions_de_Village_V1-2-1'!$A:$AB,5,FALSE)</f>
        <v>17.060980537799999</v>
      </c>
      <c r="G313" s="231">
        <f>VLOOKUP(A313,'Questions_de_Village_V1-2-1'!$A:$AB,6,FALSE)</f>
        <v>334.68353278400002</v>
      </c>
      <c r="H313" s="231"/>
      <c r="I313" s="231" t="str">
        <f>VLOOKUP(A313,'Questions_de_Village_V1-2-1'!$A:$AB,10,FALSE)</f>
        <v/>
      </c>
      <c r="J313" s="231" t="str">
        <f>VLOOKUP(A313,'Questions_de_Village_V1-2-1'!$A:$AB,11,FALSE)</f>
        <v>Gama</v>
      </c>
      <c r="K313" s="231" t="str">
        <f>VLOOKUP(A313,'Questions_de_Village_V1-2-1'!$A:$AB,14,FALSE)</f>
        <v>bh_in_village</v>
      </c>
      <c r="L313" s="231">
        <f>VLOOKUP(A313,'Questions_de_Village_V1-2-1'!$A:$AB,15,FALSE)</f>
        <v>1</v>
      </c>
      <c r="M313" s="231">
        <f>VLOOKUP(A313,'Questions_de_Village_V1-2-1'!$A:$AB,16,FALSE)</f>
        <v>0</v>
      </c>
      <c r="N313" s="227"/>
      <c r="O313" s="227"/>
      <c r="P313" s="227">
        <v>2113</v>
      </c>
      <c r="Q313" s="227">
        <v>2148</v>
      </c>
      <c r="R313" s="227">
        <v>36</v>
      </c>
      <c r="S313" s="226">
        <v>240</v>
      </c>
      <c r="T313" s="226">
        <v>158</v>
      </c>
      <c r="U313" s="229">
        <v>65.833333333333329</v>
      </c>
      <c r="V313" s="226">
        <v>75</v>
      </c>
      <c r="W313" s="229">
        <v>31.25</v>
      </c>
      <c r="X313" s="228">
        <v>6.666666666666667</v>
      </c>
      <c r="Y313" s="228">
        <v>4.6470588235294121</v>
      </c>
      <c r="Z313" s="228">
        <v>2.0833333333333335</v>
      </c>
      <c r="AA313" s="232">
        <v>26</v>
      </c>
      <c r="AB313" s="229">
        <v>72.222222222222214</v>
      </c>
      <c r="AC313" s="232">
        <v>8</v>
      </c>
      <c r="AD313" s="229">
        <v>22.222222222222221</v>
      </c>
      <c r="AE313" s="232">
        <v>2</v>
      </c>
      <c r="AF313" s="229">
        <v>5.5555555555555554</v>
      </c>
      <c r="AG313" s="232">
        <v>0</v>
      </c>
      <c r="AH313" s="229">
        <v>0</v>
      </c>
      <c r="AI313" s="227">
        <v>34</v>
      </c>
      <c r="AJ313" s="227">
        <v>38</v>
      </c>
      <c r="AK313" s="229">
        <v>45.333333333333329</v>
      </c>
      <c r="AL313" s="229">
        <v>50.666666666666671</v>
      </c>
      <c r="AM313" s="229">
        <v>96</v>
      </c>
      <c r="AN313" s="230">
        <v>24.466666666666665</v>
      </c>
      <c r="AO313" s="231" t="s">
        <v>1961</v>
      </c>
    </row>
    <row r="314" spans="1:41" x14ac:dyDescent="0.25">
      <c r="A314" s="266" t="s">
        <v>1196</v>
      </c>
      <c r="B314" s="227" t="s">
        <v>1196</v>
      </c>
      <c r="C314" s="231" t="str">
        <f>VLOOKUP(A314,'Questions_de_Village_V1-2-1'!$A:$AB,1,FALSE)</f>
        <v>Etoil</v>
      </c>
      <c r="D314" s="231" t="str">
        <f>VLOOKUP(A314,'Questions_de_Village_V1-2-1'!$A:$AB,9,FALSE)</f>
        <v>Etoile1</v>
      </c>
      <c r="E314" s="231">
        <f>VLOOKUP(A314,'Questions_de_Village_V1-2-1'!$A:$AB,4,FALSE)</f>
        <v>12.3793815303</v>
      </c>
      <c r="F314" s="231">
        <f>VLOOKUP(A314,'Questions_de_Village_V1-2-1'!$A:$AB,5,FALSE)</f>
        <v>17.055118651099999</v>
      </c>
      <c r="G314" s="231">
        <f>VLOOKUP(A314,'Questions_de_Village_V1-2-1'!$A:$AB,6,FALSE)</f>
        <v>298.79369817200001</v>
      </c>
      <c r="H314" s="231"/>
      <c r="I314" s="231" t="str">
        <f>VLOOKUP(A314,'Questions_de_Village_V1-2-1'!$A:$AB,10,FALSE)</f>
        <v/>
      </c>
      <c r="J314" s="231" t="str">
        <f>VLOOKUP(A314,'Questions_de_Village_V1-2-1'!$A:$AB,11,FALSE)</f>
        <v>Bokoro</v>
      </c>
      <c r="K314" s="231" t="str">
        <f>VLOOKUP(A314,'Questions_de_Village_V1-2-1'!$A:$AB,14,FALSE)</f>
        <v>commercial_bh_in_next_village</v>
      </c>
      <c r="L314" s="231">
        <f>VLOOKUP(A314,'Questions_de_Village_V1-2-1'!$A:$AB,15,FALSE)</f>
        <v>1</v>
      </c>
      <c r="M314" s="231">
        <f>VLOOKUP(A314,'Questions_de_Village_V1-2-1'!$A:$AB,16,FALSE)</f>
        <v>0</v>
      </c>
      <c r="N314" s="227"/>
      <c r="O314" s="227"/>
      <c r="P314" s="227">
        <v>8236</v>
      </c>
      <c r="Q314" s="227">
        <v>8859</v>
      </c>
      <c r="R314" s="227">
        <v>624</v>
      </c>
      <c r="S314" s="226">
        <v>4013</v>
      </c>
      <c r="T314" s="226">
        <v>2757</v>
      </c>
      <c r="U314" s="229">
        <v>68.701719411911284</v>
      </c>
      <c r="V314" s="226">
        <v>1101</v>
      </c>
      <c r="W314" s="229">
        <v>27.435833540991776</v>
      </c>
      <c r="X314" s="228">
        <v>6.4310897435897436</v>
      </c>
      <c r="Y314" s="228">
        <v>4.4182692307692308</v>
      </c>
      <c r="Z314" s="228">
        <v>1.7644230769230769</v>
      </c>
      <c r="AA314" s="232">
        <v>568</v>
      </c>
      <c r="AB314" s="229">
        <v>91.025641025641022</v>
      </c>
      <c r="AC314" s="232">
        <v>42</v>
      </c>
      <c r="AD314" s="229">
        <v>6.7307692307692308</v>
      </c>
      <c r="AE314" s="232">
        <v>5</v>
      </c>
      <c r="AF314" s="229">
        <v>0.80128205128205121</v>
      </c>
      <c r="AG314" s="232">
        <v>0</v>
      </c>
      <c r="AH314" s="229">
        <v>0</v>
      </c>
      <c r="AI314" s="227">
        <v>543</v>
      </c>
      <c r="AJ314" s="227">
        <v>558</v>
      </c>
      <c r="AK314" s="229">
        <v>49.31880108991826</v>
      </c>
      <c r="AL314" s="229">
        <v>50.681198910081747</v>
      </c>
      <c r="AM314" s="229">
        <v>100</v>
      </c>
      <c r="AN314" s="230">
        <v>33.612170753860127</v>
      </c>
      <c r="AO314" s="231" t="s">
        <v>102</v>
      </c>
    </row>
    <row r="315" spans="1:41" x14ac:dyDescent="0.25">
      <c r="A315" s="266" t="s">
        <v>1313</v>
      </c>
      <c r="B315" s="227" t="s">
        <v>2067</v>
      </c>
      <c r="C315" s="231" t="str">
        <f>VLOOKUP(A315,'Questions_de_Village_V1-2-1'!$A:$AB,1,FALSE)</f>
        <v>Fadjawa 2</v>
      </c>
      <c r="D315" s="231" t="str">
        <f>VLOOKUP(A315,'Questions_de_Village_V1-2-1'!$A:$AB,9,FALSE)</f>
        <v>Fadjawa1</v>
      </c>
      <c r="E315" s="231">
        <f>VLOOKUP(A315,'Questions_de_Village_V1-2-1'!$A:$AB,4,FALSE)</f>
        <v>12.652180167899999</v>
      </c>
      <c r="F315" s="231">
        <f>VLOOKUP(A315,'Questions_de_Village_V1-2-1'!$A:$AB,5,FALSE)</f>
        <v>16.753517929600001</v>
      </c>
      <c r="G315" s="231">
        <f>VLOOKUP(A315,'Questions_de_Village_V1-2-1'!$A:$AB,6,FALSE)</f>
        <v>339.05761026200003</v>
      </c>
      <c r="H315" s="231"/>
      <c r="I315" s="231" t="str">
        <f>VLOOKUP(A315,'Questions_de_Village_V1-2-1'!$A:$AB,10,FALSE)</f>
        <v>Mayakne</v>
      </c>
      <c r="J315" s="231" t="str">
        <f>VLOOKUP(A315,'Questions_de_Village_V1-2-1'!$A:$AB,11,FALSE)</f>
        <v>Gambir</v>
      </c>
      <c r="K315" s="231" t="str">
        <f>VLOOKUP(A315,'Questions_de_Village_V1-2-1'!$A:$AB,14,FALSE)</f>
        <v>open_well_in_or_near_village</v>
      </c>
      <c r="L315" s="231">
        <f>VLOOKUP(A315,'Questions_de_Village_V1-2-1'!$A:$AB,15,FALSE)</f>
        <v>1</v>
      </c>
      <c r="M315" s="231">
        <f>VLOOKUP(A315,'Questions_de_Village_V1-2-1'!$A:$AB,16,FALSE)</f>
        <v>0</v>
      </c>
      <c r="N315" s="227"/>
      <c r="O315" s="227"/>
      <c r="P315" s="227">
        <v>717</v>
      </c>
      <c r="Q315" s="227">
        <v>750</v>
      </c>
      <c r="R315" s="227">
        <v>34</v>
      </c>
      <c r="S315" s="226">
        <v>184</v>
      </c>
      <c r="T315" s="226">
        <v>122</v>
      </c>
      <c r="U315" s="229">
        <v>66.304347826086953</v>
      </c>
      <c r="V315" s="226">
        <v>48</v>
      </c>
      <c r="W315" s="229">
        <v>26.086956521739129</v>
      </c>
      <c r="X315" s="228">
        <v>5.4117647058823533</v>
      </c>
      <c r="Y315" s="228">
        <v>4.0666666666666664</v>
      </c>
      <c r="Z315" s="228">
        <v>1.411764705882353</v>
      </c>
      <c r="AA315" s="232">
        <v>34</v>
      </c>
      <c r="AB315" s="229">
        <v>100</v>
      </c>
      <c r="AC315" s="232">
        <v>0</v>
      </c>
      <c r="AD315" s="229">
        <v>0</v>
      </c>
      <c r="AE315" s="232">
        <v>0</v>
      </c>
      <c r="AF315" s="229">
        <v>0</v>
      </c>
      <c r="AG315" s="232">
        <v>0</v>
      </c>
      <c r="AH315" s="229">
        <v>0</v>
      </c>
      <c r="AI315" s="227">
        <v>26</v>
      </c>
      <c r="AJ315" s="227">
        <v>21</v>
      </c>
      <c r="AK315" s="229">
        <v>54.166666666666664</v>
      </c>
      <c r="AL315" s="229">
        <v>43.75</v>
      </c>
      <c r="AM315" s="229">
        <v>97.916666666666657</v>
      </c>
      <c r="AN315" s="230">
        <v>33.958333333333336</v>
      </c>
      <c r="AO315" s="231" t="s">
        <v>1886</v>
      </c>
    </row>
    <row r="316" spans="1:41" x14ac:dyDescent="0.25">
      <c r="A316" s="268" t="s">
        <v>1314</v>
      </c>
      <c r="B316" s="227" t="s">
        <v>1858</v>
      </c>
      <c r="C316" s="231" t="str">
        <f>VLOOKUP(A316,'Questions_de_Village_V1-2-1'!$A:$AB,1,FALSE)</f>
        <v>Fadje</v>
      </c>
      <c r="D316" s="231" t="str">
        <f>VLOOKUP(A316,'Questions_de_Village_V1-2-1'!$A:$AB,9,FALSE)</f>
        <v>Fadjé</v>
      </c>
      <c r="E316" s="231">
        <f>VLOOKUP(A316,'Questions_de_Village_V1-2-1'!$A:$AB,4,FALSE)</f>
        <v>12.5484275823</v>
      </c>
      <c r="F316" s="231">
        <f>VLOOKUP(A316,'Questions_de_Village_V1-2-1'!$A:$AB,5,FALSE)</f>
        <v>16.749658553700002</v>
      </c>
      <c r="G316" s="231">
        <f>VLOOKUP(A316,'Questions_de_Village_V1-2-1'!$A:$AB,6,FALSE)</f>
        <v>306.04178229299998</v>
      </c>
      <c r="H316" s="231"/>
      <c r="I316" s="231" t="str">
        <f>VLOOKUP(A316,'Questions_de_Village_V1-2-1'!$A:$AB,10,FALSE)</f>
        <v>Mayakne</v>
      </c>
      <c r="J316" s="231" t="str">
        <f>VLOOKUP(A316,'Questions_de_Village_V1-2-1'!$A:$AB,11,FALSE)</f>
        <v>Gambir</v>
      </c>
      <c r="K316" s="231" t="str">
        <f>VLOOKUP(A316,'Questions_de_Village_V1-2-1'!$A:$AB,14,FALSE)</f>
        <v>bh_in_next_village</v>
      </c>
      <c r="L316" s="231">
        <f>VLOOKUP(A316,'Questions_de_Village_V1-2-1'!$A:$AB,15,FALSE)</f>
        <v>0</v>
      </c>
      <c r="M316" s="231">
        <f>VLOOKUP(A316,'Questions_de_Village_V1-2-1'!$A:$AB,16,FALSE)</f>
        <v>1</v>
      </c>
      <c r="N316" s="227"/>
      <c r="O316" s="227"/>
      <c r="P316" s="227">
        <v>1151</v>
      </c>
      <c r="Q316" s="227">
        <v>1165</v>
      </c>
      <c r="R316" s="227">
        <v>15</v>
      </c>
      <c r="S316" s="226">
        <v>82</v>
      </c>
      <c r="T316" s="226">
        <v>53</v>
      </c>
      <c r="U316" s="229">
        <v>64.634146341463421</v>
      </c>
      <c r="V316" s="226">
        <v>33</v>
      </c>
      <c r="W316" s="229">
        <v>40.243902439024396</v>
      </c>
      <c r="X316" s="228">
        <v>5.4666666666666668</v>
      </c>
      <c r="Y316" s="228">
        <v>3.7857142857142856</v>
      </c>
      <c r="Z316" s="228">
        <v>2.2000000000000002</v>
      </c>
      <c r="AA316" s="232">
        <v>15</v>
      </c>
      <c r="AB316" s="229">
        <v>100</v>
      </c>
      <c r="AC316" s="232">
        <v>0</v>
      </c>
      <c r="AD316" s="229">
        <v>0</v>
      </c>
      <c r="AE316" s="232">
        <v>0</v>
      </c>
      <c r="AF316" s="229">
        <v>0</v>
      </c>
      <c r="AG316" s="232">
        <v>0</v>
      </c>
      <c r="AH316" s="229">
        <v>0</v>
      </c>
      <c r="AI316" s="227">
        <v>10</v>
      </c>
      <c r="AJ316" s="227">
        <v>23</v>
      </c>
      <c r="AK316" s="229">
        <v>30.303030303030305</v>
      </c>
      <c r="AL316" s="229">
        <v>69.696969696969703</v>
      </c>
      <c r="AM316" s="229">
        <v>100</v>
      </c>
      <c r="AN316" s="230">
        <v>26.848484848484848</v>
      </c>
      <c r="AO316" s="231" t="s">
        <v>1961</v>
      </c>
    </row>
    <row r="317" spans="1:41" x14ac:dyDescent="0.25">
      <c r="A317" s="266" t="s">
        <v>1197</v>
      </c>
      <c r="B317" s="227" t="s">
        <v>1957</v>
      </c>
      <c r="C317" s="231" t="str">
        <f>VLOOKUP(A317,'Questions_de_Village_V1-2-1'!$A:$AB,1,FALSE)</f>
        <v>Fadje Himede 1</v>
      </c>
      <c r="D317" s="231" t="str">
        <f>VLOOKUP(A317,'Questions_de_Village_V1-2-1'!$A:$AB,9,FALSE)</f>
        <v>Hite Malout</v>
      </c>
      <c r="E317" s="231">
        <f>VLOOKUP(A317,'Questions_de_Village_V1-2-1'!$A:$AB,4,FALSE)</f>
        <v>12.3839889192</v>
      </c>
      <c r="F317" s="231">
        <f>VLOOKUP(A317,'Questions_de_Village_V1-2-1'!$A:$AB,5,FALSE)</f>
        <v>17.157821574100002</v>
      </c>
      <c r="G317" s="231">
        <f>VLOOKUP(A317,'Questions_de_Village_V1-2-1'!$A:$AB,6,FALSE)</f>
        <v>299.575712173</v>
      </c>
      <c r="H317" s="231"/>
      <c r="I317" s="231" t="str">
        <f>VLOOKUP(A317,'Questions_de_Village_V1-2-1'!$A:$AB,10,FALSE)</f>
        <v>Tania_2_Dukshi_</v>
      </c>
      <c r="J317" s="231" t="str">
        <f>VLOOKUP(A317,'Questions_de_Village_V1-2-1'!$A:$AB,11,FALSE)</f>
        <v>Bokoro</v>
      </c>
      <c r="K317" s="231" t="str">
        <f>VLOOKUP(A317,'Questions_de_Village_V1-2-1'!$A:$AB,14,FALSE)</f>
        <v>commercial_bh_in_next_village</v>
      </c>
      <c r="L317" s="231">
        <f>VLOOKUP(A317,'Questions_de_Village_V1-2-1'!$A:$AB,15,FALSE)</f>
        <v>1</v>
      </c>
      <c r="M317" s="231">
        <f>VLOOKUP(A317,'Questions_de_Village_V1-2-1'!$A:$AB,16,FALSE)</f>
        <v>0</v>
      </c>
      <c r="N317" s="227"/>
      <c r="O317" s="227"/>
      <c r="P317" s="227">
        <v>4453</v>
      </c>
      <c r="Q317" s="227">
        <v>4491</v>
      </c>
      <c r="R317" s="227">
        <v>39</v>
      </c>
      <c r="S317" s="226">
        <v>220</v>
      </c>
      <c r="T317" s="226">
        <v>141</v>
      </c>
      <c r="U317" s="229">
        <v>64.090909090909093</v>
      </c>
      <c r="V317" s="226">
        <v>75</v>
      </c>
      <c r="W317" s="229">
        <v>34.090909090909086</v>
      </c>
      <c r="X317" s="228">
        <v>5.6410256410256414</v>
      </c>
      <c r="Y317" s="228">
        <v>4.2727272727272725</v>
      </c>
      <c r="Z317" s="228">
        <v>1.9230769230769231</v>
      </c>
      <c r="AA317" s="232">
        <v>32</v>
      </c>
      <c r="AB317" s="229">
        <v>82.051282051282044</v>
      </c>
      <c r="AC317" s="232">
        <v>6</v>
      </c>
      <c r="AD317" s="229">
        <v>15.384615384615385</v>
      </c>
      <c r="AE317" s="232">
        <v>1</v>
      </c>
      <c r="AF317" s="229">
        <v>2.5641025641025639</v>
      </c>
      <c r="AG317" s="232">
        <v>0</v>
      </c>
      <c r="AH317" s="229">
        <v>0</v>
      </c>
      <c r="AI317" s="227">
        <v>32</v>
      </c>
      <c r="AJ317" s="227">
        <v>43</v>
      </c>
      <c r="AK317" s="229">
        <v>42.666666666666671</v>
      </c>
      <c r="AL317" s="229">
        <v>57.333333333333336</v>
      </c>
      <c r="AM317" s="229">
        <v>100</v>
      </c>
      <c r="AN317" s="230">
        <v>37.306666666666665</v>
      </c>
      <c r="AO317" s="231" t="s">
        <v>102</v>
      </c>
    </row>
    <row r="318" spans="1:41" x14ac:dyDescent="0.25">
      <c r="A318" s="266" t="s">
        <v>1198</v>
      </c>
      <c r="B318" s="227" t="s">
        <v>1198</v>
      </c>
      <c r="C318" s="231" t="str">
        <f>VLOOKUP(A318,'Questions_de_Village_V1-2-1'!$A:$AB,1,FALSE)</f>
        <v>Fadje Himede 2</v>
      </c>
      <c r="D318" s="231" t="str">
        <f>VLOOKUP(A318,'Questions_de_Village_V1-2-1'!$A:$AB,9,FALSE)</f>
        <v>Fadje 2</v>
      </c>
      <c r="E318" s="231">
        <f>VLOOKUP(A318,'Questions_de_Village_V1-2-1'!$A:$AB,4,FALSE)</f>
        <v>12.3911814369</v>
      </c>
      <c r="F318" s="231">
        <f>VLOOKUP(A318,'Questions_de_Village_V1-2-1'!$A:$AB,5,FALSE)</f>
        <v>17.158749902</v>
      </c>
      <c r="G318" s="231">
        <f>VLOOKUP(A318,'Questions_de_Village_V1-2-1'!$A:$AB,6,FALSE)</f>
        <v>308.37680431199999</v>
      </c>
      <c r="H318" s="231"/>
      <c r="I318" s="231" t="str">
        <f>VLOOKUP(A318,'Questions_de_Village_V1-2-1'!$A:$AB,10,FALSE)</f>
        <v>Tania_2_Dukshi_</v>
      </c>
      <c r="J318" s="231" t="str">
        <f>VLOOKUP(A318,'Questions_de_Village_V1-2-1'!$A:$AB,11,FALSE)</f>
        <v>Bokoro</v>
      </c>
      <c r="K318" s="231" t="str">
        <f>VLOOKUP(A318,'Questions_de_Village_V1-2-1'!$A:$AB,14,FALSE)</f>
        <v>open_well_in_or_near_village</v>
      </c>
      <c r="L318" s="231">
        <f>VLOOKUP(A318,'Questions_de_Village_V1-2-1'!$A:$AB,15,FALSE)</f>
        <v>0</v>
      </c>
      <c r="M318" s="231">
        <f>VLOOKUP(A318,'Questions_de_Village_V1-2-1'!$A:$AB,16,FALSE)</f>
        <v>1</v>
      </c>
      <c r="N318" s="227"/>
      <c r="O318" s="227"/>
      <c r="P318" s="227">
        <v>4492</v>
      </c>
      <c r="Q318" s="227">
        <v>4513</v>
      </c>
      <c r="R318" s="227">
        <v>22</v>
      </c>
      <c r="S318" s="226">
        <v>129</v>
      </c>
      <c r="T318" s="226">
        <v>82</v>
      </c>
      <c r="U318" s="229">
        <v>63.565891472868216</v>
      </c>
      <c r="V318" s="226">
        <v>35</v>
      </c>
      <c r="W318" s="229">
        <v>27.131782945736433</v>
      </c>
      <c r="X318" s="228">
        <v>5.8636363636363633</v>
      </c>
      <c r="Y318" s="228">
        <v>3.9047619047619047</v>
      </c>
      <c r="Z318" s="228">
        <v>1.5909090909090908</v>
      </c>
      <c r="AA318" s="232">
        <v>17</v>
      </c>
      <c r="AB318" s="229">
        <v>77.272727272727266</v>
      </c>
      <c r="AC318" s="232">
        <v>5</v>
      </c>
      <c r="AD318" s="229">
        <v>22.727272727272727</v>
      </c>
      <c r="AE318" s="232">
        <v>0</v>
      </c>
      <c r="AF318" s="229">
        <v>0</v>
      </c>
      <c r="AG318" s="232">
        <v>0</v>
      </c>
      <c r="AH318" s="229">
        <v>0</v>
      </c>
      <c r="AI318" s="227">
        <v>15</v>
      </c>
      <c r="AJ318" s="227">
        <v>20</v>
      </c>
      <c r="AK318" s="229">
        <v>42.857142857142854</v>
      </c>
      <c r="AL318" s="229">
        <v>57.142857142857139</v>
      </c>
      <c r="AM318" s="229">
        <v>100</v>
      </c>
      <c r="AN318" s="230">
        <v>34</v>
      </c>
      <c r="AO318" s="231" t="s">
        <v>102</v>
      </c>
    </row>
    <row r="319" spans="1:41" x14ac:dyDescent="0.25">
      <c r="A319" s="266" t="s">
        <v>1262</v>
      </c>
      <c r="B319" s="235" t="s">
        <v>1262</v>
      </c>
      <c r="C319" s="239" t="str">
        <f>VLOOKUP(A319,'Questions_de_Village_V1-2-1'!$A:$AB,1,FALSE)</f>
        <v>Falastine</v>
      </c>
      <c r="D319" s="239" t="str">
        <f>VLOOKUP(A319,'Questions_de_Village_V1-2-1'!$A:$AB,9,FALSE)</f>
        <v>Palestine</v>
      </c>
      <c r="E319" s="239">
        <f>VLOOKUP(A319,'Questions_de_Village_V1-2-1'!$A:$AB,4,FALSE)</f>
        <v>11.998950178999999</v>
      </c>
      <c r="F319" s="239">
        <f>VLOOKUP(A319,'Questions_de_Village_V1-2-1'!$A:$AB,5,FALSE)</f>
        <v>16.776578804700002</v>
      </c>
      <c r="G319" s="239">
        <f>VLOOKUP(A319,'Questions_de_Village_V1-2-1'!$A:$AB,6,FALSE)</f>
        <v>335.47060012200001</v>
      </c>
      <c r="H319" s="239"/>
      <c r="I319" s="239" t="str">
        <f>VLOOKUP(A319,'Questions_de_Village_V1-2-1'!$A:$AB,10,FALSE)</f>
        <v>Daibaba_2_Kindji_</v>
      </c>
      <c r="J319" s="239" t="str">
        <f>VLOOKUP(A319,'Questions_de_Village_V1-2-1'!$A:$AB,11,FALSE)</f>
        <v>Dilema</v>
      </c>
      <c r="K319" s="239" t="str">
        <f>VLOOKUP(A319,'Questions_de_Village_V1-2-1'!$A:$AB,14,FALSE)</f>
        <v>bh_in_next_village</v>
      </c>
      <c r="L319" s="239">
        <f>VLOOKUP(A319,'Questions_de_Village_V1-2-1'!$A:$AB,15,FALSE)</f>
        <v>0</v>
      </c>
      <c r="M319" s="239">
        <f>VLOOKUP(A319,'Questions_de_Village_V1-2-1'!$A:$AB,16,FALSE)</f>
        <v>0</v>
      </c>
      <c r="N319" s="235"/>
      <c r="O319" s="235"/>
      <c r="P319" s="235">
        <v>1773</v>
      </c>
      <c r="Q319" s="235">
        <v>1793</v>
      </c>
      <c r="R319" s="235">
        <v>21</v>
      </c>
      <c r="S319" s="233">
        <v>120</v>
      </c>
      <c r="T319" s="233">
        <v>79</v>
      </c>
      <c r="U319" s="237">
        <v>65.833333333333329</v>
      </c>
      <c r="V319" s="233">
        <v>32</v>
      </c>
      <c r="W319" s="237">
        <v>26.666666666666668</v>
      </c>
      <c r="X319" s="236">
        <v>5.7142857142857144</v>
      </c>
      <c r="Y319" s="236">
        <v>3.95</v>
      </c>
      <c r="Z319" s="236">
        <v>1.5238095238095237</v>
      </c>
      <c r="AA319" s="240">
        <v>19</v>
      </c>
      <c r="AB319" s="237">
        <v>90.476190476190482</v>
      </c>
      <c r="AC319" s="240">
        <v>1</v>
      </c>
      <c r="AD319" s="237">
        <v>4.7619047619047619</v>
      </c>
      <c r="AE319" s="240">
        <v>0</v>
      </c>
      <c r="AF319" s="237">
        <v>0</v>
      </c>
      <c r="AG319" s="240">
        <v>0</v>
      </c>
      <c r="AH319" s="237">
        <v>0</v>
      </c>
      <c r="AI319" s="235">
        <v>22</v>
      </c>
      <c r="AJ319" s="235">
        <v>10</v>
      </c>
      <c r="AK319" s="237">
        <v>68.75</v>
      </c>
      <c r="AL319" s="237">
        <v>31.25</v>
      </c>
      <c r="AM319" s="237">
        <v>100</v>
      </c>
      <c r="AN319" s="238">
        <v>29.4375</v>
      </c>
      <c r="AO319" s="169" t="s">
        <v>1607</v>
      </c>
    </row>
    <row r="320" spans="1:41" x14ac:dyDescent="0.25">
      <c r="A320" s="266" t="s">
        <v>1262</v>
      </c>
      <c r="B320" s="235" t="s">
        <v>1262</v>
      </c>
      <c r="C320" s="239" t="str">
        <f>VLOOKUP(A320,'Questions_de_Village_V1-2-1'!$A:$AB,1,FALSE)</f>
        <v>Falastine</v>
      </c>
      <c r="D320" s="239" t="str">
        <f>VLOOKUP(A320,'Questions_de_Village_V1-2-1'!$A:$AB,9,FALSE)</f>
        <v>Palestine</v>
      </c>
      <c r="E320" s="239">
        <f>VLOOKUP(A320,'Questions_de_Village_V1-2-1'!$A:$AB,4,FALSE)</f>
        <v>11.998950178999999</v>
      </c>
      <c r="F320" s="239">
        <f>VLOOKUP(A320,'Questions_de_Village_V1-2-1'!$A:$AB,5,FALSE)</f>
        <v>16.776578804700002</v>
      </c>
      <c r="G320" s="239">
        <f>VLOOKUP(A320,'Questions_de_Village_V1-2-1'!$A:$AB,6,FALSE)</f>
        <v>335.47060012200001</v>
      </c>
      <c r="H320" s="239"/>
      <c r="I320" s="239" t="str">
        <f>VLOOKUP(A320,'Questions_de_Village_V1-2-1'!$A:$AB,10,FALSE)</f>
        <v>Daibaba_2_Kindji_</v>
      </c>
      <c r="J320" s="239" t="str">
        <f>VLOOKUP(A320,'Questions_de_Village_V1-2-1'!$A:$AB,11,FALSE)</f>
        <v>Dilema</v>
      </c>
      <c r="K320" s="239" t="str">
        <f>VLOOKUP(A320,'Questions_de_Village_V1-2-1'!$A:$AB,14,FALSE)</f>
        <v>bh_in_next_village</v>
      </c>
      <c r="L320" s="239">
        <f>VLOOKUP(A320,'Questions_de_Village_V1-2-1'!$A:$AB,15,FALSE)</f>
        <v>0</v>
      </c>
      <c r="M320" s="239">
        <f>VLOOKUP(A320,'Questions_de_Village_V1-2-1'!$A:$AB,16,FALSE)</f>
        <v>0</v>
      </c>
      <c r="N320" s="235"/>
      <c r="O320" s="235"/>
      <c r="P320" s="235">
        <v>1773</v>
      </c>
      <c r="Q320" s="235">
        <v>1793</v>
      </c>
      <c r="R320" s="235">
        <v>21</v>
      </c>
      <c r="S320" s="233">
        <v>120</v>
      </c>
      <c r="T320" s="233">
        <v>79</v>
      </c>
      <c r="U320" s="237">
        <v>65.833333333333329</v>
      </c>
      <c r="V320" s="233">
        <v>32</v>
      </c>
      <c r="W320" s="237">
        <v>26.666666666666668</v>
      </c>
      <c r="X320" s="236">
        <v>5.7142857142857144</v>
      </c>
      <c r="Y320" s="236">
        <v>3.95</v>
      </c>
      <c r="Z320" s="236">
        <v>1.5238095238095237</v>
      </c>
      <c r="AA320" s="240">
        <v>19</v>
      </c>
      <c r="AB320" s="237">
        <v>90.476190476190482</v>
      </c>
      <c r="AC320" s="240">
        <v>1</v>
      </c>
      <c r="AD320" s="237">
        <v>4.7619047619047619</v>
      </c>
      <c r="AE320" s="240">
        <v>0</v>
      </c>
      <c r="AF320" s="237">
        <v>0</v>
      </c>
      <c r="AG320" s="240">
        <v>0</v>
      </c>
      <c r="AH320" s="237">
        <v>0</v>
      </c>
      <c r="AI320" s="235">
        <v>22</v>
      </c>
      <c r="AJ320" s="235">
        <v>10</v>
      </c>
      <c r="AK320" s="237">
        <v>68.75</v>
      </c>
      <c r="AL320" s="237">
        <v>31.25</v>
      </c>
      <c r="AM320" s="237">
        <v>100</v>
      </c>
      <c r="AN320" s="238">
        <v>29.4375</v>
      </c>
      <c r="AO320" s="239" t="s">
        <v>1607</v>
      </c>
    </row>
    <row r="321" spans="1:41" x14ac:dyDescent="0.25">
      <c r="A321" s="234" t="s">
        <v>112</v>
      </c>
      <c r="B321" s="235" t="s">
        <v>112</v>
      </c>
      <c r="C321" s="239" t="str">
        <f>VLOOKUP(A321,'Questions_de_Village_V1-2-1'!$A:$AB,1,FALSE)</f>
        <v>Falgue</v>
      </c>
      <c r="D321" s="239" t="str">
        <f>VLOOKUP(A321,'Questions_de_Village_V1-2-1'!$A:$AB,9,FALSE)</f>
        <v>Falgue</v>
      </c>
      <c r="E321" s="239">
        <f>VLOOKUP(A321,'Questions_de_Village_V1-2-1'!$A:$AB,4,FALSE)</f>
        <v>12.6650847309</v>
      </c>
      <c r="F321" s="239">
        <f>VLOOKUP(A321,'Questions_de_Village_V1-2-1'!$A:$AB,5,FALSE)</f>
        <v>17.102175777500001</v>
      </c>
      <c r="G321" s="239">
        <f>VLOOKUP(A321,'Questions_de_Village_V1-2-1'!$A:$AB,6,FALSE)</f>
        <v>283.78789100500001</v>
      </c>
      <c r="H321" s="239"/>
      <c r="I321" s="239" t="str">
        <f>VLOOKUP(A321,'Questions_de_Village_V1-2-1'!$A:$AB,10,FALSE)</f>
        <v>Moito</v>
      </c>
      <c r="J321" s="239" t="str">
        <f>VLOOKUP(A321,'Questions_de_Village_V1-2-1'!$A:$AB,11,FALSE)</f>
        <v>Djokhana</v>
      </c>
      <c r="K321" s="239" t="str">
        <f>VLOOKUP(A321,'Questions_de_Village_V1-2-1'!$A:$AB,14,FALSE)</f>
        <v>open_well_far_from_village</v>
      </c>
      <c r="L321" s="239">
        <f>VLOOKUP(A321,'Questions_de_Village_V1-2-1'!$A:$AB,15,FALSE)</f>
        <v>0</v>
      </c>
      <c r="M321" s="239">
        <f>VLOOKUP(A321,'Questions_de_Village_V1-2-1'!$A:$AB,16,FALSE)</f>
        <v>0</v>
      </c>
      <c r="N321" s="235"/>
      <c r="O321" s="235"/>
      <c r="P321" s="235">
        <v>1747</v>
      </c>
      <c r="Q321" s="235">
        <v>1840</v>
      </c>
      <c r="R321" s="235">
        <v>94</v>
      </c>
      <c r="S321" s="233">
        <v>632</v>
      </c>
      <c r="T321" s="233">
        <v>449</v>
      </c>
      <c r="U321" s="237">
        <v>71.044303797468359</v>
      </c>
      <c r="V321" s="233">
        <v>164</v>
      </c>
      <c r="W321" s="237">
        <v>25.949367088607595</v>
      </c>
      <c r="X321" s="236">
        <v>6.7234042553191493</v>
      </c>
      <c r="Y321" s="236">
        <v>4.7765957446808507</v>
      </c>
      <c r="Z321" s="236">
        <v>1.7446808510638299</v>
      </c>
      <c r="AA321" s="240">
        <v>88</v>
      </c>
      <c r="AB321" s="237">
        <v>93.61702127659575</v>
      </c>
      <c r="AC321" s="240">
        <v>6</v>
      </c>
      <c r="AD321" s="237">
        <v>6.3829787234042552</v>
      </c>
      <c r="AE321" s="240">
        <v>0</v>
      </c>
      <c r="AF321" s="237">
        <v>0</v>
      </c>
      <c r="AG321" s="240">
        <v>0</v>
      </c>
      <c r="AH321" s="237">
        <v>0</v>
      </c>
      <c r="AI321" s="235">
        <v>77</v>
      </c>
      <c r="AJ321" s="235">
        <v>87</v>
      </c>
      <c r="AK321" s="237">
        <v>46.951219512195117</v>
      </c>
      <c r="AL321" s="237">
        <v>53.048780487804883</v>
      </c>
      <c r="AM321" s="237">
        <v>100</v>
      </c>
      <c r="AN321" s="238">
        <v>40.56707317073171</v>
      </c>
      <c r="AO321" s="239" t="s">
        <v>166</v>
      </c>
    </row>
    <row r="322" spans="1:41" x14ac:dyDescent="0.25">
      <c r="A322" s="234" t="s">
        <v>1789</v>
      </c>
      <c r="B322" s="235" t="s">
        <v>1789</v>
      </c>
      <c r="C322" s="239" t="str">
        <f>VLOOKUP(A322,'Questions_de_Village_V1-2-1'!$A:$AB,1,FALSE)</f>
        <v>Falle</v>
      </c>
      <c r="D322" s="239" t="str">
        <f>VLOOKUP(A322,'Questions_de_Village_V1-2-1'!$A:$AB,9,FALSE)</f>
        <v>Fallé</v>
      </c>
      <c r="E322" s="239">
        <f>VLOOKUP(A322,'Questions_de_Village_V1-2-1'!$A:$AB,4,FALSE)</f>
        <v>13.070600965700001</v>
      </c>
      <c r="F322" s="239">
        <f>VLOOKUP(A322,'Questions_de_Village_V1-2-1'!$A:$AB,5,FALSE)</f>
        <v>16.955831461599999</v>
      </c>
      <c r="G322" s="239">
        <f>VLOOKUP(A322,'Questions_de_Village_V1-2-1'!$A:$AB,6,FALSE)</f>
        <v>292.227713693</v>
      </c>
      <c r="H322" s="239"/>
      <c r="I322" s="239" t="str">
        <f>VLOOKUP(A322,'Questions_de_Village_V1-2-1'!$A:$AB,10,FALSE)</f>
        <v>Kouka</v>
      </c>
      <c r="J322" s="239" t="str">
        <f>VLOOKUP(A322,'Questions_de_Village_V1-2-1'!$A:$AB,11,FALSE)</f>
        <v>Abgode</v>
      </c>
      <c r="K322" s="239" t="str">
        <f>VLOOKUP(A322,'Questions_de_Village_V1-2-1'!$A:$AB,14,FALSE)</f>
        <v>bh_in_village</v>
      </c>
      <c r="L322" s="239">
        <f>VLOOKUP(A322,'Questions_de_Village_V1-2-1'!$A:$AB,15,FALSE)</f>
        <v>2</v>
      </c>
      <c r="M322" s="239">
        <f>VLOOKUP(A322,'Questions_de_Village_V1-2-1'!$A:$AB,16,FALSE)</f>
        <v>0</v>
      </c>
      <c r="N322" s="235"/>
      <c r="O322" s="235"/>
      <c r="P322" s="235">
        <v>386</v>
      </c>
      <c r="Q322" s="235">
        <v>929</v>
      </c>
      <c r="R322" s="235">
        <v>544</v>
      </c>
      <c r="S322" s="233">
        <v>3972</v>
      </c>
      <c r="T322" s="233">
        <v>2921</v>
      </c>
      <c r="U322" s="237">
        <v>73.539778449144009</v>
      </c>
      <c r="V322" s="233">
        <v>1438</v>
      </c>
      <c r="W322" s="237">
        <v>36.20342396777442</v>
      </c>
      <c r="X322" s="236">
        <v>7.3014705882352944</v>
      </c>
      <c r="Y322" s="236">
        <v>5.3694852941176467</v>
      </c>
      <c r="Z322" s="236">
        <v>2.6433823529411766</v>
      </c>
      <c r="AA322" s="240">
        <v>456</v>
      </c>
      <c r="AB322" s="237">
        <v>83.82352941176471</v>
      </c>
      <c r="AC322" s="240">
        <v>51</v>
      </c>
      <c r="AD322" s="237">
        <v>9.375</v>
      </c>
      <c r="AE322" s="240">
        <v>4</v>
      </c>
      <c r="AF322" s="237">
        <v>0.73529411764705876</v>
      </c>
      <c r="AG322" s="240">
        <v>0</v>
      </c>
      <c r="AH322" s="237">
        <v>0</v>
      </c>
      <c r="AI322" s="235">
        <v>620</v>
      </c>
      <c r="AJ322" s="235">
        <v>813</v>
      </c>
      <c r="AK322" s="237">
        <v>43.115438108484007</v>
      </c>
      <c r="AL322" s="237">
        <v>56.536856745479838</v>
      </c>
      <c r="AM322" s="237">
        <v>99.652294853963838</v>
      </c>
      <c r="AN322" s="238">
        <v>36.992350486787203</v>
      </c>
      <c r="AO322" s="275" t="s">
        <v>2048</v>
      </c>
    </row>
    <row r="323" spans="1:41" x14ac:dyDescent="0.25">
      <c r="A323" s="268" t="s">
        <v>1377</v>
      </c>
      <c r="B323" s="235" t="s">
        <v>1377</v>
      </c>
      <c r="C323" s="239" t="str">
        <f>VLOOKUP(A323,'Questions_de_Village_V1-2-1'!$A:$AB,1,FALSE)</f>
        <v>Fatala</v>
      </c>
      <c r="D323" s="239" t="str">
        <f>VLOOKUP(A323,'Questions_de_Village_V1-2-1'!$A:$AB,9,FALSE)</f>
        <v>Fatala</v>
      </c>
      <c r="E323" s="239">
        <f>VLOOKUP(A323,'Questions_de_Village_V1-2-1'!$A:$AB,4,FALSE)</f>
        <v>12.070273521400001</v>
      </c>
      <c r="F323" s="239">
        <f>VLOOKUP(A323,'Questions_de_Village_V1-2-1'!$A:$AB,5,FALSE)</f>
        <v>16.427889990400001</v>
      </c>
      <c r="G323" s="239">
        <f>VLOOKUP(A323,'Questions_de_Village_V1-2-1'!$A:$AB,6,FALSE)</f>
        <v>317.26538998199999</v>
      </c>
      <c r="H323" s="239"/>
      <c r="I323" s="239" t="str">
        <f>VLOOKUP(A323,'Questions_de_Village_V1-2-1'!$A:$AB,10,FALSE)</f>
        <v>Daibaba_1_Maigana_</v>
      </c>
      <c r="J323" s="239" t="str">
        <f>VLOOKUP(A323,'Questions_de_Village_V1-2-1'!$A:$AB,11,FALSE)</f>
        <v>Maigana</v>
      </c>
      <c r="K323" s="239" t="str">
        <f>VLOOKUP(A323,'Questions_de_Village_V1-2-1'!$A:$AB,14,FALSE)</f>
        <v>bh_in_village</v>
      </c>
      <c r="L323" s="239">
        <f>VLOOKUP(A323,'Questions_de_Village_V1-2-1'!$A:$AB,15,FALSE)</f>
        <v>1</v>
      </c>
      <c r="M323" s="239">
        <f>VLOOKUP(A323,'Questions_de_Village_V1-2-1'!$A:$AB,16,FALSE)</f>
        <v>1</v>
      </c>
      <c r="N323" s="235"/>
      <c r="O323" s="235"/>
      <c r="P323" s="235">
        <v>2387</v>
      </c>
      <c r="Q323" s="235">
        <v>2446</v>
      </c>
      <c r="R323" s="235">
        <v>60</v>
      </c>
      <c r="S323" s="233">
        <v>378</v>
      </c>
      <c r="T323" s="233">
        <v>256</v>
      </c>
      <c r="U323" s="237">
        <v>67.724867724867721</v>
      </c>
      <c r="V323" s="233">
        <v>158</v>
      </c>
      <c r="W323" s="237">
        <v>41.798941798941797</v>
      </c>
      <c r="X323" s="236">
        <v>6.3</v>
      </c>
      <c r="Y323" s="236">
        <v>4.2666666666666666</v>
      </c>
      <c r="Z323" s="236">
        <v>2.6333333333333333</v>
      </c>
      <c r="AA323" s="240">
        <v>55</v>
      </c>
      <c r="AB323" s="237">
        <v>91.666666666666657</v>
      </c>
      <c r="AC323" s="240">
        <v>2</v>
      </c>
      <c r="AD323" s="237">
        <v>3.3333333333333335</v>
      </c>
      <c r="AE323" s="240">
        <v>2</v>
      </c>
      <c r="AF323" s="237">
        <v>3.3333333333333335</v>
      </c>
      <c r="AG323" s="240">
        <v>0</v>
      </c>
      <c r="AH323" s="237">
        <v>0</v>
      </c>
      <c r="AI323" s="235">
        <v>70</v>
      </c>
      <c r="AJ323" s="235">
        <v>88</v>
      </c>
      <c r="AK323" s="237">
        <v>44.303797468354425</v>
      </c>
      <c r="AL323" s="237">
        <v>55.696202531645568</v>
      </c>
      <c r="AM323" s="237">
        <v>100</v>
      </c>
      <c r="AN323" s="238">
        <v>35.063291139240505</v>
      </c>
      <c r="AO323" s="239" t="s">
        <v>1903</v>
      </c>
    </row>
    <row r="324" spans="1:41" x14ac:dyDescent="0.25">
      <c r="A324" s="266" t="s">
        <v>1147</v>
      </c>
      <c r="B324" s="235" t="s">
        <v>1147</v>
      </c>
      <c r="C324" s="239" t="str">
        <f>VLOOKUP(A324,'Questions_de_Village_V1-2-1'!$A:$AB,1,FALSE)</f>
        <v>Fatime Yorousso</v>
      </c>
      <c r="D324" s="239" t="str">
        <f>VLOOKUP(A324,'Questions_de_Village_V1-2-1'!$A:$AB,9,FALSE)</f>
        <v>Fatime Yourso</v>
      </c>
      <c r="E324" s="239">
        <f>VLOOKUP(A324,'Questions_de_Village_V1-2-1'!$A:$AB,4,FALSE)</f>
        <v>12.807890433100001</v>
      </c>
      <c r="F324" s="239">
        <f>VLOOKUP(A324,'Questions_de_Village_V1-2-1'!$A:$AB,5,FALSE)</f>
        <v>16.1093867246</v>
      </c>
      <c r="G324" s="239">
        <f>VLOOKUP(A324,'Questions_de_Village_V1-2-1'!$A:$AB,6,FALSE)</f>
        <v>301.06722950400001</v>
      </c>
      <c r="H324" s="239"/>
      <c r="I324" s="239" t="str">
        <f>VLOOKUP(A324,'Questions_de_Village_V1-2-1'!$A:$AB,10,FALSE)</f>
        <v>Assala</v>
      </c>
      <c r="J324" s="239" t="str">
        <f>VLOOKUP(A324,'Questions_de_Village_V1-2-1'!$A:$AB,11,FALSE)</f>
        <v>Bisney</v>
      </c>
      <c r="K324" s="239" t="str">
        <f>VLOOKUP(A324,'Questions_de_Village_V1-2-1'!$A:$AB,14,FALSE)</f>
        <v>open_well_far_from_village</v>
      </c>
      <c r="L324" s="239">
        <f>VLOOKUP(A324,'Questions_de_Village_V1-2-1'!$A:$AB,15,FALSE)</f>
        <v>0</v>
      </c>
      <c r="M324" s="239">
        <f>VLOOKUP(A324,'Questions_de_Village_V1-2-1'!$A:$AB,16,FALSE)</f>
        <v>0</v>
      </c>
      <c r="N324" s="235"/>
      <c r="O324" s="235"/>
      <c r="P324" s="235">
        <v>1167</v>
      </c>
      <c r="Q324" s="235">
        <v>1228</v>
      </c>
      <c r="R324" s="235">
        <v>62</v>
      </c>
      <c r="S324" s="233">
        <v>350</v>
      </c>
      <c r="T324" s="233">
        <v>221</v>
      </c>
      <c r="U324" s="237">
        <v>63.142857142857146</v>
      </c>
      <c r="V324" s="233">
        <v>132</v>
      </c>
      <c r="W324" s="237">
        <v>37.714285714285715</v>
      </c>
      <c r="X324" s="236">
        <v>5.645161290322581</v>
      </c>
      <c r="Y324" s="236">
        <v>3.564516129032258</v>
      </c>
      <c r="Z324" s="236">
        <v>2.129032258064516</v>
      </c>
      <c r="AA324" s="240">
        <v>59</v>
      </c>
      <c r="AB324" s="237">
        <v>95.161290322580655</v>
      </c>
      <c r="AC324" s="240">
        <v>2</v>
      </c>
      <c r="AD324" s="237">
        <v>3.225806451612903</v>
      </c>
      <c r="AE324" s="240">
        <v>0</v>
      </c>
      <c r="AF324" s="237">
        <v>0</v>
      </c>
      <c r="AG324" s="240">
        <v>1</v>
      </c>
      <c r="AH324" s="237">
        <v>1.6129032258064515</v>
      </c>
      <c r="AI324" s="235">
        <v>53</v>
      </c>
      <c r="AJ324" s="235">
        <v>79</v>
      </c>
      <c r="AK324" s="237">
        <v>40.151515151515149</v>
      </c>
      <c r="AL324" s="237">
        <v>59.848484848484851</v>
      </c>
      <c r="AM324" s="237">
        <v>100</v>
      </c>
      <c r="AN324" s="238">
        <v>33.765151515151516</v>
      </c>
      <c r="AO324" s="239" t="s">
        <v>219</v>
      </c>
    </row>
    <row r="325" spans="1:41" x14ac:dyDescent="0.25">
      <c r="A325" s="234" t="s">
        <v>1287</v>
      </c>
      <c r="B325" s="235" t="s">
        <v>1287</v>
      </c>
      <c r="C325" s="239" t="str">
        <f>VLOOKUP(A325,'Questions_de_Village_V1-2-1'!$A:$AB,1,FALSE)</f>
        <v>Fili Djaba</v>
      </c>
      <c r="D325" s="239" t="str">
        <f>VLOOKUP(A325,'Questions_de_Village_V1-2-1'!$A:$AB,9,FALSE)</f>
        <v>Hile Djaba</v>
      </c>
      <c r="E325" s="239">
        <f>VLOOKUP(A325,'Questions_de_Village_V1-2-1'!$A:$AB,4,FALSE)</f>
        <v>12.6220854488</v>
      </c>
      <c r="F325" s="239">
        <f>VLOOKUP(A325,'Questions_de_Village_V1-2-1'!$A:$AB,5,FALSE)</f>
        <v>16.960440634600001</v>
      </c>
      <c r="G325" s="239">
        <f>VLOOKUP(A325,'Questions_de_Village_V1-2-1'!$A:$AB,6,FALSE)</f>
        <v>275.16881422799997</v>
      </c>
      <c r="H325" s="239"/>
      <c r="I325" s="239" t="str">
        <f>VLOOKUP(A325,'Questions_de_Village_V1-2-1'!$A:$AB,10,FALSE)</f>
        <v>Moito</v>
      </c>
      <c r="J325" s="239" t="str">
        <f>VLOOKUP(A325,'Questions_de_Village_V1-2-1'!$A:$AB,11,FALSE)</f>
        <v>Djokhana</v>
      </c>
      <c r="K325" s="239" t="str">
        <f>VLOOKUP(A325,'Questions_de_Village_V1-2-1'!$A:$AB,14,FALSE)</f>
        <v>bh_in_village</v>
      </c>
      <c r="L325" s="239">
        <f>VLOOKUP(A325,'Questions_de_Village_V1-2-1'!$A:$AB,15,FALSE)</f>
        <v>1</v>
      </c>
      <c r="M325" s="239">
        <f>VLOOKUP(A325,'Questions_de_Village_V1-2-1'!$A:$AB,16,FALSE)</f>
        <v>0</v>
      </c>
      <c r="N325" s="235"/>
      <c r="O325" s="235"/>
      <c r="P325" s="235">
        <v>475</v>
      </c>
      <c r="Q325" s="235">
        <v>531</v>
      </c>
      <c r="R325" s="235">
        <v>57</v>
      </c>
      <c r="S325" s="233">
        <v>354</v>
      </c>
      <c r="T325" s="233">
        <v>238</v>
      </c>
      <c r="U325" s="237">
        <v>67.2316384180791</v>
      </c>
      <c r="V325" s="233">
        <v>97</v>
      </c>
      <c r="W325" s="237">
        <v>27.401129943502823</v>
      </c>
      <c r="X325" s="236">
        <v>6.2105263157894735</v>
      </c>
      <c r="Y325" s="236">
        <v>4.1754385964912277</v>
      </c>
      <c r="Z325" s="236">
        <v>1.7017543859649122</v>
      </c>
      <c r="AA325" s="240">
        <v>54</v>
      </c>
      <c r="AB325" s="237">
        <v>94.73684210526315</v>
      </c>
      <c r="AC325" s="240">
        <v>2</v>
      </c>
      <c r="AD325" s="237">
        <v>3.5087719298245612</v>
      </c>
      <c r="AE325" s="240">
        <v>1</v>
      </c>
      <c r="AF325" s="237">
        <v>1.7543859649122806</v>
      </c>
      <c r="AG325" s="240">
        <v>0</v>
      </c>
      <c r="AH325" s="237">
        <v>0</v>
      </c>
      <c r="AI325" s="235">
        <v>48</v>
      </c>
      <c r="AJ325" s="235">
        <v>49</v>
      </c>
      <c r="AK325" s="237">
        <v>49.484536082474229</v>
      </c>
      <c r="AL325" s="237">
        <v>50.515463917525771</v>
      </c>
      <c r="AM325" s="237">
        <v>100</v>
      </c>
      <c r="AN325" s="238">
        <v>26.072164948453608</v>
      </c>
      <c r="AO325" s="239" t="s">
        <v>166</v>
      </c>
    </row>
    <row r="326" spans="1:41" x14ac:dyDescent="0.25">
      <c r="A326" s="266" t="s">
        <v>1136</v>
      </c>
      <c r="B326" s="235" t="s">
        <v>1136</v>
      </c>
      <c r="C326" s="239" t="str">
        <f>VLOOKUP(A326,'Questions_de_Village_V1-2-1'!$A:$AB,1,FALSE)</f>
        <v>Fillie</v>
      </c>
      <c r="D326" s="239" t="str">
        <f>VLOOKUP(A326,'Questions_de_Village_V1-2-1'!$A:$AB,9,FALSE)</f>
        <v>Fri</v>
      </c>
      <c r="E326" s="239">
        <f>VLOOKUP(A326,'Questions_de_Village_V1-2-1'!$A:$AB,4,FALSE)</f>
        <v>12.7648960615</v>
      </c>
      <c r="F326" s="239">
        <f>VLOOKUP(A326,'Questions_de_Village_V1-2-1'!$A:$AB,5,FALSE)</f>
        <v>16.1453529164</v>
      </c>
      <c r="G326" s="239">
        <f>VLOOKUP(A326,'Questions_de_Village_V1-2-1'!$A:$AB,6,FALSE)</f>
        <v>305.86504890800001</v>
      </c>
      <c r="H326" s="239"/>
      <c r="I326" s="239" t="str">
        <f>VLOOKUP(A326,'Questions_de_Village_V1-2-1'!$A:$AB,10,FALSE)</f>
        <v>Moito</v>
      </c>
      <c r="J326" s="239" t="str">
        <f>VLOOKUP(A326,'Questions_de_Village_V1-2-1'!$A:$AB,11,FALSE)</f>
        <v>Bisney</v>
      </c>
      <c r="K326" s="239" t="str">
        <f>VLOOKUP(A326,'Questions_de_Village_V1-2-1'!$A:$AB,14,FALSE)</f>
        <v>bh_in_village</v>
      </c>
      <c r="L326" s="239">
        <f>VLOOKUP(A326,'Questions_de_Village_V1-2-1'!$A:$AB,15,FALSE)</f>
        <v>1</v>
      </c>
      <c r="M326" s="239">
        <f>VLOOKUP(A326,'Questions_de_Village_V1-2-1'!$A:$AB,16,FALSE)</f>
        <v>1</v>
      </c>
      <c r="N326" s="235"/>
      <c r="O326" s="235"/>
      <c r="P326" s="235">
        <v>1126</v>
      </c>
      <c r="Q326" s="235">
        <v>1166</v>
      </c>
      <c r="R326" s="235">
        <v>41</v>
      </c>
      <c r="S326" s="233">
        <v>406</v>
      </c>
      <c r="T326" s="233">
        <v>319</v>
      </c>
      <c r="U326" s="237">
        <v>78.571428571428569</v>
      </c>
      <c r="V326" s="233">
        <v>134</v>
      </c>
      <c r="W326" s="237">
        <v>33.004926108374384</v>
      </c>
      <c r="X326" s="236">
        <v>9.9024390243902438</v>
      </c>
      <c r="Y326" s="236">
        <v>7.7804878048780486</v>
      </c>
      <c r="Z326" s="236">
        <v>3.2682926829268291</v>
      </c>
      <c r="AA326" s="240">
        <v>36</v>
      </c>
      <c r="AB326" s="237">
        <v>87.804878048780495</v>
      </c>
      <c r="AC326" s="240">
        <v>5</v>
      </c>
      <c r="AD326" s="237">
        <v>12.195121951219512</v>
      </c>
      <c r="AE326" s="240">
        <v>0</v>
      </c>
      <c r="AF326" s="237">
        <v>0</v>
      </c>
      <c r="AG326" s="240">
        <v>0</v>
      </c>
      <c r="AH326" s="237">
        <v>0</v>
      </c>
      <c r="AI326" s="235">
        <v>72</v>
      </c>
      <c r="AJ326" s="235">
        <v>62</v>
      </c>
      <c r="AK326" s="237">
        <v>53.731343283582092</v>
      </c>
      <c r="AL326" s="237">
        <v>46.268656716417908</v>
      </c>
      <c r="AM326" s="237">
        <v>100</v>
      </c>
      <c r="AN326" s="238">
        <v>36.21641791044776</v>
      </c>
      <c r="AO326" s="239" t="s">
        <v>219</v>
      </c>
    </row>
    <row r="327" spans="1:41" x14ac:dyDescent="0.25">
      <c r="A327" s="266" t="s">
        <v>221</v>
      </c>
      <c r="B327" s="235" t="s">
        <v>221</v>
      </c>
      <c r="C327" s="239" t="str">
        <f>VLOOKUP(A327,'Questions_de_Village_V1-2-1'!$A:$AB,1,FALSE)</f>
        <v>Furou</v>
      </c>
      <c r="D327" s="239" t="str">
        <f>VLOOKUP(A327,'Questions_de_Village_V1-2-1'!$A:$AB,9,FALSE)</f>
        <v>Furou</v>
      </c>
      <c r="E327" s="239">
        <f>VLOOKUP(A327,'Questions_de_Village_V1-2-1'!$A:$AB,4,FALSE)</f>
        <v>12.737901262999999</v>
      </c>
      <c r="F327" s="239">
        <f>VLOOKUP(A327,'Questions_de_Village_V1-2-1'!$A:$AB,5,FALSE)</f>
        <v>16.151752670600001</v>
      </c>
      <c r="G327" s="239">
        <f>VLOOKUP(A327,'Questions_de_Village_V1-2-1'!$A:$AB,6,FALSE)</f>
        <v>306.05451273800003</v>
      </c>
      <c r="H327" s="239"/>
      <c r="I327" s="239" t="str">
        <f>VLOOKUP(A327,'Questions_de_Village_V1-2-1'!$A:$AB,10,FALSE)</f>
        <v>Moito</v>
      </c>
      <c r="J327" s="239" t="str">
        <f>VLOOKUP(A327,'Questions_de_Village_V1-2-1'!$A:$AB,11,FALSE)</f>
        <v>Bisney</v>
      </c>
      <c r="K327" s="239" t="str">
        <f>VLOOKUP(A327,'Questions_de_Village_V1-2-1'!$A:$AB,14,FALSE)</f>
        <v>open_well_far_from_village</v>
      </c>
      <c r="L327" s="239">
        <f>VLOOKUP(A327,'Questions_de_Village_V1-2-1'!$A:$AB,15,FALSE)</f>
        <v>0</v>
      </c>
      <c r="M327" s="239">
        <f>VLOOKUP(A327,'Questions_de_Village_V1-2-1'!$A:$AB,16,FALSE)</f>
        <v>0</v>
      </c>
      <c r="N327" s="235"/>
      <c r="O327" s="235"/>
      <c r="P327" s="235">
        <v>776</v>
      </c>
      <c r="Q327" s="235">
        <v>819</v>
      </c>
      <c r="R327" s="235">
        <v>44</v>
      </c>
      <c r="S327" s="233">
        <v>398</v>
      </c>
      <c r="T327" s="233">
        <v>312</v>
      </c>
      <c r="U327" s="237">
        <v>78.391959798994975</v>
      </c>
      <c r="V327" s="233">
        <v>65</v>
      </c>
      <c r="W327" s="237">
        <v>16.331658291457288</v>
      </c>
      <c r="X327" s="236">
        <v>9.045454545454545</v>
      </c>
      <c r="Y327" s="236">
        <v>7.0909090909090908</v>
      </c>
      <c r="Z327" s="236">
        <v>1.4772727272727273</v>
      </c>
      <c r="AA327" s="240">
        <v>39</v>
      </c>
      <c r="AB327" s="237">
        <v>88.63636363636364</v>
      </c>
      <c r="AC327" s="240">
        <v>3</v>
      </c>
      <c r="AD327" s="237">
        <v>6.8181818181818175</v>
      </c>
      <c r="AE327" s="240">
        <v>0</v>
      </c>
      <c r="AF327" s="237">
        <v>0</v>
      </c>
      <c r="AG327" s="240">
        <v>0</v>
      </c>
      <c r="AH327" s="237">
        <v>0</v>
      </c>
      <c r="AI327" s="235">
        <v>32</v>
      </c>
      <c r="AJ327" s="235">
        <v>33</v>
      </c>
      <c r="AK327" s="237">
        <v>49.230769230769234</v>
      </c>
      <c r="AL327" s="237">
        <v>50.769230769230766</v>
      </c>
      <c r="AM327" s="237">
        <v>100</v>
      </c>
      <c r="AN327" s="238">
        <v>34.107692307692311</v>
      </c>
      <c r="AO327" s="239" t="s">
        <v>219</v>
      </c>
    </row>
    <row r="328" spans="1:41" x14ac:dyDescent="0.25">
      <c r="A328" s="266" t="s">
        <v>1895</v>
      </c>
      <c r="B328" s="235" t="s">
        <v>1895</v>
      </c>
      <c r="C328" s="239" t="str">
        <f>VLOOKUP(A328,'Questions_de_Village_V1-2-1'!$A:$AB,1,FALSE)</f>
        <v>Gabilni</v>
      </c>
      <c r="D328" s="239" t="str">
        <f>VLOOKUP(A328,'Questions_de_Village_V1-2-1'!$A:$AB,9,FALSE)</f>
        <v>Moito</v>
      </c>
      <c r="E328" s="239">
        <f>VLOOKUP(A328,'Questions_de_Village_V1-2-1'!$A:$AB,4,FALSE)</f>
        <v>12.5950008054</v>
      </c>
      <c r="F328" s="239">
        <f>VLOOKUP(A328,'Questions_de_Village_V1-2-1'!$A:$AB,5,FALSE)</f>
        <v>16.759001111100002</v>
      </c>
      <c r="G328" s="239">
        <f>VLOOKUP(A328,'Questions_de_Village_V1-2-1'!$A:$AB,6,FALSE)</f>
        <v>329.29075012200002</v>
      </c>
      <c r="H328" s="239"/>
      <c r="I328" s="239" t="str">
        <f>VLOOKUP(A328,'Questions_de_Village_V1-2-1'!$A:$AB,10,FALSE)</f>
        <v>Mayakne</v>
      </c>
      <c r="J328" s="239" t="str">
        <f>VLOOKUP(A328,'Questions_de_Village_V1-2-1'!$A:$AB,11,FALSE)</f>
        <v>Gambir</v>
      </c>
      <c r="K328" s="239" t="str">
        <f>VLOOKUP(A328,'Questions_de_Village_V1-2-1'!$A:$AB,14,FALSE)</f>
        <v>open_well_in_or_near_village</v>
      </c>
      <c r="L328" s="239">
        <f>VLOOKUP(A328,'Questions_de_Village_V1-2-1'!$A:$AB,15,FALSE)</f>
        <v>0</v>
      </c>
      <c r="M328" s="239">
        <f>VLOOKUP(A328,'Questions_de_Village_V1-2-1'!$A:$AB,16,FALSE)</f>
        <v>1</v>
      </c>
      <c r="N328" s="235"/>
      <c r="O328" s="235"/>
      <c r="P328" s="235">
        <v>833</v>
      </c>
      <c r="Q328" s="235">
        <v>905</v>
      </c>
      <c r="R328" s="235">
        <v>73</v>
      </c>
      <c r="S328" s="233">
        <v>438</v>
      </c>
      <c r="T328" s="233">
        <v>297</v>
      </c>
      <c r="U328" s="237">
        <v>67.808219178082197</v>
      </c>
      <c r="V328" s="233">
        <v>153</v>
      </c>
      <c r="W328" s="237">
        <v>34.93150684931507</v>
      </c>
      <c r="X328" s="236">
        <v>6</v>
      </c>
      <c r="Y328" s="236">
        <v>4.4328358208955221</v>
      </c>
      <c r="Z328" s="236">
        <v>2.095890410958904</v>
      </c>
      <c r="AA328" s="240">
        <v>68</v>
      </c>
      <c r="AB328" s="237">
        <v>93.150684931506845</v>
      </c>
      <c r="AC328" s="240">
        <v>4</v>
      </c>
      <c r="AD328" s="237">
        <v>5.4794520547945202</v>
      </c>
      <c r="AE328" s="240">
        <v>0</v>
      </c>
      <c r="AF328" s="237">
        <v>0</v>
      </c>
      <c r="AG328" s="240">
        <v>0</v>
      </c>
      <c r="AH328" s="237">
        <v>0</v>
      </c>
      <c r="AI328" s="235">
        <v>70</v>
      </c>
      <c r="AJ328" s="235">
        <v>83</v>
      </c>
      <c r="AK328" s="237">
        <v>45.751633986928105</v>
      </c>
      <c r="AL328" s="237">
        <v>54.248366013071895</v>
      </c>
      <c r="AM328" s="237">
        <v>100</v>
      </c>
      <c r="AN328" s="238">
        <v>36.503267973856211</v>
      </c>
      <c r="AO328" s="239" t="s">
        <v>1886</v>
      </c>
    </row>
    <row r="329" spans="1:41" x14ac:dyDescent="0.25">
      <c r="A329" s="265" t="s">
        <v>1102</v>
      </c>
      <c r="B329" s="265" t="s">
        <v>1102</v>
      </c>
      <c r="C329" s="239" t="str">
        <f>VLOOKUP(A329,'Questions_de_Village_V1-2-1'!$A:$AB,1,FALSE)</f>
        <v>Gadena</v>
      </c>
      <c r="D329" s="239" t="str">
        <f>VLOOKUP(A329,'Questions_de_Village_V1-2-1'!$A:$AB,9,FALSE)</f>
        <v>Gadena</v>
      </c>
      <c r="E329" s="239">
        <f>VLOOKUP(A329,'Questions_de_Village_V1-2-1'!$A:$AB,4,FALSE)</f>
        <v>12.217137324599999</v>
      </c>
      <c r="F329" s="239">
        <f>VLOOKUP(A329,'Questions_de_Village_V1-2-1'!$A:$AB,5,FALSE)</f>
        <v>16.7857934773</v>
      </c>
      <c r="G329" s="239">
        <f>VLOOKUP(A329,'Questions_de_Village_V1-2-1'!$A:$AB,6,FALSE)</f>
        <v>292.777940027</v>
      </c>
      <c r="H329" s="239"/>
      <c r="I329" s="239" t="str">
        <f>VLOOKUP(A329,'Questions_de_Village_V1-2-1'!$A:$AB,10,FALSE)</f>
        <v>Daibaba_1_Maigana_</v>
      </c>
      <c r="J329" s="239" t="str">
        <f>VLOOKUP(A329,'Questions_de_Village_V1-2-1'!$A:$AB,11,FALSE)</f>
        <v>Albirebi</v>
      </c>
      <c r="K329" s="239" t="str">
        <f>VLOOKUP(A329,'Questions_de_Village_V1-2-1'!$A:$AB,14,FALSE)</f>
        <v>bh_in_village</v>
      </c>
      <c r="L329" s="239">
        <f>VLOOKUP(A329,'Questions_de_Village_V1-2-1'!$A:$AB,15,FALSE)</f>
        <v>1</v>
      </c>
      <c r="M329" s="239">
        <f>VLOOKUP(A329,'Questions_de_Village_V1-2-1'!$A:$AB,16,FALSE)</f>
        <v>0</v>
      </c>
      <c r="N329" s="265"/>
      <c r="O329" s="265"/>
      <c r="P329" s="160">
        <v>1824</v>
      </c>
      <c r="Q329" s="160">
        <v>1889</v>
      </c>
      <c r="R329" s="160">
        <v>66</v>
      </c>
      <c r="S329" s="160">
        <v>454</v>
      </c>
      <c r="T329" s="160">
        <v>319</v>
      </c>
      <c r="U329" s="159">
        <v>70.264317180616743</v>
      </c>
      <c r="V329" s="159">
        <v>142</v>
      </c>
      <c r="W329" s="159">
        <v>31.277533039647576</v>
      </c>
      <c r="X329" s="159">
        <v>6.8787878787878789</v>
      </c>
      <c r="Y329" s="159">
        <v>5.5</v>
      </c>
      <c r="Z329" s="159">
        <v>2.1515151515151514</v>
      </c>
      <c r="AA329" s="159">
        <v>60</v>
      </c>
      <c r="AB329" s="159">
        <v>90.909090909090907</v>
      </c>
      <c r="AC329" s="159">
        <v>6</v>
      </c>
      <c r="AD329" s="159">
        <v>9.0909090909090917</v>
      </c>
      <c r="AE329" s="159">
        <v>0</v>
      </c>
      <c r="AF329" s="159">
        <v>0</v>
      </c>
      <c r="AG329" s="159">
        <v>0</v>
      </c>
      <c r="AH329" s="159">
        <v>0</v>
      </c>
      <c r="AI329" s="159">
        <v>54</v>
      </c>
      <c r="AJ329" s="159">
        <v>88</v>
      </c>
      <c r="AK329" s="159">
        <v>38.028169014084504</v>
      </c>
      <c r="AL329" s="159">
        <v>61.971830985915489</v>
      </c>
      <c r="AM329" s="159">
        <v>100</v>
      </c>
      <c r="AN329" s="159">
        <v>34.75352112676056</v>
      </c>
      <c r="AO329" s="239" t="s">
        <v>2049</v>
      </c>
    </row>
    <row r="330" spans="1:41" x14ac:dyDescent="0.25">
      <c r="A330" s="179" t="s">
        <v>1127</v>
      </c>
      <c r="B330" s="235" t="s">
        <v>1127</v>
      </c>
      <c r="C330" s="239" t="str">
        <f>VLOOKUP(A330,'Questions_de_Village_V1-2-1'!$A:$AB,1,FALSE)</f>
        <v>Gadoum</v>
      </c>
      <c r="D330" s="239" t="str">
        <f>VLOOKUP(A330,'Questions_de_Village_V1-2-1'!$A:$AB,9,FALSE)</f>
        <v>Gadoum</v>
      </c>
      <c r="E330" s="239">
        <f>VLOOKUP(A330,'Questions_de_Village_V1-2-1'!$A:$AB,4,FALSE)</f>
        <v>12.118042643200001</v>
      </c>
      <c r="F330" s="239">
        <f>VLOOKUP(A330,'Questions_de_Village_V1-2-1'!$A:$AB,5,FALSE)</f>
        <v>17.4314448925</v>
      </c>
      <c r="G330" s="239">
        <f>VLOOKUP(A330,'Questions_de_Village_V1-2-1'!$A:$AB,6,FALSE)</f>
        <v>355.33237711499999</v>
      </c>
      <c r="H330" s="239"/>
      <c r="I330" s="239" t="str">
        <f>VLOOKUP(A330,'Questions_de_Village_V1-2-1'!$A:$AB,10,FALSE)</f>
        <v>Amloudouba</v>
      </c>
      <c r="J330" s="239" t="str">
        <f>VLOOKUP(A330,'Questions_de_Village_V1-2-1'!$A:$AB,11,FALSE)</f>
        <v>Arbouchatak</v>
      </c>
      <c r="K330" s="239" t="str">
        <f>VLOOKUP(A330,'Questions_de_Village_V1-2-1'!$A:$AB,14,FALSE)</f>
        <v>swamp_far_away</v>
      </c>
      <c r="L330" s="239">
        <f>VLOOKUP(A330,'Questions_de_Village_V1-2-1'!$A:$AB,15,FALSE)</f>
        <v>0</v>
      </c>
      <c r="M330" s="239">
        <f>VLOOKUP(A330,'Questions_de_Village_V1-2-1'!$A:$AB,16,FALSE)</f>
        <v>0</v>
      </c>
      <c r="N330" s="235"/>
      <c r="O330" s="235"/>
      <c r="P330" s="235">
        <v>1353</v>
      </c>
      <c r="Q330" s="235">
        <v>1368</v>
      </c>
      <c r="R330" s="235">
        <v>16</v>
      </c>
      <c r="S330" s="233">
        <v>86</v>
      </c>
      <c r="T330" s="233">
        <v>59</v>
      </c>
      <c r="U330" s="237">
        <v>68.604651162790702</v>
      </c>
      <c r="V330" s="233">
        <v>16</v>
      </c>
      <c r="W330" s="237">
        <v>18.604651162790699</v>
      </c>
      <c r="X330" s="236">
        <v>5.375</v>
      </c>
      <c r="Y330" s="236">
        <v>3.6875</v>
      </c>
      <c r="Z330" s="236">
        <v>1</v>
      </c>
      <c r="AA330" s="240">
        <v>14</v>
      </c>
      <c r="AB330" s="237">
        <v>87.5</v>
      </c>
      <c r="AC330" s="240">
        <v>1</v>
      </c>
      <c r="AD330" s="237">
        <v>6.25</v>
      </c>
      <c r="AE330" s="240">
        <v>0</v>
      </c>
      <c r="AF330" s="237">
        <v>0</v>
      </c>
      <c r="AG330" s="240">
        <v>0</v>
      </c>
      <c r="AH330" s="237">
        <v>0</v>
      </c>
      <c r="AI330" s="235">
        <v>5</v>
      </c>
      <c r="AJ330" s="235">
        <v>10</v>
      </c>
      <c r="AK330" s="237">
        <v>31.25</v>
      </c>
      <c r="AL330" s="237">
        <v>62.5</v>
      </c>
      <c r="AM330" s="237">
        <v>93.75</v>
      </c>
      <c r="AN330" s="238">
        <v>33.125</v>
      </c>
      <c r="AO330" s="239" t="s">
        <v>1796</v>
      </c>
    </row>
    <row r="331" spans="1:41" x14ac:dyDescent="0.25">
      <c r="A331" s="268" t="s">
        <v>1103</v>
      </c>
      <c r="B331" s="235" t="s">
        <v>1103</v>
      </c>
      <c r="C331" s="239" t="str">
        <f>VLOOKUP(A331,'Questions_de_Village_V1-2-1'!$A:$AB,1,FALSE)</f>
        <v>Galali 1</v>
      </c>
      <c r="D331" s="239" t="str">
        <f>VLOOKUP(A331,'Questions_de_Village_V1-2-1'!$A:$AB,9,FALSE)</f>
        <v>Galali</v>
      </c>
      <c r="E331" s="239">
        <f>VLOOKUP(A331,'Questions_de_Village_V1-2-1'!$A:$AB,4,FALSE)</f>
        <v>12.2961402854</v>
      </c>
      <c r="F331" s="239">
        <f>VLOOKUP(A331,'Questions_de_Village_V1-2-1'!$A:$AB,5,FALSE)</f>
        <v>16.744129859499999</v>
      </c>
      <c r="G331" s="239">
        <f>VLOOKUP(A331,'Questions_de_Village_V1-2-1'!$A:$AB,6,FALSE)</f>
        <v>322.96516845000002</v>
      </c>
      <c r="H331" s="239"/>
      <c r="I331" s="239" t="str">
        <f>VLOOKUP(A331,'Questions_de_Village_V1-2-1'!$A:$AB,10,FALSE)</f>
        <v>Daibaba_2_Kindji_</v>
      </c>
      <c r="J331" s="239" t="str">
        <f>VLOOKUP(A331,'Questions_de_Village_V1-2-1'!$A:$AB,11,FALSE)</f>
        <v>Albirebi</v>
      </c>
      <c r="K331" s="239" t="str">
        <f>VLOOKUP(A331,'Questions_de_Village_V1-2-1'!$A:$AB,14,FALSE)</f>
        <v>bh_in_village</v>
      </c>
      <c r="L331" s="239">
        <f>VLOOKUP(A331,'Questions_de_Village_V1-2-1'!$A:$AB,15,FALSE)</f>
        <v>1</v>
      </c>
      <c r="M331" s="239">
        <f>VLOOKUP(A331,'Questions_de_Village_V1-2-1'!$A:$AB,16,FALSE)</f>
        <v>0</v>
      </c>
      <c r="N331" s="235"/>
      <c r="O331" s="235"/>
      <c r="P331" s="235">
        <v>1563</v>
      </c>
      <c r="Q331" s="235">
        <v>1595</v>
      </c>
      <c r="R331" s="235">
        <v>33</v>
      </c>
      <c r="S331" s="233">
        <v>167</v>
      </c>
      <c r="T331" s="233">
        <v>98</v>
      </c>
      <c r="U331" s="237">
        <v>58.682634730538922</v>
      </c>
      <c r="V331" s="233">
        <v>48</v>
      </c>
      <c r="W331" s="237">
        <v>28.742514970059879</v>
      </c>
      <c r="X331" s="236">
        <v>5.0606060606060606</v>
      </c>
      <c r="Y331" s="236">
        <v>2.9696969696969697</v>
      </c>
      <c r="Z331" s="236">
        <v>1.4545454545454546</v>
      </c>
      <c r="AA331" s="240">
        <v>30</v>
      </c>
      <c r="AB331" s="237">
        <v>90.909090909090907</v>
      </c>
      <c r="AC331" s="240">
        <v>3</v>
      </c>
      <c r="AD331" s="237">
        <v>9.0909090909090917</v>
      </c>
      <c r="AE331" s="240">
        <v>0</v>
      </c>
      <c r="AF331" s="237">
        <v>0</v>
      </c>
      <c r="AG331" s="240">
        <v>0</v>
      </c>
      <c r="AH331" s="237">
        <v>0</v>
      </c>
      <c r="AI331" s="235">
        <v>23</v>
      </c>
      <c r="AJ331" s="235">
        <v>25</v>
      </c>
      <c r="AK331" s="237">
        <v>47.916666666666671</v>
      </c>
      <c r="AL331" s="237">
        <v>52.083333333333336</v>
      </c>
      <c r="AM331" s="237">
        <v>100</v>
      </c>
      <c r="AN331" s="238">
        <v>33.854166666666664</v>
      </c>
      <c r="AO331" s="239" t="s">
        <v>2049</v>
      </c>
    </row>
    <row r="332" spans="1:41" x14ac:dyDescent="0.25">
      <c r="A332" s="268" t="s">
        <v>1104</v>
      </c>
      <c r="B332" s="235" t="s">
        <v>1104</v>
      </c>
      <c r="C332" s="239" t="str">
        <f>VLOOKUP(A332,'Questions_de_Village_V1-2-1'!$A:$AB,1,FALSE)</f>
        <v>Galali 2</v>
      </c>
      <c r="D332" s="239" t="str">
        <f>VLOOKUP(A332,'Questions_de_Village_V1-2-1'!$A:$AB,9,FALSE)</f>
        <v>Galali2</v>
      </c>
      <c r="E332" s="239">
        <f>VLOOKUP(A332,'Questions_de_Village_V1-2-1'!$A:$AB,4,FALSE)</f>
        <v>12.2980954471</v>
      </c>
      <c r="F332" s="239">
        <f>VLOOKUP(A332,'Questions_de_Village_V1-2-1'!$A:$AB,5,FALSE)</f>
        <v>16.738401127700001</v>
      </c>
      <c r="G332" s="239">
        <f>VLOOKUP(A332,'Questions_de_Village_V1-2-1'!$A:$AB,6,FALSE)</f>
        <v>314.25216247499998</v>
      </c>
      <c r="H332" s="239"/>
      <c r="I332" s="239" t="str">
        <f>VLOOKUP(A332,'Questions_de_Village_V1-2-1'!$A:$AB,10,FALSE)</f>
        <v>Daibaba_2_Kindji_</v>
      </c>
      <c r="J332" s="239" t="str">
        <f>VLOOKUP(A332,'Questions_de_Village_V1-2-1'!$A:$AB,11,FALSE)</f>
        <v>Albirebi</v>
      </c>
      <c r="K332" s="239" t="str">
        <f>VLOOKUP(A332,'Questions_de_Village_V1-2-1'!$A:$AB,14,FALSE)</f>
        <v>open_well_in_or_near_village</v>
      </c>
      <c r="L332" s="239">
        <f>VLOOKUP(A332,'Questions_de_Village_V1-2-1'!$A:$AB,15,FALSE)</f>
        <v>0</v>
      </c>
      <c r="M332" s="239">
        <f>VLOOKUP(A332,'Questions_de_Village_V1-2-1'!$A:$AB,16,FALSE)</f>
        <v>1</v>
      </c>
      <c r="N332" s="235"/>
      <c r="O332" s="235"/>
      <c r="P332" s="235">
        <v>1596</v>
      </c>
      <c r="Q332" s="235">
        <v>1612</v>
      </c>
      <c r="R332" s="235">
        <v>17</v>
      </c>
      <c r="S332" s="233">
        <v>95</v>
      </c>
      <c r="T332" s="233">
        <v>61</v>
      </c>
      <c r="U332" s="237">
        <v>64.21052631578948</v>
      </c>
      <c r="V332" s="233">
        <v>18</v>
      </c>
      <c r="W332" s="237">
        <v>18.947368421052634</v>
      </c>
      <c r="X332" s="236">
        <v>5.5882352941176467</v>
      </c>
      <c r="Y332" s="236">
        <v>3.8125</v>
      </c>
      <c r="Z332" s="236">
        <v>1.0588235294117647</v>
      </c>
      <c r="AA332" s="240">
        <v>14</v>
      </c>
      <c r="AB332" s="237">
        <v>82.35294117647058</v>
      </c>
      <c r="AC332" s="240">
        <v>2</v>
      </c>
      <c r="AD332" s="237">
        <v>11.76470588235294</v>
      </c>
      <c r="AE332" s="240">
        <v>0</v>
      </c>
      <c r="AF332" s="237">
        <v>0</v>
      </c>
      <c r="AG332" s="240">
        <v>0</v>
      </c>
      <c r="AH332" s="237">
        <v>0</v>
      </c>
      <c r="AI332" s="235">
        <v>8</v>
      </c>
      <c r="AJ332" s="235">
        <v>10</v>
      </c>
      <c r="AK332" s="237">
        <v>44.444444444444443</v>
      </c>
      <c r="AL332" s="237">
        <v>55.555555555555557</v>
      </c>
      <c r="AM332" s="237">
        <v>100</v>
      </c>
      <c r="AN332" s="238">
        <v>35.055555555555557</v>
      </c>
      <c r="AO332" s="239" t="s">
        <v>2049</v>
      </c>
    </row>
    <row r="333" spans="1:41" x14ac:dyDescent="0.25">
      <c r="A333" s="268" t="s">
        <v>1105</v>
      </c>
      <c r="B333" s="235" t="s">
        <v>1105</v>
      </c>
      <c r="C333" s="239" t="str">
        <f>VLOOKUP(A333,'Questions_de_Village_V1-2-1'!$A:$AB,1,FALSE)</f>
        <v>Galali 3</v>
      </c>
      <c r="D333" s="239" t="str">
        <f>VLOOKUP(A333,'Questions_de_Village_V1-2-1'!$A:$AB,9,FALSE)</f>
        <v>Galali3</v>
      </c>
      <c r="E333" s="239">
        <f>VLOOKUP(A333,'Questions_de_Village_V1-2-1'!$A:$AB,4,FALSE)</f>
        <v>12.3022513647</v>
      </c>
      <c r="F333" s="239">
        <f>VLOOKUP(A333,'Questions_de_Village_V1-2-1'!$A:$AB,5,FALSE)</f>
        <v>16.7370400794</v>
      </c>
      <c r="G333" s="239">
        <f>VLOOKUP(A333,'Questions_de_Village_V1-2-1'!$A:$AB,6,FALSE)</f>
        <v>309.37977361100002</v>
      </c>
      <c r="H333" s="239"/>
      <c r="I333" s="239" t="str">
        <f>VLOOKUP(A333,'Questions_de_Village_V1-2-1'!$A:$AB,10,FALSE)</f>
        <v>Daibaba_2_Kindji_</v>
      </c>
      <c r="J333" s="239" t="str">
        <f>VLOOKUP(A333,'Questions_de_Village_V1-2-1'!$A:$AB,11,FALSE)</f>
        <v>Albirebi</v>
      </c>
      <c r="K333" s="239" t="str">
        <f>VLOOKUP(A333,'Questions_de_Village_V1-2-1'!$A:$AB,14,FALSE)</f>
        <v>open_well_in_or_near_village</v>
      </c>
      <c r="L333" s="239">
        <f>VLOOKUP(A333,'Questions_de_Village_V1-2-1'!$A:$AB,15,FALSE)</f>
        <v>0</v>
      </c>
      <c r="M333" s="239">
        <f>VLOOKUP(A333,'Questions_de_Village_V1-2-1'!$A:$AB,16,FALSE)</f>
        <v>1</v>
      </c>
      <c r="N333" s="235"/>
      <c r="O333" s="235"/>
      <c r="P333" s="235">
        <v>1613</v>
      </c>
      <c r="Q333" s="235">
        <v>1638</v>
      </c>
      <c r="R333" s="235">
        <v>26</v>
      </c>
      <c r="S333" s="233">
        <v>197</v>
      </c>
      <c r="T333" s="233">
        <v>138</v>
      </c>
      <c r="U333" s="237">
        <v>70.050761421319791</v>
      </c>
      <c r="V333" s="233">
        <v>75</v>
      </c>
      <c r="W333" s="237">
        <v>38.07106598984771</v>
      </c>
      <c r="X333" s="236">
        <v>7.5769230769230766</v>
      </c>
      <c r="Y333" s="236">
        <v>5.75</v>
      </c>
      <c r="Z333" s="236">
        <v>2.8846153846153846</v>
      </c>
      <c r="AA333" s="240">
        <v>18</v>
      </c>
      <c r="AB333" s="237">
        <v>69.230769230769226</v>
      </c>
      <c r="AC333" s="240">
        <v>6</v>
      </c>
      <c r="AD333" s="237">
        <v>23.076923076923077</v>
      </c>
      <c r="AE333" s="240">
        <v>2</v>
      </c>
      <c r="AF333" s="237">
        <v>7.6923076923076925</v>
      </c>
      <c r="AG333" s="240">
        <v>0</v>
      </c>
      <c r="AH333" s="237">
        <v>0</v>
      </c>
      <c r="AI333" s="235">
        <v>36</v>
      </c>
      <c r="AJ333" s="235">
        <v>39</v>
      </c>
      <c r="AK333" s="237">
        <v>48</v>
      </c>
      <c r="AL333" s="237">
        <v>52</v>
      </c>
      <c r="AM333" s="237">
        <v>100</v>
      </c>
      <c r="AN333" s="238">
        <v>33.74666666666667</v>
      </c>
      <c r="AO333" s="239" t="s">
        <v>2049</v>
      </c>
    </row>
    <row r="334" spans="1:41" x14ac:dyDescent="0.25">
      <c r="A334" s="268" t="s">
        <v>1424</v>
      </c>
      <c r="B334" s="235" t="s">
        <v>1424</v>
      </c>
      <c r="C334" s="239" t="str">
        <f>VLOOKUP(A334,'Questions_de_Village_V1-2-1'!$A:$AB,1,FALSE)</f>
        <v>Galatchi Moustapha</v>
      </c>
      <c r="D334" s="239" t="str">
        <f>VLOOKUP(A334,'Questions_de_Village_V1-2-1'!$A:$AB,9,FALSE)</f>
        <v>Galadji Moustapha</v>
      </c>
      <c r="E334" s="239">
        <f>VLOOKUP(A334,'Questions_de_Village_V1-2-1'!$A:$AB,4,FALSE)</f>
        <v>12.1573144081</v>
      </c>
      <c r="F334" s="239">
        <f>VLOOKUP(A334,'Questions_de_Village_V1-2-1'!$A:$AB,5,FALSE)</f>
        <v>17.266164806100001</v>
      </c>
      <c r="G334" s="239">
        <f>VLOOKUP(A334,'Questions_de_Village_V1-2-1'!$A:$AB,6,FALSE)</f>
        <v>330.05566830399999</v>
      </c>
      <c r="H334" s="239"/>
      <c r="I334" s="239" t="str">
        <f>VLOOKUP(A334,'Questions_de_Village_V1-2-1'!$A:$AB,10,FALSE)</f>
        <v>Amloudouba</v>
      </c>
      <c r="J334" s="239" t="str">
        <f>VLOOKUP(A334,'Questions_de_Village_V1-2-1'!$A:$AB,11,FALSE)</f>
        <v>Ouled_Bili</v>
      </c>
      <c r="K334" s="239" t="str">
        <f>VLOOKUP(A334,'Questions_de_Village_V1-2-1'!$A:$AB,14,FALSE)</f>
        <v>commercial_bh_in_next_village</v>
      </c>
      <c r="L334" s="239">
        <f>VLOOKUP(A334,'Questions_de_Village_V1-2-1'!$A:$AB,15,FALSE)</f>
        <v>0</v>
      </c>
      <c r="M334" s="239">
        <f>VLOOKUP(A334,'Questions_de_Village_V1-2-1'!$A:$AB,16,FALSE)</f>
        <v>0</v>
      </c>
      <c r="N334" s="235"/>
      <c r="O334" s="235"/>
      <c r="P334" s="235">
        <v>2133</v>
      </c>
      <c r="Q334" s="235">
        <v>2186</v>
      </c>
      <c r="R334" s="235">
        <v>54</v>
      </c>
      <c r="S334" s="233">
        <v>331</v>
      </c>
      <c r="T334" s="233">
        <v>216</v>
      </c>
      <c r="U334" s="237">
        <v>65.256797583081578</v>
      </c>
      <c r="V334" s="233">
        <v>112</v>
      </c>
      <c r="W334" s="237">
        <v>33.836858006042299</v>
      </c>
      <c r="X334" s="236">
        <v>6.1296296296296298</v>
      </c>
      <c r="Y334" s="236">
        <v>4.5957446808510642</v>
      </c>
      <c r="Z334" s="236">
        <v>2.074074074074074</v>
      </c>
      <c r="AA334" s="240">
        <v>46</v>
      </c>
      <c r="AB334" s="237">
        <v>85.18518518518519</v>
      </c>
      <c r="AC334" s="240">
        <v>6</v>
      </c>
      <c r="AD334" s="237">
        <v>11.111111111111111</v>
      </c>
      <c r="AE334" s="240">
        <v>2</v>
      </c>
      <c r="AF334" s="237">
        <v>3.7037037037037033</v>
      </c>
      <c r="AG334" s="240">
        <v>0</v>
      </c>
      <c r="AH334" s="237">
        <v>0</v>
      </c>
      <c r="AI334" s="235">
        <v>53</v>
      </c>
      <c r="AJ334" s="235">
        <v>59</v>
      </c>
      <c r="AK334" s="237">
        <v>47.321428571428569</v>
      </c>
      <c r="AL334" s="237">
        <v>52.678571428571431</v>
      </c>
      <c r="AM334" s="237">
        <v>100</v>
      </c>
      <c r="AN334" s="238">
        <v>35.133928571428569</v>
      </c>
      <c r="AO334" s="239" t="s">
        <v>2063</v>
      </c>
    </row>
    <row r="335" spans="1:41" x14ac:dyDescent="0.25">
      <c r="A335" s="268" t="s">
        <v>1142</v>
      </c>
      <c r="B335" s="235" t="s">
        <v>1142</v>
      </c>
      <c r="C335" s="239" t="str">
        <f>VLOOKUP(A335,'Questions_de_Village_V1-2-1'!$A:$AB,1,FALSE)</f>
        <v>Galdame</v>
      </c>
      <c r="D335" s="239" t="str">
        <f>VLOOKUP(A335,'Questions_de_Village_V1-2-1'!$A:$AB,9,FALSE)</f>
        <v>Galdam</v>
      </c>
      <c r="E335" s="239">
        <f>VLOOKUP(A335,'Questions_de_Village_V1-2-1'!$A:$AB,4,FALSE)</f>
        <v>12.417119275199999</v>
      </c>
      <c r="F335" s="239">
        <f>VLOOKUP(A335,'Questions_de_Village_V1-2-1'!$A:$AB,5,FALSE)</f>
        <v>16.170944222799999</v>
      </c>
      <c r="G335" s="239">
        <f>VLOOKUP(A335,'Questions_de_Village_V1-2-1'!$A:$AB,6,FALSE)</f>
        <v>304.44758422199999</v>
      </c>
      <c r="H335" s="239"/>
      <c r="I335" s="239" t="str">
        <f>VLOOKUP(A335,'Questions_de_Village_V1-2-1'!$A:$AB,10,FALSE)</f>
        <v>Assala</v>
      </c>
      <c r="J335" s="239" t="str">
        <f>VLOOKUP(A335,'Questions_de_Village_V1-2-1'!$A:$AB,11,FALSE)</f>
        <v>Bisney</v>
      </c>
      <c r="K335" s="239" t="str">
        <f>VLOOKUP(A335,'Questions_de_Village_V1-2-1'!$A:$AB,14,FALSE)</f>
        <v>open_well_in_or_near_village</v>
      </c>
      <c r="L335" s="239">
        <f>VLOOKUP(A335,'Questions_de_Village_V1-2-1'!$A:$AB,15,FALSE)</f>
        <v>0</v>
      </c>
      <c r="M335" s="239">
        <f>VLOOKUP(A335,'Questions_de_Village_V1-2-1'!$A:$AB,16,FALSE)</f>
        <v>0</v>
      </c>
      <c r="N335" s="235"/>
      <c r="O335" s="235"/>
      <c r="P335" s="235">
        <v>350</v>
      </c>
      <c r="Q335" s="235">
        <v>422</v>
      </c>
      <c r="R335" s="235">
        <v>73</v>
      </c>
      <c r="S335" s="233">
        <v>437</v>
      </c>
      <c r="T335" s="233">
        <v>289</v>
      </c>
      <c r="U335" s="237">
        <v>66.132723112128147</v>
      </c>
      <c r="V335" s="233">
        <v>153</v>
      </c>
      <c r="W335" s="237">
        <v>35.011441647597252</v>
      </c>
      <c r="X335" s="236">
        <v>5.9863013698630141</v>
      </c>
      <c r="Y335" s="236">
        <v>3.9589041095890409</v>
      </c>
      <c r="Z335" s="236">
        <v>2.095890410958904</v>
      </c>
      <c r="AA335" s="240">
        <v>64</v>
      </c>
      <c r="AB335" s="237">
        <v>87.671232876712324</v>
      </c>
      <c r="AC335" s="240">
        <v>8</v>
      </c>
      <c r="AD335" s="237">
        <v>10.95890410958904</v>
      </c>
      <c r="AE335" s="240">
        <v>1</v>
      </c>
      <c r="AF335" s="237">
        <v>1.3698630136986301</v>
      </c>
      <c r="AG335" s="240">
        <v>0</v>
      </c>
      <c r="AH335" s="237">
        <v>0</v>
      </c>
      <c r="AI335" s="235">
        <v>70</v>
      </c>
      <c r="AJ335" s="235">
        <v>83</v>
      </c>
      <c r="AK335" s="237">
        <v>45.751633986928105</v>
      </c>
      <c r="AL335" s="237">
        <v>54.248366013071895</v>
      </c>
      <c r="AM335" s="237">
        <v>100</v>
      </c>
      <c r="AN335" s="238">
        <v>34.091503267973856</v>
      </c>
      <c r="AO335" s="239" t="s">
        <v>219</v>
      </c>
    </row>
    <row r="336" spans="1:41" x14ac:dyDescent="0.25">
      <c r="A336" s="268" t="s">
        <v>1439</v>
      </c>
      <c r="B336" s="235" t="s">
        <v>1439</v>
      </c>
      <c r="C336" s="239" t="str">
        <f>VLOOKUP(A336,'Questions_de_Village_V1-2-1'!$A:$AB,1,FALSE)</f>
        <v>Galedjie Oumar</v>
      </c>
      <c r="D336" s="239" t="str">
        <f>VLOOKUP(A336,'Questions_de_Village_V1-2-1'!$A:$AB,9,FALSE)</f>
        <v>Galatchi Alchaïb</v>
      </c>
      <c r="E336" s="239">
        <f>VLOOKUP(A336,'Questions_de_Village_V1-2-1'!$A:$AB,4,FALSE)</f>
        <v>12.171270765999999</v>
      </c>
      <c r="F336" s="239">
        <f>VLOOKUP(A336,'Questions_de_Village_V1-2-1'!$A:$AB,5,FALSE)</f>
        <v>17.275692636700001</v>
      </c>
      <c r="G336" s="239">
        <f>VLOOKUP(A336,'Questions_de_Village_V1-2-1'!$A:$AB,6,FALSE)</f>
        <v>317.63587224000003</v>
      </c>
      <c r="H336" s="239"/>
      <c r="I336" s="239" t="str">
        <f>VLOOKUP(A336,'Questions_de_Village_V1-2-1'!$A:$AB,10,FALSE)</f>
        <v>Amloudouba</v>
      </c>
      <c r="J336" s="239" t="str">
        <f>VLOOKUP(A336,'Questions_de_Village_V1-2-1'!$A:$AB,11,FALSE)</f>
        <v>Ouled_Bili</v>
      </c>
      <c r="K336" s="239" t="str">
        <f>VLOOKUP(A336,'Questions_de_Village_V1-2-1'!$A:$AB,14,FALSE)</f>
        <v>commercial_bh_in_village</v>
      </c>
      <c r="L336" s="239">
        <f>VLOOKUP(A336,'Questions_de_Village_V1-2-1'!$A:$AB,15,FALSE)</f>
        <v>0</v>
      </c>
      <c r="M336" s="239">
        <f>VLOOKUP(A336,'Questions_de_Village_V1-2-1'!$A:$AB,16,FALSE)</f>
        <v>0</v>
      </c>
      <c r="N336" s="235"/>
      <c r="O336" s="235"/>
      <c r="P336" s="235">
        <v>2394</v>
      </c>
      <c r="Q336" s="235">
        <v>2414</v>
      </c>
      <c r="R336" s="235">
        <v>21</v>
      </c>
      <c r="S336" s="233">
        <v>142</v>
      </c>
      <c r="T336" s="233">
        <v>100</v>
      </c>
      <c r="U336" s="237">
        <v>70.422535211267601</v>
      </c>
      <c r="V336" s="233">
        <v>41</v>
      </c>
      <c r="W336" s="237">
        <v>28.87323943661972</v>
      </c>
      <c r="X336" s="236">
        <v>6.7619047619047619</v>
      </c>
      <c r="Y336" s="236">
        <v>4.7619047619047619</v>
      </c>
      <c r="Z336" s="236">
        <v>1.9523809523809523</v>
      </c>
      <c r="AA336" s="240">
        <v>20</v>
      </c>
      <c r="AB336" s="237">
        <v>95.238095238095227</v>
      </c>
      <c r="AC336" s="240">
        <v>1</v>
      </c>
      <c r="AD336" s="237">
        <v>4.7619047619047619</v>
      </c>
      <c r="AE336" s="240">
        <v>0</v>
      </c>
      <c r="AF336" s="237">
        <v>0</v>
      </c>
      <c r="AG336" s="240">
        <v>0</v>
      </c>
      <c r="AH336" s="237">
        <v>0</v>
      </c>
      <c r="AI336" s="235">
        <v>13</v>
      </c>
      <c r="AJ336" s="235">
        <v>28</v>
      </c>
      <c r="AK336" s="237">
        <v>31.707317073170731</v>
      </c>
      <c r="AL336" s="237">
        <v>68.292682926829272</v>
      </c>
      <c r="AM336" s="237">
        <v>100</v>
      </c>
      <c r="AN336" s="238">
        <v>32.585365853658537</v>
      </c>
      <c r="AO336" s="239" t="s">
        <v>2063</v>
      </c>
    </row>
    <row r="337" spans="1:41" x14ac:dyDescent="0.25">
      <c r="A337" s="266" t="s">
        <v>1199</v>
      </c>
      <c r="B337" s="235" t="s">
        <v>1199</v>
      </c>
      <c r="C337" s="239" t="str">
        <f>VLOOKUP(A337,'Questions_de_Village_V1-2-1'!$A:$AB,1,FALSE)</f>
        <v>Gamar Kabir</v>
      </c>
      <c r="D337" s="239" t="str">
        <f>VLOOKUP(A337,'Questions_de_Village_V1-2-1'!$A:$AB,9,FALSE)</f>
        <v>Gamara Kabir</v>
      </c>
      <c r="E337" s="239">
        <f>VLOOKUP(A337,'Questions_de_Village_V1-2-1'!$A:$AB,4,FALSE)</f>
        <v>12.487893008</v>
      </c>
      <c r="F337" s="239">
        <f>VLOOKUP(A337,'Questions_de_Village_V1-2-1'!$A:$AB,5,FALSE)</f>
        <v>17.096397236400001</v>
      </c>
      <c r="G337" s="239">
        <f>VLOOKUP(A337,'Questions_de_Village_V1-2-1'!$A:$AB,6,FALSE)</f>
        <v>316.93576646700001</v>
      </c>
      <c r="H337" s="239"/>
      <c r="I337" s="239" t="str">
        <f>VLOOKUP(A337,'Questions_de_Village_V1-2-1'!$A:$AB,10,FALSE)</f>
        <v>Tania_1_Bokoro_</v>
      </c>
      <c r="J337" s="239" t="str">
        <f>VLOOKUP(A337,'Questions_de_Village_V1-2-1'!$A:$AB,11,FALSE)</f>
        <v>Bokoro</v>
      </c>
      <c r="K337" s="239" t="str">
        <f>VLOOKUP(A337,'Questions_de_Village_V1-2-1'!$A:$AB,14,FALSE)</f>
        <v>bh_in_village</v>
      </c>
      <c r="L337" s="239">
        <f>VLOOKUP(A337,'Questions_de_Village_V1-2-1'!$A:$AB,15,FALSE)</f>
        <v>0</v>
      </c>
      <c r="M337" s="239">
        <f>VLOOKUP(A337,'Questions_de_Village_V1-2-1'!$A:$AB,16,FALSE)</f>
        <v>1</v>
      </c>
      <c r="N337" s="235"/>
      <c r="O337" s="235"/>
      <c r="P337" s="235">
        <v>8186</v>
      </c>
      <c r="Q337" s="235">
        <v>8235</v>
      </c>
      <c r="R337" s="235">
        <v>50</v>
      </c>
      <c r="S337" s="233">
        <v>248</v>
      </c>
      <c r="T337" s="233">
        <v>148</v>
      </c>
      <c r="U337" s="237">
        <v>59.677419354838712</v>
      </c>
      <c r="V337" s="233">
        <v>37</v>
      </c>
      <c r="W337" s="237">
        <v>14.919354838709678</v>
      </c>
      <c r="X337" s="236">
        <v>4.96</v>
      </c>
      <c r="Y337" s="236">
        <v>2.96</v>
      </c>
      <c r="Z337" s="236">
        <v>0.74</v>
      </c>
      <c r="AA337" s="240">
        <v>49</v>
      </c>
      <c r="AB337" s="237">
        <v>98</v>
      </c>
      <c r="AC337" s="240">
        <v>1</v>
      </c>
      <c r="AD337" s="237">
        <v>2</v>
      </c>
      <c r="AE337" s="240">
        <v>0</v>
      </c>
      <c r="AF337" s="237">
        <v>0</v>
      </c>
      <c r="AG337" s="240">
        <v>0</v>
      </c>
      <c r="AH337" s="237">
        <v>0</v>
      </c>
      <c r="AI337" s="235">
        <v>22</v>
      </c>
      <c r="AJ337" s="235">
        <v>15</v>
      </c>
      <c r="AK337" s="237">
        <v>59.45945945945946</v>
      </c>
      <c r="AL337" s="237">
        <v>40.54054054054054</v>
      </c>
      <c r="AM337" s="237">
        <v>100</v>
      </c>
      <c r="AN337" s="238">
        <v>35.081081081081081</v>
      </c>
      <c r="AO337" s="239" t="s">
        <v>102</v>
      </c>
    </row>
    <row r="338" spans="1:41" x14ac:dyDescent="0.25">
      <c r="A338" s="266" t="s">
        <v>1200</v>
      </c>
      <c r="B338" s="235" t="s">
        <v>1200</v>
      </c>
      <c r="C338" s="239" t="str">
        <f>VLOOKUP(A338,'Questions_de_Village_V1-2-1'!$A:$AB,1,FALSE)</f>
        <v>Gamara Kabir</v>
      </c>
      <c r="D338" s="239" t="str">
        <f>VLOOKUP(A338,'Questions_de_Village_V1-2-1'!$A:$AB,9,FALSE)</f>
        <v>Gamara Kabir</v>
      </c>
      <c r="E338" s="239">
        <f>VLOOKUP(A338,'Questions_de_Village_V1-2-1'!$A:$AB,4,FALSE)</f>
        <v>12.487893008</v>
      </c>
      <c r="F338" s="239">
        <f>VLOOKUP(A338,'Questions_de_Village_V1-2-1'!$A:$AB,5,FALSE)</f>
        <v>17.096397236400001</v>
      </c>
      <c r="G338" s="239">
        <f>VLOOKUP(A338,'Questions_de_Village_V1-2-1'!$A:$AB,6,FALSE)</f>
        <v>316.93576646700001</v>
      </c>
      <c r="H338" s="239"/>
      <c r="I338" s="239" t="str">
        <f>VLOOKUP(A338,'Questions_de_Village_V1-2-1'!$A:$AB,10,FALSE)</f>
        <v>Tania_1_Bokoro_</v>
      </c>
      <c r="J338" s="239" t="str">
        <f>VLOOKUP(A338,'Questions_de_Village_V1-2-1'!$A:$AB,11,FALSE)</f>
        <v>Bokoro</v>
      </c>
      <c r="K338" s="239" t="str">
        <f>VLOOKUP(A338,'Questions_de_Village_V1-2-1'!$A:$AB,14,FALSE)</f>
        <v>bh_in_village</v>
      </c>
      <c r="L338" s="239">
        <f>VLOOKUP(A338,'Questions_de_Village_V1-2-1'!$A:$AB,15,FALSE)</f>
        <v>0</v>
      </c>
      <c r="M338" s="239">
        <f>VLOOKUP(A338,'Questions_de_Village_V1-2-1'!$A:$AB,16,FALSE)</f>
        <v>1</v>
      </c>
      <c r="N338" s="235"/>
      <c r="O338" s="235"/>
      <c r="P338" s="235">
        <v>4545</v>
      </c>
      <c r="Q338" s="235">
        <v>4605</v>
      </c>
      <c r="R338" s="235">
        <v>61</v>
      </c>
      <c r="S338" s="233">
        <v>319</v>
      </c>
      <c r="T338" s="233">
        <v>194</v>
      </c>
      <c r="U338" s="237">
        <v>60.81504702194357</v>
      </c>
      <c r="V338" s="233">
        <v>123</v>
      </c>
      <c r="W338" s="237">
        <v>38.557993730407524</v>
      </c>
      <c r="X338" s="236">
        <v>5.2295081967213113</v>
      </c>
      <c r="Y338" s="236">
        <v>3.180327868852459</v>
      </c>
      <c r="Z338" s="236">
        <v>2.0163934426229506</v>
      </c>
      <c r="AA338" s="240">
        <v>59</v>
      </c>
      <c r="AB338" s="237">
        <v>96.721311475409834</v>
      </c>
      <c r="AC338" s="240">
        <v>1</v>
      </c>
      <c r="AD338" s="237">
        <v>1.639344262295082</v>
      </c>
      <c r="AE338" s="240">
        <v>1</v>
      </c>
      <c r="AF338" s="237">
        <v>1.639344262295082</v>
      </c>
      <c r="AG338" s="240">
        <v>0</v>
      </c>
      <c r="AH338" s="237">
        <v>0</v>
      </c>
      <c r="AI338" s="235">
        <v>73</v>
      </c>
      <c r="AJ338" s="235">
        <v>50</v>
      </c>
      <c r="AK338" s="237">
        <v>59.349593495934961</v>
      </c>
      <c r="AL338" s="237">
        <v>40.650406504065039</v>
      </c>
      <c r="AM338" s="237">
        <v>100</v>
      </c>
      <c r="AN338" s="238">
        <v>33.08943089430894</v>
      </c>
      <c r="AO338" s="239" t="s">
        <v>102</v>
      </c>
    </row>
    <row r="339" spans="1:41" x14ac:dyDescent="0.25">
      <c r="A339" s="268" t="s">
        <v>1886</v>
      </c>
      <c r="B339" s="235" t="s">
        <v>1988</v>
      </c>
      <c r="C339" s="239" t="e">
        <f>VLOOKUP(A339,'Questions_de_Village_V1-2-1'!$A:$AB,1,FALSE)</f>
        <v>#N/A</v>
      </c>
      <c r="D339" s="239" t="e">
        <f>VLOOKUP(A339,'Questions_de_Village_V1-2-1'!$A:$AB,9,FALSE)</f>
        <v>#N/A</v>
      </c>
      <c r="E339" s="239" t="e">
        <f>VLOOKUP(A339,'Questions_de_Village_V1-2-1'!$A:$AB,4,FALSE)</f>
        <v>#N/A</v>
      </c>
      <c r="F339" s="239" t="e">
        <f>VLOOKUP(A339,'Questions_de_Village_V1-2-1'!$A:$AB,5,FALSE)</f>
        <v>#N/A</v>
      </c>
      <c r="G339" s="239" t="e">
        <f>VLOOKUP(A339,'Questions_de_Village_V1-2-1'!$A:$AB,6,FALSE)</f>
        <v>#N/A</v>
      </c>
      <c r="H339" s="239"/>
      <c r="I339" s="239" t="e">
        <f>VLOOKUP(A339,'Questions_de_Village_V1-2-1'!$A:$AB,10,FALSE)</f>
        <v>#N/A</v>
      </c>
      <c r="J339" s="239" t="e">
        <f>VLOOKUP(A339,'Questions_de_Village_V1-2-1'!$A:$AB,11,FALSE)</f>
        <v>#N/A</v>
      </c>
      <c r="K339" s="239" t="e">
        <f>VLOOKUP(A339,'Questions_de_Village_V1-2-1'!$A:$AB,14,FALSE)</f>
        <v>#N/A</v>
      </c>
      <c r="L339" s="239" t="e">
        <f>VLOOKUP(A339,'Questions_de_Village_V1-2-1'!$A:$AB,15,FALSE)</f>
        <v>#N/A</v>
      </c>
      <c r="M339" s="239" t="e">
        <f>VLOOKUP(A339,'Questions_de_Village_V1-2-1'!$A:$AB,16,FALSE)</f>
        <v>#N/A</v>
      </c>
      <c r="N339" s="235"/>
      <c r="O339" s="235"/>
      <c r="P339" s="235">
        <v>2</v>
      </c>
      <c r="Q339" s="235">
        <v>211</v>
      </c>
      <c r="R339" s="235">
        <v>210</v>
      </c>
      <c r="S339" s="233">
        <v>1174</v>
      </c>
      <c r="T339" s="233">
        <v>779</v>
      </c>
      <c r="U339" s="237">
        <v>66.354344122657579</v>
      </c>
      <c r="V339" s="233">
        <v>345</v>
      </c>
      <c r="W339" s="237">
        <v>29.386712095400341</v>
      </c>
      <c r="X339" s="236">
        <v>5.5904761904761902</v>
      </c>
      <c r="Y339" s="236">
        <v>3.9543147208121829</v>
      </c>
      <c r="Z339" s="236">
        <v>1.6428571428571428</v>
      </c>
      <c r="AA339" s="240">
        <v>203</v>
      </c>
      <c r="AB339" s="237">
        <v>96.666666666666671</v>
      </c>
      <c r="AC339" s="240">
        <v>5</v>
      </c>
      <c r="AD339" s="237">
        <v>2.3809523809523809</v>
      </c>
      <c r="AE339" s="240">
        <v>0</v>
      </c>
      <c r="AF339" s="237">
        <v>0</v>
      </c>
      <c r="AG339" s="240">
        <v>0</v>
      </c>
      <c r="AH339" s="237">
        <v>0</v>
      </c>
      <c r="AI339" s="235">
        <v>178</v>
      </c>
      <c r="AJ339" s="235">
        <v>165</v>
      </c>
      <c r="AK339" s="237">
        <v>51.594202898550719</v>
      </c>
      <c r="AL339" s="237">
        <v>47.826086956521742</v>
      </c>
      <c r="AM339" s="237">
        <v>99.420289855072468</v>
      </c>
      <c r="AN339" s="238">
        <v>32.733333333333334</v>
      </c>
      <c r="AO339" s="239" t="s">
        <v>1886</v>
      </c>
    </row>
    <row r="340" spans="1:41" x14ac:dyDescent="0.25">
      <c r="A340" s="269" t="s">
        <v>928</v>
      </c>
      <c r="B340" s="235" t="s">
        <v>1787</v>
      </c>
      <c r="C340" s="239" t="s">
        <v>881</v>
      </c>
      <c r="D340" s="275" t="s">
        <v>881</v>
      </c>
      <c r="E340" s="275">
        <v>12.9353905793</v>
      </c>
      <c r="F340" s="275">
        <v>16.749658595100001</v>
      </c>
      <c r="G340" s="275">
        <v>306.16229314100002</v>
      </c>
      <c r="H340" s="275" t="s">
        <v>11</v>
      </c>
      <c r="I340" s="275" t="s">
        <v>11</v>
      </c>
      <c r="J340" s="275" t="s">
        <v>2065</v>
      </c>
      <c r="K340" s="275" t="s">
        <v>12</v>
      </c>
      <c r="L340" s="275">
        <v>0</v>
      </c>
      <c r="M340" s="275">
        <v>1</v>
      </c>
      <c r="N340" s="235"/>
      <c r="O340" s="235"/>
      <c r="P340" s="235">
        <v>715</v>
      </c>
      <c r="Q340" s="235">
        <v>765</v>
      </c>
      <c r="R340" s="235">
        <v>51</v>
      </c>
      <c r="S340" s="233">
        <v>284</v>
      </c>
      <c r="T340" s="233">
        <v>182</v>
      </c>
      <c r="U340" s="237">
        <v>64.08450704225352</v>
      </c>
      <c r="V340" s="233">
        <v>117</v>
      </c>
      <c r="W340" s="237">
        <v>41.197183098591552</v>
      </c>
      <c r="X340" s="236">
        <v>5.5686274509803919</v>
      </c>
      <c r="Y340" s="236">
        <v>3.64</v>
      </c>
      <c r="Z340" s="236">
        <v>2.2941176470588234</v>
      </c>
      <c r="AA340" s="240">
        <v>47</v>
      </c>
      <c r="AB340" s="237">
        <v>92.156862745098039</v>
      </c>
      <c r="AC340" s="240">
        <v>3</v>
      </c>
      <c r="AD340" s="237">
        <v>5.8823529411764701</v>
      </c>
      <c r="AE340" s="240">
        <v>0</v>
      </c>
      <c r="AF340" s="237">
        <v>0</v>
      </c>
      <c r="AG340" s="240">
        <v>0</v>
      </c>
      <c r="AH340" s="237">
        <v>0</v>
      </c>
      <c r="AI340" s="235">
        <v>63</v>
      </c>
      <c r="AJ340" s="235">
        <v>54</v>
      </c>
      <c r="AK340" s="237">
        <v>53.846153846153847</v>
      </c>
      <c r="AL340" s="237">
        <v>46.153846153846153</v>
      </c>
      <c r="AM340" s="237">
        <v>100</v>
      </c>
      <c r="AN340" s="238">
        <v>36.92307692307692</v>
      </c>
      <c r="AO340" s="239" t="s">
        <v>2052</v>
      </c>
    </row>
    <row r="341" spans="1:41" x14ac:dyDescent="0.25">
      <c r="A341" s="266" t="s">
        <v>699</v>
      </c>
      <c r="B341" s="235" t="s">
        <v>699</v>
      </c>
      <c r="C341" s="239" t="str">
        <f>VLOOKUP(A341,'Questions_de_Village_V1-2-1'!$A:$AB,1,FALSE)</f>
        <v>Garasa</v>
      </c>
      <c r="D341" s="239" t="str">
        <f>VLOOKUP(A341,'Questions_de_Village_V1-2-1'!$A:$AB,9,FALSE)</f>
        <v>Garasa</v>
      </c>
      <c r="E341" s="239">
        <f>VLOOKUP(A341,'Questions_de_Village_V1-2-1'!$A:$AB,4,FALSE)</f>
        <v>12.2861378147</v>
      </c>
      <c r="F341" s="239">
        <f>VLOOKUP(A341,'Questions_de_Village_V1-2-1'!$A:$AB,5,FALSE)</f>
        <v>17.197462196</v>
      </c>
      <c r="G341" s="239">
        <f>VLOOKUP(A341,'Questions_de_Village_V1-2-1'!$A:$AB,6,FALSE)</f>
        <v>300.06521364600002</v>
      </c>
      <c r="H341" s="239"/>
      <c r="I341" s="239" t="str">
        <f>VLOOKUP(A341,'Questions_de_Village_V1-2-1'!$A:$AB,10,FALSE)</f>
        <v>Tania_2_Dukshi_</v>
      </c>
      <c r="J341" s="239" t="str">
        <f>VLOOKUP(A341,'Questions_de_Village_V1-2-1'!$A:$AB,11,FALSE)</f>
        <v>Tchawai</v>
      </c>
      <c r="K341" s="239" t="str">
        <f>VLOOKUP(A341,'Questions_de_Village_V1-2-1'!$A:$AB,14,FALSE)</f>
        <v>bh_in_village</v>
      </c>
      <c r="L341" s="239">
        <f>VLOOKUP(A341,'Questions_de_Village_V1-2-1'!$A:$AB,15,FALSE)</f>
        <v>1</v>
      </c>
      <c r="M341" s="239">
        <f>VLOOKUP(A341,'Questions_de_Village_V1-2-1'!$A:$AB,16,FALSE)</f>
        <v>1</v>
      </c>
      <c r="N341" s="235"/>
      <c r="O341" s="235"/>
      <c r="P341" s="235">
        <v>1670</v>
      </c>
      <c r="Q341" s="235">
        <v>1724</v>
      </c>
      <c r="R341" s="235">
        <v>55</v>
      </c>
      <c r="S341" s="233">
        <v>402</v>
      </c>
      <c r="T341" s="233">
        <v>290</v>
      </c>
      <c r="U341" s="237">
        <v>72.139303482587067</v>
      </c>
      <c r="V341" s="233">
        <v>112</v>
      </c>
      <c r="W341" s="237">
        <v>27.860696517412936</v>
      </c>
      <c r="X341" s="236">
        <v>7.3090909090909095</v>
      </c>
      <c r="Y341" s="236">
        <v>5.2727272727272725</v>
      </c>
      <c r="Z341" s="236">
        <v>2.0363636363636362</v>
      </c>
      <c r="AA341" s="240">
        <v>46</v>
      </c>
      <c r="AB341" s="237">
        <v>83.636363636363626</v>
      </c>
      <c r="AC341" s="240">
        <v>7</v>
      </c>
      <c r="AD341" s="237">
        <v>12.727272727272727</v>
      </c>
      <c r="AE341" s="240">
        <v>0</v>
      </c>
      <c r="AF341" s="237">
        <v>0</v>
      </c>
      <c r="AG341" s="240">
        <v>0</v>
      </c>
      <c r="AH341" s="237">
        <v>0</v>
      </c>
      <c r="AI341" s="235">
        <v>44</v>
      </c>
      <c r="AJ341" s="235">
        <v>68</v>
      </c>
      <c r="AK341" s="237">
        <v>39.285714285714285</v>
      </c>
      <c r="AL341" s="237">
        <v>60.714285714285708</v>
      </c>
      <c r="AM341" s="237">
        <v>100</v>
      </c>
      <c r="AN341" s="238">
        <v>32.6875</v>
      </c>
      <c r="AO341" s="239" t="s">
        <v>2051</v>
      </c>
    </row>
    <row r="342" spans="1:41" x14ac:dyDescent="0.25">
      <c r="A342" s="266" t="s">
        <v>1201</v>
      </c>
      <c r="B342" s="235" t="s">
        <v>1201</v>
      </c>
      <c r="C342" s="239" t="str">
        <f>VLOOKUP(A342,'Questions_de_Village_V1-2-1'!$A:$AB,1,FALSE)</f>
        <v xml:space="preserve">Gardole </v>
      </c>
      <c r="D342" s="239" t="str">
        <f>VLOOKUP(A342,'Questions_de_Village_V1-2-1'!$A:$AB,9,FALSE)</f>
        <v>Gordolé</v>
      </c>
      <c r="E342" s="239">
        <f>VLOOKUP(A342,'Questions_de_Village_V1-2-1'!$A:$AB,4,FALSE)</f>
        <v>12.377951000099999</v>
      </c>
      <c r="F342" s="239">
        <f>VLOOKUP(A342,'Questions_de_Village_V1-2-1'!$A:$AB,5,FALSE)</f>
        <v>17.062647628000001</v>
      </c>
      <c r="G342" s="239">
        <f>VLOOKUP(A342,'Questions_de_Village_V1-2-1'!$A:$AB,6,FALSE)</f>
        <v>301.51790361899998</v>
      </c>
      <c r="H342" s="239"/>
      <c r="I342" s="239" t="str">
        <f>VLOOKUP(A342,'Questions_de_Village_V1-2-1'!$A:$AB,10,FALSE)</f>
        <v>Tania_2_Dukshi_</v>
      </c>
      <c r="J342" s="239" t="str">
        <f>VLOOKUP(A342,'Questions_de_Village_V1-2-1'!$A:$AB,11,FALSE)</f>
        <v>Bokoro</v>
      </c>
      <c r="K342" s="239" t="str">
        <f>VLOOKUP(A342,'Questions_de_Village_V1-2-1'!$A:$AB,14,FALSE)</f>
        <v>commercial_bh_in_village</v>
      </c>
      <c r="L342" s="239">
        <f>VLOOKUP(A342,'Questions_de_Village_V1-2-1'!$A:$AB,15,FALSE)</f>
        <v>6</v>
      </c>
      <c r="M342" s="239">
        <f>VLOOKUP(A342,'Questions_de_Village_V1-2-1'!$A:$AB,16,FALSE)</f>
        <v>0</v>
      </c>
      <c r="N342" s="235"/>
      <c r="O342" s="235"/>
      <c r="P342" s="235">
        <v>6975</v>
      </c>
      <c r="Q342" s="235">
        <v>7197</v>
      </c>
      <c r="R342" s="235">
        <v>223</v>
      </c>
      <c r="S342" s="233">
        <v>1406</v>
      </c>
      <c r="T342" s="233">
        <v>1000</v>
      </c>
      <c r="U342" s="237">
        <v>71.12375533428164</v>
      </c>
      <c r="V342" s="233">
        <v>391</v>
      </c>
      <c r="W342" s="237">
        <v>27.809388335704128</v>
      </c>
      <c r="X342" s="236">
        <v>6.304932735426009</v>
      </c>
      <c r="Y342" s="236">
        <v>4.5045045045045047</v>
      </c>
      <c r="Z342" s="236">
        <v>1.7533632286995515</v>
      </c>
      <c r="AA342" s="240">
        <v>207</v>
      </c>
      <c r="AB342" s="237">
        <v>92.825112107623326</v>
      </c>
      <c r="AC342" s="240">
        <v>4</v>
      </c>
      <c r="AD342" s="237">
        <v>1.7937219730941705</v>
      </c>
      <c r="AE342" s="240">
        <v>0</v>
      </c>
      <c r="AF342" s="237">
        <v>0</v>
      </c>
      <c r="AG342" s="240">
        <v>0</v>
      </c>
      <c r="AH342" s="237">
        <v>0</v>
      </c>
      <c r="AI342" s="235">
        <v>177</v>
      </c>
      <c r="AJ342" s="235">
        <v>214</v>
      </c>
      <c r="AK342" s="237">
        <v>45.268542199488493</v>
      </c>
      <c r="AL342" s="237">
        <v>54.731457800511507</v>
      </c>
      <c r="AM342" s="237">
        <v>100</v>
      </c>
      <c r="AN342" s="238">
        <v>32.199488491048591</v>
      </c>
      <c r="AO342" s="239" t="s">
        <v>102</v>
      </c>
    </row>
    <row r="343" spans="1:41" x14ac:dyDescent="0.25">
      <c r="A343" s="234" t="s">
        <v>1805</v>
      </c>
      <c r="B343" s="235" t="s">
        <v>1805</v>
      </c>
      <c r="C343" s="239" t="str">
        <f>VLOOKUP(A343,'Questions_de_Village_V1-2-1'!$A:$AB,1,FALSE)</f>
        <v>Gassar 1</v>
      </c>
      <c r="D343" s="239" t="str">
        <f>VLOOKUP(A343,'Questions_de_Village_V1-2-1'!$A:$AB,9,FALSE)</f>
        <v>Gassar Alhabaya</v>
      </c>
      <c r="E343" s="239">
        <f>VLOOKUP(A343,'Questions_de_Village_V1-2-1'!$A:$AB,4,FALSE)</f>
        <v>12.1224051624</v>
      </c>
      <c r="F343" s="239">
        <f>VLOOKUP(A343,'Questions_de_Village_V1-2-1'!$A:$AB,5,FALSE)</f>
        <v>17.115742433499999</v>
      </c>
      <c r="G343" s="239">
        <f>VLOOKUP(A343,'Questions_de_Village_V1-2-1'!$A:$AB,6,FALSE)</f>
        <v>306.65154998000003</v>
      </c>
      <c r="H343" s="239"/>
      <c r="I343" s="239" t="str">
        <f>VLOOKUP(A343,'Questions_de_Village_V1-2-1'!$A:$AB,10,FALSE)</f>
        <v>Tania_1_Bokoro_</v>
      </c>
      <c r="J343" s="239" t="str">
        <f>VLOOKUP(A343,'Questions_de_Village_V1-2-1'!$A:$AB,11,FALSE)</f>
        <v>Dilbini</v>
      </c>
      <c r="K343" s="239" t="str">
        <f>VLOOKUP(A343,'Questions_de_Village_V1-2-1'!$A:$AB,14,FALSE)</f>
        <v>bh_in_village</v>
      </c>
      <c r="L343" s="239">
        <f>VLOOKUP(A343,'Questions_de_Village_V1-2-1'!$A:$AB,15,FALSE)</f>
        <v>1</v>
      </c>
      <c r="M343" s="239">
        <f>VLOOKUP(A343,'Questions_de_Village_V1-2-1'!$A:$AB,16,FALSE)</f>
        <v>0</v>
      </c>
      <c r="N343" s="235"/>
      <c r="O343" s="235"/>
      <c r="P343" s="235">
        <v>49</v>
      </c>
      <c r="Q343" s="235">
        <v>127</v>
      </c>
      <c r="R343" s="235">
        <v>79</v>
      </c>
      <c r="S343" s="233">
        <v>464</v>
      </c>
      <c r="T343" s="233">
        <v>313</v>
      </c>
      <c r="U343" s="237">
        <v>67.456896551724128</v>
      </c>
      <c r="V343" s="233">
        <v>162</v>
      </c>
      <c r="W343" s="237">
        <v>34.913793103448278</v>
      </c>
      <c r="X343" s="236">
        <v>5.8734177215189876</v>
      </c>
      <c r="Y343" s="236">
        <v>3.962025316455696</v>
      </c>
      <c r="Z343" s="236">
        <v>2.0506329113924049</v>
      </c>
      <c r="AA343" s="240">
        <v>72</v>
      </c>
      <c r="AB343" s="237">
        <v>91.139240506329116</v>
      </c>
      <c r="AC343" s="240">
        <v>5</v>
      </c>
      <c r="AD343" s="237">
        <v>6.3291139240506329</v>
      </c>
      <c r="AE343" s="240">
        <v>0</v>
      </c>
      <c r="AF343" s="237">
        <v>0</v>
      </c>
      <c r="AG343" s="240">
        <v>0</v>
      </c>
      <c r="AH343" s="237">
        <v>0</v>
      </c>
      <c r="AI343" s="235">
        <v>71</v>
      </c>
      <c r="AJ343" s="235">
        <v>86</v>
      </c>
      <c r="AK343" s="237">
        <v>43.827160493827158</v>
      </c>
      <c r="AL343" s="237">
        <v>53.086419753086425</v>
      </c>
      <c r="AM343" s="237">
        <v>96.913580246913583</v>
      </c>
      <c r="AN343" s="238">
        <v>33.783950617283949</v>
      </c>
      <c r="AO343" s="239" t="s">
        <v>937</v>
      </c>
    </row>
    <row r="344" spans="1:41" x14ac:dyDescent="0.25">
      <c r="A344" s="234" t="s">
        <v>1269</v>
      </c>
      <c r="B344" s="235" t="s">
        <v>1269</v>
      </c>
      <c r="C344" s="239" t="str">
        <f>VLOOKUP(A344,'Questions_de_Village_V1-2-1'!$A:$AB,1,FALSE)</f>
        <v>Gawaya</v>
      </c>
      <c r="D344" s="239" t="str">
        <f>VLOOKUP(A344,'Questions_de_Village_V1-2-1'!$A:$AB,9,FALSE)</f>
        <v>Gawaye</v>
      </c>
      <c r="E344" s="239">
        <f>VLOOKUP(A344,'Questions_de_Village_V1-2-1'!$A:$AB,4,FALSE)</f>
        <v>12.6192846392</v>
      </c>
      <c r="F344" s="239">
        <f>VLOOKUP(A344,'Questions_de_Village_V1-2-1'!$A:$AB,5,FALSE)</f>
        <v>17.0600914529</v>
      </c>
      <c r="G344" s="239">
        <f>VLOOKUP(A344,'Questions_de_Village_V1-2-1'!$A:$AB,6,FALSE)</f>
        <v>303.38860618000001</v>
      </c>
      <c r="H344" s="239"/>
      <c r="I344" s="239" t="str">
        <f>VLOOKUP(A344,'Questions_de_Village_V1-2-1'!$A:$AB,10,FALSE)</f>
        <v>Moito</v>
      </c>
      <c r="J344" s="239" t="str">
        <f>VLOOKUP(A344,'Questions_de_Village_V1-2-1'!$A:$AB,11,FALSE)</f>
        <v>Djokhana</v>
      </c>
      <c r="K344" s="239" t="str">
        <f>VLOOKUP(A344,'Questions_de_Village_V1-2-1'!$A:$AB,14,FALSE)</f>
        <v>commercial_bh_in_next_village</v>
      </c>
      <c r="L344" s="239">
        <f>VLOOKUP(A344,'Questions_de_Village_V1-2-1'!$A:$AB,15,FALSE)</f>
        <v>0</v>
      </c>
      <c r="M344" s="239">
        <f>VLOOKUP(A344,'Questions_de_Village_V1-2-1'!$A:$AB,16,FALSE)</f>
        <v>1</v>
      </c>
      <c r="N344" s="235"/>
      <c r="O344" s="235"/>
      <c r="P344" s="235">
        <v>1841</v>
      </c>
      <c r="Q344" s="235">
        <v>1920</v>
      </c>
      <c r="R344" s="235">
        <v>80</v>
      </c>
      <c r="S344" s="233">
        <v>532</v>
      </c>
      <c r="T344" s="233">
        <v>366</v>
      </c>
      <c r="U344" s="237">
        <v>68.796992481203006</v>
      </c>
      <c r="V344" s="233">
        <v>180</v>
      </c>
      <c r="W344" s="237">
        <v>33.834586466165412</v>
      </c>
      <c r="X344" s="236">
        <v>6.65</v>
      </c>
      <c r="Y344" s="236">
        <v>4.5750000000000002</v>
      </c>
      <c r="Z344" s="236">
        <v>2.25</v>
      </c>
      <c r="AA344" s="240">
        <v>74</v>
      </c>
      <c r="AB344" s="237">
        <v>92.5</v>
      </c>
      <c r="AC344" s="240">
        <v>6</v>
      </c>
      <c r="AD344" s="237">
        <v>7.5</v>
      </c>
      <c r="AE344" s="240">
        <v>0</v>
      </c>
      <c r="AF344" s="237">
        <v>0</v>
      </c>
      <c r="AG344" s="240">
        <v>0</v>
      </c>
      <c r="AH344" s="237">
        <v>0</v>
      </c>
      <c r="AI344" s="235">
        <v>79</v>
      </c>
      <c r="AJ344" s="235">
        <v>101</v>
      </c>
      <c r="AK344" s="237">
        <v>43.888888888888886</v>
      </c>
      <c r="AL344" s="237">
        <v>56.111111111111114</v>
      </c>
      <c r="AM344" s="237">
        <v>100</v>
      </c>
      <c r="AN344" s="238">
        <v>34.338888888888889</v>
      </c>
      <c r="AO344" s="239" t="s">
        <v>166</v>
      </c>
    </row>
    <row r="345" spans="1:41" x14ac:dyDescent="0.25">
      <c r="A345" s="234" t="s">
        <v>1378</v>
      </c>
      <c r="B345" s="235" t="s">
        <v>1378</v>
      </c>
      <c r="C345" s="239" t="str">
        <f>VLOOKUP(A345,'Questions_de_Village_V1-2-1'!$A:$AB,1,FALSE)</f>
        <v>Gidehal Moula</v>
      </c>
      <c r="D345" s="239" t="str">
        <f>VLOOKUP(A345,'Questions_de_Village_V1-2-1'!$A:$AB,9,FALSE)</f>
        <v>Gidehal Moula</v>
      </c>
      <c r="E345" s="239">
        <f>VLOOKUP(A345,'Questions_de_Village_V1-2-1'!$A:$AB,4,FALSE)</f>
        <v>12.165641862899999</v>
      </c>
      <c r="F345" s="239">
        <f>VLOOKUP(A345,'Questions_de_Village_V1-2-1'!$A:$AB,5,FALSE)</f>
        <v>16.463204079</v>
      </c>
      <c r="G345" s="239">
        <f>VLOOKUP(A345,'Questions_de_Village_V1-2-1'!$A:$AB,6,FALSE)</f>
        <v>312.55494091700001</v>
      </c>
      <c r="H345" s="239"/>
      <c r="I345" s="239" t="str">
        <f>VLOOKUP(A345,'Questions_de_Village_V1-2-1'!$A:$AB,10,FALSE)</f>
        <v>Daibaba_1_Maigana_</v>
      </c>
      <c r="J345" s="239" t="str">
        <f>VLOOKUP(A345,'Questions_de_Village_V1-2-1'!$A:$AB,11,FALSE)</f>
        <v>Maigana</v>
      </c>
      <c r="K345" s="239" t="str">
        <f>VLOOKUP(A345,'Questions_de_Village_V1-2-1'!$A:$AB,14,FALSE)</f>
        <v>open_well_far_from_village</v>
      </c>
      <c r="L345" s="239">
        <f>VLOOKUP(A345,'Questions_de_Village_V1-2-1'!$A:$AB,15,FALSE)</f>
        <v>0</v>
      </c>
      <c r="M345" s="239">
        <f>VLOOKUP(A345,'Questions_de_Village_V1-2-1'!$A:$AB,16,FALSE)</f>
        <v>0</v>
      </c>
      <c r="N345" s="235"/>
      <c r="O345" s="235"/>
      <c r="P345" s="235">
        <v>2447</v>
      </c>
      <c r="Q345" s="235">
        <v>2524</v>
      </c>
      <c r="R345" s="235">
        <v>78</v>
      </c>
      <c r="S345" s="233">
        <v>525</v>
      </c>
      <c r="T345" s="233">
        <v>358</v>
      </c>
      <c r="U345" s="237">
        <v>68.19047619047619</v>
      </c>
      <c r="V345" s="233">
        <v>149</v>
      </c>
      <c r="W345" s="237">
        <v>28.38095238095238</v>
      </c>
      <c r="X345" s="236">
        <v>6.7307692307692308</v>
      </c>
      <c r="Y345" s="236">
        <v>5.042253521126761</v>
      </c>
      <c r="Z345" s="236">
        <v>1.9102564102564104</v>
      </c>
      <c r="AA345" s="240">
        <v>64</v>
      </c>
      <c r="AB345" s="237">
        <v>82.051282051282044</v>
      </c>
      <c r="AC345" s="240">
        <v>13</v>
      </c>
      <c r="AD345" s="237">
        <v>16.666666666666664</v>
      </c>
      <c r="AE345" s="240">
        <v>0</v>
      </c>
      <c r="AF345" s="237">
        <v>0</v>
      </c>
      <c r="AG345" s="240">
        <v>0</v>
      </c>
      <c r="AH345" s="237">
        <v>0</v>
      </c>
      <c r="AI345" s="235">
        <v>71</v>
      </c>
      <c r="AJ345" s="235">
        <v>78</v>
      </c>
      <c r="AK345" s="237">
        <v>47.651006711409394</v>
      </c>
      <c r="AL345" s="237">
        <v>52.348993288590606</v>
      </c>
      <c r="AM345" s="237">
        <v>100</v>
      </c>
      <c r="AN345" s="238">
        <v>34.825503355704697</v>
      </c>
      <c r="AO345" s="239" t="s">
        <v>1903</v>
      </c>
    </row>
    <row r="346" spans="1:41" x14ac:dyDescent="0.25">
      <c r="A346" s="266" t="s">
        <v>1902</v>
      </c>
      <c r="B346" s="235" t="s">
        <v>1902</v>
      </c>
      <c r="C346" s="239" t="str">
        <f>VLOOKUP(A346,'Questions_de_Village_V1-2-1'!$A:$AB,1,FALSE)</f>
        <v>Giredaya</v>
      </c>
      <c r="D346" s="239" t="str">
        <f>VLOOKUP(A346,'Questions_de_Village_V1-2-1'!$A:$AB,9,FALSE)</f>
        <v>Guiredaya</v>
      </c>
      <c r="E346" s="239">
        <f>VLOOKUP(A346,'Questions_de_Village_V1-2-1'!$A:$AB,4,FALSE)</f>
        <v>12.5412369447</v>
      </c>
      <c r="F346" s="239">
        <f>VLOOKUP(A346,'Questions_de_Village_V1-2-1'!$A:$AB,5,FALSE)</f>
        <v>16.725443265599999</v>
      </c>
      <c r="G346" s="239">
        <f>VLOOKUP(A346,'Questions_de_Village_V1-2-1'!$A:$AB,6,FALSE)</f>
        <v>297.52384049599999</v>
      </c>
      <c r="H346" s="239"/>
      <c r="I346" s="239" t="str">
        <f>VLOOKUP(A346,'Questions_de_Village_V1-2-1'!$A:$AB,10,FALSE)</f>
        <v>Mayakne</v>
      </c>
      <c r="J346" s="239" t="str">
        <f>VLOOKUP(A346,'Questions_de_Village_V1-2-1'!$A:$AB,11,FALSE)</f>
        <v>Gambir</v>
      </c>
      <c r="K346" s="239" t="str">
        <f>VLOOKUP(A346,'Questions_de_Village_V1-2-1'!$A:$AB,14,FALSE)</f>
        <v>open_well_far_from_village</v>
      </c>
      <c r="L346" s="239">
        <f>VLOOKUP(A346,'Questions_de_Village_V1-2-1'!$A:$AB,15,FALSE)</f>
        <v>0</v>
      </c>
      <c r="M346" s="239">
        <f>VLOOKUP(A346,'Questions_de_Village_V1-2-1'!$A:$AB,16,FALSE)</f>
        <v>0</v>
      </c>
      <c r="N346" s="235"/>
      <c r="O346" s="235"/>
      <c r="P346" s="235">
        <v>1329</v>
      </c>
      <c r="Q346" s="235">
        <v>1336</v>
      </c>
      <c r="R346" s="235">
        <v>8</v>
      </c>
      <c r="S346" s="233">
        <v>33</v>
      </c>
      <c r="T346" s="233">
        <v>18</v>
      </c>
      <c r="U346" s="237">
        <v>54.54545454545454</v>
      </c>
      <c r="V346" s="233">
        <v>8</v>
      </c>
      <c r="W346" s="237">
        <v>24.242424242424242</v>
      </c>
      <c r="X346" s="236">
        <v>4.125</v>
      </c>
      <c r="Y346" s="236">
        <v>2.5714285714285716</v>
      </c>
      <c r="Z346" s="236">
        <v>1</v>
      </c>
      <c r="AA346" s="240">
        <v>8</v>
      </c>
      <c r="AB346" s="237">
        <v>100</v>
      </c>
      <c r="AC346" s="240">
        <v>0</v>
      </c>
      <c r="AD346" s="237">
        <v>0</v>
      </c>
      <c r="AE346" s="240">
        <v>0</v>
      </c>
      <c r="AF346" s="237">
        <v>0</v>
      </c>
      <c r="AG346" s="240">
        <v>0</v>
      </c>
      <c r="AH346" s="237">
        <v>0</v>
      </c>
      <c r="AI346" s="235">
        <v>3</v>
      </c>
      <c r="AJ346" s="235">
        <v>5</v>
      </c>
      <c r="AK346" s="237">
        <v>37.5</v>
      </c>
      <c r="AL346" s="237">
        <v>62.5</v>
      </c>
      <c r="AM346" s="237">
        <v>100</v>
      </c>
      <c r="AN346" s="238">
        <v>27</v>
      </c>
      <c r="AO346" s="239" t="s">
        <v>1886</v>
      </c>
    </row>
    <row r="347" spans="1:41" x14ac:dyDescent="0.25">
      <c r="A347" s="266" t="s">
        <v>1891</v>
      </c>
      <c r="B347" s="235" t="s">
        <v>1991</v>
      </c>
      <c r="C347" s="239" t="e">
        <f>VLOOKUP(A347,'Questions_de_Village_V1-2-1'!$A:$AB,1,FALSE)</f>
        <v>#N/A</v>
      </c>
      <c r="D347" s="239" t="e">
        <f>VLOOKUP(A347,'Questions_de_Village_V1-2-1'!$A:$AB,9,FALSE)</f>
        <v>#N/A</v>
      </c>
      <c r="E347" s="239" t="e">
        <f>VLOOKUP(A347,'Questions_de_Village_V1-2-1'!$A:$AB,4,FALSE)</f>
        <v>#N/A</v>
      </c>
      <c r="F347" s="239" t="e">
        <f>VLOOKUP(A347,'Questions_de_Village_V1-2-1'!$A:$AB,5,FALSE)</f>
        <v>#N/A</v>
      </c>
      <c r="G347" s="239" t="e">
        <f>VLOOKUP(A347,'Questions_de_Village_V1-2-1'!$A:$AB,6,FALSE)</f>
        <v>#N/A</v>
      </c>
      <c r="H347" s="239"/>
      <c r="I347" s="239" t="e">
        <f>VLOOKUP(A347,'Questions_de_Village_V1-2-1'!$A:$AB,10,FALSE)</f>
        <v>#N/A</v>
      </c>
      <c r="J347" s="239" t="e">
        <f>VLOOKUP(A347,'Questions_de_Village_V1-2-1'!$A:$AB,11,FALSE)</f>
        <v>#N/A</v>
      </c>
      <c r="K347" s="239" t="e">
        <f>VLOOKUP(A347,'Questions_de_Village_V1-2-1'!$A:$AB,14,FALSE)</f>
        <v>#N/A</v>
      </c>
      <c r="L347" s="239" t="e">
        <f>VLOOKUP(A347,'Questions_de_Village_V1-2-1'!$A:$AB,15,FALSE)</f>
        <v>#N/A</v>
      </c>
      <c r="M347" s="239" t="e">
        <f>VLOOKUP(A347,'Questions_de_Village_V1-2-1'!$A:$AB,16,FALSE)</f>
        <v>#N/A</v>
      </c>
      <c r="N347" s="235"/>
      <c r="O347" s="235"/>
      <c r="P347" s="235">
        <v>494</v>
      </c>
      <c r="Q347" s="235">
        <v>524</v>
      </c>
      <c r="R347" s="235">
        <v>31</v>
      </c>
      <c r="S347" s="233">
        <v>184</v>
      </c>
      <c r="T347" s="233">
        <v>123</v>
      </c>
      <c r="U347" s="237">
        <v>66.847826086956516</v>
      </c>
      <c r="V347" s="233">
        <v>59</v>
      </c>
      <c r="W347" s="237">
        <v>32.065217391304344</v>
      </c>
      <c r="X347" s="236">
        <v>5.935483870967742</v>
      </c>
      <c r="Y347" s="236">
        <v>3.967741935483871</v>
      </c>
      <c r="Z347" s="236">
        <v>1.903225806451613</v>
      </c>
      <c r="AA347" s="240">
        <v>29</v>
      </c>
      <c r="AB347" s="237">
        <v>93.548387096774192</v>
      </c>
      <c r="AC347" s="240">
        <v>2</v>
      </c>
      <c r="AD347" s="237">
        <v>6.4516129032258061</v>
      </c>
      <c r="AE347" s="240">
        <v>0</v>
      </c>
      <c r="AF347" s="237">
        <v>0</v>
      </c>
      <c r="AG347" s="240">
        <v>0</v>
      </c>
      <c r="AH347" s="237">
        <v>0</v>
      </c>
      <c r="AI347" s="235">
        <v>30</v>
      </c>
      <c r="AJ347" s="235">
        <v>29</v>
      </c>
      <c r="AK347" s="237">
        <v>50.847457627118644</v>
      </c>
      <c r="AL347" s="237">
        <v>49.152542372881356</v>
      </c>
      <c r="AM347" s="237">
        <v>100</v>
      </c>
      <c r="AN347" s="238">
        <v>37.576271186440678</v>
      </c>
      <c r="AO347" s="239" t="s">
        <v>1886</v>
      </c>
    </row>
    <row r="348" spans="1:41" x14ac:dyDescent="0.25">
      <c r="A348" s="234" t="s">
        <v>1887</v>
      </c>
      <c r="B348" s="235" t="s">
        <v>1967</v>
      </c>
      <c r="C348" s="239" t="str">
        <f>VLOOKUP(A348,'Questions_de_Village_V1-2-1'!$A:$AB,1,FALSE)</f>
        <v>Gogo 1</v>
      </c>
      <c r="D348" s="239" t="str">
        <f>VLOOKUP(A348,'Questions_de_Village_V1-2-1'!$A:$AB,9,FALSE)</f>
        <v>Gogo1</v>
      </c>
      <c r="E348" s="239">
        <f>VLOOKUP(A348,'Questions_de_Village_V1-2-1'!$A:$AB,4,FALSE)</f>
        <v>12.5206304213</v>
      </c>
      <c r="F348" s="239">
        <f>VLOOKUP(A348,'Questions_de_Village_V1-2-1'!$A:$AB,5,FALSE)</f>
        <v>16.794898687900002</v>
      </c>
      <c r="G348" s="239">
        <f>VLOOKUP(A348,'Questions_de_Village_V1-2-1'!$A:$AB,6,FALSE)</f>
        <v>317.73584777500002</v>
      </c>
      <c r="H348" s="239"/>
      <c r="I348" s="239" t="str">
        <f>VLOOKUP(A348,'Questions_de_Village_V1-2-1'!$A:$AB,10,FALSE)</f>
        <v>Mayakne</v>
      </c>
      <c r="J348" s="239" t="str">
        <f>VLOOKUP(A348,'Questions_de_Village_V1-2-1'!$A:$AB,11,FALSE)</f>
        <v>Gambir</v>
      </c>
      <c r="K348" s="239" t="str">
        <f>VLOOKUP(A348,'Questions_de_Village_V1-2-1'!$A:$AB,14,FALSE)</f>
        <v>bh_in_village</v>
      </c>
      <c r="L348" s="239">
        <f>VLOOKUP(A348,'Questions_de_Village_V1-2-1'!$A:$AB,15,FALSE)</f>
        <v>1</v>
      </c>
      <c r="M348" s="239">
        <f>VLOOKUP(A348,'Questions_de_Village_V1-2-1'!$A:$AB,16,FALSE)</f>
        <v>1</v>
      </c>
      <c r="N348" s="235"/>
      <c r="O348" s="235"/>
      <c r="P348" s="235">
        <v>273</v>
      </c>
      <c r="Q348" s="235">
        <v>320</v>
      </c>
      <c r="R348" s="235">
        <v>48</v>
      </c>
      <c r="S348" s="233">
        <v>328</v>
      </c>
      <c r="T348" s="233">
        <v>234</v>
      </c>
      <c r="U348" s="237">
        <v>71.341463414634148</v>
      </c>
      <c r="V348" s="233">
        <v>86</v>
      </c>
      <c r="W348" s="237">
        <v>26.219512195121951</v>
      </c>
      <c r="X348" s="236">
        <v>6.833333333333333</v>
      </c>
      <c r="Y348" s="236">
        <v>4.9787234042553195</v>
      </c>
      <c r="Z348" s="236">
        <v>1.7916666666666667</v>
      </c>
      <c r="AA348" s="240">
        <v>46</v>
      </c>
      <c r="AB348" s="237">
        <v>95.833333333333343</v>
      </c>
      <c r="AC348" s="240">
        <v>2</v>
      </c>
      <c r="AD348" s="237">
        <v>4.1666666666666661</v>
      </c>
      <c r="AE348" s="240">
        <v>0</v>
      </c>
      <c r="AF348" s="237">
        <v>0</v>
      </c>
      <c r="AG348" s="240">
        <v>0</v>
      </c>
      <c r="AH348" s="237">
        <v>0</v>
      </c>
      <c r="AI348" s="235">
        <v>38</v>
      </c>
      <c r="AJ348" s="235">
        <v>45</v>
      </c>
      <c r="AK348" s="237">
        <v>44.186046511627907</v>
      </c>
      <c r="AL348" s="237">
        <v>52.325581395348841</v>
      </c>
      <c r="AM348" s="237">
        <v>96.511627906976742</v>
      </c>
      <c r="AN348" s="238">
        <v>33.918604651162788</v>
      </c>
      <c r="AO348" s="239" t="s">
        <v>1886</v>
      </c>
    </row>
    <row r="349" spans="1:41" x14ac:dyDescent="0.25">
      <c r="A349" s="268" t="s">
        <v>1888</v>
      </c>
      <c r="B349" s="235" t="s">
        <v>1989</v>
      </c>
      <c r="C349" s="239" t="e">
        <f>VLOOKUP(A349,'Questions_de_Village_V1-2-1'!$A:$AB,1,FALSE)</f>
        <v>#N/A</v>
      </c>
      <c r="D349" s="239" t="e">
        <f>VLOOKUP(A349,'Questions_de_Village_V1-2-1'!$A:$AB,9,FALSE)</f>
        <v>#N/A</v>
      </c>
      <c r="E349" s="239" t="e">
        <f>VLOOKUP(A349,'Questions_de_Village_V1-2-1'!$A:$AB,4,FALSE)</f>
        <v>#N/A</v>
      </c>
      <c r="F349" s="239" t="e">
        <f>VLOOKUP(A349,'Questions_de_Village_V1-2-1'!$A:$AB,5,FALSE)</f>
        <v>#N/A</v>
      </c>
      <c r="G349" s="239" t="e">
        <f>VLOOKUP(A349,'Questions_de_Village_V1-2-1'!$A:$AB,6,FALSE)</f>
        <v>#N/A</v>
      </c>
      <c r="H349" s="239"/>
      <c r="I349" s="239" t="e">
        <f>VLOOKUP(A349,'Questions_de_Village_V1-2-1'!$A:$AB,10,FALSE)</f>
        <v>#N/A</v>
      </c>
      <c r="J349" s="239" t="e">
        <f>VLOOKUP(A349,'Questions_de_Village_V1-2-1'!$A:$AB,11,FALSE)</f>
        <v>#N/A</v>
      </c>
      <c r="K349" s="239" t="e">
        <f>VLOOKUP(A349,'Questions_de_Village_V1-2-1'!$A:$AB,14,FALSE)</f>
        <v>#N/A</v>
      </c>
      <c r="L349" s="239" t="e">
        <f>VLOOKUP(A349,'Questions_de_Village_V1-2-1'!$A:$AB,15,FALSE)</f>
        <v>#N/A</v>
      </c>
      <c r="M349" s="239" t="e">
        <f>VLOOKUP(A349,'Questions_de_Village_V1-2-1'!$A:$AB,16,FALSE)</f>
        <v>#N/A</v>
      </c>
      <c r="N349" s="235"/>
      <c r="O349" s="235"/>
      <c r="P349" s="235">
        <v>327</v>
      </c>
      <c r="Q349" s="235">
        <v>352</v>
      </c>
      <c r="R349" s="235">
        <v>26</v>
      </c>
      <c r="S349" s="233">
        <v>146</v>
      </c>
      <c r="T349" s="233">
        <v>94</v>
      </c>
      <c r="U349" s="237">
        <v>64.38356164383562</v>
      </c>
      <c r="V349" s="233">
        <v>36</v>
      </c>
      <c r="W349" s="237">
        <v>24.657534246575342</v>
      </c>
      <c r="X349" s="236">
        <v>5.615384615384615</v>
      </c>
      <c r="Y349" s="236">
        <v>4.4761904761904763</v>
      </c>
      <c r="Z349" s="236">
        <v>1.3846153846153846</v>
      </c>
      <c r="AA349" s="240">
        <v>21</v>
      </c>
      <c r="AB349" s="237">
        <v>80.769230769230774</v>
      </c>
      <c r="AC349" s="240">
        <v>5</v>
      </c>
      <c r="AD349" s="237">
        <v>19.230769230769234</v>
      </c>
      <c r="AE349" s="240">
        <v>0</v>
      </c>
      <c r="AF349" s="237">
        <v>0</v>
      </c>
      <c r="AG349" s="240">
        <v>0</v>
      </c>
      <c r="AH349" s="237">
        <v>0</v>
      </c>
      <c r="AI349" s="235">
        <v>19</v>
      </c>
      <c r="AJ349" s="235">
        <v>16</v>
      </c>
      <c r="AK349" s="237">
        <v>52.777777777777779</v>
      </c>
      <c r="AL349" s="237">
        <v>44.444444444444443</v>
      </c>
      <c r="AM349" s="237">
        <v>97.222222222222229</v>
      </c>
      <c r="AN349" s="238">
        <v>31.166666666666668</v>
      </c>
      <c r="AO349" s="239" t="s">
        <v>1886</v>
      </c>
    </row>
    <row r="350" spans="1:41" x14ac:dyDescent="0.25">
      <c r="A350" s="266" t="s">
        <v>1202</v>
      </c>
      <c r="B350" s="235" t="s">
        <v>1202</v>
      </c>
      <c r="C350" s="239" t="str">
        <f>VLOOKUP(A350,'Questions_de_Village_V1-2-1'!$A:$AB,1,FALSE)</f>
        <v>Golala Gosbeda</v>
      </c>
      <c r="D350" s="239" t="str">
        <f>VLOOKUP(A350,'Questions_de_Village_V1-2-1'!$A:$AB,9,FALSE)</f>
        <v>Golala</v>
      </c>
      <c r="E350" s="239">
        <f>VLOOKUP(A350,'Questions_de_Village_V1-2-1'!$A:$AB,4,FALSE)</f>
        <v>12.419421379499999</v>
      </c>
      <c r="F350" s="239">
        <f>VLOOKUP(A350,'Questions_de_Village_V1-2-1'!$A:$AB,5,FALSE)</f>
        <v>17.125617056100001</v>
      </c>
      <c r="G350" s="239">
        <f>VLOOKUP(A350,'Questions_de_Village_V1-2-1'!$A:$AB,6,FALSE)</f>
        <v>303.037117567</v>
      </c>
      <c r="H350" s="239"/>
      <c r="I350" s="239" t="str">
        <f>VLOOKUP(A350,'Questions_de_Village_V1-2-1'!$A:$AB,10,FALSE)</f>
        <v>Tania_2_Dukshi_</v>
      </c>
      <c r="J350" s="239" t="str">
        <f>VLOOKUP(A350,'Questions_de_Village_V1-2-1'!$A:$AB,11,FALSE)</f>
        <v>Bokoro</v>
      </c>
      <c r="K350" s="239" t="str">
        <f>VLOOKUP(A350,'Questions_de_Village_V1-2-1'!$A:$AB,14,FALSE)</f>
        <v>bh_in_village</v>
      </c>
      <c r="L350" s="239">
        <f>VLOOKUP(A350,'Questions_de_Village_V1-2-1'!$A:$AB,15,FALSE)</f>
        <v>2</v>
      </c>
      <c r="M350" s="239">
        <f>VLOOKUP(A350,'Questions_de_Village_V1-2-1'!$A:$AB,16,FALSE)</f>
        <v>0</v>
      </c>
      <c r="N350" s="235"/>
      <c r="O350" s="235"/>
      <c r="P350" s="235">
        <v>3063</v>
      </c>
      <c r="Q350" s="235">
        <v>3283</v>
      </c>
      <c r="R350" s="235">
        <v>221</v>
      </c>
      <c r="S350" s="233">
        <v>1322</v>
      </c>
      <c r="T350" s="233">
        <v>878</v>
      </c>
      <c r="U350" s="237">
        <v>66.414523449319219</v>
      </c>
      <c r="V350" s="233">
        <v>410</v>
      </c>
      <c r="W350" s="237">
        <v>31.01361573373676</v>
      </c>
      <c r="X350" s="236">
        <v>5.9819004524886878</v>
      </c>
      <c r="Y350" s="236">
        <v>4.2829268292682929</v>
      </c>
      <c r="Z350" s="236">
        <v>1.8552036199095023</v>
      </c>
      <c r="AA350" s="240">
        <v>202</v>
      </c>
      <c r="AB350" s="237">
        <v>91.402714932126699</v>
      </c>
      <c r="AC350" s="240">
        <v>15</v>
      </c>
      <c r="AD350" s="237">
        <v>6.7873303167420813</v>
      </c>
      <c r="AE350" s="240">
        <v>2</v>
      </c>
      <c r="AF350" s="237">
        <v>0.90497737556561098</v>
      </c>
      <c r="AG350" s="240">
        <v>0</v>
      </c>
      <c r="AH350" s="237">
        <v>0</v>
      </c>
      <c r="AI350" s="235">
        <v>181</v>
      </c>
      <c r="AJ350" s="235">
        <v>229</v>
      </c>
      <c r="AK350" s="237">
        <v>44.146341463414636</v>
      </c>
      <c r="AL350" s="237">
        <v>55.853658536585371</v>
      </c>
      <c r="AM350" s="237">
        <v>100</v>
      </c>
      <c r="AN350" s="238">
        <v>35.96829268292683</v>
      </c>
      <c r="AO350" s="239" t="s">
        <v>102</v>
      </c>
    </row>
    <row r="351" spans="1:41" x14ac:dyDescent="0.25">
      <c r="A351" s="234" t="s">
        <v>29</v>
      </c>
      <c r="B351" s="235" t="s">
        <v>29</v>
      </c>
      <c r="C351" s="239" t="str">
        <f>VLOOKUP(A351,'Questions_de_Village_V1-2-1'!$A:$AB,1,FALSE)</f>
        <v>Gono</v>
      </c>
      <c r="D351" s="239" t="str">
        <f>VLOOKUP(A351,'Questions_de_Village_V1-2-1'!$A:$AB,9,FALSE)</f>
        <v>Gono</v>
      </c>
      <c r="E351" s="239">
        <f>VLOOKUP(A351,'Questions_de_Village_V1-2-1'!$A:$AB,4,FALSE)</f>
        <v>12.6496469622</v>
      </c>
      <c r="F351" s="239">
        <f>VLOOKUP(A351,'Questions_de_Village_V1-2-1'!$A:$AB,5,FALSE)</f>
        <v>16.5433327416</v>
      </c>
      <c r="G351" s="239">
        <f>VLOOKUP(A351,'Questions_de_Village_V1-2-1'!$A:$AB,6,FALSE)</f>
        <v>308.42995825200001</v>
      </c>
      <c r="H351" s="239"/>
      <c r="I351" s="239" t="str">
        <f>VLOOKUP(A351,'Questions_de_Village_V1-2-1'!$A:$AB,10,FALSE)</f>
        <v>Moito</v>
      </c>
      <c r="J351" s="239" t="str">
        <f>VLOOKUP(A351,'Questions_de_Village_V1-2-1'!$A:$AB,11,FALSE)</f>
        <v>Moito</v>
      </c>
      <c r="K351" s="239" t="str">
        <f>VLOOKUP(A351,'Questions_de_Village_V1-2-1'!$A:$AB,14,FALSE)</f>
        <v>bh_in_village</v>
      </c>
      <c r="L351" s="239">
        <f>VLOOKUP(A351,'Questions_de_Village_V1-2-1'!$A:$AB,15,FALSE)</f>
        <v>2</v>
      </c>
      <c r="M351" s="239">
        <f>VLOOKUP(A351,'Questions_de_Village_V1-2-1'!$A:$AB,16,FALSE)</f>
        <v>1</v>
      </c>
      <c r="N351" s="235"/>
      <c r="O351" s="235"/>
      <c r="P351" s="235">
        <v>1915</v>
      </c>
      <c r="Q351" s="235">
        <v>2033</v>
      </c>
      <c r="R351" s="235">
        <v>119</v>
      </c>
      <c r="S351" s="233">
        <v>755</v>
      </c>
      <c r="T351" s="233">
        <v>515</v>
      </c>
      <c r="U351" s="237">
        <v>68.211920529801333</v>
      </c>
      <c r="V351" s="233">
        <v>213</v>
      </c>
      <c r="W351" s="237">
        <v>28.211920529801326</v>
      </c>
      <c r="X351" s="236">
        <v>6.3445378151260501</v>
      </c>
      <c r="Y351" s="236">
        <v>4.4017094017094021</v>
      </c>
      <c r="Z351" s="236">
        <v>1.7899159663865547</v>
      </c>
      <c r="AA351" s="240">
        <v>115</v>
      </c>
      <c r="AB351" s="237">
        <v>96.638655462184872</v>
      </c>
      <c r="AC351" s="240">
        <v>3</v>
      </c>
      <c r="AD351" s="237">
        <v>2.5210084033613445</v>
      </c>
      <c r="AE351" s="240">
        <v>0</v>
      </c>
      <c r="AF351" s="237">
        <v>0</v>
      </c>
      <c r="AG351" s="240">
        <v>0</v>
      </c>
      <c r="AH351" s="237">
        <v>0</v>
      </c>
      <c r="AI351" s="235">
        <v>98</v>
      </c>
      <c r="AJ351" s="235">
        <v>115</v>
      </c>
      <c r="AK351" s="237">
        <v>46.009389671361504</v>
      </c>
      <c r="AL351" s="237">
        <v>53.990610328638496</v>
      </c>
      <c r="AM351" s="237">
        <v>100</v>
      </c>
      <c r="AN351" s="238">
        <v>36.694835680751176</v>
      </c>
      <c r="AO351" s="239" t="s">
        <v>105</v>
      </c>
    </row>
    <row r="352" spans="1:41" x14ac:dyDescent="0.25">
      <c r="A352" s="266" t="s">
        <v>1472</v>
      </c>
      <c r="B352" s="235" t="s">
        <v>1472</v>
      </c>
      <c r="C352" s="239" t="str">
        <f>VLOOKUP(A352,'Questions_de_Village_V1-2-1'!$A:$AB,1,FALSE)</f>
        <v>Gousmougara</v>
      </c>
      <c r="D352" s="239" t="str">
        <f>VLOOKUP(A352,'Questions_de_Village_V1-2-1'!$A:$AB,9,FALSE)</f>
        <v>Goz Nougara1</v>
      </c>
      <c r="E352" s="239">
        <f>VLOOKUP(A352,'Questions_de_Village_V1-2-1'!$A:$AB,4,FALSE)</f>
        <v>12.2408703063</v>
      </c>
      <c r="F352" s="239">
        <f>VLOOKUP(A352,'Questions_de_Village_V1-2-1'!$A:$AB,5,FALSE)</f>
        <v>17.222227870200001</v>
      </c>
      <c r="G352" s="239">
        <f>VLOOKUP(A352,'Questions_de_Village_V1-2-1'!$A:$AB,6,FALSE)</f>
        <v>328.39488782000001</v>
      </c>
      <c r="H352" s="239"/>
      <c r="I352" s="239" t="str">
        <f>VLOOKUP(A352,'Questions_de_Village_V1-2-1'!$A:$AB,10,FALSE)</f>
        <v>Tania_2_Dukshi_</v>
      </c>
      <c r="J352" s="239" t="str">
        <f>VLOOKUP(A352,'Questions_de_Village_V1-2-1'!$A:$AB,11,FALSE)</f>
        <v>Tchawai</v>
      </c>
      <c r="K352" s="239" t="str">
        <f>VLOOKUP(A352,'Questions_de_Village_V1-2-1'!$A:$AB,14,FALSE)</f>
        <v>swamp_far_away</v>
      </c>
      <c r="L352" s="239">
        <f>VLOOKUP(A352,'Questions_de_Village_V1-2-1'!$A:$AB,15,FALSE)</f>
        <v>0</v>
      </c>
      <c r="M352" s="239">
        <f>VLOOKUP(A352,'Questions_de_Village_V1-2-1'!$A:$AB,16,FALSE)</f>
        <v>0</v>
      </c>
      <c r="N352" s="235"/>
      <c r="O352" s="235"/>
      <c r="P352" s="235">
        <v>1557</v>
      </c>
      <c r="Q352" s="235">
        <v>1610</v>
      </c>
      <c r="R352" s="235">
        <v>54</v>
      </c>
      <c r="S352" s="233">
        <v>332</v>
      </c>
      <c r="T352" s="233">
        <v>229</v>
      </c>
      <c r="U352" s="237">
        <v>68.975903614457835</v>
      </c>
      <c r="V352" s="233">
        <v>63</v>
      </c>
      <c r="W352" s="237">
        <v>18.975903614457831</v>
      </c>
      <c r="X352" s="236">
        <v>6.1481481481481479</v>
      </c>
      <c r="Y352" s="236">
        <v>4.2407407407407405</v>
      </c>
      <c r="Z352" s="236">
        <v>1.1666666666666667</v>
      </c>
      <c r="AA352" s="240">
        <v>51</v>
      </c>
      <c r="AB352" s="237">
        <v>94.444444444444443</v>
      </c>
      <c r="AC352" s="240">
        <v>1</v>
      </c>
      <c r="AD352" s="237">
        <v>1.8518518518518516</v>
      </c>
      <c r="AE352" s="240">
        <v>1</v>
      </c>
      <c r="AF352" s="237">
        <v>1.8518518518518516</v>
      </c>
      <c r="AG352" s="240">
        <v>0</v>
      </c>
      <c r="AH352" s="237">
        <v>0</v>
      </c>
      <c r="AI352" s="235">
        <v>30</v>
      </c>
      <c r="AJ352" s="235">
        <v>33</v>
      </c>
      <c r="AK352" s="237">
        <v>47.619047619047613</v>
      </c>
      <c r="AL352" s="237">
        <v>52.380952380952387</v>
      </c>
      <c r="AM352" s="237">
        <v>100</v>
      </c>
      <c r="AN352" s="238">
        <v>31.365079365079364</v>
      </c>
      <c r="AO352" s="239" t="s">
        <v>2051</v>
      </c>
    </row>
    <row r="353" spans="1:41" x14ac:dyDescent="0.25">
      <c r="A353" s="266" t="s">
        <v>1473</v>
      </c>
      <c r="B353" s="235" t="s">
        <v>1473</v>
      </c>
      <c r="C353" s="239" t="str">
        <f>VLOOKUP(A353,'Questions_de_Village_V1-2-1'!$A:$AB,1,FALSE)</f>
        <v>Gousonogara</v>
      </c>
      <c r="D353" s="239" t="str">
        <f>VLOOKUP(A353,'Questions_de_Village_V1-2-1'!$A:$AB,9,FALSE)</f>
        <v>Goz Nougara2</v>
      </c>
      <c r="E353" s="239">
        <f>VLOOKUP(A353,'Questions_de_Village_V1-2-1'!$A:$AB,4,FALSE)</f>
        <v>12.2254236996</v>
      </c>
      <c r="F353" s="239">
        <f>VLOOKUP(A353,'Questions_de_Village_V1-2-1'!$A:$AB,5,FALSE)</f>
        <v>17.223262811800002</v>
      </c>
      <c r="G353" s="239">
        <f>VLOOKUP(A353,'Questions_de_Village_V1-2-1'!$A:$AB,6,FALSE)</f>
        <v>317.85643457499998</v>
      </c>
      <c r="H353" s="239"/>
      <c r="I353" s="239" t="str">
        <f>VLOOKUP(A353,'Questions_de_Village_V1-2-1'!$A:$AB,10,FALSE)</f>
        <v>Tania_2_Dukshi_</v>
      </c>
      <c r="J353" s="239" t="str">
        <f>VLOOKUP(A353,'Questions_de_Village_V1-2-1'!$A:$AB,11,FALSE)</f>
        <v>Tchawai</v>
      </c>
      <c r="K353" s="239" t="str">
        <f>VLOOKUP(A353,'Questions_de_Village_V1-2-1'!$A:$AB,14,FALSE)</f>
        <v>swamp_far_away</v>
      </c>
      <c r="L353" s="239">
        <f>VLOOKUP(A353,'Questions_de_Village_V1-2-1'!$A:$AB,15,FALSE)</f>
        <v>0</v>
      </c>
      <c r="M353" s="239">
        <f>VLOOKUP(A353,'Questions_de_Village_V1-2-1'!$A:$AB,16,FALSE)</f>
        <v>0</v>
      </c>
      <c r="N353" s="235"/>
      <c r="O353" s="235"/>
      <c r="P353" s="235">
        <v>1600</v>
      </c>
      <c r="Q353" s="235">
        <v>1610</v>
      </c>
      <c r="R353" s="235">
        <v>11</v>
      </c>
      <c r="S353" s="233">
        <v>58</v>
      </c>
      <c r="T353" s="233">
        <v>38</v>
      </c>
      <c r="U353" s="237">
        <v>65.517241379310349</v>
      </c>
      <c r="V353" s="233">
        <v>17</v>
      </c>
      <c r="W353" s="237">
        <v>29.310344827586203</v>
      </c>
      <c r="X353" s="236">
        <v>5.2727272727272725</v>
      </c>
      <c r="Y353" s="236">
        <v>3.4545454545454546</v>
      </c>
      <c r="Z353" s="236">
        <v>1.5454545454545454</v>
      </c>
      <c r="AA353" s="240">
        <v>11</v>
      </c>
      <c r="AB353" s="237">
        <v>100</v>
      </c>
      <c r="AC353" s="240">
        <v>0</v>
      </c>
      <c r="AD353" s="237">
        <v>0</v>
      </c>
      <c r="AE353" s="240">
        <v>0</v>
      </c>
      <c r="AF353" s="237">
        <v>0</v>
      </c>
      <c r="AG353" s="240">
        <v>0</v>
      </c>
      <c r="AH353" s="237">
        <v>0</v>
      </c>
      <c r="AI353" s="235">
        <v>6</v>
      </c>
      <c r="AJ353" s="235">
        <v>11</v>
      </c>
      <c r="AK353" s="237">
        <v>35.294117647058826</v>
      </c>
      <c r="AL353" s="237">
        <v>64.705882352941174</v>
      </c>
      <c r="AM353" s="237">
        <v>100</v>
      </c>
      <c r="AN353" s="238">
        <v>34.352941176470587</v>
      </c>
      <c r="AO353" s="239" t="s">
        <v>2051</v>
      </c>
    </row>
    <row r="354" spans="1:41" x14ac:dyDescent="0.25">
      <c r="A354" s="266" t="s">
        <v>1203</v>
      </c>
      <c r="B354" s="235" t="s">
        <v>1203</v>
      </c>
      <c r="C354" s="239" t="str">
        <f>VLOOKUP(A354,'Questions_de_Village_V1-2-1'!$A:$AB,1,FALSE)</f>
        <v>Goz Adjame</v>
      </c>
      <c r="D354" s="239" t="str">
        <f>VLOOKUP(A354,'Questions_de_Village_V1-2-1'!$A:$AB,9,FALSE)</f>
        <v>Algoz Djamia</v>
      </c>
      <c r="E354" s="239">
        <f>VLOOKUP(A354,'Questions_de_Village_V1-2-1'!$A:$AB,4,FALSE)</f>
        <v>12.397264553699999</v>
      </c>
      <c r="F354" s="239">
        <f>VLOOKUP(A354,'Questions_de_Village_V1-2-1'!$A:$AB,5,FALSE)</f>
        <v>17.162475845500001</v>
      </c>
      <c r="G354" s="239">
        <f>VLOOKUP(A354,'Questions_de_Village_V1-2-1'!$A:$AB,6,FALSE)</f>
        <v>327.14651009599999</v>
      </c>
      <c r="H354" s="239"/>
      <c r="I354" s="239" t="str">
        <f>VLOOKUP(A354,'Questions_de_Village_V1-2-1'!$A:$AB,10,FALSE)</f>
        <v>Tania_2_Dukshi_</v>
      </c>
      <c r="J354" s="239" t="str">
        <f>VLOOKUP(A354,'Questions_de_Village_V1-2-1'!$A:$AB,11,FALSE)</f>
        <v>Bokoro</v>
      </c>
      <c r="K354" s="239" t="str">
        <f>VLOOKUP(A354,'Questions_de_Village_V1-2-1'!$A:$AB,14,FALSE)</f>
        <v>bh_in_village</v>
      </c>
      <c r="L354" s="239">
        <f>VLOOKUP(A354,'Questions_de_Village_V1-2-1'!$A:$AB,15,FALSE)</f>
        <v>1</v>
      </c>
      <c r="M354" s="239">
        <f>VLOOKUP(A354,'Questions_de_Village_V1-2-1'!$A:$AB,16,FALSE)</f>
        <v>0</v>
      </c>
      <c r="N354" s="235"/>
      <c r="O354" s="235"/>
      <c r="P354" s="235">
        <v>231</v>
      </c>
      <c r="Q354" s="235">
        <v>413</v>
      </c>
      <c r="R354" s="235">
        <v>183</v>
      </c>
      <c r="S354" s="233">
        <v>937</v>
      </c>
      <c r="T354" s="233">
        <v>603</v>
      </c>
      <c r="U354" s="237">
        <v>64.354322305229459</v>
      </c>
      <c r="V354" s="233">
        <v>261</v>
      </c>
      <c r="W354" s="237">
        <v>27.854855923159015</v>
      </c>
      <c r="X354" s="236">
        <v>5.1202185792349724</v>
      </c>
      <c r="Y354" s="236">
        <v>3.7222222222222223</v>
      </c>
      <c r="Z354" s="236">
        <v>1.4262295081967213</v>
      </c>
      <c r="AA354" s="240">
        <v>176</v>
      </c>
      <c r="AB354" s="237">
        <v>96.174863387978135</v>
      </c>
      <c r="AC354" s="240">
        <v>6</v>
      </c>
      <c r="AD354" s="237">
        <v>3.278688524590164</v>
      </c>
      <c r="AE354" s="240">
        <v>0</v>
      </c>
      <c r="AF354" s="237">
        <v>0</v>
      </c>
      <c r="AG354" s="240">
        <v>0</v>
      </c>
      <c r="AH354" s="237">
        <v>0</v>
      </c>
      <c r="AI354" s="235">
        <v>136</v>
      </c>
      <c r="AJ354" s="235">
        <v>125</v>
      </c>
      <c r="AK354" s="237">
        <v>52.107279693486589</v>
      </c>
      <c r="AL354" s="237">
        <v>47.892720306513411</v>
      </c>
      <c r="AM354" s="237">
        <v>100</v>
      </c>
      <c r="AN354" s="238">
        <v>36.494252873563219</v>
      </c>
      <c r="AO354" s="239" t="s">
        <v>102</v>
      </c>
    </row>
    <row r="355" spans="1:41" x14ac:dyDescent="0.25">
      <c r="A355" s="234" t="s">
        <v>164</v>
      </c>
      <c r="B355" s="235" t="s">
        <v>164</v>
      </c>
      <c r="C355" s="239" t="str">
        <f>VLOOKUP(A355,'Questions_de_Village_V1-2-1'!$A:$AB,1,FALSE)</f>
        <v>Gozbeda</v>
      </c>
      <c r="D355" s="239" t="str">
        <f>VLOOKUP(A355,'Questions_de_Village_V1-2-1'!$A:$AB,9,FALSE)</f>
        <v>Gozbeda</v>
      </c>
      <c r="E355" s="239">
        <f>VLOOKUP(A355,'Questions_de_Village_V1-2-1'!$A:$AB,4,FALSE)</f>
        <v>12.166466717400001</v>
      </c>
      <c r="F355" s="239">
        <f>VLOOKUP(A355,'Questions_de_Village_V1-2-1'!$A:$AB,5,FALSE)</f>
        <v>16.683822447099999</v>
      </c>
      <c r="G355" s="239">
        <f>VLOOKUP(A355,'Questions_de_Village_V1-2-1'!$A:$AB,6,FALSE)</f>
        <v>316.54373661800003</v>
      </c>
      <c r="H355" s="239"/>
      <c r="I355" s="239" t="str">
        <f>VLOOKUP(A355,'Questions_de_Village_V1-2-1'!$A:$AB,10,FALSE)</f>
        <v>Daibaba_1_Maigana_</v>
      </c>
      <c r="J355" s="239" t="str">
        <f>VLOOKUP(A355,'Questions_de_Village_V1-2-1'!$A:$AB,11,FALSE)</f>
        <v>Albirebi</v>
      </c>
      <c r="K355" s="239" t="str">
        <f>VLOOKUP(A355,'Questions_de_Village_V1-2-1'!$A:$AB,14,FALSE)</f>
        <v>open_well_in_or_near_village</v>
      </c>
      <c r="L355" s="239">
        <f>VLOOKUP(A355,'Questions_de_Village_V1-2-1'!$A:$AB,15,FALSE)</f>
        <v>0</v>
      </c>
      <c r="M355" s="239">
        <f>VLOOKUP(A355,'Questions_de_Village_V1-2-1'!$A:$AB,16,FALSE)</f>
        <v>2</v>
      </c>
      <c r="N355" s="235"/>
      <c r="O355" s="235"/>
      <c r="P355" s="235">
        <v>1248</v>
      </c>
      <c r="Q355" s="235">
        <v>1297</v>
      </c>
      <c r="R355" s="235">
        <v>50</v>
      </c>
      <c r="S355" s="233">
        <v>370</v>
      </c>
      <c r="T355" s="233">
        <v>267</v>
      </c>
      <c r="U355" s="237">
        <v>72.162162162162161</v>
      </c>
      <c r="V355" s="233">
        <v>97</v>
      </c>
      <c r="W355" s="237">
        <v>26.216216216216214</v>
      </c>
      <c r="X355" s="236">
        <v>7.4</v>
      </c>
      <c r="Y355" s="236">
        <v>5.4489795918367347</v>
      </c>
      <c r="Z355" s="236">
        <v>1.94</v>
      </c>
      <c r="AA355" s="240">
        <v>40</v>
      </c>
      <c r="AB355" s="237">
        <v>80</v>
      </c>
      <c r="AC355" s="240">
        <v>9</v>
      </c>
      <c r="AD355" s="237">
        <v>18</v>
      </c>
      <c r="AE355" s="240">
        <v>0</v>
      </c>
      <c r="AF355" s="237">
        <v>0</v>
      </c>
      <c r="AG355" s="240">
        <v>0</v>
      </c>
      <c r="AH355" s="237">
        <v>0</v>
      </c>
      <c r="AI355" s="235">
        <v>54</v>
      </c>
      <c r="AJ355" s="235">
        <v>43</v>
      </c>
      <c r="AK355" s="237">
        <v>55.670103092783506</v>
      </c>
      <c r="AL355" s="237">
        <v>44.329896907216494</v>
      </c>
      <c r="AM355" s="237">
        <v>100</v>
      </c>
      <c r="AN355" s="238">
        <v>32.134020618556704</v>
      </c>
      <c r="AO355" s="239" t="s">
        <v>2049</v>
      </c>
    </row>
    <row r="356" spans="1:41" x14ac:dyDescent="0.25">
      <c r="A356" s="179" t="s">
        <v>1128</v>
      </c>
      <c r="B356" s="235" t="s">
        <v>1128</v>
      </c>
      <c r="C356" s="239" t="str">
        <f>VLOOKUP(A356,'Questions_de_Village_V1-2-1'!$A:$AB,1,FALSE)</f>
        <v>Gozebeida</v>
      </c>
      <c r="D356" s="239" t="str">
        <f>VLOOKUP(A356,'Questions_de_Village_V1-2-1'!$A:$AB,9,FALSE)</f>
        <v>Gozbeïda</v>
      </c>
      <c r="E356" s="239">
        <f>VLOOKUP(A356,'Questions_de_Village_V1-2-1'!$A:$AB,4,FALSE)</f>
        <v>12.1696243174</v>
      </c>
      <c r="F356" s="239">
        <f>VLOOKUP(A356,'Questions_de_Village_V1-2-1'!$A:$AB,5,FALSE)</f>
        <v>17.556475773900001</v>
      </c>
      <c r="G356" s="239">
        <f>VLOOKUP(A356,'Questions_de_Village_V1-2-1'!$A:$AB,6,FALSE)</f>
        <v>347.30605733300001</v>
      </c>
      <c r="H356" s="239"/>
      <c r="I356" s="239" t="str">
        <f>VLOOKUP(A356,'Questions_de_Village_V1-2-1'!$A:$AB,10,FALSE)</f>
        <v>Amloudouba</v>
      </c>
      <c r="J356" s="239" t="str">
        <f>VLOOKUP(A356,'Questions_de_Village_V1-2-1'!$A:$AB,11,FALSE)</f>
        <v>Arbouchatak</v>
      </c>
      <c r="K356" s="239" t="str">
        <f>VLOOKUP(A356,'Questions_de_Village_V1-2-1'!$A:$AB,14,FALSE)</f>
        <v>open_well_far_from_village</v>
      </c>
      <c r="L356" s="239">
        <f>VLOOKUP(A356,'Questions_de_Village_V1-2-1'!$A:$AB,15,FALSE)</f>
        <v>0</v>
      </c>
      <c r="M356" s="239">
        <f>VLOOKUP(A356,'Questions_de_Village_V1-2-1'!$A:$AB,16,FALSE)</f>
        <v>0</v>
      </c>
      <c r="N356" s="235"/>
      <c r="O356" s="235"/>
      <c r="P356" s="235">
        <v>779</v>
      </c>
      <c r="Q356" s="235">
        <v>835</v>
      </c>
      <c r="R356" s="235">
        <v>57</v>
      </c>
      <c r="S356" s="233">
        <v>399</v>
      </c>
      <c r="T356" s="233">
        <v>278</v>
      </c>
      <c r="U356" s="237">
        <v>69.674185463659143</v>
      </c>
      <c r="V356" s="233">
        <v>68</v>
      </c>
      <c r="W356" s="237">
        <v>17.042606516290725</v>
      </c>
      <c r="X356" s="236">
        <v>7</v>
      </c>
      <c r="Y356" s="236">
        <v>4.8771929824561404</v>
      </c>
      <c r="Z356" s="236">
        <v>1.1929824561403508</v>
      </c>
      <c r="AA356" s="240">
        <v>49</v>
      </c>
      <c r="AB356" s="237">
        <v>85.964912280701753</v>
      </c>
      <c r="AC356" s="240">
        <v>8</v>
      </c>
      <c r="AD356" s="237">
        <v>14.035087719298245</v>
      </c>
      <c r="AE356" s="240">
        <v>0</v>
      </c>
      <c r="AF356" s="237">
        <v>0</v>
      </c>
      <c r="AG356" s="240">
        <v>0</v>
      </c>
      <c r="AH356" s="237">
        <v>0</v>
      </c>
      <c r="AI356" s="235">
        <v>35</v>
      </c>
      <c r="AJ356" s="235">
        <v>32</v>
      </c>
      <c r="AK356" s="237">
        <v>51.470588235294116</v>
      </c>
      <c r="AL356" s="237">
        <v>47.058823529411761</v>
      </c>
      <c r="AM356" s="237">
        <v>98.529411764705884</v>
      </c>
      <c r="AN356" s="238">
        <v>30.352941176470587</v>
      </c>
      <c r="AO356" s="239" t="s">
        <v>1796</v>
      </c>
    </row>
    <row r="357" spans="1:41" x14ac:dyDescent="0.25">
      <c r="A357" s="266" t="s">
        <v>1474</v>
      </c>
      <c r="B357" s="235" t="s">
        <v>1474</v>
      </c>
      <c r="C357" s="239" t="str">
        <f>VLOOKUP(A357,'Questions_de_Village_V1-2-1'!$A:$AB,1,FALSE)</f>
        <v>Gozonougara1</v>
      </c>
      <c r="D357" s="239" t="str">
        <f>VLOOKUP(A357,'Questions_de_Village_V1-2-1'!$A:$AB,9,FALSE)</f>
        <v>Goz Nougara3</v>
      </c>
      <c r="E357" s="239">
        <f>VLOOKUP(A357,'Questions_de_Village_V1-2-1'!$A:$AB,4,FALSE)</f>
        <v>12.2519059597</v>
      </c>
      <c r="F357" s="239">
        <f>VLOOKUP(A357,'Questions_de_Village_V1-2-1'!$A:$AB,5,FALSE)</f>
        <v>17.2037530502</v>
      </c>
      <c r="G357" s="239">
        <f>VLOOKUP(A357,'Questions_de_Village_V1-2-1'!$A:$AB,6,FALSE)</f>
        <v>320.22746952799997</v>
      </c>
      <c r="H357" s="239"/>
      <c r="I357" s="239" t="str">
        <f>VLOOKUP(A357,'Questions_de_Village_V1-2-1'!$A:$AB,10,FALSE)</f>
        <v>Tania_2_Dukshi_</v>
      </c>
      <c r="J357" s="239" t="str">
        <f>VLOOKUP(A357,'Questions_de_Village_V1-2-1'!$A:$AB,11,FALSE)</f>
        <v>Tchawai</v>
      </c>
      <c r="K357" s="239" t="str">
        <f>VLOOKUP(A357,'Questions_de_Village_V1-2-1'!$A:$AB,14,FALSE)</f>
        <v>bh_in_village</v>
      </c>
      <c r="L357" s="239">
        <f>VLOOKUP(A357,'Questions_de_Village_V1-2-1'!$A:$AB,15,FALSE)</f>
        <v>2</v>
      </c>
      <c r="M357" s="239">
        <f>VLOOKUP(A357,'Questions_de_Village_V1-2-1'!$A:$AB,16,FALSE)</f>
        <v>0</v>
      </c>
      <c r="N357" s="235"/>
      <c r="O357" s="235"/>
      <c r="P357" s="235">
        <v>1622</v>
      </c>
      <c r="Q357" s="235">
        <v>1669</v>
      </c>
      <c r="R357" s="235">
        <v>48</v>
      </c>
      <c r="S357" s="233">
        <v>398</v>
      </c>
      <c r="T357" s="233">
        <v>299</v>
      </c>
      <c r="U357" s="237">
        <v>75.125628140703512</v>
      </c>
      <c r="V357" s="233">
        <v>147</v>
      </c>
      <c r="W357" s="237">
        <v>36.934673366834168</v>
      </c>
      <c r="X357" s="236">
        <v>8.2916666666666661</v>
      </c>
      <c r="Y357" s="236">
        <v>6.3617021276595747</v>
      </c>
      <c r="Z357" s="236">
        <v>3.0625</v>
      </c>
      <c r="AA357" s="240">
        <v>42</v>
      </c>
      <c r="AB357" s="237">
        <v>87.5</v>
      </c>
      <c r="AC357" s="240">
        <v>3</v>
      </c>
      <c r="AD357" s="237">
        <v>6.25</v>
      </c>
      <c r="AE357" s="240">
        <v>1</v>
      </c>
      <c r="AF357" s="237">
        <v>2.083333333333333</v>
      </c>
      <c r="AG357" s="240">
        <v>1</v>
      </c>
      <c r="AH357" s="237">
        <v>2.083333333333333</v>
      </c>
      <c r="AI357" s="235">
        <v>78</v>
      </c>
      <c r="AJ357" s="235">
        <v>69</v>
      </c>
      <c r="AK357" s="237">
        <v>53.061224489795919</v>
      </c>
      <c r="AL357" s="237">
        <v>46.938775510204081</v>
      </c>
      <c r="AM357" s="237">
        <v>100</v>
      </c>
      <c r="AN357" s="238">
        <v>36.142857142857146</v>
      </c>
      <c r="AO357" s="239" t="s">
        <v>2051</v>
      </c>
    </row>
    <row r="358" spans="1:41" x14ac:dyDescent="0.25">
      <c r="A358" s="268" t="s">
        <v>1379</v>
      </c>
      <c r="B358" s="235" t="s">
        <v>2015</v>
      </c>
      <c r="C358" s="239" t="str">
        <f>VLOOKUP(A358,'Questions_de_Village_V1-2-1'!$A:$AB,1,FALSE)</f>
        <v>Guideh Almouna</v>
      </c>
      <c r="D358" s="239" t="str">
        <f>VLOOKUP(A358,'Questions_de_Village_V1-2-1'!$A:$AB,9,FALSE)</f>
        <v>Idelmouna</v>
      </c>
      <c r="E358" s="239">
        <f>VLOOKUP(A358,'Questions_de_Village_V1-2-1'!$A:$AB,4,FALSE)</f>
        <v>12.129795356900001</v>
      </c>
      <c r="F358" s="239">
        <f>VLOOKUP(A358,'Questions_de_Village_V1-2-1'!$A:$AB,5,FALSE)</f>
        <v>16.5493280737</v>
      </c>
      <c r="G358" s="239">
        <f>VLOOKUP(A358,'Questions_de_Village_V1-2-1'!$A:$AB,6,FALSE)</f>
        <v>364.34976627899999</v>
      </c>
      <c r="H358" s="239"/>
      <c r="I358" s="239" t="str">
        <f>VLOOKUP(A358,'Questions_de_Village_V1-2-1'!$A:$AB,10,FALSE)</f>
        <v>Daibaba_1_Maigana_</v>
      </c>
      <c r="J358" s="239" t="str">
        <f>VLOOKUP(A358,'Questions_de_Village_V1-2-1'!$A:$AB,11,FALSE)</f>
        <v>Maigana</v>
      </c>
      <c r="K358" s="239" t="str">
        <f>VLOOKUP(A358,'Questions_de_Village_V1-2-1'!$A:$AB,14,FALSE)</f>
        <v>open_well_in_or_near_village</v>
      </c>
      <c r="L358" s="239">
        <f>VLOOKUP(A358,'Questions_de_Village_V1-2-1'!$A:$AB,15,FALSE)</f>
        <v>0</v>
      </c>
      <c r="M358" s="239">
        <f>VLOOKUP(A358,'Questions_de_Village_V1-2-1'!$A:$AB,16,FALSE)</f>
        <v>0</v>
      </c>
      <c r="N358" s="235"/>
      <c r="O358" s="235"/>
      <c r="P358" s="235">
        <v>2584</v>
      </c>
      <c r="Q358" s="235">
        <v>2588</v>
      </c>
      <c r="R358" s="235">
        <v>5</v>
      </c>
      <c r="S358" s="233">
        <v>42</v>
      </c>
      <c r="T358" s="233">
        <v>31</v>
      </c>
      <c r="U358" s="237">
        <v>73.80952380952381</v>
      </c>
      <c r="V358" s="233">
        <v>12</v>
      </c>
      <c r="W358" s="237">
        <v>28.571428571428569</v>
      </c>
      <c r="X358" s="236">
        <v>8.4</v>
      </c>
      <c r="Y358" s="236">
        <v>6.2</v>
      </c>
      <c r="Z358" s="236">
        <v>2.4</v>
      </c>
      <c r="AA358" s="240">
        <v>4</v>
      </c>
      <c r="AB358" s="237">
        <v>80</v>
      </c>
      <c r="AC358" s="240">
        <v>1</v>
      </c>
      <c r="AD358" s="237">
        <v>20</v>
      </c>
      <c r="AE358" s="240">
        <v>0</v>
      </c>
      <c r="AF358" s="237">
        <v>0</v>
      </c>
      <c r="AG358" s="240">
        <v>0</v>
      </c>
      <c r="AH358" s="237">
        <v>0</v>
      </c>
      <c r="AI358" s="235">
        <v>2</v>
      </c>
      <c r="AJ358" s="235">
        <v>10</v>
      </c>
      <c r="AK358" s="237">
        <v>16.666666666666664</v>
      </c>
      <c r="AL358" s="237">
        <v>83.333333333333343</v>
      </c>
      <c r="AM358" s="237">
        <v>100</v>
      </c>
      <c r="AN358" s="238">
        <v>39.25</v>
      </c>
      <c r="AO358" s="239" t="s">
        <v>1903</v>
      </c>
    </row>
    <row r="359" spans="1:41" x14ac:dyDescent="0.25">
      <c r="A359" s="266" t="s">
        <v>1816</v>
      </c>
      <c r="B359" s="235" t="s">
        <v>1967</v>
      </c>
      <c r="C359" s="239" t="e">
        <f>VLOOKUP(A359,'Questions_de_Village_V1-2-1'!$A:$AB,1,FALSE)</f>
        <v>#N/A</v>
      </c>
      <c r="D359" s="239" t="e">
        <f>VLOOKUP(A359,'Questions_de_Village_V1-2-1'!$A:$AB,9,FALSE)</f>
        <v>#N/A</v>
      </c>
      <c r="E359" s="239" t="e">
        <f>VLOOKUP(A359,'Questions_de_Village_V1-2-1'!$A:$AB,4,FALSE)</f>
        <v>#N/A</v>
      </c>
      <c r="F359" s="239" t="e">
        <f>VLOOKUP(A359,'Questions_de_Village_V1-2-1'!$A:$AB,5,FALSE)</f>
        <v>#N/A</v>
      </c>
      <c r="G359" s="239" t="e">
        <f>VLOOKUP(A359,'Questions_de_Village_V1-2-1'!$A:$AB,6,FALSE)</f>
        <v>#N/A</v>
      </c>
      <c r="H359" s="239"/>
      <c r="I359" s="239" t="e">
        <f>VLOOKUP(A359,'Questions_de_Village_V1-2-1'!$A:$AB,10,FALSE)</f>
        <v>#N/A</v>
      </c>
      <c r="J359" s="239" t="e">
        <f>VLOOKUP(A359,'Questions_de_Village_V1-2-1'!$A:$AB,11,FALSE)</f>
        <v>#N/A</v>
      </c>
      <c r="K359" s="239" t="e">
        <f>VLOOKUP(A359,'Questions_de_Village_V1-2-1'!$A:$AB,14,FALSE)</f>
        <v>#N/A</v>
      </c>
      <c r="L359" s="239" t="e">
        <f>VLOOKUP(A359,'Questions_de_Village_V1-2-1'!$A:$AB,15,FALSE)</f>
        <v>#N/A</v>
      </c>
      <c r="M359" s="239" t="e">
        <f>VLOOKUP(A359,'Questions_de_Village_V1-2-1'!$A:$AB,16,FALSE)</f>
        <v>#N/A</v>
      </c>
      <c r="N359" s="235"/>
      <c r="O359" s="235"/>
      <c r="P359" s="235">
        <v>1632</v>
      </c>
      <c r="Q359" s="235">
        <v>1642</v>
      </c>
      <c r="R359" s="235">
        <v>11</v>
      </c>
      <c r="S359" s="233">
        <v>84</v>
      </c>
      <c r="T359" s="233">
        <v>63</v>
      </c>
      <c r="U359" s="237">
        <v>75</v>
      </c>
      <c r="V359" s="233">
        <v>30</v>
      </c>
      <c r="W359" s="237">
        <v>35.714285714285715</v>
      </c>
      <c r="X359" s="236">
        <v>7.6363636363636367</v>
      </c>
      <c r="Y359" s="236">
        <v>5.7272727272727275</v>
      </c>
      <c r="Z359" s="236">
        <v>2.7272727272727271</v>
      </c>
      <c r="AA359" s="240">
        <v>8</v>
      </c>
      <c r="AB359" s="237">
        <v>72.727272727272734</v>
      </c>
      <c r="AC359" s="240">
        <v>1</v>
      </c>
      <c r="AD359" s="237">
        <v>9.0909090909090917</v>
      </c>
      <c r="AE359" s="240">
        <v>1</v>
      </c>
      <c r="AF359" s="237">
        <v>9.0909090909090917</v>
      </c>
      <c r="AG359" s="240">
        <v>0</v>
      </c>
      <c r="AH359" s="237">
        <v>0</v>
      </c>
      <c r="AI359" s="235">
        <v>13</v>
      </c>
      <c r="AJ359" s="235">
        <v>16</v>
      </c>
      <c r="AK359" s="237">
        <v>43.333333333333336</v>
      </c>
      <c r="AL359" s="237">
        <v>53.333333333333336</v>
      </c>
      <c r="AM359" s="237">
        <v>96.666666666666671</v>
      </c>
      <c r="AN359" s="238">
        <v>25.966666666666665</v>
      </c>
      <c r="AO359" s="239" t="s">
        <v>937</v>
      </c>
    </row>
    <row r="360" spans="1:41" x14ac:dyDescent="0.25">
      <c r="A360" s="268" t="s">
        <v>1928</v>
      </c>
      <c r="B360" s="235" t="s">
        <v>1928</v>
      </c>
      <c r="C360" s="239" t="e">
        <f>VLOOKUP(A360,'Questions_de_Village_V1-2-1'!$A:$AB,1,FALSE)</f>
        <v>#N/A</v>
      </c>
      <c r="D360" s="239" t="e">
        <f>VLOOKUP(A360,'Questions_de_Village_V1-2-1'!$A:$AB,9,FALSE)</f>
        <v>#N/A</v>
      </c>
      <c r="E360" s="239" t="e">
        <f>VLOOKUP(A360,'Questions_de_Village_V1-2-1'!$A:$AB,4,FALSE)</f>
        <v>#N/A</v>
      </c>
      <c r="F360" s="239" t="e">
        <f>VLOOKUP(A360,'Questions_de_Village_V1-2-1'!$A:$AB,5,FALSE)</f>
        <v>#N/A</v>
      </c>
      <c r="G360" s="239" t="e">
        <f>VLOOKUP(A360,'Questions_de_Village_V1-2-1'!$A:$AB,6,FALSE)</f>
        <v>#N/A</v>
      </c>
      <c r="H360" s="239"/>
      <c r="I360" s="239" t="e">
        <f>VLOOKUP(A360,'Questions_de_Village_V1-2-1'!$A:$AB,10,FALSE)</f>
        <v>#N/A</v>
      </c>
      <c r="J360" s="239" t="e">
        <f>VLOOKUP(A360,'Questions_de_Village_V1-2-1'!$A:$AB,11,FALSE)</f>
        <v>#N/A</v>
      </c>
      <c r="K360" s="239" t="e">
        <f>VLOOKUP(A360,'Questions_de_Village_V1-2-1'!$A:$AB,14,FALSE)</f>
        <v>#N/A</v>
      </c>
      <c r="L360" s="239" t="e">
        <f>VLOOKUP(A360,'Questions_de_Village_V1-2-1'!$A:$AB,15,FALSE)</f>
        <v>#N/A</v>
      </c>
      <c r="M360" s="239" t="e">
        <f>VLOOKUP(A360,'Questions_de_Village_V1-2-1'!$A:$AB,16,FALSE)</f>
        <v>#N/A</v>
      </c>
      <c r="N360" s="235"/>
      <c r="O360" s="235"/>
      <c r="P360" s="235">
        <v>2347</v>
      </c>
      <c r="Q360" s="235">
        <v>2393</v>
      </c>
      <c r="R360" s="235">
        <v>47</v>
      </c>
      <c r="S360" s="233">
        <v>354</v>
      </c>
      <c r="T360" s="233">
        <v>259</v>
      </c>
      <c r="U360" s="237">
        <v>73.163841807909606</v>
      </c>
      <c r="V360" s="233">
        <v>126</v>
      </c>
      <c r="W360" s="237">
        <v>35.593220338983052</v>
      </c>
      <c r="X360" s="236">
        <v>7.5319148936170217</v>
      </c>
      <c r="Y360" s="236">
        <v>5.5106382978723403</v>
      </c>
      <c r="Z360" s="236">
        <v>2.6808510638297873</v>
      </c>
      <c r="AA360" s="240">
        <v>42</v>
      </c>
      <c r="AB360" s="237">
        <v>89.361702127659569</v>
      </c>
      <c r="AC360" s="240">
        <v>5</v>
      </c>
      <c r="AD360" s="237">
        <v>10.638297872340425</v>
      </c>
      <c r="AE360" s="240">
        <v>0</v>
      </c>
      <c r="AF360" s="237">
        <v>0</v>
      </c>
      <c r="AG360" s="240">
        <v>0</v>
      </c>
      <c r="AH360" s="237">
        <v>0</v>
      </c>
      <c r="AI360" s="235">
        <v>52</v>
      </c>
      <c r="AJ360" s="235">
        <v>74</v>
      </c>
      <c r="AK360" s="237">
        <v>41.269841269841265</v>
      </c>
      <c r="AL360" s="237">
        <v>58.730158730158735</v>
      </c>
      <c r="AM360" s="237">
        <v>100</v>
      </c>
      <c r="AN360" s="238">
        <v>36.111111111111114</v>
      </c>
      <c r="AO360" s="239" t="s">
        <v>2063</v>
      </c>
    </row>
    <row r="361" spans="1:41" x14ac:dyDescent="0.25">
      <c r="A361" s="268" t="s">
        <v>1273</v>
      </c>
      <c r="B361" s="235" t="s">
        <v>1273</v>
      </c>
      <c r="C361" s="239" t="str">
        <f>VLOOKUP(A361,'Questions_de_Village_V1-2-1'!$A:$AB,1,FALSE)</f>
        <v>Hadjelid</v>
      </c>
      <c r="D361" s="239" t="str">
        <f>VLOOKUP(A361,'Questions_de_Village_V1-2-1'!$A:$AB,9,FALSE)</f>
        <v>Hadjelidje</v>
      </c>
      <c r="E361" s="239">
        <f>VLOOKUP(A361,'Questions_de_Village_V1-2-1'!$A:$AB,4,FALSE)</f>
        <v>12.7481683695</v>
      </c>
      <c r="F361" s="239">
        <f>VLOOKUP(A361,'Questions_de_Village_V1-2-1'!$A:$AB,5,FALSE)</f>
        <v>17.042090291200001</v>
      </c>
      <c r="G361" s="239">
        <f>VLOOKUP(A361,'Questions_de_Village_V1-2-1'!$A:$AB,6,FALSE)</f>
        <v>290.69178764700001</v>
      </c>
      <c r="H361" s="239"/>
      <c r="I361" s="239" t="str">
        <f>VLOOKUP(A361,'Questions_de_Village_V1-2-1'!$A:$AB,10,FALSE)</f>
        <v>Moito</v>
      </c>
      <c r="J361" s="239" t="str">
        <f>VLOOKUP(A361,'Questions_de_Village_V1-2-1'!$A:$AB,11,FALSE)</f>
        <v>Djokhana</v>
      </c>
      <c r="K361" s="239" t="str">
        <f>VLOOKUP(A361,'Questions_de_Village_V1-2-1'!$A:$AB,14,FALSE)</f>
        <v>open_well_far_from_village</v>
      </c>
      <c r="L361" s="239">
        <f>VLOOKUP(A361,'Questions_de_Village_V1-2-1'!$A:$AB,15,FALSE)</f>
        <v>0</v>
      </c>
      <c r="M361" s="239">
        <f>VLOOKUP(A361,'Questions_de_Village_V1-2-1'!$A:$AB,16,FALSE)</f>
        <v>0</v>
      </c>
      <c r="N361" s="235"/>
      <c r="O361" s="235"/>
      <c r="P361" s="235">
        <v>2095</v>
      </c>
      <c r="Q361" s="235">
        <v>2286</v>
      </c>
      <c r="R361" s="235">
        <v>192</v>
      </c>
      <c r="S361" s="233">
        <v>1322</v>
      </c>
      <c r="T361" s="233">
        <v>941</v>
      </c>
      <c r="U361" s="237">
        <v>71.180030257186075</v>
      </c>
      <c r="V361" s="233">
        <v>384</v>
      </c>
      <c r="W361" s="237">
        <v>29.046898638426626</v>
      </c>
      <c r="X361" s="236">
        <v>6.885416666666667</v>
      </c>
      <c r="Y361" s="236">
        <v>4.901041666666667</v>
      </c>
      <c r="Z361" s="236">
        <v>2</v>
      </c>
      <c r="AA361" s="240">
        <v>185</v>
      </c>
      <c r="AB361" s="237">
        <v>96.354166666666657</v>
      </c>
      <c r="AC361" s="240">
        <v>4</v>
      </c>
      <c r="AD361" s="237">
        <v>2.083333333333333</v>
      </c>
      <c r="AE361" s="240">
        <v>0</v>
      </c>
      <c r="AF361" s="237">
        <v>0</v>
      </c>
      <c r="AG361" s="240">
        <v>0</v>
      </c>
      <c r="AH361" s="237">
        <v>0</v>
      </c>
      <c r="AI361" s="235">
        <v>187</v>
      </c>
      <c r="AJ361" s="235">
        <v>197</v>
      </c>
      <c r="AK361" s="237">
        <v>48.697916666666671</v>
      </c>
      <c r="AL361" s="237">
        <v>51.302083333333336</v>
      </c>
      <c r="AM361" s="237">
        <v>100</v>
      </c>
      <c r="AN361" s="238">
        <v>34.760416666666664</v>
      </c>
      <c r="AO361" s="273" t="s">
        <v>166</v>
      </c>
    </row>
    <row r="362" spans="1:41" x14ac:dyDescent="0.25">
      <c r="A362" s="266" t="s">
        <v>1824</v>
      </c>
      <c r="B362" s="235" t="s">
        <v>1967</v>
      </c>
      <c r="C362" s="239" t="str">
        <f>VLOOKUP(A362,'Questions_de_Village_V1-2-1'!$A:$AB,1,FALSE)</f>
        <v>Hajalti Achar</v>
      </c>
      <c r="D362" s="273" t="str">
        <f>VLOOKUP(A362,'Questions_de_Village_V1-2-1'!$A:$AB,9,FALSE)</f>
        <v>Hadjalti Achari</v>
      </c>
      <c r="E362" s="273">
        <f>VLOOKUP(A362,'Questions_de_Village_V1-2-1'!$A:$AB,4,FALSE)</f>
        <v>12.1770375976</v>
      </c>
      <c r="F362" s="273">
        <f>VLOOKUP(A362,'Questions_de_Village_V1-2-1'!$A:$AB,5,FALSE)</f>
        <v>17.0585718277</v>
      </c>
      <c r="G362" s="273">
        <f>VLOOKUP(A362,'Questions_de_Village_V1-2-1'!$A:$AB,6,FALSE)</f>
        <v>326.03744064599999</v>
      </c>
      <c r="H362" s="273"/>
      <c r="I362" s="273" t="str">
        <f>VLOOKUP(A362,'Questions_de_Village_V1-2-1'!$A:$AB,10,FALSE)</f>
        <v>Tania_2_Dukshi_</v>
      </c>
      <c r="J362" s="273" t="str">
        <f>VLOOKUP(A362,'Questions_de_Village_V1-2-1'!$A:$AB,11,FALSE)</f>
        <v>Dilbini</v>
      </c>
      <c r="K362" s="273" t="str">
        <f>VLOOKUP(A362,'Questions_de_Village_V1-2-1'!$A:$AB,14,FALSE)</f>
        <v>bh_in_village</v>
      </c>
      <c r="L362" s="273">
        <f>VLOOKUP(A362,'Questions_de_Village_V1-2-1'!$A:$AB,15,FALSE)</f>
        <v>2</v>
      </c>
      <c r="M362" s="273">
        <f>VLOOKUP(A362,'Questions_de_Village_V1-2-1'!$A:$AB,16,FALSE)</f>
        <v>0</v>
      </c>
      <c r="N362" s="235"/>
      <c r="O362" s="235"/>
      <c r="P362" s="235">
        <v>2172</v>
      </c>
      <c r="Q362" s="235">
        <v>2198</v>
      </c>
      <c r="R362" s="235">
        <v>27</v>
      </c>
      <c r="S362" s="233">
        <v>158</v>
      </c>
      <c r="T362" s="233">
        <v>103</v>
      </c>
      <c r="U362" s="237">
        <v>65.189873417721529</v>
      </c>
      <c r="V362" s="233">
        <v>59</v>
      </c>
      <c r="W362" s="237">
        <v>37.341772151898731</v>
      </c>
      <c r="X362" s="236">
        <v>5.8518518518518521</v>
      </c>
      <c r="Y362" s="236">
        <v>3.8148148148148149</v>
      </c>
      <c r="Z362" s="236">
        <v>2.1851851851851851</v>
      </c>
      <c r="AA362" s="240">
        <v>26</v>
      </c>
      <c r="AB362" s="237">
        <v>96.296296296296291</v>
      </c>
      <c r="AC362" s="240">
        <v>1</v>
      </c>
      <c r="AD362" s="237">
        <v>3.7037037037037033</v>
      </c>
      <c r="AE362" s="240">
        <v>0</v>
      </c>
      <c r="AF362" s="237">
        <v>0</v>
      </c>
      <c r="AG362" s="240">
        <v>0</v>
      </c>
      <c r="AH362" s="237">
        <v>0</v>
      </c>
      <c r="AI362" s="235">
        <v>17</v>
      </c>
      <c r="AJ362" s="235">
        <v>42</v>
      </c>
      <c r="AK362" s="237">
        <v>28.8135593220339</v>
      </c>
      <c r="AL362" s="237">
        <v>71.186440677966104</v>
      </c>
      <c r="AM362" s="237">
        <v>100</v>
      </c>
      <c r="AN362" s="238">
        <v>33.542372881355931</v>
      </c>
      <c r="AO362" s="239" t="s">
        <v>937</v>
      </c>
    </row>
    <row r="363" spans="1:41" x14ac:dyDescent="0.25">
      <c r="A363" s="266" t="s">
        <v>1823</v>
      </c>
      <c r="B363" s="235" t="s">
        <v>1967</v>
      </c>
      <c r="C363" s="239" t="str">
        <f>VLOOKUP(A363,'Questions_de_Village_V1-2-1'!$A:$AB,1,FALSE)</f>
        <v>Hajelite Adan</v>
      </c>
      <c r="D363" s="273" t="str">
        <f>VLOOKUP(A363,'Questions_de_Village_V1-2-1'!$A:$AB,9,FALSE)</f>
        <v>Hadjelti Hidjelidjé</v>
      </c>
      <c r="E363" s="273">
        <f>VLOOKUP(A363,'Questions_de_Village_V1-2-1'!$A:$AB,4,FALSE)</f>
        <v>12.1204812809</v>
      </c>
      <c r="F363" s="273">
        <f>VLOOKUP(A363,'Questions_de_Village_V1-2-1'!$A:$AB,5,FALSE)</f>
        <v>17.1769160865</v>
      </c>
      <c r="G363" s="273">
        <f>VLOOKUP(A363,'Questions_de_Village_V1-2-1'!$A:$AB,6,FALSE)</f>
        <v>334.59153571500002</v>
      </c>
      <c r="H363" s="273"/>
      <c r="I363" s="273" t="str">
        <f>VLOOKUP(A363,'Questions_de_Village_V1-2-1'!$A:$AB,10,FALSE)</f>
        <v>Tania_1_Bokoro_</v>
      </c>
      <c r="J363" s="273" t="str">
        <f>VLOOKUP(A363,'Questions_de_Village_V1-2-1'!$A:$AB,11,FALSE)</f>
        <v>Dilbini</v>
      </c>
      <c r="K363" s="273" t="str">
        <f>VLOOKUP(A363,'Questions_de_Village_V1-2-1'!$A:$AB,14,FALSE)</f>
        <v>open_well_far_from_village</v>
      </c>
      <c r="L363" s="273">
        <f>VLOOKUP(A363,'Questions_de_Village_V1-2-1'!$A:$AB,15,FALSE)</f>
        <v>0</v>
      </c>
      <c r="M363" s="273">
        <f>VLOOKUP(A363,'Questions_de_Village_V1-2-1'!$A:$AB,16,FALSE)</f>
        <v>0</v>
      </c>
      <c r="N363" s="235"/>
      <c r="O363" s="235"/>
      <c r="P363" s="235">
        <v>2137</v>
      </c>
      <c r="Q363" s="235">
        <v>2171</v>
      </c>
      <c r="R363" s="235">
        <v>35</v>
      </c>
      <c r="S363" s="233">
        <v>271</v>
      </c>
      <c r="T363" s="233">
        <v>200</v>
      </c>
      <c r="U363" s="237">
        <v>73.800738007380076</v>
      </c>
      <c r="V363" s="233">
        <v>110</v>
      </c>
      <c r="W363" s="237">
        <v>40.59040590405904</v>
      </c>
      <c r="X363" s="236">
        <v>7.7428571428571429</v>
      </c>
      <c r="Y363" s="236">
        <v>5.7142857142857144</v>
      </c>
      <c r="Z363" s="236">
        <v>3.1428571428571428</v>
      </c>
      <c r="AA363" s="240">
        <v>31</v>
      </c>
      <c r="AB363" s="237">
        <v>88.571428571428569</v>
      </c>
      <c r="AC363" s="240">
        <v>4</v>
      </c>
      <c r="AD363" s="237">
        <v>11.428571428571429</v>
      </c>
      <c r="AE363" s="240">
        <v>0</v>
      </c>
      <c r="AF363" s="237">
        <v>0</v>
      </c>
      <c r="AG363" s="240">
        <v>0</v>
      </c>
      <c r="AH363" s="237">
        <v>0</v>
      </c>
      <c r="AI363" s="235">
        <v>48</v>
      </c>
      <c r="AJ363" s="235">
        <v>62</v>
      </c>
      <c r="AK363" s="237">
        <v>43.636363636363633</v>
      </c>
      <c r="AL363" s="237">
        <v>56.36363636363636</v>
      </c>
      <c r="AM363" s="237">
        <v>100</v>
      </c>
      <c r="AN363" s="238">
        <v>42.309090909090912</v>
      </c>
      <c r="AO363" s="239" t="s">
        <v>937</v>
      </c>
    </row>
    <row r="364" spans="1:41" x14ac:dyDescent="0.25">
      <c r="A364" s="268" t="s">
        <v>1917</v>
      </c>
      <c r="B364" s="235" t="s">
        <v>1917</v>
      </c>
      <c r="C364" s="239" t="str">
        <f>VLOOKUP(A364,'Questions_de_Village_V1-2-1'!$A:$AB,1,FALSE)</f>
        <v>Haloufa</v>
      </c>
      <c r="D364" s="239" t="str">
        <f>VLOOKUP(A364,'Questions_de_Village_V1-2-1'!$A:$AB,9,FALSE)</f>
        <v>Haloufa1</v>
      </c>
      <c r="E364" s="239">
        <f>VLOOKUP(A364,'Questions_de_Village_V1-2-1'!$A:$AB,4,FALSE)</f>
        <v>12.4800519064</v>
      </c>
      <c r="F364" s="239">
        <f>VLOOKUP(A364,'Questions_de_Village_V1-2-1'!$A:$AB,5,FALSE)</f>
        <v>16.495416387199999</v>
      </c>
      <c r="G364" s="239">
        <f>VLOOKUP(A364,'Questions_de_Village_V1-2-1'!$A:$AB,6,FALSE)</f>
        <v>254.517757741</v>
      </c>
      <c r="H364" s="239"/>
      <c r="I364" s="239" t="str">
        <f>VLOOKUP(A364,'Questions_de_Village_V1-2-1'!$A:$AB,10,FALSE)</f>
        <v>Moito</v>
      </c>
      <c r="J364" s="239" t="str">
        <f>VLOOKUP(A364,'Questions_de_Village_V1-2-1'!$A:$AB,11,FALSE)</f>
        <v>Moito</v>
      </c>
      <c r="K364" s="239" t="str">
        <f>VLOOKUP(A364,'Questions_de_Village_V1-2-1'!$A:$AB,14,FALSE)</f>
        <v>open_well_in_or_near_village</v>
      </c>
      <c r="L364" s="239">
        <f>VLOOKUP(A364,'Questions_de_Village_V1-2-1'!$A:$AB,15,FALSE)</f>
        <v>0</v>
      </c>
      <c r="M364" s="239">
        <f>VLOOKUP(A364,'Questions_de_Village_V1-2-1'!$A:$AB,16,FALSE)</f>
        <v>1</v>
      </c>
      <c r="N364" s="235"/>
      <c r="O364" s="235"/>
      <c r="P364" s="235">
        <v>613</v>
      </c>
      <c r="Q364" s="235">
        <v>713</v>
      </c>
      <c r="R364" s="235">
        <v>101</v>
      </c>
      <c r="S364" s="233">
        <v>680</v>
      </c>
      <c r="T364" s="233">
        <v>478</v>
      </c>
      <c r="U364" s="237">
        <v>70.294117647058812</v>
      </c>
      <c r="V364" s="233">
        <v>135</v>
      </c>
      <c r="W364" s="237">
        <v>19.852941176470587</v>
      </c>
      <c r="X364" s="236">
        <v>6.7326732673267324</v>
      </c>
      <c r="Y364" s="236">
        <v>5.3111111111111109</v>
      </c>
      <c r="Z364" s="236">
        <v>1.3366336633663367</v>
      </c>
      <c r="AA364" s="240">
        <v>97</v>
      </c>
      <c r="AB364" s="237">
        <v>96.039603960396036</v>
      </c>
      <c r="AC364" s="240">
        <v>3</v>
      </c>
      <c r="AD364" s="237">
        <v>2.9702970297029703</v>
      </c>
      <c r="AE364" s="240">
        <v>0</v>
      </c>
      <c r="AF364" s="237">
        <v>0</v>
      </c>
      <c r="AG364" s="240">
        <v>0</v>
      </c>
      <c r="AH364" s="237">
        <v>0</v>
      </c>
      <c r="AI364" s="235">
        <v>59</v>
      </c>
      <c r="AJ364" s="235">
        <v>76</v>
      </c>
      <c r="AK364" s="237">
        <v>43.703703703703702</v>
      </c>
      <c r="AL364" s="237">
        <v>56.296296296296298</v>
      </c>
      <c r="AM364" s="237">
        <v>100</v>
      </c>
      <c r="AN364" s="238">
        <v>35.229629629629628</v>
      </c>
      <c r="AO364" s="239" t="s">
        <v>105</v>
      </c>
    </row>
    <row r="365" spans="1:41" x14ac:dyDescent="0.25">
      <c r="A365" s="268" t="s">
        <v>1917</v>
      </c>
      <c r="B365" s="235" t="s">
        <v>1917</v>
      </c>
      <c r="C365" s="239" t="str">
        <f>VLOOKUP(A365,'Questions_de_Village_V1-2-1'!$A:$AB,1,FALSE)</f>
        <v>Haloufa</v>
      </c>
      <c r="D365" s="239" t="str">
        <f>VLOOKUP(A365,'Questions_de_Village_V1-2-1'!$A:$AB,9,FALSE)</f>
        <v>Haloufa1</v>
      </c>
      <c r="E365" s="239">
        <f>VLOOKUP(A365,'Questions_de_Village_V1-2-1'!$A:$AB,4,FALSE)</f>
        <v>12.4800519064</v>
      </c>
      <c r="F365" s="239">
        <f>VLOOKUP(A365,'Questions_de_Village_V1-2-1'!$A:$AB,5,FALSE)</f>
        <v>16.495416387199999</v>
      </c>
      <c r="G365" s="239">
        <f>VLOOKUP(A365,'Questions_de_Village_V1-2-1'!$A:$AB,6,FALSE)</f>
        <v>254.517757741</v>
      </c>
      <c r="H365" s="239"/>
      <c r="I365" s="239" t="str">
        <f>VLOOKUP(A365,'Questions_de_Village_V1-2-1'!$A:$AB,10,FALSE)</f>
        <v>Moito</v>
      </c>
      <c r="J365" s="239" t="str">
        <f>VLOOKUP(A365,'Questions_de_Village_V1-2-1'!$A:$AB,11,FALSE)</f>
        <v>Moito</v>
      </c>
      <c r="K365" s="239" t="str">
        <f>VLOOKUP(A365,'Questions_de_Village_V1-2-1'!$A:$AB,14,FALSE)</f>
        <v>open_well_in_or_near_village</v>
      </c>
      <c r="L365" s="239">
        <f>VLOOKUP(A365,'Questions_de_Village_V1-2-1'!$A:$AB,15,FALSE)</f>
        <v>0</v>
      </c>
      <c r="M365" s="239">
        <f>VLOOKUP(A365,'Questions_de_Village_V1-2-1'!$A:$AB,16,FALSE)</f>
        <v>1</v>
      </c>
      <c r="N365" s="235"/>
      <c r="O365" s="235"/>
      <c r="P365" s="235">
        <v>613</v>
      </c>
      <c r="Q365" s="235">
        <v>713</v>
      </c>
      <c r="R365" s="235">
        <v>101</v>
      </c>
      <c r="S365" s="233">
        <v>680</v>
      </c>
      <c r="T365" s="233">
        <v>478</v>
      </c>
      <c r="U365" s="237">
        <v>70.294117647058812</v>
      </c>
      <c r="V365" s="233">
        <v>135</v>
      </c>
      <c r="W365" s="237">
        <v>19.852941176470587</v>
      </c>
      <c r="X365" s="236">
        <v>6.7326732673267324</v>
      </c>
      <c r="Y365" s="236">
        <v>5.3111111111111109</v>
      </c>
      <c r="Z365" s="236">
        <v>1.3366336633663367</v>
      </c>
      <c r="AA365" s="240">
        <v>97</v>
      </c>
      <c r="AB365" s="237">
        <v>96.039603960396036</v>
      </c>
      <c r="AC365" s="240">
        <v>3</v>
      </c>
      <c r="AD365" s="237">
        <v>2.9702970297029703</v>
      </c>
      <c r="AE365" s="240">
        <v>0</v>
      </c>
      <c r="AF365" s="237">
        <v>0</v>
      </c>
      <c r="AG365" s="240">
        <v>0</v>
      </c>
      <c r="AH365" s="237">
        <v>0</v>
      </c>
      <c r="AI365" s="235">
        <v>59</v>
      </c>
      <c r="AJ365" s="235">
        <v>76</v>
      </c>
      <c r="AK365" s="237">
        <v>43.703703703703702</v>
      </c>
      <c r="AL365" s="237">
        <v>56.296296296296298</v>
      </c>
      <c r="AM365" s="237">
        <v>100</v>
      </c>
      <c r="AN365" s="238">
        <v>35.229629629629628</v>
      </c>
      <c r="AO365" s="239" t="s">
        <v>105</v>
      </c>
    </row>
    <row r="366" spans="1:41" x14ac:dyDescent="0.25">
      <c r="A366" s="266" t="s">
        <v>1809</v>
      </c>
      <c r="B366" s="235" t="s">
        <v>1809</v>
      </c>
      <c r="C366" s="239" t="e">
        <f>VLOOKUP(A366,'Questions_de_Village_V1-2-1'!$A:$AB,1,FALSE)</f>
        <v>#N/A</v>
      </c>
      <c r="D366" s="273" t="e">
        <f>VLOOKUP(A366,'Questions_de_Village_V1-2-1'!$A:$AB,9,FALSE)</f>
        <v>#N/A</v>
      </c>
      <c r="E366" s="273" t="e">
        <f>VLOOKUP(A366,'Questions_de_Village_V1-2-1'!$A:$AB,4,FALSE)</f>
        <v>#N/A</v>
      </c>
      <c r="F366" s="273" t="e">
        <f>VLOOKUP(A366,'Questions_de_Village_V1-2-1'!$A:$AB,5,FALSE)</f>
        <v>#N/A</v>
      </c>
      <c r="G366" s="273" t="e">
        <f>VLOOKUP(A366,'Questions_de_Village_V1-2-1'!$A:$AB,6,FALSE)</f>
        <v>#N/A</v>
      </c>
      <c r="H366" s="273"/>
      <c r="I366" s="273" t="e">
        <f>VLOOKUP(A366,'Questions_de_Village_V1-2-1'!$A:$AB,10,FALSE)</f>
        <v>#N/A</v>
      </c>
      <c r="J366" s="273" t="e">
        <f>VLOOKUP(A366,'Questions_de_Village_V1-2-1'!$A:$AB,11,FALSE)</f>
        <v>#N/A</v>
      </c>
      <c r="K366" s="273" t="e">
        <f>VLOOKUP(A366,'Questions_de_Village_V1-2-1'!$A:$AB,14,FALSE)</f>
        <v>#N/A</v>
      </c>
      <c r="L366" s="273" t="e">
        <f>VLOOKUP(A366,'Questions_de_Village_V1-2-1'!$A:$AB,15,FALSE)</f>
        <v>#N/A</v>
      </c>
      <c r="M366" s="273" t="e">
        <f>VLOOKUP(A366,'Questions_de_Village_V1-2-1'!$A:$AB,16,FALSE)</f>
        <v>#N/A</v>
      </c>
      <c r="N366" s="235"/>
      <c r="O366" s="235"/>
      <c r="P366" s="235">
        <v>1030</v>
      </c>
      <c r="Q366" s="235">
        <v>1110</v>
      </c>
      <c r="R366" s="235">
        <v>81</v>
      </c>
      <c r="S366" s="233">
        <v>544</v>
      </c>
      <c r="T366" s="233">
        <v>381</v>
      </c>
      <c r="U366" s="237">
        <v>70.036764705882348</v>
      </c>
      <c r="V366" s="233">
        <v>173</v>
      </c>
      <c r="W366" s="237">
        <v>31.801470588235293</v>
      </c>
      <c r="X366" s="236">
        <v>6.716049382716049</v>
      </c>
      <c r="Y366" s="236">
        <v>4.7625000000000002</v>
      </c>
      <c r="Z366" s="236">
        <v>2.1358024691358026</v>
      </c>
      <c r="AA366" s="240">
        <v>75</v>
      </c>
      <c r="AB366" s="237">
        <v>92.592592592592595</v>
      </c>
      <c r="AC366" s="240">
        <v>4</v>
      </c>
      <c r="AD366" s="237">
        <v>4.9382716049382713</v>
      </c>
      <c r="AE366" s="240">
        <v>1</v>
      </c>
      <c r="AF366" s="237">
        <v>1.2345679012345678</v>
      </c>
      <c r="AG366" s="240">
        <v>0</v>
      </c>
      <c r="AH366" s="237">
        <v>0</v>
      </c>
      <c r="AI366" s="235">
        <v>76</v>
      </c>
      <c r="AJ366" s="235">
        <v>97</v>
      </c>
      <c r="AK366" s="237">
        <v>43.930635838150287</v>
      </c>
      <c r="AL366" s="237">
        <v>56.069364161849713</v>
      </c>
      <c r="AM366" s="237">
        <v>100</v>
      </c>
      <c r="AN366" s="238">
        <v>36.76878612716763</v>
      </c>
      <c r="AO366" s="239" t="s">
        <v>937</v>
      </c>
    </row>
    <row r="367" spans="1:41" x14ac:dyDescent="0.25">
      <c r="A367" s="234" t="s">
        <v>1106</v>
      </c>
      <c r="B367" s="235" t="s">
        <v>1952</v>
      </c>
      <c r="C367" s="239" t="str">
        <f>VLOOKUP(A367,'Questions_de_Village_V1-2-1'!$A:$AB,1,FALSE)</f>
        <v>Hamala</v>
      </c>
      <c r="D367" s="239" t="str">
        <f>VLOOKUP(A367,'Questions_de_Village_V1-2-1'!$A:$AB,9,FALSE)</f>
        <v>Abiribé Hamala</v>
      </c>
      <c r="E367" s="239">
        <f>VLOOKUP(A367,'Questions_de_Village_V1-2-1'!$A:$AB,4,FALSE)</f>
        <v>12.3249198479</v>
      </c>
      <c r="F367" s="239">
        <f>VLOOKUP(A367,'Questions_de_Village_V1-2-1'!$A:$AB,5,FALSE)</f>
        <v>16.732911573100001</v>
      </c>
      <c r="G367" s="239">
        <f>VLOOKUP(A367,'Questions_de_Village_V1-2-1'!$A:$AB,6,FALSE)</f>
        <v>313.75206219199998</v>
      </c>
      <c r="H367" s="239"/>
      <c r="I367" s="239" t="str">
        <f>VLOOKUP(A367,'Questions_de_Village_V1-2-1'!$A:$AB,10,FALSE)</f>
        <v>Daibaba_2_Kindji_</v>
      </c>
      <c r="J367" s="239" t="str">
        <f>VLOOKUP(A367,'Questions_de_Village_V1-2-1'!$A:$AB,11,FALSE)</f>
        <v>Albirebi</v>
      </c>
      <c r="K367" s="239" t="str">
        <f>VLOOKUP(A367,'Questions_de_Village_V1-2-1'!$A:$AB,14,FALSE)</f>
        <v>commercial_bh_in_village</v>
      </c>
      <c r="L367" s="239">
        <f>VLOOKUP(A367,'Questions_de_Village_V1-2-1'!$A:$AB,15,FALSE)</f>
        <v>0</v>
      </c>
      <c r="M367" s="239">
        <f>VLOOKUP(A367,'Questions_de_Village_V1-2-1'!$A:$AB,16,FALSE)</f>
        <v>0</v>
      </c>
      <c r="N367" s="235"/>
      <c r="O367" s="235"/>
      <c r="P367" s="235">
        <v>1423</v>
      </c>
      <c r="Q367" s="235">
        <v>1455</v>
      </c>
      <c r="R367" s="235">
        <v>33</v>
      </c>
      <c r="S367" s="233">
        <v>205</v>
      </c>
      <c r="T367" s="233">
        <v>139</v>
      </c>
      <c r="U367" s="237">
        <v>67.804878048780495</v>
      </c>
      <c r="V367" s="233">
        <v>73</v>
      </c>
      <c r="W367" s="237">
        <v>35.609756097560975</v>
      </c>
      <c r="X367" s="236">
        <v>6.2121212121212119</v>
      </c>
      <c r="Y367" s="236">
        <v>4.34375</v>
      </c>
      <c r="Z367" s="236">
        <v>2.2121212121212119</v>
      </c>
      <c r="AA367" s="240">
        <v>31</v>
      </c>
      <c r="AB367" s="237">
        <v>93.939393939393938</v>
      </c>
      <c r="AC367" s="240">
        <v>1</v>
      </c>
      <c r="AD367" s="237">
        <v>3.0303030303030303</v>
      </c>
      <c r="AE367" s="240">
        <v>0</v>
      </c>
      <c r="AF367" s="237">
        <v>0</v>
      </c>
      <c r="AG367" s="240">
        <v>0</v>
      </c>
      <c r="AH367" s="237">
        <v>0</v>
      </c>
      <c r="AI367" s="235">
        <v>30</v>
      </c>
      <c r="AJ367" s="235">
        <v>43</v>
      </c>
      <c r="AK367" s="237">
        <v>41.095890410958901</v>
      </c>
      <c r="AL367" s="237">
        <v>58.904109589041099</v>
      </c>
      <c r="AM367" s="237">
        <v>100</v>
      </c>
      <c r="AN367" s="238">
        <v>35.849315068493148</v>
      </c>
      <c r="AO367" s="239" t="s">
        <v>2049</v>
      </c>
    </row>
    <row r="368" spans="1:41" x14ac:dyDescent="0.25">
      <c r="A368" s="179" t="s">
        <v>1129</v>
      </c>
      <c r="B368" s="235" t="s">
        <v>1129</v>
      </c>
      <c r="C368" s="239" t="str">
        <f>VLOOKUP(A368,'Questions_de_Village_V1-2-1'!$A:$AB,1,FALSE)</f>
        <v>Hamar</v>
      </c>
      <c r="D368" s="239" t="str">
        <f>VLOOKUP(A368,'Questions_de_Village_V1-2-1'!$A:$AB,9,FALSE)</f>
        <v>Hamar</v>
      </c>
      <c r="E368" s="239">
        <f>VLOOKUP(A368,'Questions_de_Village_V1-2-1'!$A:$AB,4,FALSE)</f>
        <v>12.1051496373</v>
      </c>
      <c r="F368" s="239">
        <f>VLOOKUP(A368,'Questions_de_Village_V1-2-1'!$A:$AB,5,FALSE)</f>
        <v>17.404153875199999</v>
      </c>
      <c r="G368" s="239">
        <f>VLOOKUP(A368,'Questions_de_Village_V1-2-1'!$A:$AB,6,FALSE)</f>
        <v>377.07059693399998</v>
      </c>
      <c r="H368" s="239"/>
      <c r="I368" s="239" t="str">
        <f>VLOOKUP(A368,'Questions_de_Village_V1-2-1'!$A:$AB,10,FALSE)</f>
        <v>Amloudouba</v>
      </c>
      <c r="J368" s="239" t="str">
        <f>VLOOKUP(A368,'Questions_de_Village_V1-2-1'!$A:$AB,11,FALSE)</f>
        <v>Arbouchatak</v>
      </c>
      <c r="K368" s="239" t="str">
        <f>VLOOKUP(A368,'Questions_de_Village_V1-2-1'!$A:$AB,14,FALSE)</f>
        <v>swamp_near_by</v>
      </c>
      <c r="L368" s="239">
        <f>VLOOKUP(A368,'Questions_de_Village_V1-2-1'!$A:$AB,15,FALSE)</f>
        <v>0</v>
      </c>
      <c r="M368" s="239">
        <f>VLOOKUP(A368,'Questions_de_Village_V1-2-1'!$A:$AB,16,FALSE)</f>
        <v>0</v>
      </c>
      <c r="N368" s="235"/>
      <c r="O368" s="235"/>
      <c r="P368" s="235">
        <v>836</v>
      </c>
      <c r="Q368" s="235">
        <v>877</v>
      </c>
      <c r="R368" s="235">
        <v>42</v>
      </c>
      <c r="S368" s="233">
        <v>265</v>
      </c>
      <c r="T368" s="233">
        <v>184</v>
      </c>
      <c r="U368" s="237">
        <v>69.433962264150935</v>
      </c>
      <c r="V368" s="233">
        <v>34</v>
      </c>
      <c r="W368" s="237">
        <v>12.830188679245284</v>
      </c>
      <c r="X368" s="236">
        <v>6.3095238095238093</v>
      </c>
      <c r="Y368" s="236">
        <v>4.3809523809523814</v>
      </c>
      <c r="Z368" s="236">
        <v>0.80952380952380953</v>
      </c>
      <c r="AA368" s="240">
        <v>42</v>
      </c>
      <c r="AB368" s="237">
        <v>100</v>
      </c>
      <c r="AC368" s="240">
        <v>0</v>
      </c>
      <c r="AD368" s="237">
        <v>0</v>
      </c>
      <c r="AE368" s="240">
        <v>0</v>
      </c>
      <c r="AF368" s="237">
        <v>0</v>
      </c>
      <c r="AG368" s="240">
        <v>0</v>
      </c>
      <c r="AH368" s="237">
        <v>0</v>
      </c>
      <c r="AI368" s="235">
        <v>16</v>
      </c>
      <c r="AJ368" s="235">
        <v>17</v>
      </c>
      <c r="AK368" s="237">
        <v>47.058823529411761</v>
      </c>
      <c r="AL368" s="237">
        <v>50</v>
      </c>
      <c r="AM368" s="237">
        <v>97.058823529411768</v>
      </c>
      <c r="AN368" s="238">
        <v>31.735294117647058</v>
      </c>
      <c r="AO368" s="239" t="s">
        <v>1796</v>
      </c>
    </row>
    <row r="369" spans="1:41" x14ac:dyDescent="0.25">
      <c r="A369" s="234" t="s">
        <v>1270</v>
      </c>
      <c r="B369" s="235" t="s">
        <v>1270</v>
      </c>
      <c r="C369" s="239" t="str">
        <f>VLOOKUP(A369,'Questions_de_Village_V1-2-1'!$A:$AB,1,FALSE)</f>
        <v>Haradja</v>
      </c>
      <c r="D369" s="239" t="str">
        <f>VLOOKUP(A369,'Questions_de_Village_V1-2-1'!$A:$AB,9,FALSE)</f>
        <v>Aradja</v>
      </c>
      <c r="E369" s="239">
        <f>VLOOKUP(A369,'Questions_de_Village_V1-2-1'!$A:$AB,4,FALSE)</f>
        <v>12.582013871699999</v>
      </c>
      <c r="F369" s="239">
        <f>VLOOKUP(A369,'Questions_de_Village_V1-2-1'!$A:$AB,5,FALSE)</f>
        <v>17.052690717200001</v>
      </c>
      <c r="G369" s="239">
        <f>VLOOKUP(A369,'Questions_de_Village_V1-2-1'!$A:$AB,6,FALSE)</f>
        <v>304.14828567000001</v>
      </c>
      <c r="H369" s="239"/>
      <c r="I369" s="239" t="str">
        <f>VLOOKUP(A369,'Questions_de_Village_V1-2-1'!$A:$AB,10,FALSE)</f>
        <v>Moito</v>
      </c>
      <c r="J369" s="239" t="str">
        <f>VLOOKUP(A369,'Questions_de_Village_V1-2-1'!$A:$AB,11,FALSE)</f>
        <v>Djokhana</v>
      </c>
      <c r="K369" s="239" t="str">
        <f>VLOOKUP(A369,'Questions_de_Village_V1-2-1'!$A:$AB,14,FALSE)</f>
        <v>commercial_bh_in_next_village</v>
      </c>
      <c r="L369" s="239">
        <f>VLOOKUP(A369,'Questions_de_Village_V1-2-1'!$A:$AB,15,FALSE)</f>
        <v>0</v>
      </c>
      <c r="M369" s="239">
        <f>VLOOKUP(A369,'Questions_de_Village_V1-2-1'!$A:$AB,16,FALSE)</f>
        <v>1</v>
      </c>
      <c r="N369" s="235"/>
      <c r="O369" s="235"/>
      <c r="P369" s="235">
        <v>1261</v>
      </c>
      <c r="Q369" s="235">
        <v>1370</v>
      </c>
      <c r="R369" s="235">
        <v>110</v>
      </c>
      <c r="S369" s="233">
        <v>784</v>
      </c>
      <c r="T369" s="233">
        <v>579</v>
      </c>
      <c r="U369" s="237">
        <v>73.852040816326522</v>
      </c>
      <c r="V369" s="233">
        <v>191</v>
      </c>
      <c r="W369" s="237">
        <v>24.362244897959183</v>
      </c>
      <c r="X369" s="236">
        <v>7.127272727272727</v>
      </c>
      <c r="Y369" s="236">
        <v>5.2636363636363637</v>
      </c>
      <c r="Z369" s="236">
        <v>1.7363636363636363</v>
      </c>
      <c r="AA369" s="240">
        <v>105</v>
      </c>
      <c r="AB369" s="237">
        <v>95.454545454545453</v>
      </c>
      <c r="AC369" s="240">
        <v>2</v>
      </c>
      <c r="AD369" s="237">
        <v>1.8181818181818181</v>
      </c>
      <c r="AE369" s="240">
        <v>0</v>
      </c>
      <c r="AF369" s="237">
        <v>0</v>
      </c>
      <c r="AG369" s="240">
        <v>0</v>
      </c>
      <c r="AH369" s="237">
        <v>0</v>
      </c>
      <c r="AI369" s="235">
        <v>92</v>
      </c>
      <c r="AJ369" s="235">
        <v>99</v>
      </c>
      <c r="AK369" s="237">
        <v>48.167539267015705</v>
      </c>
      <c r="AL369" s="237">
        <v>51.832460732984295</v>
      </c>
      <c r="AM369" s="237">
        <v>100</v>
      </c>
      <c r="AN369" s="238">
        <v>24.392670157068064</v>
      </c>
      <c r="AO369" s="239" t="s">
        <v>166</v>
      </c>
    </row>
    <row r="370" spans="1:41" x14ac:dyDescent="0.25">
      <c r="A370" s="266" t="s">
        <v>1204</v>
      </c>
      <c r="B370" s="235" t="s">
        <v>1963</v>
      </c>
      <c r="C370" s="239" t="str">
        <f>VLOOKUP(A370,'Questions_de_Village_V1-2-1'!$A:$AB,1,FALSE)</f>
        <v xml:space="preserve">Haraza  </v>
      </c>
      <c r="D370" s="239" t="str">
        <f>VLOOKUP(A370,'Questions_de_Village_V1-2-1'!$A:$AB,9,FALSE)</f>
        <v>Hazara Amloubia</v>
      </c>
      <c r="E370" s="239">
        <f>VLOOKUP(A370,'Questions_de_Village_V1-2-1'!$A:$AB,4,FALSE)</f>
        <v>12.276081320999999</v>
      </c>
      <c r="F370" s="239">
        <f>VLOOKUP(A370,'Questions_de_Village_V1-2-1'!$A:$AB,5,FALSE)</f>
        <v>17.006868860299999</v>
      </c>
      <c r="G370" s="239">
        <f>VLOOKUP(A370,'Questions_de_Village_V1-2-1'!$A:$AB,6,FALSE)</f>
        <v>324.21706018999998</v>
      </c>
      <c r="H370" s="239"/>
      <c r="I370" s="239" t="str">
        <f>VLOOKUP(A370,'Questions_de_Village_V1-2-1'!$A:$AB,10,FALSE)</f>
        <v>Tania_2_Dukshi_</v>
      </c>
      <c r="J370" s="239" t="str">
        <f>VLOOKUP(A370,'Questions_de_Village_V1-2-1'!$A:$AB,11,FALSE)</f>
        <v>Bokoro</v>
      </c>
      <c r="K370" s="239" t="str">
        <f>VLOOKUP(A370,'Questions_de_Village_V1-2-1'!$A:$AB,14,FALSE)</f>
        <v>commercial_bh_in_next_village</v>
      </c>
      <c r="L370" s="239">
        <f>VLOOKUP(A370,'Questions_de_Village_V1-2-1'!$A:$AB,15,FALSE)</f>
        <v>0</v>
      </c>
      <c r="M370" s="239">
        <f>VLOOKUP(A370,'Questions_de_Village_V1-2-1'!$A:$AB,16,FALSE)</f>
        <v>1</v>
      </c>
      <c r="N370" s="235"/>
      <c r="O370" s="235"/>
      <c r="P370" s="235">
        <v>7975</v>
      </c>
      <c r="Q370" s="235">
        <v>7991</v>
      </c>
      <c r="R370" s="235">
        <v>17</v>
      </c>
      <c r="S370" s="233">
        <v>99</v>
      </c>
      <c r="T370" s="233">
        <v>65</v>
      </c>
      <c r="U370" s="237">
        <v>65.656565656565661</v>
      </c>
      <c r="V370" s="233">
        <v>25</v>
      </c>
      <c r="W370" s="237">
        <v>25.252525252525253</v>
      </c>
      <c r="X370" s="236">
        <v>5.8235294117647056</v>
      </c>
      <c r="Y370" s="236">
        <v>3.8235294117647061</v>
      </c>
      <c r="Z370" s="236">
        <v>1.4705882352941178</v>
      </c>
      <c r="AA370" s="240">
        <v>14</v>
      </c>
      <c r="AB370" s="237">
        <v>82.35294117647058</v>
      </c>
      <c r="AC370" s="240">
        <v>1</v>
      </c>
      <c r="AD370" s="237">
        <v>5.8823529411764701</v>
      </c>
      <c r="AE370" s="240">
        <v>1</v>
      </c>
      <c r="AF370" s="237">
        <v>5.8823529411764701</v>
      </c>
      <c r="AG370" s="240">
        <v>0</v>
      </c>
      <c r="AH370" s="237">
        <v>0</v>
      </c>
      <c r="AI370" s="235">
        <v>12</v>
      </c>
      <c r="AJ370" s="235">
        <v>12</v>
      </c>
      <c r="AK370" s="237">
        <v>48</v>
      </c>
      <c r="AL370" s="237">
        <v>48</v>
      </c>
      <c r="AM370" s="237">
        <v>96</v>
      </c>
      <c r="AN370" s="238">
        <v>30.04</v>
      </c>
      <c r="AO370" s="239" t="s">
        <v>102</v>
      </c>
    </row>
    <row r="371" spans="1:41" x14ac:dyDescent="0.25">
      <c r="A371" s="234" t="s">
        <v>1854</v>
      </c>
      <c r="B371" s="235" t="s">
        <v>1854</v>
      </c>
      <c r="C371" s="239" t="str">
        <f>VLOOKUP(A371,'Questions_de_Village_V1-2-1'!$A:$AB,1,FALSE)</f>
        <v>Harazaya</v>
      </c>
      <c r="D371" s="239" t="str">
        <f>VLOOKUP(A371,'Questions_de_Village_V1-2-1'!$A:$AB,9,FALSE)</f>
        <v>Harazaï</v>
      </c>
      <c r="E371" s="239">
        <f>VLOOKUP(A371,'Questions_de_Village_V1-2-1'!$A:$AB,4,FALSE)</f>
        <v>11.7920888007</v>
      </c>
      <c r="F371" s="239">
        <f>VLOOKUP(A371,'Questions_de_Village_V1-2-1'!$A:$AB,5,FALSE)</f>
        <v>17.165856701399999</v>
      </c>
      <c r="G371" s="239">
        <f>VLOOKUP(A371,'Questions_de_Village_V1-2-1'!$A:$AB,6,FALSE)</f>
        <v>336.09335855199998</v>
      </c>
      <c r="H371" s="239"/>
      <c r="I371" s="239" t="str">
        <f>VLOOKUP(A371,'Questions_de_Village_V1-2-1'!$A:$AB,10,FALSE)</f>
        <v/>
      </c>
      <c r="J371" s="239" t="str">
        <f>VLOOKUP(A371,'Questions_de_Village_V1-2-1'!$A:$AB,11,FALSE)</f>
        <v>Gama</v>
      </c>
      <c r="K371" s="239" t="str">
        <f>VLOOKUP(A371,'Questions_de_Village_V1-2-1'!$A:$AB,14,FALSE)</f>
        <v>bh_in_village</v>
      </c>
      <c r="L371" s="239">
        <f>VLOOKUP(A371,'Questions_de_Village_V1-2-1'!$A:$AB,15,FALSE)</f>
        <v>4</v>
      </c>
      <c r="M371" s="239">
        <f>VLOOKUP(A371,'Questions_de_Village_V1-2-1'!$A:$AB,16,FALSE)</f>
        <v>0</v>
      </c>
      <c r="N371" s="235"/>
      <c r="O371" s="235"/>
      <c r="P371" s="235">
        <v>292</v>
      </c>
      <c r="Q371" s="235">
        <v>615</v>
      </c>
      <c r="R371" s="235">
        <v>324</v>
      </c>
      <c r="S371" s="233">
        <v>1999</v>
      </c>
      <c r="T371" s="233">
        <v>1320</v>
      </c>
      <c r="U371" s="237">
        <v>66.033016508254121</v>
      </c>
      <c r="V371" s="233">
        <v>482</v>
      </c>
      <c r="W371" s="237">
        <v>24.112056028014006</v>
      </c>
      <c r="X371" s="236">
        <v>6.1697530864197532</v>
      </c>
      <c r="Y371" s="236">
        <v>4.0740740740740744</v>
      </c>
      <c r="Z371" s="236">
        <v>1.4876543209876543</v>
      </c>
      <c r="AA371" s="240">
        <v>267</v>
      </c>
      <c r="AB371" s="237">
        <v>82.407407407407405</v>
      </c>
      <c r="AC371" s="240">
        <v>38</v>
      </c>
      <c r="AD371" s="237">
        <v>11.728395061728394</v>
      </c>
      <c r="AE371" s="240">
        <v>9</v>
      </c>
      <c r="AF371" s="237">
        <v>2.7777777777777777</v>
      </c>
      <c r="AG371" s="240">
        <v>2</v>
      </c>
      <c r="AH371" s="237">
        <v>0.61728395061728392</v>
      </c>
      <c r="AI371" s="235">
        <v>197</v>
      </c>
      <c r="AJ371" s="235">
        <v>248</v>
      </c>
      <c r="AK371" s="237">
        <v>40.871369294605806</v>
      </c>
      <c r="AL371" s="237">
        <v>51.452282157676343</v>
      </c>
      <c r="AM371" s="237">
        <v>92.323651452282149</v>
      </c>
      <c r="AN371" s="238">
        <v>23.248962655601659</v>
      </c>
      <c r="AO371" s="239" t="s">
        <v>1961</v>
      </c>
    </row>
    <row r="372" spans="1:41" x14ac:dyDescent="0.25">
      <c r="A372" s="266" t="s">
        <v>1475</v>
      </c>
      <c r="B372" s="235" t="s">
        <v>1475</v>
      </c>
      <c r="C372" s="239" t="str">
        <f>VLOOKUP(A372,'Questions_de_Village_V1-2-1'!$A:$AB,1,FALSE)</f>
        <v>Harene</v>
      </c>
      <c r="D372" s="239" t="str">
        <f>VLOOKUP(A372,'Questions_de_Village_V1-2-1'!$A:$AB,9,FALSE)</f>
        <v>Harne</v>
      </c>
      <c r="E372" s="239">
        <f>VLOOKUP(A372,'Questions_de_Village_V1-2-1'!$A:$AB,4,FALSE)</f>
        <v>12.270048792400001</v>
      </c>
      <c r="F372" s="239">
        <f>VLOOKUP(A372,'Questions_de_Village_V1-2-1'!$A:$AB,5,FALSE)</f>
        <v>17.1441688305</v>
      </c>
      <c r="G372" s="239">
        <f>VLOOKUP(A372,'Questions_de_Village_V1-2-1'!$A:$AB,6,FALSE)</f>
        <v>274.05106971700002</v>
      </c>
      <c r="H372" s="239"/>
      <c r="I372" s="239" t="str">
        <f>VLOOKUP(A372,'Questions_de_Village_V1-2-1'!$A:$AB,10,FALSE)</f>
        <v>Tania_1_Bokoro_</v>
      </c>
      <c r="J372" s="239" t="str">
        <f>VLOOKUP(A372,'Questions_de_Village_V1-2-1'!$A:$AB,11,FALSE)</f>
        <v>Tchawai</v>
      </c>
      <c r="K372" s="239" t="str">
        <f>VLOOKUP(A372,'Questions_de_Village_V1-2-1'!$A:$AB,14,FALSE)</f>
        <v>bh_in_village</v>
      </c>
      <c r="L372" s="239">
        <f>VLOOKUP(A372,'Questions_de_Village_V1-2-1'!$A:$AB,15,FALSE)</f>
        <v>1</v>
      </c>
      <c r="M372" s="239">
        <f>VLOOKUP(A372,'Questions_de_Village_V1-2-1'!$A:$AB,16,FALSE)</f>
        <v>1</v>
      </c>
      <c r="N372" s="235"/>
      <c r="O372" s="235"/>
      <c r="P372" s="235">
        <v>2233</v>
      </c>
      <c r="Q372" s="235">
        <v>2278</v>
      </c>
      <c r="R372" s="235">
        <v>46</v>
      </c>
      <c r="S372" s="233">
        <v>344</v>
      </c>
      <c r="T372" s="233">
        <v>250</v>
      </c>
      <c r="U372" s="237">
        <v>72.674418604651152</v>
      </c>
      <c r="V372" s="233">
        <v>80</v>
      </c>
      <c r="W372" s="237">
        <v>23.255813953488371</v>
      </c>
      <c r="X372" s="236">
        <v>7.4782608695652177</v>
      </c>
      <c r="Y372" s="236">
        <v>5.4347826086956523</v>
      </c>
      <c r="Z372" s="236">
        <v>1.7391304347826086</v>
      </c>
      <c r="AA372" s="240">
        <v>44</v>
      </c>
      <c r="AB372" s="237">
        <v>95.652173913043484</v>
      </c>
      <c r="AC372" s="240">
        <v>2</v>
      </c>
      <c r="AD372" s="237">
        <v>4.3478260869565215</v>
      </c>
      <c r="AE372" s="240">
        <v>0</v>
      </c>
      <c r="AF372" s="237">
        <v>0</v>
      </c>
      <c r="AG372" s="240">
        <v>0</v>
      </c>
      <c r="AH372" s="237">
        <v>0</v>
      </c>
      <c r="AI372" s="235">
        <v>34</v>
      </c>
      <c r="AJ372" s="235">
        <v>46</v>
      </c>
      <c r="AK372" s="237">
        <v>42.5</v>
      </c>
      <c r="AL372" s="237">
        <v>57.499999999999993</v>
      </c>
      <c r="AM372" s="237">
        <v>100</v>
      </c>
      <c r="AN372" s="238">
        <v>35.112499999999997</v>
      </c>
      <c r="AO372" s="239" t="s">
        <v>2051</v>
      </c>
    </row>
    <row r="373" spans="1:41" x14ac:dyDescent="0.25">
      <c r="A373" s="266" t="s">
        <v>1205</v>
      </c>
      <c r="B373" s="235" t="s">
        <v>1205</v>
      </c>
      <c r="C373" s="239" t="str">
        <f>VLOOKUP(A373,'Questions_de_Village_V1-2-1'!$A:$AB,1,FALSE)</f>
        <v>Harouma Aboulfaga</v>
      </c>
      <c r="D373" s="239" t="str">
        <f>VLOOKUP(A373,'Questions_de_Village_V1-2-1'!$A:$AB,9,FALSE)</f>
        <v>Ankharouma</v>
      </c>
      <c r="E373" s="239">
        <f>VLOOKUP(A373,'Questions_de_Village_V1-2-1'!$A:$AB,4,FALSE)</f>
        <v>12.3797530165</v>
      </c>
      <c r="F373" s="239">
        <f>VLOOKUP(A373,'Questions_de_Village_V1-2-1'!$A:$AB,5,FALSE)</f>
        <v>17.116431518700001</v>
      </c>
      <c r="G373" s="239">
        <f>VLOOKUP(A373,'Questions_de_Village_V1-2-1'!$A:$AB,6,FALSE)</f>
        <v>275.33619990800003</v>
      </c>
      <c r="H373" s="239"/>
      <c r="I373" s="239" t="str">
        <f>VLOOKUP(A373,'Questions_de_Village_V1-2-1'!$A:$AB,10,FALSE)</f>
        <v>Tania_2_Dukshi_</v>
      </c>
      <c r="J373" s="239" t="str">
        <f>VLOOKUP(A373,'Questions_de_Village_V1-2-1'!$A:$AB,11,FALSE)</f>
        <v>Bokoro</v>
      </c>
      <c r="K373" s="239" t="str">
        <f>VLOOKUP(A373,'Questions_de_Village_V1-2-1'!$A:$AB,14,FALSE)</f>
        <v>bh_in_village</v>
      </c>
      <c r="L373" s="239">
        <f>VLOOKUP(A373,'Questions_de_Village_V1-2-1'!$A:$AB,15,FALSE)</f>
        <v>1</v>
      </c>
      <c r="M373" s="239">
        <f>VLOOKUP(A373,'Questions_de_Village_V1-2-1'!$A:$AB,16,FALSE)</f>
        <v>0</v>
      </c>
      <c r="N373" s="235"/>
      <c r="O373" s="235"/>
      <c r="P373" s="235">
        <v>9035</v>
      </c>
      <c r="Q373" s="235">
        <v>9079</v>
      </c>
      <c r="R373" s="235">
        <v>45</v>
      </c>
      <c r="S373" s="233">
        <v>328</v>
      </c>
      <c r="T373" s="233">
        <v>233</v>
      </c>
      <c r="U373" s="237">
        <v>71.036585365853654</v>
      </c>
      <c r="V373" s="233">
        <v>99</v>
      </c>
      <c r="W373" s="237">
        <v>30.182926829268293</v>
      </c>
      <c r="X373" s="236">
        <v>7.2888888888888888</v>
      </c>
      <c r="Y373" s="236">
        <v>5.177777777777778</v>
      </c>
      <c r="Z373" s="236">
        <v>2.2000000000000002</v>
      </c>
      <c r="AA373" s="240">
        <v>38</v>
      </c>
      <c r="AB373" s="237">
        <v>84.444444444444443</v>
      </c>
      <c r="AC373" s="240">
        <v>6</v>
      </c>
      <c r="AD373" s="237">
        <v>13.333333333333334</v>
      </c>
      <c r="AE373" s="240">
        <v>0</v>
      </c>
      <c r="AF373" s="237">
        <v>0</v>
      </c>
      <c r="AG373" s="240">
        <v>0</v>
      </c>
      <c r="AH373" s="237">
        <v>0</v>
      </c>
      <c r="AI373" s="235">
        <v>42</v>
      </c>
      <c r="AJ373" s="235">
        <v>57</v>
      </c>
      <c r="AK373" s="237">
        <v>42.424242424242422</v>
      </c>
      <c r="AL373" s="237">
        <v>57.575757575757578</v>
      </c>
      <c r="AM373" s="237">
        <v>100</v>
      </c>
      <c r="AN373" s="238">
        <v>36.19191919191919</v>
      </c>
      <c r="AO373" s="239" t="s">
        <v>102</v>
      </c>
    </row>
    <row r="374" spans="1:41" x14ac:dyDescent="0.25">
      <c r="A374" s="266" t="s">
        <v>413</v>
      </c>
      <c r="B374" s="235" t="s">
        <v>413</v>
      </c>
      <c r="C374" s="239" t="str">
        <f>VLOOKUP(A374,'Questions_de_Village_V1-2-1'!$A:$AB,1,FALSE)</f>
        <v>Hazara 2</v>
      </c>
      <c r="D374" s="239" t="str">
        <f>VLOOKUP(A374,'Questions_de_Village_V1-2-1'!$A:$AB,9,FALSE)</f>
        <v>Hazara 2</v>
      </c>
      <c r="E374" s="239">
        <f>VLOOKUP(A374,'Questions_de_Village_V1-2-1'!$A:$AB,4,FALSE)</f>
        <v>12.268895542999999</v>
      </c>
      <c r="F374" s="239">
        <f>VLOOKUP(A374,'Questions_de_Village_V1-2-1'!$A:$AB,5,FALSE)</f>
        <v>17.000432036700001</v>
      </c>
      <c r="G374" s="239">
        <f>VLOOKUP(A374,'Questions_de_Village_V1-2-1'!$A:$AB,6,FALSE)</f>
        <v>288.87839214399997</v>
      </c>
      <c r="H374" s="239"/>
      <c r="I374" s="239" t="str">
        <f>VLOOKUP(A374,'Questions_de_Village_V1-2-1'!$A:$AB,10,FALSE)</f>
        <v>Tania_2_Dukshi_</v>
      </c>
      <c r="J374" s="239" t="str">
        <f>VLOOKUP(A374,'Questions_de_Village_V1-2-1'!$A:$AB,11,FALSE)</f>
        <v>Bokoro</v>
      </c>
      <c r="K374" s="239" t="str">
        <f>VLOOKUP(A374,'Questions_de_Village_V1-2-1'!$A:$AB,14,FALSE)</f>
        <v>bh_in_village</v>
      </c>
      <c r="L374" s="239">
        <f>VLOOKUP(A374,'Questions_de_Village_V1-2-1'!$A:$AB,15,FALSE)</f>
        <v>1</v>
      </c>
      <c r="M374" s="239">
        <f>VLOOKUP(A374,'Questions_de_Village_V1-2-1'!$A:$AB,16,FALSE)</f>
        <v>0</v>
      </c>
      <c r="N374" s="235"/>
      <c r="O374" s="235"/>
      <c r="P374" s="235">
        <v>2421</v>
      </c>
      <c r="Q374" s="235">
        <v>2478</v>
      </c>
      <c r="R374" s="235">
        <v>58</v>
      </c>
      <c r="S374" s="233">
        <v>393</v>
      </c>
      <c r="T374" s="233">
        <v>271</v>
      </c>
      <c r="U374" s="237">
        <v>68.956743002544528</v>
      </c>
      <c r="V374" s="233">
        <v>88</v>
      </c>
      <c r="W374" s="237">
        <v>22.391857506361323</v>
      </c>
      <c r="X374" s="236">
        <v>6.7758620689655169</v>
      </c>
      <c r="Y374" s="236">
        <v>5.1132075471698117</v>
      </c>
      <c r="Z374" s="236">
        <v>1.5172413793103448</v>
      </c>
      <c r="AA374" s="240">
        <v>51</v>
      </c>
      <c r="AB374" s="237">
        <v>87.931034482758619</v>
      </c>
      <c r="AC374" s="240">
        <v>7</v>
      </c>
      <c r="AD374" s="237">
        <v>12.068965517241379</v>
      </c>
      <c r="AE374" s="240">
        <v>0</v>
      </c>
      <c r="AF374" s="237">
        <v>0</v>
      </c>
      <c r="AG374" s="240">
        <v>0</v>
      </c>
      <c r="AH374" s="237">
        <v>0</v>
      </c>
      <c r="AI374" s="235">
        <v>47</v>
      </c>
      <c r="AJ374" s="235">
        <v>41</v>
      </c>
      <c r="AK374" s="237">
        <v>53.409090909090907</v>
      </c>
      <c r="AL374" s="237">
        <v>46.590909090909086</v>
      </c>
      <c r="AM374" s="237">
        <v>100</v>
      </c>
      <c r="AN374" s="238">
        <v>36.272727272727273</v>
      </c>
      <c r="AO374" s="239" t="s">
        <v>102</v>
      </c>
    </row>
    <row r="375" spans="1:41" x14ac:dyDescent="0.25">
      <c r="A375" s="266" t="s">
        <v>1206</v>
      </c>
      <c r="B375" s="235" t="s">
        <v>1206</v>
      </c>
      <c r="C375" s="239" t="str">
        <f>VLOOKUP(A375,'Questions_de_Village_V1-2-1'!$A:$AB,1,FALSE)</f>
        <v>Hazara 3</v>
      </c>
      <c r="D375" s="239" t="str">
        <f>VLOOKUP(A375,'Questions_de_Village_V1-2-1'!$A:$AB,9,FALSE)</f>
        <v>Hazara3</v>
      </c>
      <c r="E375" s="239">
        <f>VLOOKUP(A375,'Questions_de_Village_V1-2-1'!$A:$AB,4,FALSE)</f>
        <v>12.257531282</v>
      </c>
      <c r="F375" s="239">
        <f>VLOOKUP(A375,'Questions_de_Village_V1-2-1'!$A:$AB,5,FALSE)</f>
        <v>16.999522714699999</v>
      </c>
      <c r="G375" s="239">
        <f>VLOOKUP(A375,'Questions_de_Village_V1-2-1'!$A:$AB,6,FALSE)</f>
        <v>324.79682071799999</v>
      </c>
      <c r="H375" s="239"/>
      <c r="I375" s="239" t="str">
        <f>VLOOKUP(A375,'Questions_de_Village_V1-2-1'!$A:$AB,10,FALSE)</f>
        <v>Tania_1_Bokoro_</v>
      </c>
      <c r="J375" s="239" t="str">
        <f>VLOOKUP(A375,'Questions_de_Village_V1-2-1'!$A:$AB,11,FALSE)</f>
        <v>Bokoro</v>
      </c>
      <c r="K375" s="239" t="str">
        <f>VLOOKUP(A375,'Questions_de_Village_V1-2-1'!$A:$AB,14,FALSE)</f>
        <v>bh_in_village</v>
      </c>
      <c r="L375" s="239">
        <f>VLOOKUP(A375,'Questions_de_Village_V1-2-1'!$A:$AB,15,FALSE)</f>
        <v>1</v>
      </c>
      <c r="M375" s="239">
        <f>VLOOKUP(A375,'Questions_de_Village_V1-2-1'!$A:$AB,16,FALSE)</f>
        <v>1</v>
      </c>
      <c r="N375" s="235"/>
      <c r="O375" s="235"/>
      <c r="P375" s="235">
        <v>2479</v>
      </c>
      <c r="Q375" s="235">
        <v>2500</v>
      </c>
      <c r="R375" s="235">
        <v>22</v>
      </c>
      <c r="S375" s="233">
        <v>145</v>
      </c>
      <c r="T375" s="233">
        <v>95</v>
      </c>
      <c r="U375" s="237">
        <v>65.517241379310349</v>
      </c>
      <c r="V375" s="233">
        <v>57</v>
      </c>
      <c r="W375" s="237">
        <v>39.310344827586206</v>
      </c>
      <c r="X375" s="236">
        <v>6.5909090909090908</v>
      </c>
      <c r="Y375" s="236">
        <v>4.3181818181818183</v>
      </c>
      <c r="Z375" s="236">
        <v>2.5909090909090908</v>
      </c>
      <c r="AA375" s="240">
        <v>18</v>
      </c>
      <c r="AB375" s="237">
        <v>81.818181818181827</v>
      </c>
      <c r="AC375" s="240">
        <v>3</v>
      </c>
      <c r="AD375" s="237">
        <v>13.636363636363635</v>
      </c>
      <c r="AE375" s="240">
        <v>0</v>
      </c>
      <c r="AF375" s="237">
        <v>0</v>
      </c>
      <c r="AG375" s="240">
        <v>1</v>
      </c>
      <c r="AH375" s="237">
        <v>4.5454545454545459</v>
      </c>
      <c r="AI375" s="235">
        <v>32</v>
      </c>
      <c r="AJ375" s="235">
        <v>25</v>
      </c>
      <c r="AK375" s="237">
        <v>56.140350877192979</v>
      </c>
      <c r="AL375" s="237">
        <v>43.859649122807014</v>
      </c>
      <c r="AM375" s="237">
        <v>100</v>
      </c>
      <c r="AN375" s="238">
        <v>31.157894736842106</v>
      </c>
      <c r="AO375" s="239" t="s">
        <v>102</v>
      </c>
    </row>
    <row r="376" spans="1:41" x14ac:dyDescent="0.25">
      <c r="A376" s="266" t="s">
        <v>1207</v>
      </c>
      <c r="B376" s="235" t="s">
        <v>1207</v>
      </c>
      <c r="C376" s="239" t="str">
        <f>VLOOKUP(A376,'Questions_de_Village_V1-2-1'!$A:$AB,1,FALSE)</f>
        <v>Hazara-Amloubia</v>
      </c>
      <c r="D376" s="239" t="str">
        <f>VLOOKUP(A376,'Questions_de_Village_V1-2-1'!$A:$AB,9,FALSE)</f>
        <v>Hazara4</v>
      </c>
      <c r="E376" s="239">
        <f>VLOOKUP(A376,'Questions_de_Village_V1-2-1'!$A:$AB,4,FALSE)</f>
        <v>12.266381776099999</v>
      </c>
      <c r="F376" s="239">
        <f>VLOOKUP(A376,'Questions_de_Village_V1-2-1'!$A:$AB,5,FALSE)</f>
        <v>16.988351271999999</v>
      </c>
      <c r="G376" s="239">
        <f>VLOOKUP(A376,'Questions_de_Village_V1-2-1'!$A:$AB,6,FALSE)</f>
        <v>315.82438364000001</v>
      </c>
      <c r="H376" s="239"/>
      <c r="I376" s="239" t="str">
        <f>VLOOKUP(A376,'Questions_de_Village_V1-2-1'!$A:$AB,10,FALSE)</f>
        <v>Tania_1_Bokoro_</v>
      </c>
      <c r="J376" s="239" t="str">
        <f>VLOOKUP(A376,'Questions_de_Village_V1-2-1'!$A:$AB,11,FALSE)</f>
        <v>Bokoro</v>
      </c>
      <c r="K376" s="239" t="str">
        <f>VLOOKUP(A376,'Questions_de_Village_V1-2-1'!$A:$AB,14,FALSE)</f>
        <v>bh_in_village</v>
      </c>
      <c r="L376" s="239">
        <f>VLOOKUP(A376,'Questions_de_Village_V1-2-1'!$A:$AB,15,FALSE)</f>
        <v>1</v>
      </c>
      <c r="M376" s="239">
        <f>VLOOKUP(A376,'Questions_de_Village_V1-2-1'!$A:$AB,16,FALSE)</f>
        <v>0</v>
      </c>
      <c r="N376" s="235"/>
      <c r="O376" s="235"/>
      <c r="P376" s="235">
        <v>2318</v>
      </c>
      <c r="Q376" s="235">
        <v>2420</v>
      </c>
      <c r="R376" s="235">
        <v>103</v>
      </c>
      <c r="S376" s="233">
        <v>626</v>
      </c>
      <c r="T376" s="233">
        <v>433</v>
      </c>
      <c r="U376" s="237">
        <v>69.16932907348243</v>
      </c>
      <c r="V376" s="233">
        <v>191</v>
      </c>
      <c r="W376" s="237">
        <v>30.511182108626201</v>
      </c>
      <c r="X376" s="236">
        <v>6.0776699029126213</v>
      </c>
      <c r="Y376" s="236">
        <v>4.6063829787234045</v>
      </c>
      <c r="Z376" s="236">
        <v>1.854368932038835</v>
      </c>
      <c r="AA376" s="240">
        <v>93</v>
      </c>
      <c r="AB376" s="237">
        <v>90.291262135922338</v>
      </c>
      <c r="AC376" s="240">
        <v>6</v>
      </c>
      <c r="AD376" s="237">
        <v>5.825242718446602</v>
      </c>
      <c r="AE376" s="240">
        <v>0</v>
      </c>
      <c r="AF376" s="237">
        <v>0</v>
      </c>
      <c r="AG376" s="240">
        <v>0</v>
      </c>
      <c r="AH376" s="237">
        <v>0</v>
      </c>
      <c r="AI376" s="235">
        <v>102</v>
      </c>
      <c r="AJ376" s="235">
        <v>89</v>
      </c>
      <c r="AK376" s="237">
        <v>53.403141361256544</v>
      </c>
      <c r="AL376" s="237">
        <v>46.596858638743456</v>
      </c>
      <c r="AM376" s="237">
        <v>100</v>
      </c>
      <c r="AN376" s="238">
        <v>33.701570680628272</v>
      </c>
      <c r="AO376" s="239" t="s">
        <v>102</v>
      </c>
    </row>
    <row r="377" spans="1:41" x14ac:dyDescent="0.25">
      <c r="A377" s="266" t="s">
        <v>350</v>
      </c>
      <c r="B377" s="235" t="s">
        <v>1992</v>
      </c>
      <c r="C377" s="239"/>
      <c r="D377" s="239"/>
      <c r="E377" s="239"/>
      <c r="F377" s="239"/>
      <c r="G377" s="239"/>
      <c r="H377" s="239"/>
      <c r="I377" s="239"/>
      <c r="J377" s="239"/>
      <c r="K377" s="239"/>
      <c r="L377" s="239"/>
      <c r="M377" s="239"/>
      <c r="N377" s="235"/>
      <c r="O377" s="235"/>
      <c r="P377" s="235">
        <v>525</v>
      </c>
      <c r="Q377" s="235">
        <v>535</v>
      </c>
      <c r="R377" s="235">
        <v>11</v>
      </c>
      <c r="S377" s="233">
        <v>55</v>
      </c>
      <c r="T377" s="233">
        <v>34</v>
      </c>
      <c r="U377" s="237">
        <v>61.818181818181813</v>
      </c>
      <c r="V377" s="233">
        <v>18</v>
      </c>
      <c r="W377" s="237">
        <v>32.727272727272727</v>
      </c>
      <c r="X377" s="236">
        <v>5</v>
      </c>
      <c r="Y377" s="236">
        <v>3.4</v>
      </c>
      <c r="Z377" s="236">
        <v>1.6363636363636365</v>
      </c>
      <c r="AA377" s="240">
        <v>10</v>
      </c>
      <c r="AB377" s="237">
        <v>90.909090909090907</v>
      </c>
      <c r="AC377" s="240">
        <v>0</v>
      </c>
      <c r="AD377" s="237">
        <v>0</v>
      </c>
      <c r="AE377" s="240">
        <v>0</v>
      </c>
      <c r="AF377" s="237">
        <v>0</v>
      </c>
      <c r="AG377" s="240">
        <v>0</v>
      </c>
      <c r="AH377" s="237">
        <v>0</v>
      </c>
      <c r="AI377" s="235">
        <v>8</v>
      </c>
      <c r="AJ377" s="235">
        <v>10</v>
      </c>
      <c r="AK377" s="237">
        <v>44.444444444444443</v>
      </c>
      <c r="AL377" s="237">
        <v>55.555555555555557</v>
      </c>
      <c r="AM377" s="237">
        <v>100</v>
      </c>
      <c r="AN377" s="238">
        <v>30.888888888888889</v>
      </c>
      <c r="AO377" s="239" t="s">
        <v>1886</v>
      </c>
    </row>
    <row r="378" spans="1:41" x14ac:dyDescent="0.25">
      <c r="A378" s="266" t="s">
        <v>1208</v>
      </c>
      <c r="B378" s="235" t="s">
        <v>1208</v>
      </c>
      <c r="C378" s="239" t="str">
        <f>VLOOKUP(A378,'Questions_de_Village_V1-2-1'!$A:$AB,1,FALSE)</f>
        <v>Hidjelidje 1</v>
      </c>
      <c r="D378" s="239" t="str">
        <f>VLOOKUP(A378,'Questions_de_Village_V1-2-1'!$A:$AB,9,FALSE)</f>
        <v>Hidjelidje</v>
      </c>
      <c r="E378" s="239">
        <f>VLOOKUP(A378,'Questions_de_Village_V1-2-1'!$A:$AB,4,FALSE)</f>
        <v>12.3318259593</v>
      </c>
      <c r="F378" s="239">
        <f>VLOOKUP(A378,'Questions_de_Village_V1-2-1'!$A:$AB,5,FALSE)</f>
        <v>17.123274282299999</v>
      </c>
      <c r="G378" s="239">
        <f>VLOOKUP(A378,'Questions_de_Village_V1-2-1'!$A:$AB,6,FALSE)</f>
        <v>320.22850021599999</v>
      </c>
      <c r="H378" s="239"/>
      <c r="I378" s="239" t="str">
        <f>VLOOKUP(A378,'Questions_de_Village_V1-2-1'!$A:$AB,10,FALSE)</f>
        <v>Tania_2_Dukshi_</v>
      </c>
      <c r="J378" s="239" t="str">
        <f>VLOOKUP(A378,'Questions_de_Village_V1-2-1'!$A:$AB,11,FALSE)</f>
        <v>Bokoro</v>
      </c>
      <c r="K378" s="239" t="str">
        <f>VLOOKUP(A378,'Questions_de_Village_V1-2-1'!$A:$AB,14,FALSE)</f>
        <v>bh_in_village</v>
      </c>
      <c r="L378" s="239">
        <f>VLOOKUP(A378,'Questions_de_Village_V1-2-1'!$A:$AB,15,FALSE)</f>
        <v>1</v>
      </c>
      <c r="M378" s="239">
        <f>VLOOKUP(A378,'Questions_de_Village_V1-2-1'!$A:$AB,16,FALSE)</f>
        <v>0</v>
      </c>
      <c r="N378" s="235"/>
      <c r="O378" s="235"/>
      <c r="P378" s="235">
        <v>414</v>
      </c>
      <c r="Q378" s="235">
        <v>458</v>
      </c>
      <c r="R378" s="235">
        <v>45</v>
      </c>
      <c r="S378" s="233">
        <v>262</v>
      </c>
      <c r="T378" s="233">
        <v>179</v>
      </c>
      <c r="U378" s="237">
        <v>68.320610687022892</v>
      </c>
      <c r="V378" s="233">
        <v>92</v>
      </c>
      <c r="W378" s="237">
        <v>35.114503816793892</v>
      </c>
      <c r="X378" s="236">
        <v>5.822222222222222</v>
      </c>
      <c r="Y378" s="236">
        <v>4.0681818181818183</v>
      </c>
      <c r="Z378" s="236">
        <v>2.0444444444444443</v>
      </c>
      <c r="AA378" s="240">
        <v>45</v>
      </c>
      <c r="AB378" s="237">
        <v>100</v>
      </c>
      <c r="AC378" s="240">
        <v>0</v>
      </c>
      <c r="AD378" s="237">
        <v>0</v>
      </c>
      <c r="AE378" s="240">
        <v>0</v>
      </c>
      <c r="AF378" s="237">
        <v>0</v>
      </c>
      <c r="AG378" s="240">
        <v>0</v>
      </c>
      <c r="AH378" s="237">
        <v>0</v>
      </c>
      <c r="AI378" s="235">
        <v>44</v>
      </c>
      <c r="AJ378" s="235">
        <v>48</v>
      </c>
      <c r="AK378" s="237">
        <v>47.826086956521742</v>
      </c>
      <c r="AL378" s="237">
        <v>52.173913043478258</v>
      </c>
      <c r="AM378" s="237">
        <v>100</v>
      </c>
      <c r="AN378" s="238">
        <v>35.380434782608695</v>
      </c>
      <c r="AO378" s="239" t="s">
        <v>102</v>
      </c>
    </row>
    <row r="379" spans="1:41" x14ac:dyDescent="0.25">
      <c r="A379" s="266" t="s">
        <v>1323</v>
      </c>
      <c r="B379" s="235" t="s">
        <v>1323</v>
      </c>
      <c r="C379" s="239" t="str">
        <f>VLOOKUP(A379,'Questions_de_Village_V1-2-1'!$A:$AB,1,FALSE)</f>
        <v>Hidjelidje 2</v>
      </c>
      <c r="D379" s="239" t="str">
        <f>VLOOKUP(A379,'Questions_de_Village_V1-2-1'!$A:$AB,9,FALSE)</f>
        <v>Hidjelidje2</v>
      </c>
      <c r="E379" s="239">
        <f>VLOOKUP(A379,'Questions_de_Village_V1-2-1'!$A:$AB,4,FALSE)</f>
        <v>12.563456630999999</v>
      </c>
      <c r="F379" s="239">
        <f>VLOOKUP(A379,'Questions_de_Village_V1-2-1'!$A:$AB,5,FALSE)</f>
        <v>16.6962810297</v>
      </c>
      <c r="G379" s="239">
        <f>VLOOKUP(A379,'Questions_de_Village_V1-2-1'!$A:$AB,6,FALSE)</f>
        <v>309.64600666799998</v>
      </c>
      <c r="H379" s="239"/>
      <c r="I379" s="239" t="str">
        <f>VLOOKUP(A379,'Questions_de_Village_V1-2-1'!$A:$AB,10,FALSE)</f>
        <v>Mayakne</v>
      </c>
      <c r="J379" s="239" t="str">
        <f>VLOOKUP(A379,'Questions_de_Village_V1-2-1'!$A:$AB,11,FALSE)</f>
        <v>Gambir</v>
      </c>
      <c r="K379" s="239" t="str">
        <f>VLOOKUP(A379,'Questions_de_Village_V1-2-1'!$A:$AB,14,FALSE)</f>
        <v>bh_in_village</v>
      </c>
      <c r="L379" s="239">
        <f>VLOOKUP(A379,'Questions_de_Village_V1-2-1'!$A:$AB,15,FALSE)</f>
        <v>1</v>
      </c>
      <c r="M379" s="239">
        <f>VLOOKUP(A379,'Questions_de_Village_V1-2-1'!$A:$AB,16,FALSE)</f>
        <v>0</v>
      </c>
      <c r="N379" s="235"/>
      <c r="O379" s="235"/>
      <c r="P379" s="235">
        <v>536</v>
      </c>
      <c r="Q379" s="235">
        <v>562</v>
      </c>
      <c r="R379" s="235">
        <v>27</v>
      </c>
      <c r="S379" s="233">
        <v>171</v>
      </c>
      <c r="T379" s="233">
        <v>117</v>
      </c>
      <c r="U379" s="237">
        <v>68.421052631578945</v>
      </c>
      <c r="V379" s="233">
        <v>66</v>
      </c>
      <c r="W379" s="237">
        <v>38.596491228070171</v>
      </c>
      <c r="X379" s="236">
        <v>6.333333333333333</v>
      </c>
      <c r="Y379" s="236">
        <v>4.333333333333333</v>
      </c>
      <c r="Z379" s="236">
        <v>2.4444444444444446</v>
      </c>
      <c r="AA379" s="240">
        <v>25</v>
      </c>
      <c r="AB379" s="237">
        <v>92.592592592592595</v>
      </c>
      <c r="AC379" s="240">
        <v>2</v>
      </c>
      <c r="AD379" s="237">
        <v>7.4074074074074066</v>
      </c>
      <c r="AE379" s="240">
        <v>0</v>
      </c>
      <c r="AF379" s="237">
        <v>0</v>
      </c>
      <c r="AG379" s="240">
        <v>0</v>
      </c>
      <c r="AH379" s="237">
        <v>0</v>
      </c>
      <c r="AI379" s="235">
        <v>33</v>
      </c>
      <c r="AJ379" s="235">
        <v>32</v>
      </c>
      <c r="AK379" s="237">
        <v>50</v>
      </c>
      <c r="AL379" s="237">
        <v>48.484848484848484</v>
      </c>
      <c r="AM379" s="237">
        <v>98.484848484848484</v>
      </c>
      <c r="AN379" s="238">
        <v>29.454545454545453</v>
      </c>
      <c r="AO379" s="239" t="s">
        <v>1886</v>
      </c>
    </row>
    <row r="380" spans="1:41" x14ac:dyDescent="0.25">
      <c r="A380" s="266" t="s">
        <v>1324</v>
      </c>
      <c r="B380" s="235" t="s">
        <v>1324</v>
      </c>
      <c r="C380" s="239" t="str">
        <f>VLOOKUP(A380,'Questions_de_Village_V1-2-1'!$A:$AB,1,FALSE)</f>
        <v>Hidjelidje 3</v>
      </c>
      <c r="D380" s="239" t="str">
        <f>VLOOKUP(A380,'Questions_de_Village_V1-2-1'!$A:$AB,9,FALSE)</f>
        <v>Hidjelidje3</v>
      </c>
      <c r="E380" s="239">
        <f>VLOOKUP(A380,'Questions_de_Village_V1-2-1'!$A:$AB,4,FALSE)</f>
        <v>12.5293002668</v>
      </c>
      <c r="F380" s="239">
        <f>VLOOKUP(A380,'Questions_de_Village_V1-2-1'!$A:$AB,5,FALSE)</f>
        <v>16.698334581400001</v>
      </c>
      <c r="G380" s="239">
        <f>VLOOKUP(A380,'Questions_de_Village_V1-2-1'!$A:$AB,6,FALSE)</f>
        <v>297.909092708</v>
      </c>
      <c r="H380" s="239"/>
      <c r="I380" s="239" t="str">
        <f>VLOOKUP(A380,'Questions_de_Village_V1-2-1'!$A:$AB,10,FALSE)</f>
        <v>Mayakne</v>
      </c>
      <c r="J380" s="239" t="str">
        <f>VLOOKUP(A380,'Questions_de_Village_V1-2-1'!$A:$AB,11,FALSE)</f>
        <v>Gambir</v>
      </c>
      <c r="K380" s="239" t="str">
        <f>VLOOKUP(A380,'Questions_de_Village_V1-2-1'!$A:$AB,14,FALSE)</f>
        <v>bh_in_village</v>
      </c>
      <c r="L380" s="239">
        <f>VLOOKUP(A380,'Questions_de_Village_V1-2-1'!$A:$AB,15,FALSE)</f>
        <v>1</v>
      </c>
      <c r="M380" s="239">
        <f>VLOOKUP(A380,'Questions_de_Village_V1-2-1'!$A:$AB,16,FALSE)</f>
        <v>0</v>
      </c>
      <c r="N380" s="235"/>
      <c r="O380" s="235"/>
      <c r="P380" s="235">
        <v>563</v>
      </c>
      <c r="Q380" s="235">
        <v>590</v>
      </c>
      <c r="R380" s="235">
        <v>28</v>
      </c>
      <c r="S380" s="233">
        <v>149</v>
      </c>
      <c r="T380" s="233">
        <v>94</v>
      </c>
      <c r="U380" s="237">
        <v>63.087248322147651</v>
      </c>
      <c r="V380" s="233">
        <v>54</v>
      </c>
      <c r="W380" s="237">
        <v>36.241610738255034</v>
      </c>
      <c r="X380" s="236">
        <v>5.3214285714285712</v>
      </c>
      <c r="Y380" s="236">
        <v>3.76</v>
      </c>
      <c r="Z380" s="236">
        <v>1.9285714285714286</v>
      </c>
      <c r="AA380" s="240">
        <v>27</v>
      </c>
      <c r="AB380" s="237">
        <v>96.428571428571431</v>
      </c>
      <c r="AC380" s="240">
        <v>1</v>
      </c>
      <c r="AD380" s="237">
        <v>3.5714285714285712</v>
      </c>
      <c r="AE380" s="240">
        <v>0</v>
      </c>
      <c r="AF380" s="237">
        <v>0</v>
      </c>
      <c r="AG380" s="240">
        <v>0</v>
      </c>
      <c r="AH380" s="237">
        <v>0</v>
      </c>
      <c r="AI380" s="235">
        <v>29</v>
      </c>
      <c r="AJ380" s="235">
        <v>25</v>
      </c>
      <c r="AK380" s="237">
        <v>53.703703703703709</v>
      </c>
      <c r="AL380" s="237">
        <v>46.296296296296298</v>
      </c>
      <c r="AM380" s="237">
        <v>100</v>
      </c>
      <c r="AN380" s="238">
        <v>34.037037037037038</v>
      </c>
      <c r="AO380" s="239" t="s">
        <v>1886</v>
      </c>
    </row>
    <row r="381" spans="1:41" x14ac:dyDescent="0.25">
      <c r="A381" s="266" t="s">
        <v>1209</v>
      </c>
      <c r="B381" s="235" t="s">
        <v>1209</v>
      </c>
      <c r="C381" s="239" t="str">
        <f>VLOOKUP(A381,'Questions_de_Village_V1-2-1'!$A:$AB,1,FALSE)</f>
        <v>Hidjelidje Mankere</v>
      </c>
      <c r="D381" s="239" t="str">
        <f>VLOOKUP(A381,'Questions_de_Village_V1-2-1'!$A:$AB,9,FALSE)</f>
        <v>Mankere</v>
      </c>
      <c r="E381" s="239">
        <f>VLOOKUP(A381,'Questions_de_Village_V1-2-1'!$A:$AB,4,FALSE)</f>
        <v>12.4603642763</v>
      </c>
      <c r="F381" s="239">
        <f>VLOOKUP(A381,'Questions_de_Village_V1-2-1'!$A:$AB,5,FALSE)</f>
        <v>17.0321484336</v>
      </c>
      <c r="G381" s="239">
        <f>VLOOKUP(A381,'Questions_de_Village_V1-2-1'!$A:$AB,6,FALSE)</f>
        <v>304.56662091800001</v>
      </c>
      <c r="H381" s="239"/>
      <c r="I381" s="239" t="str">
        <f>VLOOKUP(A381,'Questions_de_Village_V1-2-1'!$A:$AB,10,FALSE)</f>
        <v>Tania_1_Bokoro_</v>
      </c>
      <c r="J381" s="239" t="str">
        <f>VLOOKUP(A381,'Questions_de_Village_V1-2-1'!$A:$AB,11,FALSE)</f>
        <v>Bokoro</v>
      </c>
      <c r="K381" s="239" t="str">
        <f>VLOOKUP(A381,'Questions_de_Village_V1-2-1'!$A:$AB,14,FALSE)</f>
        <v>bh_in_village</v>
      </c>
      <c r="L381" s="239">
        <f>VLOOKUP(A381,'Questions_de_Village_V1-2-1'!$A:$AB,15,FALSE)</f>
        <v>1</v>
      </c>
      <c r="M381" s="239">
        <f>VLOOKUP(A381,'Questions_de_Village_V1-2-1'!$A:$AB,16,FALSE)</f>
        <v>0</v>
      </c>
      <c r="N381" s="235"/>
      <c r="O381" s="235"/>
      <c r="P381" s="235">
        <v>42</v>
      </c>
      <c r="Q381" s="235">
        <v>62</v>
      </c>
      <c r="R381" s="235">
        <v>21</v>
      </c>
      <c r="S381" s="233">
        <v>137</v>
      </c>
      <c r="T381" s="233">
        <v>93</v>
      </c>
      <c r="U381" s="237">
        <v>67.883211678832112</v>
      </c>
      <c r="V381" s="233">
        <v>34</v>
      </c>
      <c r="W381" s="237">
        <v>24.817518248175183</v>
      </c>
      <c r="X381" s="236">
        <v>6.5238095238095237</v>
      </c>
      <c r="Y381" s="236">
        <v>5.4705882352941178</v>
      </c>
      <c r="Z381" s="236">
        <v>1.6190476190476191</v>
      </c>
      <c r="AA381" s="240">
        <v>19</v>
      </c>
      <c r="AB381" s="237">
        <v>90.476190476190482</v>
      </c>
      <c r="AC381" s="240">
        <v>1</v>
      </c>
      <c r="AD381" s="237">
        <v>4.7619047619047619</v>
      </c>
      <c r="AE381" s="240">
        <v>1</v>
      </c>
      <c r="AF381" s="237">
        <v>4.7619047619047619</v>
      </c>
      <c r="AG381" s="240">
        <v>0</v>
      </c>
      <c r="AH381" s="237">
        <v>0</v>
      </c>
      <c r="AI381" s="235">
        <v>15</v>
      </c>
      <c r="AJ381" s="235">
        <v>19</v>
      </c>
      <c r="AK381" s="237">
        <v>44.117647058823529</v>
      </c>
      <c r="AL381" s="237">
        <v>55.882352941176471</v>
      </c>
      <c r="AM381" s="237">
        <v>100</v>
      </c>
      <c r="AN381" s="238">
        <v>36.029411764705884</v>
      </c>
      <c r="AO381" s="239" t="s">
        <v>102</v>
      </c>
    </row>
    <row r="382" spans="1:41" x14ac:dyDescent="0.25">
      <c r="A382" s="266" t="s">
        <v>1832</v>
      </c>
      <c r="B382" s="235" t="s">
        <v>1967</v>
      </c>
      <c r="C382" s="239" t="e">
        <f>VLOOKUP(A382,'Questions_de_Village_V1-2-1'!$A:$AB,1,FALSE)</f>
        <v>#N/A</v>
      </c>
      <c r="D382" s="239" t="e">
        <f>VLOOKUP(A382,'Questions_de_Village_V1-2-1'!$A:$AB,9,FALSE)</f>
        <v>#N/A</v>
      </c>
      <c r="E382" s="239" t="e">
        <f>VLOOKUP(A382,'Questions_de_Village_V1-2-1'!$A:$AB,4,FALSE)</f>
        <v>#N/A</v>
      </c>
      <c r="F382" s="239" t="e">
        <f>VLOOKUP(A382,'Questions_de_Village_V1-2-1'!$A:$AB,5,FALSE)</f>
        <v>#N/A</v>
      </c>
      <c r="G382" s="239" t="e">
        <f>VLOOKUP(A382,'Questions_de_Village_V1-2-1'!$A:$AB,6,FALSE)</f>
        <v>#N/A</v>
      </c>
      <c r="H382" s="239"/>
      <c r="I382" s="239" t="e">
        <f>VLOOKUP(A382,'Questions_de_Village_V1-2-1'!$A:$AB,10,FALSE)</f>
        <v>#N/A</v>
      </c>
      <c r="J382" s="239" t="e">
        <f>VLOOKUP(A382,'Questions_de_Village_V1-2-1'!$A:$AB,11,FALSE)</f>
        <v>#N/A</v>
      </c>
      <c r="K382" s="239" t="e">
        <f>VLOOKUP(A382,'Questions_de_Village_V1-2-1'!$A:$AB,14,FALSE)</f>
        <v>#N/A</v>
      </c>
      <c r="L382" s="239" t="e">
        <f>VLOOKUP(A382,'Questions_de_Village_V1-2-1'!$A:$AB,15,FALSE)</f>
        <v>#N/A</v>
      </c>
      <c r="M382" s="239" t="e">
        <f>VLOOKUP(A382,'Questions_de_Village_V1-2-1'!$A:$AB,16,FALSE)</f>
        <v>#N/A</v>
      </c>
      <c r="N382" s="235"/>
      <c r="O382" s="235"/>
      <c r="P382" s="235">
        <v>2710</v>
      </c>
      <c r="Q382" s="235">
        <v>2763</v>
      </c>
      <c r="R382" s="235">
        <v>54</v>
      </c>
      <c r="S382" s="233">
        <v>402</v>
      </c>
      <c r="T382" s="233">
        <v>287</v>
      </c>
      <c r="U382" s="237">
        <v>71.393034825870643</v>
      </c>
      <c r="V382" s="233">
        <v>112</v>
      </c>
      <c r="W382" s="237">
        <v>27.860696517412936</v>
      </c>
      <c r="X382" s="236">
        <v>7.4444444444444446</v>
      </c>
      <c r="Y382" s="236">
        <v>5.3148148148148149</v>
      </c>
      <c r="Z382" s="236">
        <v>2.074074074074074</v>
      </c>
      <c r="AA382" s="240">
        <v>42</v>
      </c>
      <c r="AB382" s="237">
        <v>77.777777777777786</v>
      </c>
      <c r="AC382" s="240">
        <v>8</v>
      </c>
      <c r="AD382" s="237">
        <v>14.814814814814813</v>
      </c>
      <c r="AE382" s="240">
        <v>3</v>
      </c>
      <c r="AF382" s="237">
        <v>5.5555555555555554</v>
      </c>
      <c r="AG382" s="240">
        <v>0</v>
      </c>
      <c r="AH382" s="237">
        <v>0</v>
      </c>
      <c r="AI382" s="235">
        <v>63</v>
      </c>
      <c r="AJ382" s="235">
        <v>49</v>
      </c>
      <c r="AK382" s="237">
        <v>56.25</v>
      </c>
      <c r="AL382" s="237">
        <v>43.75</v>
      </c>
      <c r="AM382" s="237">
        <v>100</v>
      </c>
      <c r="AN382" s="238">
        <v>42.276785714285715</v>
      </c>
      <c r="AO382" s="239" t="s">
        <v>937</v>
      </c>
    </row>
    <row r="383" spans="1:41" x14ac:dyDescent="0.25">
      <c r="A383" s="266" t="s">
        <v>1476</v>
      </c>
      <c r="B383" s="235" t="s">
        <v>2035</v>
      </c>
      <c r="C383" s="239" t="str">
        <f>VLOOKUP(A383,'Questions_de_Village_V1-2-1'!$A:$AB,1,FALSE)</f>
        <v>Hila Allah</v>
      </c>
      <c r="D383" s="239" t="str">
        <f>VLOOKUP(A383,'Questions_de_Village_V1-2-1'!$A:$AB,9,FALSE)</f>
        <v>Hilé Alla</v>
      </c>
      <c r="E383" s="239">
        <f>VLOOKUP(A383,'Questions_de_Village_V1-2-1'!$A:$AB,4,FALSE)</f>
        <v>12.2427957835</v>
      </c>
      <c r="F383" s="239">
        <f>VLOOKUP(A383,'Questions_de_Village_V1-2-1'!$A:$AB,5,FALSE)</f>
        <v>17.110811235100002</v>
      </c>
      <c r="G383" s="239">
        <f>VLOOKUP(A383,'Questions_de_Village_V1-2-1'!$A:$AB,6,FALSE)</f>
        <v>337.17180733999999</v>
      </c>
      <c r="H383" s="239"/>
      <c r="I383" s="239" t="str">
        <f>VLOOKUP(A383,'Questions_de_Village_V1-2-1'!$A:$AB,10,FALSE)</f>
        <v>Tania_1_Bokoro_</v>
      </c>
      <c r="J383" s="239" t="str">
        <f>VLOOKUP(A383,'Questions_de_Village_V1-2-1'!$A:$AB,11,FALSE)</f>
        <v>Tchawai</v>
      </c>
      <c r="K383" s="239" t="str">
        <f>VLOOKUP(A383,'Questions_de_Village_V1-2-1'!$A:$AB,14,FALSE)</f>
        <v>bh_in_village</v>
      </c>
      <c r="L383" s="239">
        <f>VLOOKUP(A383,'Questions_de_Village_V1-2-1'!$A:$AB,15,FALSE)</f>
        <v>1</v>
      </c>
      <c r="M383" s="239">
        <f>VLOOKUP(A383,'Questions_de_Village_V1-2-1'!$A:$AB,16,FALSE)</f>
        <v>0</v>
      </c>
      <c r="N383" s="235"/>
      <c r="O383" s="235"/>
      <c r="P383" s="235">
        <v>1436</v>
      </c>
      <c r="Q383" s="235">
        <v>1501</v>
      </c>
      <c r="R383" s="235">
        <v>66</v>
      </c>
      <c r="S383" s="233">
        <v>491</v>
      </c>
      <c r="T383" s="233">
        <v>360</v>
      </c>
      <c r="U383" s="237">
        <v>73.319755600814659</v>
      </c>
      <c r="V383" s="233">
        <v>132</v>
      </c>
      <c r="W383" s="237">
        <v>26.883910386965375</v>
      </c>
      <c r="X383" s="236">
        <v>7.4393939393939394</v>
      </c>
      <c r="Y383" s="236">
        <v>5.4545454545454541</v>
      </c>
      <c r="Z383" s="236">
        <v>2</v>
      </c>
      <c r="AA383" s="240">
        <v>63</v>
      </c>
      <c r="AB383" s="237">
        <v>95.454545454545453</v>
      </c>
      <c r="AC383" s="240">
        <v>3</v>
      </c>
      <c r="AD383" s="237">
        <v>4.5454545454545459</v>
      </c>
      <c r="AE383" s="240">
        <v>0</v>
      </c>
      <c r="AF383" s="237">
        <v>0</v>
      </c>
      <c r="AG383" s="240">
        <v>0</v>
      </c>
      <c r="AH383" s="237">
        <v>0</v>
      </c>
      <c r="AI383" s="235">
        <v>58</v>
      </c>
      <c r="AJ383" s="235">
        <v>74</v>
      </c>
      <c r="AK383" s="237">
        <v>43.939393939393938</v>
      </c>
      <c r="AL383" s="237">
        <v>56.060606060606055</v>
      </c>
      <c r="AM383" s="237">
        <v>100</v>
      </c>
      <c r="AN383" s="238">
        <v>35</v>
      </c>
      <c r="AO383" s="239" t="s">
        <v>2051</v>
      </c>
    </row>
    <row r="384" spans="1:41" x14ac:dyDescent="0.25">
      <c r="A384" s="266" t="s">
        <v>1594</v>
      </c>
      <c r="B384" s="235" t="s">
        <v>1967</v>
      </c>
      <c r="C384" s="239" t="str">
        <f>VLOOKUP(A384,'Questions_de_Village_V1-2-1'!$A:$AB,1,FALSE)</f>
        <v>Hile Abhoura</v>
      </c>
      <c r="D384" s="239" t="str">
        <f>VLOOKUP(A384,'Questions_de_Village_V1-2-1'!$A:$AB,9,FALSE)</f>
        <v>Hile Abhoura</v>
      </c>
      <c r="E384" s="239">
        <f>VLOOKUP(A384,'Questions_de_Village_V1-2-1'!$A:$AB,4,FALSE)</f>
        <v>12.183662015399999</v>
      </c>
      <c r="F384" s="239">
        <f>VLOOKUP(A384,'Questions_de_Village_V1-2-1'!$A:$AB,5,FALSE)</f>
        <v>17.028169826599999</v>
      </c>
      <c r="G384" s="239">
        <f>VLOOKUP(A384,'Questions_de_Village_V1-2-1'!$A:$AB,6,FALSE)</f>
        <v>310.96649961600002</v>
      </c>
      <c r="H384" s="239"/>
      <c r="I384" s="239" t="str">
        <f>VLOOKUP(A384,'Questions_de_Village_V1-2-1'!$A:$AB,10,FALSE)</f>
        <v>Tania_2_Dukshi_</v>
      </c>
      <c r="J384" s="239" t="str">
        <f>VLOOKUP(A384,'Questions_de_Village_V1-2-1'!$A:$AB,11,FALSE)</f>
        <v>Dilbini</v>
      </c>
      <c r="K384" s="239" t="str">
        <f>VLOOKUP(A384,'Questions_de_Village_V1-2-1'!$A:$AB,14,FALSE)</f>
        <v>bh_in_village</v>
      </c>
      <c r="L384" s="239">
        <f>VLOOKUP(A384,'Questions_de_Village_V1-2-1'!$A:$AB,15,FALSE)</f>
        <v>1</v>
      </c>
      <c r="M384" s="239">
        <f>VLOOKUP(A384,'Questions_de_Village_V1-2-1'!$A:$AB,16,FALSE)</f>
        <v>0</v>
      </c>
      <c r="N384" s="235"/>
      <c r="O384" s="235"/>
      <c r="P384" s="235">
        <v>1914</v>
      </c>
      <c r="Q384" s="235">
        <v>1938</v>
      </c>
      <c r="R384" s="235">
        <v>25</v>
      </c>
      <c r="S384" s="233">
        <v>147</v>
      </c>
      <c r="T384" s="233">
        <v>98</v>
      </c>
      <c r="U384" s="237">
        <v>66.666666666666657</v>
      </c>
      <c r="V384" s="233">
        <v>44</v>
      </c>
      <c r="W384" s="237">
        <v>29.931972789115648</v>
      </c>
      <c r="X384" s="236">
        <v>5.88</v>
      </c>
      <c r="Y384" s="236">
        <v>3.92</v>
      </c>
      <c r="Z384" s="236">
        <v>1.76</v>
      </c>
      <c r="AA384" s="240">
        <v>22</v>
      </c>
      <c r="AB384" s="237">
        <v>88</v>
      </c>
      <c r="AC384" s="240">
        <v>2</v>
      </c>
      <c r="AD384" s="237">
        <v>8</v>
      </c>
      <c r="AE384" s="240">
        <v>0</v>
      </c>
      <c r="AF384" s="237">
        <v>0</v>
      </c>
      <c r="AG384" s="240">
        <v>0</v>
      </c>
      <c r="AH384" s="237">
        <v>0</v>
      </c>
      <c r="AI384" s="235">
        <v>22</v>
      </c>
      <c r="AJ384" s="235">
        <v>22</v>
      </c>
      <c r="AK384" s="237">
        <v>50</v>
      </c>
      <c r="AL384" s="237">
        <v>50</v>
      </c>
      <c r="AM384" s="237">
        <v>100</v>
      </c>
      <c r="AN384" s="238">
        <v>38.75</v>
      </c>
      <c r="AO384" s="239" t="s">
        <v>937</v>
      </c>
    </row>
    <row r="385" spans="1:41" x14ac:dyDescent="0.25">
      <c r="A385" s="268" t="s">
        <v>1875</v>
      </c>
      <c r="B385" s="235" t="s">
        <v>1875</v>
      </c>
      <c r="C385" s="239" t="str">
        <f>VLOOKUP(A385,'Questions_de_Village_V1-2-1'!$A:$AB,1,FALSE)</f>
        <v>Hile Moustapha</v>
      </c>
      <c r="D385" s="239" t="str">
        <f>VLOOKUP(A385,'Questions_de_Village_V1-2-1'!$A:$AB,9,FALSE)</f>
        <v>Hilé Moustapha</v>
      </c>
      <c r="E385" s="239">
        <f>VLOOKUP(A385,'Questions_de_Village_V1-2-1'!$A:$AB,4,FALSE)</f>
        <v>11.9161548528</v>
      </c>
      <c r="F385" s="239">
        <f>VLOOKUP(A385,'Questions_de_Village_V1-2-1'!$A:$AB,5,FALSE)</f>
        <v>17.2182316134</v>
      </c>
      <c r="G385" s="239">
        <f>VLOOKUP(A385,'Questions_de_Village_V1-2-1'!$A:$AB,6,FALSE)</f>
        <v>318.25126807100003</v>
      </c>
      <c r="H385" s="239"/>
      <c r="I385" s="239" t="str">
        <f>VLOOKUP(A385,'Questions_de_Village_V1-2-1'!$A:$AB,10,FALSE)</f>
        <v>Borno</v>
      </c>
      <c r="J385" s="239" t="str">
        <f>VLOOKUP(A385,'Questions_de_Village_V1-2-1'!$A:$AB,11,FALSE)</f>
        <v>Gama</v>
      </c>
      <c r="K385" s="239" t="str">
        <f>VLOOKUP(A385,'Questions_de_Village_V1-2-1'!$A:$AB,14,FALSE)</f>
        <v>bh_in_village</v>
      </c>
      <c r="L385" s="239">
        <f>VLOOKUP(A385,'Questions_de_Village_V1-2-1'!$A:$AB,15,FALSE)</f>
        <v>2</v>
      </c>
      <c r="M385" s="239">
        <f>VLOOKUP(A385,'Questions_de_Village_V1-2-1'!$A:$AB,16,FALSE)</f>
        <v>0</v>
      </c>
      <c r="N385" s="235"/>
      <c r="O385" s="235"/>
      <c r="P385" s="235">
        <v>1928</v>
      </c>
      <c r="Q385" s="235">
        <v>1963</v>
      </c>
      <c r="R385" s="235">
        <v>36</v>
      </c>
      <c r="S385" s="233">
        <v>204</v>
      </c>
      <c r="T385" s="233">
        <v>130</v>
      </c>
      <c r="U385" s="237">
        <v>63.725490196078425</v>
      </c>
      <c r="V385" s="233">
        <v>75</v>
      </c>
      <c r="W385" s="237">
        <v>36.764705882352942</v>
      </c>
      <c r="X385" s="236">
        <v>5.666666666666667</v>
      </c>
      <c r="Y385" s="236">
        <v>3.6111111111111112</v>
      </c>
      <c r="Z385" s="236">
        <v>2.0833333333333335</v>
      </c>
      <c r="AA385" s="240">
        <v>34</v>
      </c>
      <c r="AB385" s="237">
        <v>94.444444444444443</v>
      </c>
      <c r="AC385" s="240">
        <v>2</v>
      </c>
      <c r="AD385" s="237">
        <v>5.5555555555555554</v>
      </c>
      <c r="AE385" s="240">
        <v>0</v>
      </c>
      <c r="AF385" s="237">
        <v>0</v>
      </c>
      <c r="AG385" s="240">
        <v>0</v>
      </c>
      <c r="AH385" s="237">
        <v>0</v>
      </c>
      <c r="AI385" s="235">
        <v>34</v>
      </c>
      <c r="AJ385" s="235">
        <v>39</v>
      </c>
      <c r="AK385" s="237">
        <v>45.333333333333329</v>
      </c>
      <c r="AL385" s="237">
        <v>52</v>
      </c>
      <c r="AM385" s="237">
        <v>97.333333333333329</v>
      </c>
      <c r="AN385" s="238">
        <v>28.146666666666668</v>
      </c>
      <c r="AO385" s="239" t="s">
        <v>1961</v>
      </c>
    </row>
    <row r="386" spans="1:41" x14ac:dyDescent="0.25">
      <c r="A386" s="266" t="s">
        <v>1210</v>
      </c>
      <c r="B386" s="235" t="s">
        <v>1210</v>
      </c>
      <c r="C386" s="239" t="str">
        <f>VLOOKUP(A386,'Questions_de_Village_V1-2-1'!$A:$AB,1,FALSE)</f>
        <v>Hile Wadai</v>
      </c>
      <c r="D386" s="239" t="str">
        <f>VLOOKUP(A386,'Questions_de_Village_V1-2-1'!$A:$AB,9,FALSE)</f>
        <v>Ouaddaï</v>
      </c>
      <c r="E386" s="239">
        <f>VLOOKUP(A386,'Questions_de_Village_V1-2-1'!$A:$AB,4,FALSE)</f>
        <v>12.318874082800001</v>
      </c>
      <c r="F386" s="239">
        <f>VLOOKUP(A386,'Questions_de_Village_V1-2-1'!$A:$AB,5,FALSE)</f>
        <v>17.067956107299999</v>
      </c>
      <c r="G386" s="239">
        <f>VLOOKUP(A386,'Questions_de_Village_V1-2-1'!$A:$AB,6,FALSE)</f>
        <v>311.98221307</v>
      </c>
      <c r="H386" s="239"/>
      <c r="I386" s="239" t="str">
        <f>VLOOKUP(A386,'Questions_de_Village_V1-2-1'!$A:$AB,10,FALSE)</f>
        <v>Tania_1_Bokoro_</v>
      </c>
      <c r="J386" s="239" t="str">
        <f>VLOOKUP(A386,'Questions_de_Village_V1-2-1'!$A:$AB,11,FALSE)</f>
        <v>Bokoro</v>
      </c>
      <c r="K386" s="239" t="str">
        <f>VLOOKUP(A386,'Questions_de_Village_V1-2-1'!$A:$AB,14,FALSE)</f>
        <v>bh_in_village</v>
      </c>
      <c r="L386" s="239">
        <f>VLOOKUP(A386,'Questions_de_Village_V1-2-1'!$A:$AB,15,FALSE)</f>
        <v>1</v>
      </c>
      <c r="M386" s="239">
        <f>VLOOKUP(A386,'Questions_de_Village_V1-2-1'!$A:$AB,16,FALSE)</f>
        <v>0</v>
      </c>
      <c r="N386" s="235"/>
      <c r="O386" s="235"/>
      <c r="P386" s="235">
        <v>7247</v>
      </c>
      <c r="Q386" s="235">
        <v>7273</v>
      </c>
      <c r="R386" s="235">
        <v>27</v>
      </c>
      <c r="S386" s="233">
        <v>182</v>
      </c>
      <c r="T386" s="233">
        <v>129</v>
      </c>
      <c r="U386" s="237">
        <v>70.879120879120876</v>
      </c>
      <c r="V386" s="233">
        <v>45</v>
      </c>
      <c r="W386" s="237">
        <v>24.725274725274726</v>
      </c>
      <c r="X386" s="236">
        <v>6.7407407407407405</v>
      </c>
      <c r="Y386" s="236">
        <v>4.7777777777777777</v>
      </c>
      <c r="Z386" s="236">
        <v>1.6666666666666667</v>
      </c>
      <c r="AA386" s="240">
        <v>27</v>
      </c>
      <c r="AB386" s="237">
        <v>100</v>
      </c>
      <c r="AC386" s="240">
        <v>0</v>
      </c>
      <c r="AD386" s="237">
        <v>0</v>
      </c>
      <c r="AE386" s="240">
        <v>0</v>
      </c>
      <c r="AF386" s="237">
        <v>0</v>
      </c>
      <c r="AG386" s="240">
        <v>0</v>
      </c>
      <c r="AH386" s="237">
        <v>0</v>
      </c>
      <c r="AI386" s="235">
        <v>22</v>
      </c>
      <c r="AJ386" s="235">
        <v>23</v>
      </c>
      <c r="AK386" s="237">
        <v>48.888888888888886</v>
      </c>
      <c r="AL386" s="237">
        <v>51.111111111111107</v>
      </c>
      <c r="AM386" s="237">
        <v>100</v>
      </c>
      <c r="AN386" s="238">
        <v>32.4</v>
      </c>
      <c r="AO386" s="239" t="s">
        <v>102</v>
      </c>
    </row>
    <row r="387" spans="1:41" x14ac:dyDescent="0.25">
      <c r="A387" s="268" t="s">
        <v>1477</v>
      </c>
      <c r="B387" s="243" t="s">
        <v>2033</v>
      </c>
      <c r="C387" s="247" t="str">
        <f>VLOOKUP(A387,'Questions_de_Village_V1-2-1'!$A:$AB,1,FALSE)</f>
        <v>Hile-Adano</v>
      </c>
      <c r="D387" s="247" t="str">
        <f>VLOOKUP(A387,'Questions_de_Village_V1-2-1'!$A:$AB,9,FALSE)</f>
        <v>Hilé Adanao</v>
      </c>
      <c r="E387" s="247">
        <f>VLOOKUP(A387,'Questions_de_Village_V1-2-1'!$A:$AB,4,FALSE)</f>
        <v>12.297096529299999</v>
      </c>
      <c r="F387" s="247">
        <f>VLOOKUP(A387,'Questions_de_Village_V1-2-1'!$A:$AB,5,FALSE)</f>
        <v>17.120495761899999</v>
      </c>
      <c r="G387" s="247">
        <f>VLOOKUP(A387,'Questions_de_Village_V1-2-1'!$A:$AB,6,FALSE)</f>
        <v>314.40806156100001</v>
      </c>
      <c r="H387" s="247"/>
      <c r="I387" s="247" t="str">
        <f>VLOOKUP(A387,'Questions_de_Village_V1-2-1'!$A:$AB,10,FALSE)</f>
        <v>Tania_2_Dukshi_</v>
      </c>
      <c r="J387" s="247" t="str">
        <f>VLOOKUP(A387,'Questions_de_Village_V1-2-1'!$A:$AB,11,FALSE)</f>
        <v>Tchawai</v>
      </c>
      <c r="K387" s="247" t="str">
        <f>VLOOKUP(A387,'Questions_de_Village_V1-2-1'!$A:$AB,14,FALSE)</f>
        <v>bh_in_next_village</v>
      </c>
      <c r="L387" s="247">
        <f>VLOOKUP(A387,'Questions_de_Village_V1-2-1'!$A:$AB,15,FALSE)</f>
        <v>0</v>
      </c>
      <c r="M387" s="247">
        <f>VLOOKUP(A387,'Questions_de_Village_V1-2-1'!$A:$AB,16,FALSE)</f>
        <v>0</v>
      </c>
      <c r="N387" s="243"/>
      <c r="O387" s="243"/>
      <c r="P387" s="243">
        <v>1232</v>
      </c>
      <c r="Q387" s="243">
        <v>1239</v>
      </c>
      <c r="R387" s="243">
        <v>8</v>
      </c>
      <c r="S387" s="241">
        <v>51</v>
      </c>
      <c r="T387" s="241">
        <v>36</v>
      </c>
      <c r="U387" s="245">
        <v>70.588235294117652</v>
      </c>
      <c r="V387" s="241">
        <v>10</v>
      </c>
      <c r="W387" s="245">
        <v>19.607843137254903</v>
      </c>
      <c r="X387" s="244">
        <v>6.375</v>
      </c>
      <c r="Y387" s="244">
        <v>4.5</v>
      </c>
      <c r="Z387" s="244">
        <v>1.25</v>
      </c>
      <c r="AA387" s="248">
        <v>8</v>
      </c>
      <c r="AB387" s="245">
        <v>100</v>
      </c>
      <c r="AC387" s="248">
        <v>0</v>
      </c>
      <c r="AD387" s="245">
        <v>0</v>
      </c>
      <c r="AE387" s="248">
        <v>0</v>
      </c>
      <c r="AF387" s="245">
        <v>0</v>
      </c>
      <c r="AG387" s="248">
        <v>0</v>
      </c>
      <c r="AH387" s="245">
        <v>0</v>
      </c>
      <c r="AI387" s="243">
        <v>4</v>
      </c>
      <c r="AJ387" s="243">
        <v>6</v>
      </c>
      <c r="AK387" s="245">
        <v>40</v>
      </c>
      <c r="AL387" s="245">
        <v>60</v>
      </c>
      <c r="AM387" s="245">
        <v>100</v>
      </c>
      <c r="AN387" s="246">
        <v>39.5</v>
      </c>
      <c r="AO387" s="169" t="s">
        <v>2051</v>
      </c>
    </row>
    <row r="388" spans="1:41" x14ac:dyDescent="0.25">
      <c r="A388" s="268" t="s">
        <v>75</v>
      </c>
      <c r="B388" s="243" t="s">
        <v>75</v>
      </c>
      <c r="C388" s="247" t="str">
        <f>VLOOKUP(A388,'Questions_de_Village_V1-2-1'!$A:$AB,1,FALSE)</f>
        <v>Hilele</v>
      </c>
      <c r="D388" s="247" t="str">
        <f>VLOOKUP(A388,'Questions_de_Village_V1-2-1'!$A:$AB,9,FALSE)</f>
        <v>Hilele</v>
      </c>
      <c r="E388" s="247">
        <f>VLOOKUP(A388,'Questions_de_Village_V1-2-1'!$A:$AB,4,FALSE)</f>
        <v>12.751378518599999</v>
      </c>
      <c r="F388" s="247">
        <f>VLOOKUP(A388,'Questions_de_Village_V1-2-1'!$A:$AB,5,FALSE)</f>
        <v>16.718022579599999</v>
      </c>
      <c r="G388" s="247">
        <f>VLOOKUP(A388,'Questions_de_Village_V1-2-1'!$A:$AB,6,FALSE)</f>
        <v>334.73373301499998</v>
      </c>
      <c r="H388" s="247"/>
      <c r="I388" s="247" t="str">
        <f>VLOOKUP(A388,'Questions_de_Village_V1-2-1'!$A:$AB,10,FALSE)</f>
        <v>Moito</v>
      </c>
      <c r="J388" s="247" t="str">
        <f>VLOOKUP(A388,'Questions_de_Village_V1-2-1'!$A:$AB,11,FALSE)</f>
        <v>Moito</v>
      </c>
      <c r="K388" s="247" t="str">
        <f>VLOOKUP(A388,'Questions_de_Village_V1-2-1'!$A:$AB,14,FALSE)</f>
        <v>open_well_in_or_near_village</v>
      </c>
      <c r="L388" s="247">
        <f>VLOOKUP(A388,'Questions_de_Village_V1-2-1'!$A:$AB,15,FALSE)</f>
        <v>0</v>
      </c>
      <c r="M388" s="247">
        <f>VLOOKUP(A388,'Questions_de_Village_V1-2-1'!$A:$AB,16,FALSE)</f>
        <v>0</v>
      </c>
      <c r="N388" s="243"/>
      <c r="O388" s="243"/>
      <c r="P388" s="243">
        <v>1232</v>
      </c>
      <c r="Q388" s="243">
        <v>1333</v>
      </c>
      <c r="R388" s="243">
        <v>102</v>
      </c>
      <c r="S388" s="241">
        <v>672</v>
      </c>
      <c r="T388" s="241">
        <v>466</v>
      </c>
      <c r="U388" s="245">
        <v>69.345238095238088</v>
      </c>
      <c r="V388" s="241">
        <v>224</v>
      </c>
      <c r="W388" s="245">
        <v>33.333333333333329</v>
      </c>
      <c r="X388" s="244">
        <v>6.5882352941176467</v>
      </c>
      <c r="Y388" s="244">
        <v>4.5686274509803919</v>
      </c>
      <c r="Z388" s="244">
        <v>2.1960784313725492</v>
      </c>
      <c r="AA388" s="248">
        <v>91</v>
      </c>
      <c r="AB388" s="245">
        <v>89.215686274509807</v>
      </c>
      <c r="AC388" s="248">
        <v>9</v>
      </c>
      <c r="AD388" s="245">
        <v>8.8235294117647065</v>
      </c>
      <c r="AE388" s="248">
        <v>1</v>
      </c>
      <c r="AF388" s="245">
        <v>0.98039215686274506</v>
      </c>
      <c r="AG388" s="248">
        <v>0</v>
      </c>
      <c r="AH388" s="245">
        <v>0</v>
      </c>
      <c r="AI388" s="243">
        <v>101</v>
      </c>
      <c r="AJ388" s="243">
        <v>123</v>
      </c>
      <c r="AK388" s="245">
        <v>45.089285714285715</v>
      </c>
      <c r="AL388" s="245">
        <v>54.910714285714292</v>
      </c>
      <c r="AM388" s="245">
        <v>100</v>
      </c>
      <c r="AN388" s="246">
        <v>34.6875</v>
      </c>
      <c r="AO388" s="247" t="s">
        <v>105</v>
      </c>
    </row>
    <row r="389" spans="1:41" x14ac:dyDescent="0.25">
      <c r="A389" s="268" t="s">
        <v>1478</v>
      </c>
      <c r="B389" s="243" t="s">
        <v>2032</v>
      </c>
      <c r="C389" s="247" t="str">
        <f>VLOOKUP(A389,'Questions_de_Village_V1-2-1'!$A:$AB,1,FALSE)</f>
        <v>Hilite Bachari Abla</v>
      </c>
      <c r="D389" s="247" t="str">
        <f>VLOOKUP(A389,'Questions_de_Village_V1-2-1'!$A:$AB,9,FALSE)</f>
        <v>Hilé Alhinedaī</v>
      </c>
      <c r="E389" s="247">
        <f>VLOOKUP(A389,'Questions_de_Village_V1-2-1'!$A:$AB,4,FALSE)</f>
        <v>12.1719468939</v>
      </c>
      <c r="F389" s="247">
        <f>VLOOKUP(A389,'Questions_de_Village_V1-2-1'!$A:$AB,5,FALSE)</f>
        <v>17.0878292905</v>
      </c>
      <c r="G389" s="247">
        <f>VLOOKUP(A389,'Questions_de_Village_V1-2-1'!$A:$AB,6,FALSE)</f>
        <v>335.63979252799999</v>
      </c>
      <c r="H389" s="247"/>
      <c r="I389" s="247" t="str">
        <f>VLOOKUP(A389,'Questions_de_Village_V1-2-1'!$A:$AB,10,FALSE)</f>
        <v>Tania_1_Bokoro_</v>
      </c>
      <c r="J389" s="247" t="str">
        <f>VLOOKUP(A389,'Questions_de_Village_V1-2-1'!$A:$AB,11,FALSE)</f>
        <v>Tchawai</v>
      </c>
      <c r="K389" s="247" t="str">
        <f>VLOOKUP(A389,'Questions_de_Village_V1-2-1'!$A:$AB,14,FALSE)</f>
        <v>bh_in_village</v>
      </c>
      <c r="L389" s="247">
        <f>VLOOKUP(A389,'Questions_de_Village_V1-2-1'!$A:$AB,15,FALSE)</f>
        <v>1</v>
      </c>
      <c r="M389" s="247">
        <f>VLOOKUP(A389,'Questions_de_Village_V1-2-1'!$A:$AB,16,FALSE)</f>
        <v>0</v>
      </c>
      <c r="N389" s="243"/>
      <c r="O389" s="243"/>
      <c r="P389" s="243">
        <v>1162</v>
      </c>
      <c r="Q389" s="243">
        <v>1210</v>
      </c>
      <c r="R389" s="243">
        <v>49</v>
      </c>
      <c r="S389" s="241">
        <v>254</v>
      </c>
      <c r="T389" s="241">
        <v>167</v>
      </c>
      <c r="U389" s="245">
        <v>65.748031496062993</v>
      </c>
      <c r="V389" s="241">
        <v>53</v>
      </c>
      <c r="W389" s="245">
        <v>20.866141732283463</v>
      </c>
      <c r="X389" s="244">
        <v>5.1836734693877551</v>
      </c>
      <c r="Y389" s="244">
        <v>3.4081632653061225</v>
      </c>
      <c r="Z389" s="244">
        <v>1.0816326530612246</v>
      </c>
      <c r="AA389" s="248">
        <v>41</v>
      </c>
      <c r="AB389" s="245">
        <v>83.673469387755105</v>
      </c>
      <c r="AC389" s="248">
        <v>6</v>
      </c>
      <c r="AD389" s="245">
        <v>12.244897959183673</v>
      </c>
      <c r="AE389" s="248">
        <v>0</v>
      </c>
      <c r="AF389" s="245">
        <v>0</v>
      </c>
      <c r="AG389" s="248">
        <v>0</v>
      </c>
      <c r="AH389" s="245">
        <v>0</v>
      </c>
      <c r="AI389" s="243">
        <v>28</v>
      </c>
      <c r="AJ389" s="243">
        <v>25</v>
      </c>
      <c r="AK389" s="245">
        <v>52.830188679245282</v>
      </c>
      <c r="AL389" s="245">
        <v>47.169811320754718</v>
      </c>
      <c r="AM389" s="245">
        <v>100</v>
      </c>
      <c r="AN389" s="246">
        <v>35.075471698113205</v>
      </c>
      <c r="AO389" s="247" t="s">
        <v>2051</v>
      </c>
    </row>
    <row r="390" spans="1:41" x14ac:dyDescent="0.25">
      <c r="A390" s="268" t="s">
        <v>1479</v>
      </c>
      <c r="B390" s="243" t="s">
        <v>1282</v>
      </c>
      <c r="C390" s="247" t="str">
        <f>VLOOKUP(A390,'Questions_de_Village_V1-2-1'!$A:$AB,1,FALSE)</f>
        <v>Hilite Djarma</v>
      </c>
      <c r="D390" s="247" t="str">
        <f>VLOOKUP(A390,'Questions_de_Village_V1-2-1'!$A:$AB,9,FALSE)</f>
        <v>Hile Djarma</v>
      </c>
      <c r="E390" s="247">
        <f>VLOOKUP(A390,'Questions_de_Village_V1-2-1'!$A:$AB,4,FALSE)</f>
        <v>12.2876170708</v>
      </c>
      <c r="F390" s="247">
        <f>VLOOKUP(A390,'Questions_de_Village_V1-2-1'!$A:$AB,5,FALSE)</f>
        <v>17.154124937599999</v>
      </c>
      <c r="G390" s="247">
        <f>VLOOKUP(A390,'Questions_de_Village_V1-2-1'!$A:$AB,6,FALSE)</f>
        <v>347.92218970200003</v>
      </c>
      <c r="H390" s="247"/>
      <c r="I390" s="247" t="str">
        <f>VLOOKUP(A390,'Questions_de_Village_V1-2-1'!$A:$AB,10,FALSE)</f>
        <v>Tania_2_Dukshi_</v>
      </c>
      <c r="J390" s="247" t="str">
        <f>VLOOKUP(A390,'Questions_de_Village_V1-2-1'!$A:$AB,11,FALSE)</f>
        <v>Tchawai</v>
      </c>
      <c r="K390" s="247" t="str">
        <f>VLOOKUP(A390,'Questions_de_Village_V1-2-1'!$A:$AB,14,FALSE)</f>
        <v>bh_in_village</v>
      </c>
      <c r="L390" s="247">
        <f>VLOOKUP(A390,'Questions_de_Village_V1-2-1'!$A:$AB,15,FALSE)</f>
        <v>1</v>
      </c>
      <c r="M390" s="247">
        <f>VLOOKUP(A390,'Questions_de_Village_V1-2-1'!$A:$AB,16,FALSE)</f>
        <v>0</v>
      </c>
      <c r="N390" s="243"/>
      <c r="O390" s="243"/>
      <c r="P390" s="243">
        <v>1211</v>
      </c>
      <c r="Q390" s="243">
        <v>1231</v>
      </c>
      <c r="R390" s="243">
        <v>21</v>
      </c>
      <c r="S390" s="241">
        <v>138</v>
      </c>
      <c r="T390" s="241">
        <v>97</v>
      </c>
      <c r="U390" s="245">
        <v>70.289855072463766</v>
      </c>
      <c r="V390" s="241">
        <v>38</v>
      </c>
      <c r="W390" s="245">
        <v>27.536231884057973</v>
      </c>
      <c r="X390" s="244">
        <v>6.5714285714285712</v>
      </c>
      <c r="Y390" s="244">
        <v>4.6190476190476186</v>
      </c>
      <c r="Z390" s="244">
        <v>1.8095238095238095</v>
      </c>
      <c r="AA390" s="248">
        <v>19</v>
      </c>
      <c r="AB390" s="245">
        <v>90.476190476190482</v>
      </c>
      <c r="AC390" s="248">
        <v>1</v>
      </c>
      <c r="AD390" s="245">
        <v>4.7619047619047619</v>
      </c>
      <c r="AE390" s="248">
        <v>1</v>
      </c>
      <c r="AF390" s="245">
        <v>4.7619047619047619</v>
      </c>
      <c r="AG390" s="248">
        <v>0</v>
      </c>
      <c r="AH390" s="245">
        <v>0</v>
      </c>
      <c r="AI390" s="243">
        <v>15</v>
      </c>
      <c r="AJ390" s="243">
        <v>23</v>
      </c>
      <c r="AK390" s="245">
        <v>39.473684210526315</v>
      </c>
      <c r="AL390" s="245">
        <v>60.526315789473685</v>
      </c>
      <c r="AM390" s="245">
        <v>100</v>
      </c>
      <c r="AN390" s="246">
        <v>34.026315789473685</v>
      </c>
      <c r="AO390" s="247" t="s">
        <v>2051</v>
      </c>
    </row>
    <row r="391" spans="1:41" x14ac:dyDescent="0.25">
      <c r="A391" s="242" t="s">
        <v>1426</v>
      </c>
      <c r="B391" s="243" t="s">
        <v>2024</v>
      </c>
      <c r="C391" s="247" t="str">
        <f>VLOOKUP(A391,'Questions_de_Village_V1-2-1'!$A:$AB,1,FALSE)</f>
        <v>Hille Faki</v>
      </c>
      <c r="D391" s="247" t="str">
        <f>VLOOKUP(A391,'Questions_de_Village_V1-2-1'!$A:$AB,9,FALSE)</f>
        <v>Hilit Faki Moustapha</v>
      </c>
      <c r="E391" s="247">
        <f>VLOOKUP(A391,'Questions_de_Village_V1-2-1'!$A:$AB,4,FALSE)</f>
        <v>12.069788170800001</v>
      </c>
      <c r="F391" s="247">
        <f>VLOOKUP(A391,'Questions_de_Village_V1-2-1'!$A:$AB,5,FALSE)</f>
        <v>17.230244660899999</v>
      </c>
      <c r="G391" s="247">
        <f>VLOOKUP(A391,'Questions_de_Village_V1-2-1'!$A:$AB,6,FALSE)</f>
        <v>342.70451409700001</v>
      </c>
      <c r="H391" s="247"/>
      <c r="I391" s="247" t="str">
        <f>VLOOKUP(A391,'Questions_de_Village_V1-2-1'!$A:$AB,10,FALSE)</f>
        <v>Amloudouba</v>
      </c>
      <c r="J391" s="247" t="str">
        <f>VLOOKUP(A391,'Questions_de_Village_V1-2-1'!$A:$AB,11,FALSE)</f>
        <v>Ouled_Bili</v>
      </c>
      <c r="K391" s="247" t="str">
        <f>VLOOKUP(A391,'Questions_de_Village_V1-2-1'!$A:$AB,14,FALSE)</f>
        <v>bh_in_next_village</v>
      </c>
      <c r="L391" s="247">
        <f>VLOOKUP(A391,'Questions_de_Village_V1-2-1'!$A:$AB,15,FALSE)</f>
        <v>0</v>
      </c>
      <c r="M391" s="247">
        <f>VLOOKUP(A391,'Questions_de_Village_V1-2-1'!$A:$AB,16,FALSE)</f>
        <v>0</v>
      </c>
      <c r="N391" s="243"/>
      <c r="O391" s="243"/>
      <c r="P391" s="243">
        <v>2121</v>
      </c>
      <c r="Q391" s="243">
        <v>2132</v>
      </c>
      <c r="R391" s="243">
        <v>12</v>
      </c>
      <c r="S391" s="241">
        <v>73</v>
      </c>
      <c r="T391" s="241">
        <v>49</v>
      </c>
      <c r="U391" s="245">
        <v>67.123287671232873</v>
      </c>
      <c r="V391" s="241">
        <v>20</v>
      </c>
      <c r="W391" s="245">
        <v>27.397260273972602</v>
      </c>
      <c r="X391" s="244">
        <v>6.083333333333333</v>
      </c>
      <c r="Y391" s="244">
        <v>4.083333333333333</v>
      </c>
      <c r="Z391" s="244">
        <v>1.6666666666666667</v>
      </c>
      <c r="AA391" s="248">
        <v>11</v>
      </c>
      <c r="AB391" s="245">
        <v>91.666666666666657</v>
      </c>
      <c r="AC391" s="248">
        <v>1</v>
      </c>
      <c r="AD391" s="245">
        <v>8.3333333333333321</v>
      </c>
      <c r="AE391" s="248">
        <v>0</v>
      </c>
      <c r="AF391" s="245">
        <v>0</v>
      </c>
      <c r="AG391" s="248">
        <v>0</v>
      </c>
      <c r="AH391" s="245">
        <v>0</v>
      </c>
      <c r="AI391" s="243">
        <v>12</v>
      </c>
      <c r="AJ391" s="243">
        <v>8</v>
      </c>
      <c r="AK391" s="245">
        <v>60</v>
      </c>
      <c r="AL391" s="245">
        <v>40</v>
      </c>
      <c r="AM391" s="245">
        <v>100</v>
      </c>
      <c r="AN391" s="246">
        <v>35.4</v>
      </c>
      <c r="AO391" s="247" t="s">
        <v>2063</v>
      </c>
    </row>
    <row r="392" spans="1:41" x14ac:dyDescent="0.25">
      <c r="A392" s="268" t="s">
        <v>1380</v>
      </c>
      <c r="B392" s="243" t="s">
        <v>1380</v>
      </c>
      <c r="C392" s="247" t="str">
        <f>VLOOKUP(A392,'Questions_de_Village_V1-2-1'!$A:$AB,1,FALSE)</f>
        <v>Hille Mahamat Nour</v>
      </c>
      <c r="D392" s="247" t="str">
        <f>VLOOKUP(A392,'Questions_de_Village_V1-2-1'!$A:$AB,9,FALSE)</f>
        <v>Amkidémil</v>
      </c>
      <c r="E392" s="247">
        <f>VLOOKUP(A392,'Questions_de_Village_V1-2-1'!$A:$AB,4,FALSE)</f>
        <v>12.1601543438</v>
      </c>
      <c r="F392" s="247">
        <f>VLOOKUP(A392,'Questions_de_Village_V1-2-1'!$A:$AB,5,FALSE)</f>
        <v>16.515095778100001</v>
      </c>
      <c r="G392" s="247">
        <f>VLOOKUP(A392,'Questions_de_Village_V1-2-1'!$A:$AB,6,FALSE)</f>
        <v>329.966987647</v>
      </c>
      <c r="H392" s="247"/>
      <c r="I392" s="247" t="str">
        <f>VLOOKUP(A392,'Questions_de_Village_V1-2-1'!$A:$AB,10,FALSE)</f>
        <v>Daibaba_1_Maigana_</v>
      </c>
      <c r="J392" s="247" t="str">
        <f>VLOOKUP(A392,'Questions_de_Village_V1-2-1'!$A:$AB,11,FALSE)</f>
        <v>Maigana</v>
      </c>
      <c r="K392" s="247" t="str">
        <f>VLOOKUP(A392,'Questions_de_Village_V1-2-1'!$A:$AB,14,FALSE)</f>
        <v>commercial_bh_in_village</v>
      </c>
      <c r="L392" s="247">
        <f>VLOOKUP(A392,'Questions_de_Village_V1-2-1'!$A:$AB,15,FALSE)</f>
        <v>0</v>
      </c>
      <c r="M392" s="247">
        <f>VLOOKUP(A392,'Questions_de_Village_V1-2-1'!$A:$AB,16,FALSE)</f>
        <v>1</v>
      </c>
      <c r="N392" s="243"/>
      <c r="O392" s="243"/>
      <c r="P392" s="243">
        <v>2074</v>
      </c>
      <c r="Q392" s="243">
        <v>2098</v>
      </c>
      <c r="R392" s="243">
        <v>25</v>
      </c>
      <c r="S392" s="241">
        <v>155</v>
      </c>
      <c r="T392" s="241">
        <v>103</v>
      </c>
      <c r="U392" s="245">
        <v>66.451612903225808</v>
      </c>
      <c r="V392" s="241">
        <v>45</v>
      </c>
      <c r="W392" s="245">
        <v>29.032258064516132</v>
      </c>
      <c r="X392" s="244">
        <v>6.2</v>
      </c>
      <c r="Y392" s="244">
        <v>4.4782608695652177</v>
      </c>
      <c r="Z392" s="244">
        <v>1.8</v>
      </c>
      <c r="AA392" s="248">
        <v>23</v>
      </c>
      <c r="AB392" s="245">
        <v>92</v>
      </c>
      <c r="AC392" s="248">
        <v>1</v>
      </c>
      <c r="AD392" s="245">
        <v>4</v>
      </c>
      <c r="AE392" s="248">
        <v>1</v>
      </c>
      <c r="AF392" s="245">
        <v>4</v>
      </c>
      <c r="AG392" s="248">
        <v>0</v>
      </c>
      <c r="AH392" s="245">
        <v>0</v>
      </c>
      <c r="AI392" s="243">
        <v>18</v>
      </c>
      <c r="AJ392" s="243">
        <v>27</v>
      </c>
      <c r="AK392" s="245">
        <v>40</v>
      </c>
      <c r="AL392" s="245">
        <v>60</v>
      </c>
      <c r="AM392" s="245">
        <v>100</v>
      </c>
      <c r="AN392" s="246">
        <v>34.022222222222226</v>
      </c>
      <c r="AO392" s="247" t="s">
        <v>1903</v>
      </c>
    </row>
    <row r="393" spans="1:41" x14ac:dyDescent="0.25">
      <c r="A393" s="242" t="s">
        <v>1926</v>
      </c>
      <c r="B393" s="243" t="s">
        <v>1926</v>
      </c>
      <c r="C393" s="247" t="e">
        <f>VLOOKUP(A393,'Questions_de_Village_V1-2-1'!$A:$AB,1,FALSE)</f>
        <v>#N/A</v>
      </c>
      <c r="D393" s="247" t="e">
        <f>VLOOKUP(A393,'Questions_de_Village_V1-2-1'!$A:$AB,9,FALSE)</f>
        <v>#N/A</v>
      </c>
      <c r="E393" s="247" t="e">
        <f>VLOOKUP(A393,'Questions_de_Village_V1-2-1'!$A:$AB,4,FALSE)</f>
        <v>#N/A</v>
      </c>
      <c r="F393" s="247" t="e">
        <f>VLOOKUP(A393,'Questions_de_Village_V1-2-1'!$A:$AB,5,FALSE)</f>
        <v>#N/A</v>
      </c>
      <c r="G393" s="247" t="e">
        <f>VLOOKUP(A393,'Questions_de_Village_V1-2-1'!$A:$AB,6,FALSE)</f>
        <v>#N/A</v>
      </c>
      <c r="H393" s="247"/>
      <c r="I393" s="247" t="e">
        <f>VLOOKUP(A393,'Questions_de_Village_V1-2-1'!$A:$AB,10,FALSE)</f>
        <v>#N/A</v>
      </c>
      <c r="J393" s="247" t="e">
        <f>VLOOKUP(A393,'Questions_de_Village_V1-2-1'!$A:$AB,11,FALSE)</f>
        <v>#N/A</v>
      </c>
      <c r="K393" s="247" t="e">
        <f>VLOOKUP(A393,'Questions_de_Village_V1-2-1'!$A:$AB,14,FALSE)</f>
        <v>#N/A</v>
      </c>
      <c r="L393" s="247" t="e">
        <f>VLOOKUP(A393,'Questions_de_Village_V1-2-1'!$A:$AB,15,FALSE)</f>
        <v>#N/A</v>
      </c>
      <c r="M393" s="247" t="e">
        <f>VLOOKUP(A393,'Questions_de_Village_V1-2-1'!$A:$AB,16,FALSE)</f>
        <v>#N/A</v>
      </c>
      <c r="N393" s="243"/>
      <c r="O393" s="243"/>
      <c r="P393" s="243">
        <v>2231</v>
      </c>
      <c r="Q393" s="243">
        <v>2271</v>
      </c>
      <c r="R393" s="243">
        <v>41</v>
      </c>
      <c r="S393" s="241">
        <v>220</v>
      </c>
      <c r="T393" s="241">
        <v>141</v>
      </c>
      <c r="U393" s="245">
        <v>64.090909090909093</v>
      </c>
      <c r="V393" s="241">
        <v>69</v>
      </c>
      <c r="W393" s="245">
        <v>31.363636363636367</v>
      </c>
      <c r="X393" s="244">
        <v>5.3658536585365857</v>
      </c>
      <c r="Y393" s="244">
        <v>3.5249999999999999</v>
      </c>
      <c r="Z393" s="244">
        <v>1.6829268292682926</v>
      </c>
      <c r="AA393" s="248">
        <v>39</v>
      </c>
      <c r="AB393" s="245">
        <v>95.121951219512198</v>
      </c>
      <c r="AC393" s="248">
        <v>1</v>
      </c>
      <c r="AD393" s="245">
        <v>2.4390243902439024</v>
      </c>
      <c r="AE393" s="248">
        <v>0</v>
      </c>
      <c r="AF393" s="245">
        <v>0</v>
      </c>
      <c r="AG393" s="248">
        <v>0</v>
      </c>
      <c r="AH393" s="245">
        <v>0</v>
      </c>
      <c r="AI393" s="243">
        <v>31</v>
      </c>
      <c r="AJ393" s="243">
        <v>38</v>
      </c>
      <c r="AK393" s="245">
        <v>44.927536231884055</v>
      </c>
      <c r="AL393" s="245">
        <v>55.072463768115945</v>
      </c>
      <c r="AM393" s="245">
        <v>100</v>
      </c>
      <c r="AN393" s="246">
        <v>34.391304347826086</v>
      </c>
      <c r="AO393" s="247" t="s">
        <v>2063</v>
      </c>
    </row>
    <row r="394" spans="1:41" x14ac:dyDescent="0.25">
      <c r="A394" s="268" t="s">
        <v>530</v>
      </c>
      <c r="B394" s="243" t="s">
        <v>530</v>
      </c>
      <c r="C394" s="247" t="str">
        <f>VLOOKUP(A394,'Questions_de_Village_V1-2-1'!$A:$AB,1,FALSE)</f>
        <v>Himemit</v>
      </c>
      <c r="D394" s="247" t="str">
        <f>VLOOKUP(A394,'Questions_de_Village_V1-2-1'!$A:$AB,9,FALSE)</f>
        <v>Himemit</v>
      </c>
      <c r="E394" s="247">
        <f>VLOOKUP(A394,'Questions_de_Village_V1-2-1'!$A:$AB,4,FALSE)</f>
        <v>12.091185235899999</v>
      </c>
      <c r="F394" s="247">
        <f>VLOOKUP(A394,'Questions_de_Village_V1-2-1'!$A:$AB,5,FALSE)</f>
        <v>17.358921784900001</v>
      </c>
      <c r="G394" s="247">
        <f>VLOOKUP(A394,'Questions_de_Village_V1-2-1'!$A:$AB,6,FALSE)</f>
        <v>331.03954849000002</v>
      </c>
      <c r="H394" s="247"/>
      <c r="I394" s="247" t="str">
        <f>VLOOKUP(A394,'Questions_de_Village_V1-2-1'!$A:$AB,10,FALSE)</f>
        <v>Amloudouba</v>
      </c>
      <c r="J394" s="247" t="str">
        <f>VLOOKUP(A394,'Questions_de_Village_V1-2-1'!$A:$AB,11,FALSE)</f>
        <v>Ouled_Bili</v>
      </c>
      <c r="K394" s="247" t="str">
        <f>VLOOKUP(A394,'Questions_de_Village_V1-2-1'!$A:$AB,14,FALSE)</f>
        <v>swamp_near_by</v>
      </c>
      <c r="L394" s="247">
        <f>VLOOKUP(A394,'Questions_de_Village_V1-2-1'!$A:$AB,15,FALSE)</f>
        <v>0</v>
      </c>
      <c r="M394" s="247">
        <f>VLOOKUP(A394,'Questions_de_Village_V1-2-1'!$A:$AB,16,FALSE)</f>
        <v>0</v>
      </c>
      <c r="N394" s="243"/>
      <c r="O394" s="243"/>
      <c r="P394" s="243">
        <v>2460</v>
      </c>
      <c r="Q394" s="243">
        <v>2482</v>
      </c>
      <c r="R394" s="243">
        <v>23</v>
      </c>
      <c r="S394" s="241">
        <v>149</v>
      </c>
      <c r="T394" s="241">
        <v>106</v>
      </c>
      <c r="U394" s="245">
        <v>71.140939597315437</v>
      </c>
      <c r="V394" s="241">
        <v>47</v>
      </c>
      <c r="W394" s="245">
        <v>31.543624161073826</v>
      </c>
      <c r="X394" s="244">
        <v>6.4782608695652177</v>
      </c>
      <c r="Y394" s="244">
        <v>5.3</v>
      </c>
      <c r="Z394" s="244">
        <v>2.0434782608695654</v>
      </c>
      <c r="AA394" s="248">
        <v>21</v>
      </c>
      <c r="AB394" s="245">
        <v>91.304347826086953</v>
      </c>
      <c r="AC394" s="248">
        <v>1</v>
      </c>
      <c r="AD394" s="245">
        <v>4.3478260869565215</v>
      </c>
      <c r="AE394" s="248">
        <v>1</v>
      </c>
      <c r="AF394" s="245">
        <v>4.3478260869565215</v>
      </c>
      <c r="AG394" s="248">
        <v>0</v>
      </c>
      <c r="AH394" s="245">
        <v>0</v>
      </c>
      <c r="AI394" s="243">
        <v>21</v>
      </c>
      <c r="AJ394" s="243">
        <v>26</v>
      </c>
      <c r="AK394" s="245">
        <v>44.680851063829785</v>
      </c>
      <c r="AL394" s="245">
        <v>55.319148936170215</v>
      </c>
      <c r="AM394" s="245">
        <v>100</v>
      </c>
      <c r="AN394" s="246">
        <v>34.234042553191486</v>
      </c>
      <c r="AO394" s="247" t="s">
        <v>2063</v>
      </c>
    </row>
    <row r="395" spans="1:41" x14ac:dyDescent="0.25">
      <c r="A395" s="268" t="s">
        <v>1872</v>
      </c>
      <c r="B395" s="243" t="s">
        <v>1872</v>
      </c>
      <c r="C395" s="247" t="str">
        <f>VLOOKUP(A395,'Questions_de_Village_V1-2-1'!$A:$AB,1,FALSE)</f>
        <v>Idal-Haraye</v>
      </c>
      <c r="D395" s="247" t="str">
        <f>VLOOKUP(A395,'Questions_de_Village_V1-2-1'!$A:$AB,9,FALSE)</f>
        <v>Idalharay</v>
      </c>
      <c r="E395" s="247">
        <f>VLOOKUP(A395,'Questions_de_Village_V1-2-1'!$A:$AB,4,FALSE)</f>
        <v>11.7849809558</v>
      </c>
      <c r="F395" s="247">
        <f>VLOOKUP(A395,'Questions_de_Village_V1-2-1'!$A:$AB,5,FALSE)</f>
        <v>17.1843320664</v>
      </c>
      <c r="G395" s="247">
        <f>VLOOKUP(A395,'Questions_de_Village_V1-2-1'!$A:$AB,6,FALSE)</f>
        <v>354.23939388899998</v>
      </c>
      <c r="H395" s="247"/>
      <c r="I395" s="247" t="str">
        <f>VLOOKUP(A395,'Questions_de_Village_V1-2-1'!$A:$AB,10,FALSE)</f>
        <v>Yessie</v>
      </c>
      <c r="J395" s="247" t="str">
        <f>VLOOKUP(A395,'Questions_de_Village_V1-2-1'!$A:$AB,11,FALSE)</f>
        <v>Gama</v>
      </c>
      <c r="K395" s="247" t="str">
        <f>VLOOKUP(A395,'Questions_de_Village_V1-2-1'!$A:$AB,14,FALSE)</f>
        <v>commercial_bh_in_village</v>
      </c>
      <c r="L395" s="247">
        <f>VLOOKUP(A395,'Questions_de_Village_V1-2-1'!$A:$AB,15,FALSE)</f>
        <v>0</v>
      </c>
      <c r="M395" s="247">
        <f>VLOOKUP(A395,'Questions_de_Village_V1-2-1'!$A:$AB,16,FALSE)</f>
        <v>0</v>
      </c>
      <c r="N395" s="243"/>
      <c r="O395" s="243"/>
      <c r="P395" s="243">
        <v>1870</v>
      </c>
      <c r="Q395" s="243">
        <v>1879</v>
      </c>
      <c r="R395" s="243">
        <v>10</v>
      </c>
      <c r="S395" s="241">
        <v>60</v>
      </c>
      <c r="T395" s="241">
        <v>41</v>
      </c>
      <c r="U395" s="245">
        <v>68.333333333333329</v>
      </c>
      <c r="V395" s="241">
        <v>21</v>
      </c>
      <c r="W395" s="245">
        <v>35</v>
      </c>
      <c r="X395" s="244">
        <v>6</v>
      </c>
      <c r="Y395" s="244">
        <v>4.0999999999999996</v>
      </c>
      <c r="Z395" s="244">
        <v>2.1</v>
      </c>
      <c r="AA395" s="248">
        <v>10</v>
      </c>
      <c r="AB395" s="245">
        <v>100</v>
      </c>
      <c r="AC395" s="248">
        <v>0</v>
      </c>
      <c r="AD395" s="245">
        <v>0</v>
      </c>
      <c r="AE395" s="248">
        <v>0</v>
      </c>
      <c r="AF395" s="245">
        <v>0</v>
      </c>
      <c r="AG395" s="248">
        <v>0</v>
      </c>
      <c r="AH395" s="245">
        <v>0</v>
      </c>
      <c r="AI395" s="243">
        <v>8</v>
      </c>
      <c r="AJ395" s="243">
        <v>13</v>
      </c>
      <c r="AK395" s="245">
        <v>38.095238095238095</v>
      </c>
      <c r="AL395" s="245">
        <v>61.904761904761905</v>
      </c>
      <c r="AM395" s="245">
        <v>100</v>
      </c>
      <c r="AN395" s="246">
        <v>32.571428571428569</v>
      </c>
      <c r="AO395" s="247" t="s">
        <v>1961</v>
      </c>
    </row>
    <row r="396" spans="1:41" x14ac:dyDescent="0.25">
      <c r="A396" s="179" t="s">
        <v>1130</v>
      </c>
      <c r="B396" s="243" t="s">
        <v>1130</v>
      </c>
      <c r="C396" s="247" t="str">
        <f>VLOOKUP(A396,'Questions_de_Village_V1-2-1'!$A:$AB,1,FALSE)</f>
        <v>Ide Goze</v>
      </c>
      <c r="D396" s="247" t="str">
        <f>VLOOKUP(A396,'Questions_de_Village_V1-2-1'!$A:$AB,9,FALSE)</f>
        <v>Ldalgoz Ambakatche</v>
      </c>
      <c r="E396" s="247">
        <f>VLOOKUP(A396,'Questions_de_Village_V1-2-1'!$A:$AB,4,FALSE)</f>
        <v>12.2193687583</v>
      </c>
      <c r="F396" s="247">
        <f>VLOOKUP(A396,'Questions_de_Village_V1-2-1'!$A:$AB,5,FALSE)</f>
        <v>17.582557160299999</v>
      </c>
      <c r="G396" s="247">
        <f>VLOOKUP(A396,'Questions_de_Village_V1-2-1'!$A:$AB,6,FALSE)</f>
        <v>365.28264885200002</v>
      </c>
      <c r="H396" s="247"/>
      <c r="I396" s="247" t="str">
        <f>VLOOKUP(A396,'Questions_de_Village_V1-2-1'!$A:$AB,10,FALSE)</f>
        <v>Amloudouba</v>
      </c>
      <c r="J396" s="247" t="str">
        <f>VLOOKUP(A396,'Questions_de_Village_V1-2-1'!$A:$AB,11,FALSE)</f>
        <v>Arbouchatak</v>
      </c>
      <c r="K396" s="247" t="str">
        <f>VLOOKUP(A396,'Questions_de_Village_V1-2-1'!$A:$AB,14,FALSE)</f>
        <v>open_well_far_from_village</v>
      </c>
      <c r="L396" s="247">
        <f>VLOOKUP(A396,'Questions_de_Village_V1-2-1'!$A:$AB,15,FALSE)</f>
        <v>0</v>
      </c>
      <c r="M396" s="247">
        <f>VLOOKUP(A396,'Questions_de_Village_V1-2-1'!$A:$AB,16,FALSE)</f>
        <v>0</v>
      </c>
      <c r="N396" s="243"/>
      <c r="O396" s="243"/>
      <c r="P396" s="243">
        <v>1179</v>
      </c>
      <c r="Q396" s="243">
        <v>1217</v>
      </c>
      <c r="R396" s="243">
        <v>39</v>
      </c>
      <c r="S396" s="241">
        <v>221</v>
      </c>
      <c r="T396" s="241">
        <v>144</v>
      </c>
      <c r="U396" s="245">
        <v>65.158371040723978</v>
      </c>
      <c r="V396" s="241">
        <v>64</v>
      </c>
      <c r="W396" s="245">
        <v>28.959276018099551</v>
      </c>
      <c r="X396" s="244">
        <v>5.666666666666667</v>
      </c>
      <c r="Y396" s="244">
        <v>3.6923076923076925</v>
      </c>
      <c r="Z396" s="244">
        <v>1.641025641025641</v>
      </c>
      <c r="AA396" s="248">
        <v>38</v>
      </c>
      <c r="AB396" s="245">
        <v>97.435897435897431</v>
      </c>
      <c r="AC396" s="248">
        <v>1</v>
      </c>
      <c r="AD396" s="245">
        <v>2.5641025641025639</v>
      </c>
      <c r="AE396" s="248">
        <v>0</v>
      </c>
      <c r="AF396" s="245">
        <v>0</v>
      </c>
      <c r="AG396" s="248">
        <v>0</v>
      </c>
      <c r="AH396" s="245">
        <v>0</v>
      </c>
      <c r="AI396" s="243">
        <v>33</v>
      </c>
      <c r="AJ396" s="243">
        <v>31</v>
      </c>
      <c r="AK396" s="245">
        <v>51.5625</v>
      </c>
      <c r="AL396" s="245">
        <v>48.4375</v>
      </c>
      <c r="AM396" s="245">
        <v>100</v>
      </c>
      <c r="AN396" s="246">
        <v>33.90625</v>
      </c>
      <c r="AO396" s="247" t="s">
        <v>1796</v>
      </c>
    </row>
    <row r="397" spans="1:41" x14ac:dyDescent="0.25">
      <c r="A397" s="242" t="s">
        <v>1878</v>
      </c>
      <c r="B397" s="243" t="s">
        <v>1878</v>
      </c>
      <c r="C397" s="247" t="str">
        <f>VLOOKUP(A397,'Questions_de_Village_V1-2-1'!$A:$AB,1,FALSE)</f>
        <v>Ifene Moubi</v>
      </c>
      <c r="D397" s="247" t="str">
        <f>VLOOKUP(A397,'Questions_de_Village_V1-2-1'!$A:$AB,9,FALSE)</f>
        <v>Ifen Moubi</v>
      </c>
      <c r="E397" s="247">
        <f>VLOOKUP(A397,'Questions_de_Village_V1-2-1'!$A:$AB,4,FALSE)</f>
        <v>11.7774729977</v>
      </c>
      <c r="F397" s="247">
        <f>VLOOKUP(A397,'Questions_de_Village_V1-2-1'!$A:$AB,5,FALSE)</f>
        <v>17.218400512500001</v>
      </c>
      <c r="G397" s="247">
        <f>VLOOKUP(A397,'Questions_de_Village_V1-2-1'!$A:$AB,6,FALSE)</f>
        <v>345.51617654799998</v>
      </c>
      <c r="H397" s="247"/>
      <c r="I397" s="247" t="str">
        <f>VLOOKUP(A397,'Questions_de_Village_V1-2-1'!$A:$AB,10,FALSE)</f>
        <v>Yessie</v>
      </c>
      <c r="J397" s="247" t="str">
        <f>VLOOKUP(A397,'Questions_de_Village_V1-2-1'!$A:$AB,11,FALSE)</f>
        <v>Gama</v>
      </c>
      <c r="K397" s="247" t="str">
        <f>VLOOKUP(A397,'Questions_de_Village_V1-2-1'!$A:$AB,14,FALSE)</f>
        <v>bh_in_village</v>
      </c>
      <c r="L397" s="247">
        <f>VLOOKUP(A397,'Questions_de_Village_V1-2-1'!$A:$AB,15,FALSE)</f>
        <v>1</v>
      </c>
      <c r="M397" s="247">
        <f>VLOOKUP(A397,'Questions_de_Village_V1-2-1'!$A:$AB,16,FALSE)</f>
        <v>0</v>
      </c>
      <c r="N397" s="243"/>
      <c r="O397" s="243"/>
      <c r="P397" s="243">
        <v>2024</v>
      </c>
      <c r="Q397" s="243">
        <v>2075</v>
      </c>
      <c r="R397" s="243">
        <v>52</v>
      </c>
      <c r="S397" s="241">
        <v>444</v>
      </c>
      <c r="T397" s="241">
        <v>331</v>
      </c>
      <c r="U397" s="245">
        <v>74.549549549549553</v>
      </c>
      <c r="V397" s="241">
        <v>101</v>
      </c>
      <c r="W397" s="245">
        <v>22.747747747747749</v>
      </c>
      <c r="X397" s="244">
        <v>8.5384615384615383</v>
      </c>
      <c r="Y397" s="244">
        <v>6.365384615384615</v>
      </c>
      <c r="Z397" s="244">
        <v>1.9423076923076923</v>
      </c>
      <c r="AA397" s="248">
        <v>44</v>
      </c>
      <c r="AB397" s="245">
        <v>84.615384615384613</v>
      </c>
      <c r="AC397" s="248">
        <v>7</v>
      </c>
      <c r="AD397" s="245">
        <v>13.461538461538462</v>
      </c>
      <c r="AE397" s="248">
        <v>0</v>
      </c>
      <c r="AF397" s="245">
        <v>0</v>
      </c>
      <c r="AG397" s="248">
        <v>1</v>
      </c>
      <c r="AH397" s="245">
        <v>1.9230769230769231</v>
      </c>
      <c r="AI397" s="243">
        <v>42</v>
      </c>
      <c r="AJ397" s="243">
        <v>56</v>
      </c>
      <c r="AK397" s="245">
        <v>41.584158415841586</v>
      </c>
      <c r="AL397" s="245">
        <v>55.445544554455452</v>
      </c>
      <c r="AM397" s="245">
        <v>97.029702970297038</v>
      </c>
      <c r="AN397" s="246">
        <v>26.356435643564357</v>
      </c>
      <c r="AO397" s="247" t="s">
        <v>1961</v>
      </c>
    </row>
    <row r="398" spans="1:41" x14ac:dyDescent="0.25">
      <c r="A398" s="266" t="s">
        <v>1132</v>
      </c>
      <c r="B398" s="243" t="s">
        <v>1132</v>
      </c>
      <c r="C398" s="247" t="str">
        <f>VLOOKUP(A398,'Questions_de_Village_V1-2-1'!$A:$AB,1,FALSE)</f>
        <v>Ilele</v>
      </c>
      <c r="D398" s="247" t="str">
        <f>VLOOKUP(A398,'Questions_de_Village_V1-2-1'!$A:$AB,9,FALSE)</f>
        <v>Bisney 2</v>
      </c>
      <c r="E398" s="247">
        <f>VLOOKUP(A398,'Questions_de_Village_V1-2-1'!$A:$AB,4,FALSE)</f>
        <v>12.6917411502</v>
      </c>
      <c r="F398" s="247">
        <f>VLOOKUP(A398,'Questions_de_Village_V1-2-1'!$A:$AB,5,FALSE)</f>
        <v>16.188250654600001</v>
      </c>
      <c r="G398" s="247">
        <f>VLOOKUP(A398,'Questions_de_Village_V1-2-1'!$A:$AB,6,FALSE)</f>
        <v>305.06376573799997</v>
      </c>
      <c r="H398" s="247"/>
      <c r="I398" s="247" t="str">
        <f>VLOOKUP(A398,'Questions_de_Village_V1-2-1'!$A:$AB,10,FALSE)</f>
        <v>Moito</v>
      </c>
      <c r="J398" s="247" t="str">
        <f>VLOOKUP(A398,'Questions_de_Village_V1-2-1'!$A:$AB,11,FALSE)</f>
        <v>Bisney</v>
      </c>
      <c r="K398" s="247" t="str">
        <f>VLOOKUP(A398,'Questions_de_Village_V1-2-1'!$A:$AB,14,FALSE)</f>
        <v>bh_in_village</v>
      </c>
      <c r="L398" s="247">
        <f>VLOOKUP(A398,'Questions_de_Village_V1-2-1'!$A:$AB,15,FALSE)</f>
        <v>0</v>
      </c>
      <c r="M398" s="247">
        <f>VLOOKUP(A398,'Questions_de_Village_V1-2-1'!$A:$AB,16,FALSE)</f>
        <v>1</v>
      </c>
      <c r="N398" s="243"/>
      <c r="O398" s="243"/>
      <c r="P398" s="243">
        <v>724</v>
      </c>
      <c r="Q398" s="243">
        <v>775</v>
      </c>
      <c r="R398" s="243">
        <v>52</v>
      </c>
      <c r="S398" s="241">
        <v>287</v>
      </c>
      <c r="T398" s="241">
        <v>182</v>
      </c>
      <c r="U398" s="245">
        <v>63.414634146341463</v>
      </c>
      <c r="V398" s="241">
        <v>89</v>
      </c>
      <c r="W398" s="245">
        <v>31.010452961672474</v>
      </c>
      <c r="X398" s="244">
        <v>5.5192307692307692</v>
      </c>
      <c r="Y398" s="244">
        <v>3.5</v>
      </c>
      <c r="Z398" s="244">
        <v>1.7115384615384615</v>
      </c>
      <c r="AA398" s="248">
        <v>51</v>
      </c>
      <c r="AB398" s="245">
        <v>98.076923076923066</v>
      </c>
      <c r="AC398" s="248">
        <v>1</v>
      </c>
      <c r="AD398" s="245">
        <v>1.9230769230769231</v>
      </c>
      <c r="AE398" s="248">
        <v>0</v>
      </c>
      <c r="AF398" s="245">
        <v>0</v>
      </c>
      <c r="AG398" s="248">
        <v>0</v>
      </c>
      <c r="AH398" s="245">
        <v>0</v>
      </c>
      <c r="AI398" s="243">
        <v>34</v>
      </c>
      <c r="AJ398" s="243">
        <v>55</v>
      </c>
      <c r="AK398" s="245">
        <v>38.202247191011232</v>
      </c>
      <c r="AL398" s="245">
        <v>61.797752808988761</v>
      </c>
      <c r="AM398" s="245">
        <v>100</v>
      </c>
      <c r="AN398" s="246">
        <v>36.314606741573037</v>
      </c>
      <c r="AO398" s="247" t="s">
        <v>219</v>
      </c>
    </row>
    <row r="399" spans="1:41" x14ac:dyDescent="0.25">
      <c r="A399" s="268" t="s">
        <v>1275</v>
      </c>
      <c r="B399" s="243" t="s">
        <v>1275</v>
      </c>
      <c r="C399" s="247" t="str">
        <f>VLOOKUP(A399,'Questions_de_Village_V1-2-1'!$A:$AB,1,FALSE)</f>
        <v>Iredja Kabire</v>
      </c>
      <c r="D399" s="247" t="str">
        <f>VLOOKUP(A399,'Questions_de_Village_V1-2-1'!$A:$AB,9,FALSE)</f>
        <v>Iredja Kabir</v>
      </c>
      <c r="E399" s="247">
        <f>VLOOKUP(A399,'Questions_de_Village_V1-2-1'!$A:$AB,4,FALSE)</f>
        <v>12.638026010500001</v>
      </c>
      <c r="F399" s="247">
        <f>VLOOKUP(A399,'Questions_de_Village_V1-2-1'!$A:$AB,5,FALSE)</f>
        <v>17.112440940599999</v>
      </c>
      <c r="G399" s="247">
        <f>VLOOKUP(A399,'Questions_de_Village_V1-2-1'!$A:$AB,6,FALSE)</f>
        <v>321.36801747599998</v>
      </c>
      <c r="H399" s="247"/>
      <c r="I399" s="247" t="str">
        <f>VLOOKUP(A399,'Questions_de_Village_V1-2-1'!$A:$AB,10,FALSE)</f>
        <v>Moito</v>
      </c>
      <c r="J399" s="247" t="str">
        <f>VLOOKUP(A399,'Questions_de_Village_V1-2-1'!$A:$AB,11,FALSE)</f>
        <v>Djokhana</v>
      </c>
      <c r="K399" s="247" t="str">
        <f>VLOOKUP(A399,'Questions_de_Village_V1-2-1'!$A:$AB,14,FALSE)</f>
        <v>open_well_in_or_near_village</v>
      </c>
      <c r="L399" s="247">
        <f>VLOOKUP(A399,'Questions_de_Village_V1-2-1'!$A:$AB,15,FALSE)</f>
        <v>0</v>
      </c>
      <c r="M399" s="247">
        <f>VLOOKUP(A399,'Questions_de_Village_V1-2-1'!$A:$AB,16,FALSE)</f>
        <v>0</v>
      </c>
      <c r="N399" s="243"/>
      <c r="O399" s="243"/>
      <c r="P399" s="243">
        <v>532</v>
      </c>
      <c r="Q399" s="243">
        <v>725</v>
      </c>
      <c r="R399" s="243">
        <v>194</v>
      </c>
      <c r="S399" s="241">
        <v>1568</v>
      </c>
      <c r="T399" s="241">
        <v>1165</v>
      </c>
      <c r="U399" s="245">
        <v>74.298469387755105</v>
      </c>
      <c r="V399" s="241">
        <v>453</v>
      </c>
      <c r="W399" s="245">
        <v>28.890306122448976</v>
      </c>
      <c r="X399" s="244">
        <v>8.0824742268041234</v>
      </c>
      <c r="Y399" s="244">
        <v>6.0051546391752577</v>
      </c>
      <c r="Z399" s="244">
        <v>2.3350515463917527</v>
      </c>
      <c r="AA399" s="248">
        <v>179</v>
      </c>
      <c r="AB399" s="245">
        <v>92.268041237113408</v>
      </c>
      <c r="AC399" s="248">
        <v>15</v>
      </c>
      <c r="AD399" s="245">
        <v>7.731958762886598</v>
      </c>
      <c r="AE399" s="248">
        <v>0</v>
      </c>
      <c r="AF399" s="245">
        <v>0</v>
      </c>
      <c r="AG399" s="248">
        <v>0</v>
      </c>
      <c r="AH399" s="245">
        <v>0</v>
      </c>
      <c r="AI399" s="243">
        <v>232</v>
      </c>
      <c r="AJ399" s="243">
        <v>221</v>
      </c>
      <c r="AK399" s="245">
        <v>51.214128035320087</v>
      </c>
      <c r="AL399" s="245">
        <v>48.785871964679913</v>
      </c>
      <c r="AM399" s="245">
        <v>100</v>
      </c>
      <c r="AN399" s="246">
        <v>22.280353200883003</v>
      </c>
      <c r="AO399" s="247" t="s">
        <v>166</v>
      </c>
    </row>
    <row r="400" spans="1:41" x14ac:dyDescent="0.25">
      <c r="A400" s="268" t="s">
        <v>1276</v>
      </c>
      <c r="B400" s="243" t="s">
        <v>1276</v>
      </c>
      <c r="C400" s="247" t="str">
        <f>VLOOKUP(A400,'Questions_de_Village_V1-2-1'!$A:$AB,1,FALSE)</f>
        <v>Iredja Souk</v>
      </c>
      <c r="D400" s="247" t="str">
        <f>VLOOKUP(A400,'Questions_de_Village_V1-2-1'!$A:$AB,9,FALSE)</f>
        <v>Iredja  Souk</v>
      </c>
      <c r="E400" s="247">
        <f>VLOOKUP(A400,'Questions_de_Village_V1-2-1'!$A:$AB,4,FALSE)</f>
        <v>12.6460730952</v>
      </c>
      <c r="F400" s="247">
        <f>VLOOKUP(A400,'Questions_de_Village_V1-2-1'!$A:$AB,5,FALSE)</f>
        <v>17.1191917415</v>
      </c>
      <c r="G400" s="247">
        <f>VLOOKUP(A400,'Questions_de_Village_V1-2-1'!$A:$AB,6,FALSE)</f>
        <v>308.616996976</v>
      </c>
      <c r="H400" s="247"/>
      <c r="I400" s="247" t="str">
        <f>VLOOKUP(A400,'Questions_de_Village_V1-2-1'!$A:$AB,10,FALSE)</f>
        <v>Moito</v>
      </c>
      <c r="J400" s="247" t="str">
        <f>VLOOKUP(A400,'Questions_de_Village_V1-2-1'!$A:$AB,11,FALSE)</f>
        <v>Djokhana</v>
      </c>
      <c r="K400" s="247" t="str">
        <f>VLOOKUP(A400,'Questions_de_Village_V1-2-1'!$A:$AB,14,FALSE)</f>
        <v>commercial_bh_in_next_village</v>
      </c>
      <c r="L400" s="247">
        <f>VLOOKUP(A400,'Questions_de_Village_V1-2-1'!$A:$AB,15,FALSE)</f>
        <v>2</v>
      </c>
      <c r="M400" s="247">
        <f>VLOOKUP(A400,'Questions_de_Village_V1-2-1'!$A:$AB,16,FALSE)</f>
        <v>1</v>
      </c>
      <c r="N400" s="243"/>
      <c r="O400" s="243"/>
      <c r="P400" s="243">
        <v>726</v>
      </c>
      <c r="Q400" s="243">
        <v>868</v>
      </c>
      <c r="R400" s="243">
        <v>143</v>
      </c>
      <c r="S400" s="241">
        <v>956</v>
      </c>
      <c r="T400" s="241">
        <v>673</v>
      </c>
      <c r="U400" s="245">
        <v>70.39748953974896</v>
      </c>
      <c r="V400" s="241">
        <v>304</v>
      </c>
      <c r="W400" s="245">
        <v>31.799163179916317</v>
      </c>
      <c r="X400" s="244">
        <v>6.685314685314685</v>
      </c>
      <c r="Y400" s="244">
        <v>4.7062937062937067</v>
      </c>
      <c r="Z400" s="244">
        <v>2.1258741258741258</v>
      </c>
      <c r="AA400" s="248">
        <v>129</v>
      </c>
      <c r="AB400" s="245">
        <v>90.209790209790214</v>
      </c>
      <c r="AC400" s="248">
        <v>10</v>
      </c>
      <c r="AD400" s="245">
        <v>6.9930069930069934</v>
      </c>
      <c r="AE400" s="248">
        <v>0</v>
      </c>
      <c r="AF400" s="245">
        <v>0</v>
      </c>
      <c r="AG400" s="248">
        <v>0</v>
      </c>
      <c r="AH400" s="245">
        <v>0</v>
      </c>
      <c r="AI400" s="243">
        <v>154</v>
      </c>
      <c r="AJ400" s="243">
        <v>150</v>
      </c>
      <c r="AK400" s="245">
        <v>50.657894736842103</v>
      </c>
      <c r="AL400" s="245">
        <v>49.34210526315789</v>
      </c>
      <c r="AM400" s="245">
        <v>100</v>
      </c>
      <c r="AN400" s="246">
        <v>25.539473684210527</v>
      </c>
      <c r="AO400" s="247" t="s">
        <v>166</v>
      </c>
    </row>
    <row r="401" spans="1:41" x14ac:dyDescent="0.25">
      <c r="A401" s="266" t="s">
        <v>1211</v>
      </c>
      <c r="B401" s="243" t="s">
        <v>1211</v>
      </c>
      <c r="C401" s="247" t="str">
        <f>VLOOKUP(A401,'Questions_de_Village_V1-2-1'!$A:$AB,1,FALSE)</f>
        <v>Iredoubo</v>
      </c>
      <c r="D401" s="247" t="str">
        <f>VLOOKUP(A401,'Questions_de_Village_V1-2-1'!$A:$AB,9,FALSE)</f>
        <v>Iredoubou</v>
      </c>
      <c r="E401" s="247">
        <f>VLOOKUP(A401,'Questions_de_Village_V1-2-1'!$A:$AB,4,FALSE)</f>
        <v>12.3476853008</v>
      </c>
      <c r="F401" s="247">
        <f>VLOOKUP(A401,'Questions_de_Village_V1-2-1'!$A:$AB,5,FALSE)</f>
        <v>16.9982783383</v>
      </c>
      <c r="G401" s="247">
        <f>VLOOKUP(A401,'Questions_de_Village_V1-2-1'!$A:$AB,6,FALSE)</f>
        <v>318.27936911799998</v>
      </c>
      <c r="H401" s="247"/>
      <c r="I401" s="247" t="str">
        <f>VLOOKUP(A401,'Questions_de_Village_V1-2-1'!$A:$AB,10,FALSE)</f>
        <v>Tania_1_Bokoro_</v>
      </c>
      <c r="J401" s="247" t="str">
        <f>VLOOKUP(A401,'Questions_de_Village_V1-2-1'!$A:$AB,11,FALSE)</f>
        <v>Bokoro</v>
      </c>
      <c r="K401" s="247" t="str">
        <f>VLOOKUP(A401,'Questions_de_Village_V1-2-1'!$A:$AB,14,FALSE)</f>
        <v>open_well_in_or_near_village</v>
      </c>
      <c r="L401" s="247">
        <f>VLOOKUP(A401,'Questions_de_Village_V1-2-1'!$A:$AB,15,FALSE)</f>
        <v>0</v>
      </c>
      <c r="M401" s="247">
        <f>VLOOKUP(A401,'Questions_de_Village_V1-2-1'!$A:$AB,16,FALSE)</f>
        <v>1</v>
      </c>
      <c r="N401" s="243"/>
      <c r="O401" s="243"/>
      <c r="P401" s="243">
        <v>3478</v>
      </c>
      <c r="Q401" s="243">
        <v>3529</v>
      </c>
      <c r="R401" s="243">
        <v>52</v>
      </c>
      <c r="S401" s="241">
        <v>263</v>
      </c>
      <c r="T401" s="241">
        <v>172</v>
      </c>
      <c r="U401" s="245">
        <v>65.399239543726239</v>
      </c>
      <c r="V401" s="241">
        <v>66</v>
      </c>
      <c r="W401" s="245">
        <v>25.095057034220531</v>
      </c>
      <c r="X401" s="244">
        <v>5.0576923076923075</v>
      </c>
      <c r="Y401" s="244">
        <v>3.9090909090909092</v>
      </c>
      <c r="Z401" s="244">
        <v>1.2692307692307692</v>
      </c>
      <c r="AA401" s="248">
        <v>49</v>
      </c>
      <c r="AB401" s="245">
        <v>94.230769230769226</v>
      </c>
      <c r="AC401" s="248">
        <v>0</v>
      </c>
      <c r="AD401" s="245">
        <v>0</v>
      </c>
      <c r="AE401" s="248">
        <v>0</v>
      </c>
      <c r="AF401" s="245">
        <v>0</v>
      </c>
      <c r="AG401" s="248">
        <v>0</v>
      </c>
      <c r="AH401" s="245">
        <v>0</v>
      </c>
      <c r="AI401" s="243">
        <v>31</v>
      </c>
      <c r="AJ401" s="243">
        <v>35</v>
      </c>
      <c r="AK401" s="245">
        <v>46.969696969696969</v>
      </c>
      <c r="AL401" s="245">
        <v>53.030303030303031</v>
      </c>
      <c r="AM401" s="245">
        <v>100</v>
      </c>
      <c r="AN401" s="246">
        <v>38.924242424242422</v>
      </c>
      <c r="AO401" s="247" t="s">
        <v>102</v>
      </c>
    </row>
    <row r="402" spans="1:41" x14ac:dyDescent="0.25">
      <c r="A402" s="266" t="s">
        <v>1212</v>
      </c>
      <c r="B402" s="243" t="s">
        <v>1212</v>
      </c>
      <c r="C402" s="247" t="str">
        <f>VLOOKUP(A402,'Questions_de_Village_V1-2-1'!$A:$AB,1,FALSE)</f>
        <v>Iredoubo-Saleh</v>
      </c>
      <c r="D402" s="247" t="str">
        <f>VLOOKUP(A402,'Questions_de_Village_V1-2-1'!$A:$AB,9,FALSE)</f>
        <v>Iredoubo Saleh</v>
      </c>
      <c r="E402" s="247">
        <f>VLOOKUP(A402,'Questions_de_Village_V1-2-1'!$A:$AB,4,FALSE)</f>
        <v>12.3477104343</v>
      </c>
      <c r="F402" s="247">
        <f>VLOOKUP(A402,'Questions_de_Village_V1-2-1'!$A:$AB,5,FALSE)</f>
        <v>16.998353390399998</v>
      </c>
      <c r="G402" s="247">
        <f>VLOOKUP(A402,'Questions_de_Village_V1-2-1'!$A:$AB,6,FALSE)</f>
        <v>328.20243433899998</v>
      </c>
      <c r="H402" s="247"/>
      <c r="I402" s="247" t="str">
        <f>VLOOKUP(A402,'Questions_de_Village_V1-2-1'!$A:$AB,10,FALSE)</f>
        <v>Tania_1_Bokoro_</v>
      </c>
      <c r="J402" s="247" t="str">
        <f>VLOOKUP(A402,'Questions_de_Village_V1-2-1'!$A:$AB,11,FALSE)</f>
        <v>Bokoro</v>
      </c>
      <c r="K402" s="247" t="str">
        <f>VLOOKUP(A402,'Questions_de_Village_V1-2-1'!$A:$AB,14,FALSE)</f>
        <v>open_well_in_or_near_village</v>
      </c>
      <c r="L402" s="247">
        <f>VLOOKUP(A402,'Questions_de_Village_V1-2-1'!$A:$AB,15,FALSE)</f>
        <v>0</v>
      </c>
      <c r="M402" s="247">
        <f>VLOOKUP(A402,'Questions_de_Village_V1-2-1'!$A:$AB,16,FALSE)</f>
        <v>1</v>
      </c>
      <c r="N402" s="243"/>
      <c r="O402" s="243"/>
      <c r="P402" s="243">
        <v>3530</v>
      </c>
      <c r="Q402" s="243">
        <v>3601</v>
      </c>
      <c r="R402" s="243">
        <v>72</v>
      </c>
      <c r="S402" s="241">
        <v>453</v>
      </c>
      <c r="T402" s="241">
        <v>304</v>
      </c>
      <c r="U402" s="245">
        <v>67.108167770419428</v>
      </c>
      <c r="V402" s="241">
        <v>143</v>
      </c>
      <c r="W402" s="245">
        <v>31.567328918322296</v>
      </c>
      <c r="X402" s="244">
        <v>6.291666666666667</v>
      </c>
      <c r="Y402" s="244">
        <v>4.4057971014492754</v>
      </c>
      <c r="Z402" s="244">
        <v>1.9861111111111112</v>
      </c>
      <c r="AA402" s="248">
        <v>64</v>
      </c>
      <c r="AB402" s="245">
        <v>88.888888888888886</v>
      </c>
      <c r="AC402" s="248">
        <v>6</v>
      </c>
      <c r="AD402" s="245">
        <v>8.3333333333333321</v>
      </c>
      <c r="AE402" s="248">
        <v>0</v>
      </c>
      <c r="AF402" s="245">
        <v>0</v>
      </c>
      <c r="AG402" s="248">
        <v>1</v>
      </c>
      <c r="AH402" s="245">
        <v>1.3888888888888888</v>
      </c>
      <c r="AI402" s="243">
        <v>72</v>
      </c>
      <c r="AJ402" s="243">
        <v>71</v>
      </c>
      <c r="AK402" s="245">
        <v>50.349650349650354</v>
      </c>
      <c r="AL402" s="245">
        <v>49.650349650349654</v>
      </c>
      <c r="AM402" s="245">
        <v>100</v>
      </c>
      <c r="AN402" s="246">
        <v>34.97902097902098</v>
      </c>
      <c r="AO402" s="247" t="s">
        <v>102</v>
      </c>
    </row>
    <row r="403" spans="1:41" x14ac:dyDescent="0.25">
      <c r="A403" s="266" t="s">
        <v>1213</v>
      </c>
      <c r="B403" s="243" t="s">
        <v>1213</v>
      </c>
      <c r="C403" s="247" t="str">
        <f>VLOOKUP(A403,'Questions_de_Village_V1-2-1'!$A:$AB,1,FALSE)</f>
        <v>Ireika 2</v>
      </c>
      <c r="D403" s="247" t="str">
        <f>VLOOKUP(A403,'Questions_de_Village_V1-2-1'!$A:$AB,9,FALSE)</f>
        <v>Ireïka Kasser</v>
      </c>
      <c r="E403" s="247">
        <f>VLOOKUP(A403,'Questions_de_Village_V1-2-1'!$A:$AB,4,FALSE)</f>
        <v>12.491932955599999</v>
      </c>
      <c r="F403" s="247">
        <f>VLOOKUP(A403,'Questions_de_Village_V1-2-1'!$A:$AB,5,FALSE)</f>
        <v>17.0614595433</v>
      </c>
      <c r="G403" s="247">
        <f>VLOOKUP(A403,'Questions_de_Village_V1-2-1'!$A:$AB,6,FALSE)</f>
        <v>323.46347109099997</v>
      </c>
      <c r="H403" s="247"/>
      <c r="I403" s="247" t="str">
        <f>VLOOKUP(A403,'Questions_de_Village_V1-2-1'!$A:$AB,10,FALSE)</f>
        <v>Tania_1_Bokoro_</v>
      </c>
      <c r="J403" s="247" t="str">
        <f>VLOOKUP(A403,'Questions_de_Village_V1-2-1'!$A:$AB,11,FALSE)</f>
        <v>Bokoro</v>
      </c>
      <c r="K403" s="247" t="str">
        <f>VLOOKUP(A403,'Questions_de_Village_V1-2-1'!$A:$AB,14,FALSE)</f>
        <v>open_well_far_from_village</v>
      </c>
      <c r="L403" s="247">
        <f>VLOOKUP(A403,'Questions_de_Village_V1-2-1'!$A:$AB,15,FALSE)</f>
        <v>0</v>
      </c>
      <c r="M403" s="247">
        <f>VLOOKUP(A403,'Questions_de_Village_V1-2-1'!$A:$AB,16,FALSE)</f>
        <v>1</v>
      </c>
      <c r="N403" s="243"/>
      <c r="O403" s="243"/>
      <c r="P403" s="243">
        <v>4059</v>
      </c>
      <c r="Q403" s="243">
        <v>4104</v>
      </c>
      <c r="R403" s="243">
        <v>46</v>
      </c>
      <c r="S403" s="241">
        <v>360</v>
      </c>
      <c r="T403" s="241">
        <v>260</v>
      </c>
      <c r="U403" s="245">
        <v>72.222222222222214</v>
      </c>
      <c r="V403" s="241">
        <v>109</v>
      </c>
      <c r="W403" s="245">
        <v>30.277777777777775</v>
      </c>
      <c r="X403" s="244">
        <v>7.8260869565217392</v>
      </c>
      <c r="Y403" s="244">
        <v>5.9090909090909092</v>
      </c>
      <c r="Z403" s="244">
        <v>2.3695652173913042</v>
      </c>
      <c r="AA403" s="248">
        <v>39</v>
      </c>
      <c r="AB403" s="245">
        <v>84.782608695652172</v>
      </c>
      <c r="AC403" s="248">
        <v>6</v>
      </c>
      <c r="AD403" s="245">
        <v>13.043478260869565</v>
      </c>
      <c r="AE403" s="248">
        <v>1</v>
      </c>
      <c r="AF403" s="245">
        <v>2.1739130434782608</v>
      </c>
      <c r="AG403" s="248">
        <v>0</v>
      </c>
      <c r="AH403" s="245">
        <v>0</v>
      </c>
      <c r="AI403" s="243">
        <v>48</v>
      </c>
      <c r="AJ403" s="243">
        <v>61</v>
      </c>
      <c r="AK403" s="245">
        <v>44.036697247706428</v>
      </c>
      <c r="AL403" s="245">
        <v>55.963302752293572</v>
      </c>
      <c r="AM403" s="245">
        <v>100</v>
      </c>
      <c r="AN403" s="246">
        <v>34.522935779816514</v>
      </c>
      <c r="AO403" s="247" t="s">
        <v>102</v>
      </c>
    </row>
    <row r="404" spans="1:41" x14ac:dyDescent="0.25">
      <c r="A404" s="266" t="s">
        <v>1214</v>
      </c>
      <c r="B404" s="243" t="s">
        <v>1214</v>
      </c>
      <c r="C404" s="247" t="str">
        <f>VLOOKUP(A404,'Questions_de_Village_V1-2-1'!$A:$AB,1,FALSE)</f>
        <v>Ireika-Ibrahim</v>
      </c>
      <c r="D404" s="247" t="str">
        <f>VLOOKUP(A404,'Questions_de_Village_V1-2-1'!$A:$AB,9,FALSE)</f>
        <v>Ireïka</v>
      </c>
      <c r="E404" s="247">
        <f>VLOOKUP(A404,'Questions_de_Village_V1-2-1'!$A:$AB,4,FALSE)</f>
        <v>12.4919448322</v>
      </c>
      <c r="F404" s="247">
        <f>VLOOKUP(A404,'Questions_de_Village_V1-2-1'!$A:$AB,5,FALSE)</f>
        <v>17.048167532000001</v>
      </c>
      <c r="G404" s="247">
        <f>VLOOKUP(A404,'Questions_de_Village_V1-2-1'!$A:$AB,6,FALSE)</f>
        <v>276.076833325</v>
      </c>
      <c r="H404" s="247"/>
      <c r="I404" s="247" t="str">
        <f>VLOOKUP(A404,'Questions_de_Village_V1-2-1'!$A:$AB,10,FALSE)</f>
        <v>Tania_1_Bokoro_</v>
      </c>
      <c r="J404" s="247" t="str">
        <f>VLOOKUP(A404,'Questions_de_Village_V1-2-1'!$A:$AB,11,FALSE)</f>
        <v>Bokoro</v>
      </c>
      <c r="K404" s="247" t="str">
        <f>VLOOKUP(A404,'Questions_de_Village_V1-2-1'!$A:$AB,14,FALSE)</f>
        <v>bh_in_village</v>
      </c>
      <c r="L404" s="247">
        <f>VLOOKUP(A404,'Questions_de_Village_V1-2-1'!$A:$AB,15,FALSE)</f>
        <v>1</v>
      </c>
      <c r="M404" s="247">
        <f>VLOOKUP(A404,'Questions_de_Village_V1-2-1'!$A:$AB,16,FALSE)</f>
        <v>0</v>
      </c>
      <c r="N404" s="243"/>
      <c r="O404" s="243"/>
      <c r="P404" s="243">
        <v>3975</v>
      </c>
      <c r="Q404" s="243">
        <v>4058</v>
      </c>
      <c r="R404" s="243">
        <v>84</v>
      </c>
      <c r="S404" s="241">
        <v>588</v>
      </c>
      <c r="T404" s="241">
        <v>413</v>
      </c>
      <c r="U404" s="245">
        <v>70.238095238095227</v>
      </c>
      <c r="V404" s="241">
        <v>184</v>
      </c>
      <c r="W404" s="245">
        <v>31.292517006802722</v>
      </c>
      <c r="X404" s="244">
        <v>7</v>
      </c>
      <c r="Y404" s="244">
        <v>5.0365853658536581</v>
      </c>
      <c r="Z404" s="244">
        <v>2.1904761904761907</v>
      </c>
      <c r="AA404" s="248">
        <v>76</v>
      </c>
      <c r="AB404" s="245">
        <v>90.476190476190482</v>
      </c>
      <c r="AC404" s="248">
        <v>6</v>
      </c>
      <c r="AD404" s="245">
        <v>7.1428571428571423</v>
      </c>
      <c r="AE404" s="248">
        <v>0</v>
      </c>
      <c r="AF404" s="245">
        <v>0</v>
      </c>
      <c r="AG404" s="248">
        <v>1</v>
      </c>
      <c r="AH404" s="245">
        <v>1.1904761904761905</v>
      </c>
      <c r="AI404" s="243">
        <v>70</v>
      </c>
      <c r="AJ404" s="243">
        <v>114</v>
      </c>
      <c r="AK404" s="245">
        <v>38.04347826086957</v>
      </c>
      <c r="AL404" s="245">
        <v>61.95652173913043</v>
      </c>
      <c r="AM404" s="245">
        <v>100</v>
      </c>
      <c r="AN404" s="246">
        <v>35.418478260869563</v>
      </c>
      <c r="AO404" s="247" t="s">
        <v>102</v>
      </c>
    </row>
    <row r="405" spans="1:41" x14ac:dyDescent="0.25">
      <c r="A405" s="242" t="s">
        <v>1107</v>
      </c>
      <c r="B405" s="243" t="s">
        <v>1107</v>
      </c>
      <c r="C405" s="247" t="str">
        <f>VLOOKUP(A405,'Questions_de_Village_V1-2-1'!$A:$AB,1,FALSE)</f>
        <v>Ireka</v>
      </c>
      <c r="D405" s="247" t="str">
        <f>VLOOKUP(A405,'Questions_de_Village_V1-2-1'!$A:$AB,9,FALSE)</f>
        <v>Abiribé Ireka</v>
      </c>
      <c r="E405" s="247">
        <f>VLOOKUP(A405,'Questions_de_Village_V1-2-1'!$A:$AB,4,FALSE)</f>
        <v>12.3159133191</v>
      </c>
      <c r="F405" s="247">
        <f>VLOOKUP(A405,'Questions_de_Village_V1-2-1'!$A:$AB,5,FALSE)</f>
        <v>16.733442925199999</v>
      </c>
      <c r="G405" s="247">
        <f>VLOOKUP(A405,'Questions_de_Village_V1-2-1'!$A:$AB,6,FALSE)</f>
        <v>331.21332412300001</v>
      </c>
      <c r="H405" s="247"/>
      <c r="I405" s="247" t="str">
        <f>VLOOKUP(A405,'Questions_de_Village_V1-2-1'!$A:$AB,10,FALSE)</f>
        <v>Daibaba_1_Maigana_</v>
      </c>
      <c r="J405" s="247" t="str">
        <f>VLOOKUP(A405,'Questions_de_Village_V1-2-1'!$A:$AB,11,FALSE)</f>
        <v>Albirebi</v>
      </c>
      <c r="K405" s="247" t="str">
        <f>VLOOKUP(A405,'Questions_de_Village_V1-2-1'!$A:$AB,14,FALSE)</f>
        <v>bh_in_village</v>
      </c>
      <c r="L405" s="247">
        <f>VLOOKUP(A405,'Questions_de_Village_V1-2-1'!$A:$AB,15,FALSE)</f>
        <v>1</v>
      </c>
      <c r="M405" s="247">
        <f>VLOOKUP(A405,'Questions_de_Village_V1-2-1'!$A:$AB,16,FALSE)</f>
        <v>0</v>
      </c>
      <c r="N405" s="243"/>
      <c r="O405" s="243"/>
      <c r="P405" s="243">
        <v>1298</v>
      </c>
      <c r="Q405" s="243">
        <v>1308</v>
      </c>
      <c r="R405" s="243">
        <v>11</v>
      </c>
      <c r="S405" s="241">
        <v>93</v>
      </c>
      <c r="T405" s="241">
        <v>67</v>
      </c>
      <c r="U405" s="245">
        <v>72.043010752688176</v>
      </c>
      <c r="V405" s="241">
        <v>23</v>
      </c>
      <c r="W405" s="245">
        <v>24.731182795698924</v>
      </c>
      <c r="X405" s="244">
        <v>8.454545454545455</v>
      </c>
      <c r="Y405" s="244">
        <v>6.0909090909090908</v>
      </c>
      <c r="Z405" s="244">
        <v>2.0909090909090908</v>
      </c>
      <c r="AA405" s="248">
        <v>8</v>
      </c>
      <c r="AB405" s="245">
        <v>72.727272727272734</v>
      </c>
      <c r="AC405" s="248">
        <v>2</v>
      </c>
      <c r="AD405" s="245">
        <v>18.181818181818183</v>
      </c>
      <c r="AE405" s="248">
        <v>1</v>
      </c>
      <c r="AF405" s="245">
        <v>9.0909090909090917</v>
      </c>
      <c r="AG405" s="248">
        <v>0</v>
      </c>
      <c r="AH405" s="245">
        <v>0</v>
      </c>
      <c r="AI405" s="243">
        <v>10</v>
      </c>
      <c r="AJ405" s="243">
        <v>13</v>
      </c>
      <c r="AK405" s="245">
        <v>43.478260869565219</v>
      </c>
      <c r="AL405" s="245">
        <v>56.521739130434781</v>
      </c>
      <c r="AM405" s="245">
        <v>100</v>
      </c>
      <c r="AN405" s="246">
        <v>32.565217391304351</v>
      </c>
      <c r="AO405" s="247" t="s">
        <v>2049</v>
      </c>
    </row>
    <row r="406" spans="1:41" x14ac:dyDescent="0.25">
      <c r="A406" s="171" t="s">
        <v>1067</v>
      </c>
      <c r="B406" s="243" t="s">
        <v>1067</v>
      </c>
      <c r="C406" s="247" t="str">
        <f>VLOOKUP(A406,'Questions_de_Village_V1-2-1'!$A:$AB,1,FALSE)</f>
        <v>Irni1</v>
      </c>
      <c r="D406" s="247" t="str">
        <f>VLOOKUP(A406,'Questions_de_Village_V1-2-1'!$A:$AB,9,FALSE)</f>
        <v>Irni 1</v>
      </c>
      <c r="E406" s="247">
        <f>VLOOKUP(A406,'Questions_de_Village_V1-2-1'!$A:$AB,4,FALSE)</f>
        <v>12.983280492700001</v>
      </c>
      <c r="F406" s="247">
        <f>VLOOKUP(A406,'Questions_de_Village_V1-2-1'!$A:$AB,5,FALSE)</f>
        <v>16.829031984</v>
      </c>
      <c r="G406" s="247">
        <f>VLOOKUP(A406,'Questions_de_Village_V1-2-1'!$A:$AB,6,FALSE)</f>
        <v>300.73014671499999</v>
      </c>
      <c r="H406" s="247"/>
      <c r="I406" s="247" t="str">
        <f>VLOOKUP(A406,'Questions_de_Village_V1-2-1'!$A:$AB,10,FALSE)</f>
        <v>Kouka</v>
      </c>
      <c r="J406" s="247" t="str">
        <f>VLOOKUP(A406,'Questions_de_Village_V1-2-1'!$A:$AB,11,FALSE)</f>
        <v>Abgode</v>
      </c>
      <c r="K406" s="247" t="str">
        <f>VLOOKUP(A406,'Questions_de_Village_V1-2-1'!$A:$AB,14,FALSE)</f>
        <v>open_well_far_from_village</v>
      </c>
      <c r="L406" s="247">
        <f>VLOOKUP(A406,'Questions_de_Village_V1-2-1'!$A:$AB,15,FALSE)</f>
        <v>0</v>
      </c>
      <c r="M406" s="247">
        <f>VLOOKUP(A406,'Questions_de_Village_V1-2-1'!$A:$AB,16,FALSE)</f>
        <v>0</v>
      </c>
      <c r="N406" s="243"/>
      <c r="O406" s="243"/>
      <c r="P406" s="243">
        <v>2281</v>
      </c>
      <c r="Q406" s="243">
        <v>2300</v>
      </c>
      <c r="R406" s="243">
        <v>20</v>
      </c>
      <c r="S406" s="241">
        <v>135</v>
      </c>
      <c r="T406" s="241">
        <v>97</v>
      </c>
      <c r="U406" s="245">
        <v>71.851851851851862</v>
      </c>
      <c r="V406" s="241">
        <v>28</v>
      </c>
      <c r="W406" s="245">
        <v>20.74074074074074</v>
      </c>
      <c r="X406" s="244">
        <v>6.75</v>
      </c>
      <c r="Y406" s="244">
        <v>4.8499999999999996</v>
      </c>
      <c r="Z406" s="244">
        <v>1.4</v>
      </c>
      <c r="AA406" s="248">
        <v>18</v>
      </c>
      <c r="AB406" s="245">
        <v>90</v>
      </c>
      <c r="AC406" s="248">
        <v>1</v>
      </c>
      <c r="AD406" s="245">
        <v>5</v>
      </c>
      <c r="AE406" s="248">
        <v>0</v>
      </c>
      <c r="AF406" s="245">
        <v>0</v>
      </c>
      <c r="AG406" s="248">
        <v>0</v>
      </c>
      <c r="AH406" s="245">
        <v>0</v>
      </c>
      <c r="AI406" s="243">
        <v>13</v>
      </c>
      <c r="AJ406" s="243">
        <v>15</v>
      </c>
      <c r="AK406" s="245">
        <v>46.428571428571431</v>
      </c>
      <c r="AL406" s="245">
        <v>53.571428571428569</v>
      </c>
      <c r="AM406" s="245">
        <v>100</v>
      </c>
      <c r="AN406" s="246">
        <v>37.892857142857146</v>
      </c>
      <c r="AO406" s="275" t="s">
        <v>2048</v>
      </c>
    </row>
    <row r="407" spans="1:41" x14ac:dyDescent="0.25">
      <c r="A407" s="269" t="s">
        <v>929</v>
      </c>
      <c r="B407" s="243" t="s">
        <v>929</v>
      </c>
      <c r="C407" s="247" t="s">
        <v>874</v>
      </c>
      <c r="D407" s="275" t="s">
        <v>874</v>
      </c>
      <c r="E407" s="275">
        <v>12.963831815600001</v>
      </c>
      <c r="F407" s="275">
        <v>16.868493582399999</v>
      </c>
      <c r="G407" s="275">
        <v>310.36099788899998</v>
      </c>
      <c r="H407" s="275" t="s">
        <v>11</v>
      </c>
      <c r="I407" s="275" t="s">
        <v>2064</v>
      </c>
      <c r="J407" s="275" t="s">
        <v>2065</v>
      </c>
      <c r="K407" s="275" t="s">
        <v>39</v>
      </c>
      <c r="L407" s="275">
        <v>1</v>
      </c>
      <c r="M407" s="275">
        <v>2</v>
      </c>
      <c r="N407" s="243"/>
      <c r="O407" s="243"/>
      <c r="P407" s="243">
        <v>536</v>
      </c>
      <c r="Q407" s="243">
        <v>655</v>
      </c>
      <c r="R407" s="243">
        <v>120</v>
      </c>
      <c r="S407" s="241">
        <v>737</v>
      </c>
      <c r="T407" s="241">
        <v>511</v>
      </c>
      <c r="U407" s="245">
        <v>69.335142469470824</v>
      </c>
      <c r="V407" s="241">
        <v>180</v>
      </c>
      <c r="W407" s="245">
        <v>24.423337856173678</v>
      </c>
      <c r="X407" s="244">
        <v>6.1416666666666666</v>
      </c>
      <c r="Y407" s="244">
        <v>4.4051724137931032</v>
      </c>
      <c r="Z407" s="244">
        <v>1.5</v>
      </c>
      <c r="AA407" s="248">
        <v>113</v>
      </c>
      <c r="AB407" s="245">
        <v>94.166666666666671</v>
      </c>
      <c r="AC407" s="248">
        <v>3</v>
      </c>
      <c r="AD407" s="245">
        <v>2.5</v>
      </c>
      <c r="AE407" s="248">
        <v>0</v>
      </c>
      <c r="AF407" s="245">
        <v>0</v>
      </c>
      <c r="AG407" s="248">
        <v>0</v>
      </c>
      <c r="AH407" s="245">
        <v>0</v>
      </c>
      <c r="AI407" s="243">
        <v>94</v>
      </c>
      <c r="AJ407" s="243">
        <v>86</v>
      </c>
      <c r="AK407" s="245">
        <v>52.222222222222229</v>
      </c>
      <c r="AL407" s="245">
        <v>47.777777777777779</v>
      </c>
      <c r="AM407" s="245">
        <v>100</v>
      </c>
      <c r="AN407" s="246">
        <v>32.62222222222222</v>
      </c>
      <c r="AO407" s="247" t="s">
        <v>2052</v>
      </c>
    </row>
    <row r="408" spans="1:41" x14ac:dyDescent="0.25">
      <c r="A408" s="269" t="s">
        <v>930</v>
      </c>
      <c r="B408" s="243" t="s">
        <v>930</v>
      </c>
      <c r="C408" s="247" t="s">
        <v>870</v>
      </c>
      <c r="D408" s="275" t="s">
        <v>870</v>
      </c>
      <c r="E408" s="275">
        <v>12.936984025299999</v>
      </c>
      <c r="F408" s="275">
        <v>16.870817861100001</v>
      </c>
      <c r="G408" s="275">
        <v>295.478276456</v>
      </c>
      <c r="H408" s="275" t="s">
        <v>11</v>
      </c>
      <c r="I408" s="275" t="s">
        <v>2064</v>
      </c>
      <c r="J408" s="275" t="s">
        <v>2065</v>
      </c>
      <c r="K408" s="275" t="s">
        <v>24</v>
      </c>
      <c r="L408" s="275">
        <v>2</v>
      </c>
      <c r="M408" s="275">
        <v>0</v>
      </c>
      <c r="N408" s="243"/>
      <c r="O408" s="243"/>
      <c r="P408" s="243">
        <v>145</v>
      </c>
      <c r="Q408" s="243">
        <v>535</v>
      </c>
      <c r="R408" s="243">
        <v>391</v>
      </c>
      <c r="S408" s="241">
        <v>2331</v>
      </c>
      <c r="T408" s="241">
        <v>1640</v>
      </c>
      <c r="U408" s="245">
        <v>70.356070356070362</v>
      </c>
      <c r="V408" s="241">
        <v>573</v>
      </c>
      <c r="W408" s="245">
        <v>24.581724581724583</v>
      </c>
      <c r="X408" s="244">
        <v>5.961636828644501</v>
      </c>
      <c r="Y408" s="244">
        <v>4.3617021276595747</v>
      </c>
      <c r="Z408" s="244">
        <v>1.4654731457800512</v>
      </c>
      <c r="AA408" s="248">
        <v>366</v>
      </c>
      <c r="AB408" s="245">
        <v>93.606138107416882</v>
      </c>
      <c r="AC408" s="248">
        <v>7</v>
      </c>
      <c r="AD408" s="245">
        <v>1.7902813299232736</v>
      </c>
      <c r="AE408" s="248">
        <v>1</v>
      </c>
      <c r="AF408" s="245">
        <v>0.25575447570332482</v>
      </c>
      <c r="AG408" s="248">
        <v>0</v>
      </c>
      <c r="AH408" s="245">
        <v>0</v>
      </c>
      <c r="AI408" s="243">
        <v>242</v>
      </c>
      <c r="AJ408" s="243">
        <v>331</v>
      </c>
      <c r="AK408" s="245">
        <v>42.233856893542757</v>
      </c>
      <c r="AL408" s="245">
        <v>57.76614310645725</v>
      </c>
      <c r="AM408" s="245">
        <v>100</v>
      </c>
      <c r="AN408" s="246">
        <v>31.36823734729494</v>
      </c>
      <c r="AO408" s="247" t="s">
        <v>2052</v>
      </c>
    </row>
    <row r="409" spans="1:41" x14ac:dyDescent="0.25">
      <c r="A409" s="266" t="s">
        <v>1215</v>
      </c>
      <c r="B409" s="243" t="s">
        <v>1961</v>
      </c>
      <c r="C409" s="247" t="str">
        <f>VLOOKUP(A409,'Questions_de_Village_V1-2-1'!$A:$AB,1,FALSE)</f>
        <v>Izebet</v>
      </c>
      <c r="D409" s="273" t="str">
        <f>VLOOKUP(A409,'Questions_de_Village_V1-2-1'!$A:$AB,9,FALSE)</f>
        <v>Izebit Gama</v>
      </c>
      <c r="E409" s="273">
        <f>VLOOKUP(A409,'Questions_de_Village_V1-2-1'!$A:$AB,4,FALSE)</f>
        <v>12.4779535447</v>
      </c>
      <c r="F409" s="273">
        <f>VLOOKUP(A409,'Questions_de_Village_V1-2-1'!$A:$AB,5,FALSE)</f>
        <v>17.095524015100001</v>
      </c>
      <c r="G409" s="273">
        <f>VLOOKUP(A409,'Questions_de_Village_V1-2-1'!$A:$AB,6,FALSE)</f>
        <v>299.514898652</v>
      </c>
      <c r="H409" s="273"/>
      <c r="I409" s="273" t="str">
        <f>VLOOKUP(A409,'Questions_de_Village_V1-2-1'!$A:$AB,10,FALSE)</f>
        <v>Tania_1_Bokoro_</v>
      </c>
      <c r="J409" s="273" t="str">
        <f>VLOOKUP(A409,'Questions_de_Village_V1-2-1'!$A:$AB,11,FALSE)</f>
        <v>Bokoro</v>
      </c>
      <c r="K409" s="273" t="str">
        <f>VLOOKUP(A409,'Questions_de_Village_V1-2-1'!$A:$AB,14,FALSE)</f>
        <v>bh_in_village</v>
      </c>
      <c r="L409" s="273">
        <f>VLOOKUP(A409,'Questions_de_Village_V1-2-1'!$A:$AB,15,FALSE)</f>
        <v>1</v>
      </c>
      <c r="M409" s="273">
        <f>VLOOKUP(A409,'Questions_de_Village_V1-2-1'!$A:$AB,16,FALSE)</f>
        <v>0</v>
      </c>
      <c r="N409" s="243"/>
      <c r="O409" s="243"/>
      <c r="P409" s="243">
        <v>5138</v>
      </c>
      <c r="Q409" s="243">
        <v>5182</v>
      </c>
      <c r="R409" s="243">
        <v>45</v>
      </c>
      <c r="S409" s="241">
        <v>227</v>
      </c>
      <c r="T409" s="241">
        <v>142</v>
      </c>
      <c r="U409" s="245">
        <v>62.555066079295152</v>
      </c>
      <c r="V409" s="241">
        <v>64</v>
      </c>
      <c r="W409" s="245">
        <v>28.193832599118945</v>
      </c>
      <c r="X409" s="244">
        <v>5.0444444444444443</v>
      </c>
      <c r="Y409" s="244">
        <v>3.736842105263158</v>
      </c>
      <c r="Z409" s="244">
        <v>1.4222222222222223</v>
      </c>
      <c r="AA409" s="248">
        <v>42</v>
      </c>
      <c r="AB409" s="245">
        <v>93.333333333333329</v>
      </c>
      <c r="AC409" s="248">
        <v>3</v>
      </c>
      <c r="AD409" s="245">
        <v>6.666666666666667</v>
      </c>
      <c r="AE409" s="248">
        <v>0</v>
      </c>
      <c r="AF409" s="245">
        <v>0</v>
      </c>
      <c r="AG409" s="248">
        <v>0</v>
      </c>
      <c r="AH409" s="245">
        <v>0</v>
      </c>
      <c r="AI409" s="243">
        <v>32</v>
      </c>
      <c r="AJ409" s="243">
        <v>32</v>
      </c>
      <c r="AK409" s="245">
        <v>50</v>
      </c>
      <c r="AL409" s="245">
        <v>50</v>
      </c>
      <c r="AM409" s="245">
        <v>100</v>
      </c>
      <c r="AN409" s="246">
        <v>29.625</v>
      </c>
      <c r="AO409" s="247" t="s">
        <v>102</v>
      </c>
    </row>
    <row r="410" spans="1:41" x14ac:dyDescent="0.25">
      <c r="A410" s="266" t="s">
        <v>375</v>
      </c>
      <c r="B410" s="243" t="s">
        <v>375</v>
      </c>
      <c r="C410" s="247" t="str">
        <f>VLOOKUP(A410,'Questions_de_Village_V1-2-1'!$A:$AB,1,FALSE)</f>
        <v>Kaffata</v>
      </c>
      <c r="D410" s="247" t="str">
        <f>VLOOKUP(A410,'Questions_de_Village_V1-2-1'!$A:$AB,9,FALSE)</f>
        <v>Kaffata</v>
      </c>
      <c r="E410" s="247">
        <f>VLOOKUP(A410,'Questions_de_Village_V1-2-1'!$A:$AB,4,FALSE)</f>
        <v>12.481471556800001</v>
      </c>
      <c r="F410" s="247">
        <f>VLOOKUP(A410,'Questions_de_Village_V1-2-1'!$A:$AB,5,FALSE)</f>
        <v>17.178887174900002</v>
      </c>
      <c r="G410" s="247">
        <f>VLOOKUP(A410,'Questions_de_Village_V1-2-1'!$A:$AB,6,FALSE)</f>
        <v>328.77213835200001</v>
      </c>
      <c r="H410" s="247"/>
      <c r="I410" s="247" t="str">
        <f>VLOOKUP(A410,'Questions_de_Village_V1-2-1'!$A:$AB,10,FALSE)</f>
        <v>Tania_2_Dukshi_</v>
      </c>
      <c r="J410" s="247" t="str">
        <f>VLOOKUP(A410,'Questions_de_Village_V1-2-1'!$A:$AB,11,FALSE)</f>
        <v>Bokoro</v>
      </c>
      <c r="K410" s="247" t="str">
        <f>VLOOKUP(A410,'Questions_de_Village_V1-2-1'!$A:$AB,14,FALSE)</f>
        <v>bh_in_village</v>
      </c>
      <c r="L410" s="247">
        <f>VLOOKUP(A410,'Questions_de_Village_V1-2-1'!$A:$AB,15,FALSE)</f>
        <v>1</v>
      </c>
      <c r="M410" s="247">
        <f>VLOOKUP(A410,'Questions_de_Village_V1-2-1'!$A:$AB,16,FALSE)</f>
        <v>0</v>
      </c>
      <c r="N410" s="243"/>
      <c r="O410" s="243"/>
      <c r="P410" s="243">
        <v>4606</v>
      </c>
      <c r="Q410" s="243">
        <v>4636</v>
      </c>
      <c r="R410" s="243">
        <v>31</v>
      </c>
      <c r="S410" s="241">
        <v>181</v>
      </c>
      <c r="T410" s="241">
        <v>118</v>
      </c>
      <c r="U410" s="245">
        <v>65.193370165745861</v>
      </c>
      <c r="V410" s="241">
        <v>50</v>
      </c>
      <c r="W410" s="245">
        <v>27.624309392265197</v>
      </c>
      <c r="X410" s="244">
        <v>5.838709677419355</v>
      </c>
      <c r="Y410" s="244">
        <v>4.2142857142857144</v>
      </c>
      <c r="Z410" s="244">
        <v>1.6129032258064515</v>
      </c>
      <c r="AA410" s="248">
        <v>30</v>
      </c>
      <c r="AB410" s="245">
        <v>96.774193548387103</v>
      </c>
      <c r="AC410" s="248">
        <v>1</v>
      </c>
      <c r="AD410" s="245">
        <v>3.225806451612903</v>
      </c>
      <c r="AE410" s="248">
        <v>0</v>
      </c>
      <c r="AF410" s="245">
        <v>0</v>
      </c>
      <c r="AG410" s="248">
        <v>0</v>
      </c>
      <c r="AH410" s="245">
        <v>0</v>
      </c>
      <c r="AI410" s="243">
        <v>21</v>
      </c>
      <c r="AJ410" s="243">
        <v>29</v>
      </c>
      <c r="AK410" s="245">
        <v>42</v>
      </c>
      <c r="AL410" s="245">
        <v>57.999999999999993</v>
      </c>
      <c r="AM410" s="245">
        <v>100</v>
      </c>
      <c r="AN410" s="246">
        <v>31.9</v>
      </c>
      <c r="AO410" s="247" t="s">
        <v>102</v>
      </c>
    </row>
    <row r="411" spans="1:41" x14ac:dyDescent="0.25">
      <c r="A411" s="269" t="s">
        <v>872</v>
      </c>
      <c r="B411" s="243" t="s">
        <v>872</v>
      </c>
      <c r="C411" s="247" t="s">
        <v>872</v>
      </c>
      <c r="D411" s="275" t="s">
        <v>872</v>
      </c>
      <c r="E411" s="275">
        <v>12.8929193336</v>
      </c>
      <c r="F411" s="275">
        <v>16.766727026400002</v>
      </c>
      <c r="G411" s="275">
        <v>300.305210617</v>
      </c>
      <c r="H411" s="275" t="s">
        <v>11</v>
      </c>
      <c r="I411" s="275" t="s">
        <v>2064</v>
      </c>
      <c r="J411" s="275" t="s">
        <v>2065</v>
      </c>
      <c r="K411" s="275" t="s">
        <v>24</v>
      </c>
      <c r="L411" s="275">
        <v>6</v>
      </c>
      <c r="M411" s="275">
        <v>2</v>
      </c>
      <c r="N411" s="243"/>
      <c r="O411" s="243"/>
      <c r="P411" s="243">
        <v>883</v>
      </c>
      <c r="Q411" s="243">
        <v>1114</v>
      </c>
      <c r="R411" s="243">
        <v>232</v>
      </c>
      <c r="S411" s="241">
        <v>1699</v>
      </c>
      <c r="T411" s="241">
        <v>1199</v>
      </c>
      <c r="U411" s="245">
        <v>70.570924072984113</v>
      </c>
      <c r="V411" s="241">
        <v>563</v>
      </c>
      <c r="W411" s="245">
        <v>33.137139493819895</v>
      </c>
      <c r="X411" s="244">
        <v>7.3232758620689653</v>
      </c>
      <c r="Y411" s="244">
        <v>5.2358078602620086</v>
      </c>
      <c r="Z411" s="244">
        <v>2.4267241379310347</v>
      </c>
      <c r="AA411" s="248">
        <v>198</v>
      </c>
      <c r="AB411" s="245">
        <v>85.34482758620689</v>
      </c>
      <c r="AC411" s="248">
        <v>32</v>
      </c>
      <c r="AD411" s="245">
        <v>13.793103448275861</v>
      </c>
      <c r="AE411" s="248">
        <v>2</v>
      </c>
      <c r="AF411" s="245">
        <v>0.86206896551724133</v>
      </c>
      <c r="AG411" s="248">
        <v>0</v>
      </c>
      <c r="AH411" s="245">
        <v>0</v>
      </c>
      <c r="AI411" s="243">
        <v>248</v>
      </c>
      <c r="AJ411" s="243">
        <v>315</v>
      </c>
      <c r="AK411" s="245">
        <v>44.049733570159859</v>
      </c>
      <c r="AL411" s="245">
        <v>55.950266429840148</v>
      </c>
      <c r="AM411" s="245">
        <v>100</v>
      </c>
      <c r="AN411" s="246">
        <v>37.349911190053284</v>
      </c>
      <c r="AO411" s="247" t="s">
        <v>2052</v>
      </c>
    </row>
    <row r="412" spans="1:41" x14ac:dyDescent="0.25">
      <c r="A412" s="268" t="s">
        <v>2068</v>
      </c>
      <c r="B412" s="243" t="s">
        <v>2068</v>
      </c>
      <c r="C412" s="247" t="e">
        <f>VLOOKUP(A412,'Questions_de_Village_V1-2-1'!$A:$AB,1,FALSE)</f>
        <v>#N/A</v>
      </c>
      <c r="D412" s="247" t="e">
        <f>VLOOKUP(A412,'Questions_de_Village_V1-2-1'!$A:$AB,9,FALSE)</f>
        <v>#N/A</v>
      </c>
      <c r="E412" s="247" t="e">
        <f>VLOOKUP(A412,'Questions_de_Village_V1-2-1'!$A:$AB,4,FALSE)</f>
        <v>#N/A</v>
      </c>
      <c r="F412" s="247" t="e">
        <f>VLOOKUP(A412,'Questions_de_Village_V1-2-1'!$A:$AB,5,FALSE)</f>
        <v>#N/A</v>
      </c>
      <c r="G412" s="247" t="e">
        <f>VLOOKUP(A412,'Questions_de_Village_V1-2-1'!$A:$AB,6,FALSE)</f>
        <v>#N/A</v>
      </c>
      <c r="H412" s="247"/>
      <c r="I412" s="247" t="e">
        <f>VLOOKUP(A412,'Questions_de_Village_V1-2-1'!$A:$AB,10,FALSE)</f>
        <v>#N/A</v>
      </c>
      <c r="J412" s="247" t="e">
        <f>VLOOKUP(A412,'Questions_de_Village_V1-2-1'!$A:$AB,11,FALSE)</f>
        <v>#N/A</v>
      </c>
      <c r="K412" s="247" t="e">
        <f>VLOOKUP(A412,'Questions_de_Village_V1-2-1'!$A:$AB,14,FALSE)</f>
        <v>#N/A</v>
      </c>
      <c r="L412" s="247" t="e">
        <f>VLOOKUP(A412,'Questions_de_Village_V1-2-1'!$A:$AB,15,FALSE)</f>
        <v>#N/A</v>
      </c>
      <c r="M412" s="247" t="e">
        <f>VLOOKUP(A412,'Questions_de_Village_V1-2-1'!$A:$AB,16,FALSE)</f>
        <v>#N/A</v>
      </c>
      <c r="N412" s="243"/>
      <c r="O412" s="243"/>
      <c r="P412" s="243">
        <v>1842</v>
      </c>
      <c r="Q412" s="243">
        <v>1914</v>
      </c>
      <c r="R412" s="243">
        <v>73</v>
      </c>
      <c r="S412" s="241">
        <v>382</v>
      </c>
      <c r="T412" s="241">
        <v>239</v>
      </c>
      <c r="U412" s="245">
        <v>62.565445026178011</v>
      </c>
      <c r="V412" s="241">
        <v>147</v>
      </c>
      <c r="W412" s="245">
        <v>38.481675392670155</v>
      </c>
      <c r="X412" s="244">
        <v>5.2328767123287667</v>
      </c>
      <c r="Y412" s="244">
        <v>3.2739726027397262</v>
      </c>
      <c r="Z412" s="244">
        <v>2.0136986301369864</v>
      </c>
      <c r="AA412" s="248">
        <v>72</v>
      </c>
      <c r="AB412" s="245">
        <v>98.630136986301366</v>
      </c>
      <c r="AC412" s="248">
        <v>0</v>
      </c>
      <c r="AD412" s="245">
        <v>0</v>
      </c>
      <c r="AE412" s="248">
        <v>0</v>
      </c>
      <c r="AF412" s="245">
        <v>0</v>
      </c>
      <c r="AG412" s="248">
        <v>0</v>
      </c>
      <c r="AH412" s="245">
        <v>0</v>
      </c>
      <c r="AI412" s="243">
        <v>66</v>
      </c>
      <c r="AJ412" s="243">
        <v>81</v>
      </c>
      <c r="AK412" s="245">
        <v>44.897959183673471</v>
      </c>
      <c r="AL412" s="245">
        <v>55.102040816326522</v>
      </c>
      <c r="AM412" s="245">
        <v>100</v>
      </c>
      <c r="AN412" s="246">
        <v>36.14965986394558</v>
      </c>
      <c r="AO412" s="247" t="s">
        <v>105</v>
      </c>
    </row>
    <row r="413" spans="1:41" x14ac:dyDescent="0.25">
      <c r="A413" s="242" t="s">
        <v>2069</v>
      </c>
      <c r="B413" s="243" t="s">
        <v>2070</v>
      </c>
      <c r="C413" s="247" t="e">
        <f>VLOOKUP(A413,'Questions_de_Village_V1-2-1'!$A:$AB,1,FALSE)</f>
        <v>#N/A</v>
      </c>
      <c r="D413" s="247" t="e">
        <f>VLOOKUP(A413,'Questions_de_Village_V1-2-1'!$A:$AB,9,FALSE)</f>
        <v>#N/A</v>
      </c>
      <c r="E413" s="247" t="e">
        <f>VLOOKUP(A413,'Questions_de_Village_V1-2-1'!$A:$AB,4,FALSE)</f>
        <v>#N/A</v>
      </c>
      <c r="F413" s="247" t="e">
        <f>VLOOKUP(A413,'Questions_de_Village_V1-2-1'!$A:$AB,5,FALSE)</f>
        <v>#N/A</v>
      </c>
      <c r="G413" s="247" t="e">
        <f>VLOOKUP(A413,'Questions_de_Village_V1-2-1'!$A:$AB,6,FALSE)</f>
        <v>#N/A</v>
      </c>
      <c r="H413" s="247"/>
      <c r="I413" s="247" t="e">
        <f>VLOOKUP(A413,'Questions_de_Village_V1-2-1'!$A:$AB,10,FALSE)</f>
        <v>#N/A</v>
      </c>
      <c r="J413" s="247" t="e">
        <f>VLOOKUP(A413,'Questions_de_Village_V1-2-1'!$A:$AB,11,FALSE)</f>
        <v>#N/A</v>
      </c>
      <c r="K413" s="247" t="e">
        <f>VLOOKUP(A413,'Questions_de_Village_V1-2-1'!$A:$AB,14,FALSE)</f>
        <v>#N/A</v>
      </c>
      <c r="L413" s="247" t="e">
        <f>VLOOKUP(A413,'Questions_de_Village_V1-2-1'!$A:$AB,15,FALSE)</f>
        <v>#N/A</v>
      </c>
      <c r="M413" s="247" t="e">
        <f>VLOOKUP(A413,'Questions_de_Village_V1-2-1'!$A:$AB,16,FALSE)</f>
        <v>#N/A</v>
      </c>
      <c r="N413" s="243"/>
      <c r="O413" s="243"/>
      <c r="P413" s="243">
        <v>2641</v>
      </c>
      <c r="Q413" s="243">
        <v>2737</v>
      </c>
      <c r="R413" s="243">
        <v>97</v>
      </c>
      <c r="S413" s="241">
        <v>585</v>
      </c>
      <c r="T413" s="241">
        <v>385</v>
      </c>
      <c r="U413" s="245">
        <v>65.811965811965806</v>
      </c>
      <c r="V413" s="241">
        <v>177</v>
      </c>
      <c r="W413" s="245">
        <v>30.256410256410255</v>
      </c>
      <c r="X413" s="244">
        <v>6.0309278350515463</v>
      </c>
      <c r="Y413" s="244">
        <v>4.139784946236559</v>
      </c>
      <c r="Z413" s="244">
        <v>1.8247422680412371</v>
      </c>
      <c r="AA413" s="248">
        <v>80</v>
      </c>
      <c r="AB413" s="245">
        <v>82.474226804123703</v>
      </c>
      <c r="AC413" s="248">
        <v>15</v>
      </c>
      <c r="AD413" s="245">
        <v>15.463917525773196</v>
      </c>
      <c r="AE413" s="248">
        <v>0</v>
      </c>
      <c r="AF413" s="245">
        <v>0</v>
      </c>
      <c r="AG413" s="248">
        <v>0</v>
      </c>
      <c r="AH413" s="245">
        <v>0</v>
      </c>
      <c r="AI413" s="243">
        <v>87</v>
      </c>
      <c r="AJ413" s="243">
        <v>90</v>
      </c>
      <c r="AK413" s="245">
        <v>49.152542372881356</v>
      </c>
      <c r="AL413" s="245">
        <v>50.847457627118644</v>
      </c>
      <c r="AM413" s="245">
        <v>100</v>
      </c>
      <c r="AN413" s="246">
        <v>37.672316384180789</v>
      </c>
      <c r="AO413" s="247" t="s">
        <v>105</v>
      </c>
    </row>
    <row r="414" spans="1:41" x14ac:dyDescent="0.25">
      <c r="A414" s="242" t="s">
        <v>1889</v>
      </c>
      <c r="B414" s="243" t="s">
        <v>1889</v>
      </c>
      <c r="C414" s="247" t="str">
        <f>VLOOKUP(A414,'Questions_de_Village_V1-2-1'!$A:$AB,1,FALSE)</f>
        <v>Kao Kao 1</v>
      </c>
      <c r="D414" s="247" t="str">
        <f>VLOOKUP(A414,'Questions_de_Village_V1-2-1'!$A:$AB,9,FALSE)</f>
        <v>Kaokao Moudjolo</v>
      </c>
      <c r="E414" s="247">
        <f>VLOOKUP(A414,'Questions_de_Village_V1-2-1'!$A:$AB,4,FALSE)</f>
        <v>12.501575793900001</v>
      </c>
      <c r="F414" s="247">
        <f>VLOOKUP(A414,'Questions_de_Village_V1-2-1'!$A:$AB,5,FALSE)</f>
        <v>16.667626591099999</v>
      </c>
      <c r="G414" s="247">
        <f>VLOOKUP(A414,'Questions_de_Village_V1-2-1'!$A:$AB,6,FALSE)</f>
        <v>305.769451715</v>
      </c>
      <c r="H414" s="247"/>
      <c r="I414" s="247" t="str">
        <f>VLOOKUP(A414,'Questions_de_Village_V1-2-1'!$A:$AB,10,FALSE)</f>
        <v>Mayakne</v>
      </c>
      <c r="J414" s="247" t="str">
        <f>VLOOKUP(A414,'Questions_de_Village_V1-2-1'!$A:$AB,11,FALSE)</f>
        <v>Gambir</v>
      </c>
      <c r="K414" s="247" t="str">
        <f>VLOOKUP(A414,'Questions_de_Village_V1-2-1'!$A:$AB,14,FALSE)</f>
        <v>bh_in_village</v>
      </c>
      <c r="L414" s="247">
        <f>VLOOKUP(A414,'Questions_de_Village_V1-2-1'!$A:$AB,15,FALSE)</f>
        <v>1</v>
      </c>
      <c r="M414" s="247">
        <f>VLOOKUP(A414,'Questions_de_Village_V1-2-1'!$A:$AB,16,FALSE)</f>
        <v>0</v>
      </c>
      <c r="N414" s="243"/>
      <c r="O414" s="243"/>
      <c r="P414" s="243">
        <v>353</v>
      </c>
      <c r="Q414" s="243">
        <v>401</v>
      </c>
      <c r="R414" s="243">
        <v>49</v>
      </c>
      <c r="S414" s="241">
        <v>306</v>
      </c>
      <c r="T414" s="241">
        <v>212</v>
      </c>
      <c r="U414" s="245">
        <v>69.281045751633982</v>
      </c>
      <c r="V414" s="241">
        <v>97</v>
      </c>
      <c r="W414" s="245">
        <v>31.699346405228756</v>
      </c>
      <c r="X414" s="244">
        <v>6.2448979591836737</v>
      </c>
      <c r="Y414" s="244">
        <v>4.6086956521739131</v>
      </c>
      <c r="Z414" s="244">
        <v>1.9795918367346939</v>
      </c>
      <c r="AA414" s="248">
        <v>47</v>
      </c>
      <c r="AB414" s="245">
        <v>95.918367346938766</v>
      </c>
      <c r="AC414" s="248">
        <v>2</v>
      </c>
      <c r="AD414" s="245">
        <v>4.0816326530612246</v>
      </c>
      <c r="AE414" s="248">
        <v>0</v>
      </c>
      <c r="AF414" s="245">
        <v>0</v>
      </c>
      <c r="AG414" s="248">
        <v>0</v>
      </c>
      <c r="AH414" s="245">
        <v>0</v>
      </c>
      <c r="AI414" s="243">
        <v>56</v>
      </c>
      <c r="AJ414" s="243">
        <v>37</v>
      </c>
      <c r="AK414" s="245">
        <v>57.731958762886592</v>
      </c>
      <c r="AL414" s="245">
        <v>38.144329896907216</v>
      </c>
      <c r="AM414" s="245">
        <v>95.876288659793801</v>
      </c>
      <c r="AN414" s="246">
        <v>32.505154639175259</v>
      </c>
      <c r="AO414" s="247" t="s">
        <v>1886</v>
      </c>
    </row>
    <row r="415" spans="1:41" x14ac:dyDescent="0.25">
      <c r="A415" s="242" t="s">
        <v>1863</v>
      </c>
      <c r="B415" s="243" t="s">
        <v>1292</v>
      </c>
      <c r="C415" s="247" t="str">
        <f>VLOOKUP(A415,'Questions_de_Village_V1-2-1'!$A:$AB,1,FALSE)</f>
        <v>Kaskassa 1</v>
      </c>
      <c r="D415" s="247" t="str">
        <f>VLOOKUP(A415,'Questions_de_Village_V1-2-1'!$A:$AB,9,FALSE)</f>
        <v>Kaskassa</v>
      </c>
      <c r="E415" s="247">
        <f>VLOOKUP(A415,'Questions_de_Village_V1-2-1'!$A:$AB,4,FALSE)</f>
        <v>11.847614349200001</v>
      </c>
      <c r="F415" s="247">
        <f>VLOOKUP(A415,'Questions_de_Village_V1-2-1'!$A:$AB,5,FALSE)</f>
        <v>17.1769893759</v>
      </c>
      <c r="G415" s="247">
        <f>VLOOKUP(A415,'Questions_de_Village_V1-2-1'!$A:$AB,6,FALSE)</f>
        <v>335.77764904999998</v>
      </c>
      <c r="H415" s="247"/>
      <c r="I415" s="247" t="str">
        <f>VLOOKUP(A415,'Questions_de_Village_V1-2-1'!$A:$AB,10,FALSE)</f>
        <v>Yessie</v>
      </c>
      <c r="J415" s="247" t="str">
        <f>VLOOKUP(A415,'Questions_de_Village_V1-2-1'!$A:$AB,11,FALSE)</f>
        <v>Gama</v>
      </c>
      <c r="K415" s="247" t="str">
        <f>VLOOKUP(A415,'Questions_de_Village_V1-2-1'!$A:$AB,14,FALSE)</f>
        <v>bh_in_village</v>
      </c>
      <c r="L415" s="247">
        <f>VLOOKUP(A415,'Questions_de_Village_V1-2-1'!$A:$AB,15,FALSE)</f>
        <v>2</v>
      </c>
      <c r="M415" s="247">
        <f>VLOOKUP(A415,'Questions_de_Village_V1-2-1'!$A:$AB,16,FALSE)</f>
        <v>0</v>
      </c>
      <c r="N415" s="243"/>
      <c r="O415" s="243"/>
      <c r="P415" s="243">
        <v>1440</v>
      </c>
      <c r="Q415" s="243">
        <v>1512</v>
      </c>
      <c r="R415" s="243">
        <v>73</v>
      </c>
      <c r="S415" s="241">
        <v>484</v>
      </c>
      <c r="T415" s="241">
        <v>335</v>
      </c>
      <c r="U415" s="245">
        <v>69.214876033057848</v>
      </c>
      <c r="V415" s="241">
        <v>140</v>
      </c>
      <c r="W415" s="245">
        <v>28.925619834710741</v>
      </c>
      <c r="X415" s="244">
        <v>6.6301369863013697</v>
      </c>
      <c r="Y415" s="244">
        <v>4.71830985915493</v>
      </c>
      <c r="Z415" s="244">
        <v>1.9178082191780821</v>
      </c>
      <c r="AA415" s="248">
        <v>67</v>
      </c>
      <c r="AB415" s="245">
        <v>91.780821917808225</v>
      </c>
      <c r="AC415" s="248">
        <v>5</v>
      </c>
      <c r="AD415" s="245">
        <v>6.8493150684931505</v>
      </c>
      <c r="AE415" s="248">
        <v>0</v>
      </c>
      <c r="AF415" s="245">
        <v>0</v>
      </c>
      <c r="AG415" s="248">
        <v>0</v>
      </c>
      <c r="AH415" s="245">
        <v>0</v>
      </c>
      <c r="AI415" s="243">
        <v>73</v>
      </c>
      <c r="AJ415" s="243">
        <v>64</v>
      </c>
      <c r="AK415" s="245">
        <v>52.142857142857146</v>
      </c>
      <c r="AL415" s="245">
        <v>45.714285714285715</v>
      </c>
      <c r="AM415" s="245">
        <v>97.857142857142861</v>
      </c>
      <c r="AN415" s="246">
        <v>25.021428571428572</v>
      </c>
      <c r="AO415" s="247" t="s">
        <v>1961</v>
      </c>
    </row>
    <row r="416" spans="1:41" x14ac:dyDescent="0.25">
      <c r="A416" s="268" t="s">
        <v>1864</v>
      </c>
      <c r="B416" s="243" t="s">
        <v>1864</v>
      </c>
      <c r="C416" s="247" t="str">
        <f>VLOOKUP(A416,'Questions_de_Village_V1-2-1'!$A:$AB,1,FALSE)</f>
        <v>Kaskassa 2</v>
      </c>
      <c r="D416" s="247" t="str">
        <f>VLOOKUP(A416,'Questions_de_Village_V1-2-1'!$A:$AB,9,FALSE)</f>
        <v/>
      </c>
      <c r="E416" s="247">
        <f>VLOOKUP(A416,'Questions_de_Village_V1-2-1'!$A:$AB,4,FALSE)</f>
        <v>11.847614349200001</v>
      </c>
      <c r="F416" s="247">
        <f>VLOOKUP(A416,'Questions_de_Village_V1-2-1'!$A:$AB,5,FALSE)</f>
        <v>17.1769893759</v>
      </c>
      <c r="G416" s="247">
        <f>VLOOKUP(A416,'Questions_de_Village_V1-2-1'!$A:$AB,6,FALSE)</f>
        <v>0</v>
      </c>
      <c r="H416" s="247"/>
      <c r="I416" s="247" t="str">
        <f>VLOOKUP(A416,'Questions_de_Village_V1-2-1'!$A:$AB,10,FALSE)</f>
        <v/>
      </c>
      <c r="J416" s="247" t="str">
        <f>VLOOKUP(A416,'Questions_de_Village_V1-2-1'!$A:$AB,11,FALSE)</f>
        <v>Gama</v>
      </c>
      <c r="K416" s="247" t="str">
        <f>VLOOKUP(A416,'Questions_de_Village_V1-2-1'!$A:$AB,14,FALSE)</f>
        <v>bh_in_village</v>
      </c>
      <c r="L416" s="247">
        <f>VLOOKUP(A416,'Questions_de_Village_V1-2-1'!$A:$AB,15,FALSE)</f>
        <v>2</v>
      </c>
      <c r="M416" s="247">
        <f>VLOOKUP(A416,'Questions_de_Village_V1-2-1'!$A:$AB,16,FALSE)</f>
        <v>0</v>
      </c>
      <c r="N416" s="243"/>
      <c r="O416" s="243"/>
      <c r="P416" s="243">
        <v>1513</v>
      </c>
      <c r="Q416" s="243">
        <v>1616</v>
      </c>
      <c r="R416" s="243">
        <v>104</v>
      </c>
      <c r="S416" s="241">
        <v>599</v>
      </c>
      <c r="T416" s="241">
        <v>389</v>
      </c>
      <c r="U416" s="245">
        <v>64.941569282136896</v>
      </c>
      <c r="V416" s="241">
        <v>167</v>
      </c>
      <c r="W416" s="245">
        <v>27.879799666110184</v>
      </c>
      <c r="X416" s="244">
        <v>5.759615384615385</v>
      </c>
      <c r="Y416" s="244">
        <v>4.4204545454545459</v>
      </c>
      <c r="Z416" s="244">
        <v>1.6057692307692308</v>
      </c>
      <c r="AA416" s="248">
        <v>86</v>
      </c>
      <c r="AB416" s="245">
        <v>82.692307692307693</v>
      </c>
      <c r="AC416" s="248">
        <v>15</v>
      </c>
      <c r="AD416" s="245">
        <v>14.423076923076922</v>
      </c>
      <c r="AE416" s="248">
        <v>0</v>
      </c>
      <c r="AF416" s="245">
        <v>0</v>
      </c>
      <c r="AG416" s="248">
        <v>1</v>
      </c>
      <c r="AH416" s="245">
        <v>0.96153846153846156</v>
      </c>
      <c r="AI416" s="243">
        <v>58</v>
      </c>
      <c r="AJ416" s="243">
        <v>101</v>
      </c>
      <c r="AK416" s="245">
        <v>34.730538922155688</v>
      </c>
      <c r="AL416" s="245">
        <v>60.479041916167667</v>
      </c>
      <c r="AM416" s="245">
        <v>95.209580838323348</v>
      </c>
      <c r="AN416" s="246">
        <v>26.58682634730539</v>
      </c>
      <c r="AO416" s="247" t="s">
        <v>1961</v>
      </c>
    </row>
    <row r="417" spans="1:41" x14ac:dyDescent="0.25">
      <c r="A417" s="268" t="s">
        <v>1865</v>
      </c>
      <c r="B417" s="243" t="s">
        <v>1982</v>
      </c>
      <c r="C417" s="247" t="str">
        <f>VLOOKUP(A417,'Questions_de_Village_V1-2-1'!$A:$AB,1,FALSE)</f>
        <v>Kaskassa Kole</v>
      </c>
      <c r="D417" s="247" t="str">
        <f>VLOOKUP(A417,'Questions_de_Village_V1-2-1'!$A:$AB,9,FALSE)</f>
        <v>Kolé</v>
      </c>
      <c r="E417" s="247">
        <f>VLOOKUP(A417,'Questions_de_Village_V1-2-1'!$A:$AB,4,FALSE)</f>
        <v>11.9010317962</v>
      </c>
      <c r="F417" s="247">
        <f>VLOOKUP(A417,'Questions_de_Village_V1-2-1'!$A:$AB,5,FALSE)</f>
        <v>17.189477704400002</v>
      </c>
      <c r="G417" s="247">
        <f>VLOOKUP(A417,'Questions_de_Village_V1-2-1'!$A:$AB,6,FALSE)</f>
        <v>315.04631968000001</v>
      </c>
      <c r="H417" s="247"/>
      <c r="I417" s="247" t="str">
        <f>VLOOKUP(A417,'Questions_de_Village_V1-2-1'!$A:$AB,10,FALSE)</f>
        <v>Yessie</v>
      </c>
      <c r="J417" s="247" t="str">
        <f>VLOOKUP(A417,'Questions_de_Village_V1-2-1'!$A:$AB,11,FALSE)</f>
        <v>Gama</v>
      </c>
      <c r="K417" s="247" t="str">
        <f>VLOOKUP(A417,'Questions_de_Village_V1-2-1'!$A:$AB,14,FALSE)</f>
        <v>bh_in_village</v>
      </c>
      <c r="L417" s="247">
        <f>VLOOKUP(A417,'Questions_de_Village_V1-2-1'!$A:$AB,15,FALSE)</f>
        <v>1</v>
      </c>
      <c r="M417" s="247">
        <f>VLOOKUP(A417,'Questions_de_Village_V1-2-1'!$A:$AB,16,FALSE)</f>
        <v>0</v>
      </c>
      <c r="N417" s="243"/>
      <c r="O417" s="243"/>
      <c r="P417" s="243">
        <v>1646</v>
      </c>
      <c r="Q417" s="243">
        <v>1657</v>
      </c>
      <c r="R417" s="243">
        <v>12</v>
      </c>
      <c r="S417" s="241">
        <v>79</v>
      </c>
      <c r="T417" s="241">
        <v>54</v>
      </c>
      <c r="U417" s="245">
        <v>68.35443037974683</v>
      </c>
      <c r="V417" s="241">
        <v>16</v>
      </c>
      <c r="W417" s="245">
        <v>20.253164556962027</v>
      </c>
      <c r="X417" s="244">
        <v>6.583333333333333</v>
      </c>
      <c r="Y417" s="244">
        <v>4.9090909090909092</v>
      </c>
      <c r="Z417" s="244">
        <v>1.3333333333333333</v>
      </c>
      <c r="AA417" s="248">
        <v>10</v>
      </c>
      <c r="AB417" s="245">
        <v>83.333333333333343</v>
      </c>
      <c r="AC417" s="248">
        <v>2</v>
      </c>
      <c r="AD417" s="245">
        <v>16.666666666666664</v>
      </c>
      <c r="AE417" s="248">
        <v>0</v>
      </c>
      <c r="AF417" s="245">
        <v>0</v>
      </c>
      <c r="AG417" s="248">
        <v>0</v>
      </c>
      <c r="AH417" s="245">
        <v>0</v>
      </c>
      <c r="AI417" s="243">
        <v>3</v>
      </c>
      <c r="AJ417" s="243">
        <v>11</v>
      </c>
      <c r="AK417" s="245">
        <v>18.75</v>
      </c>
      <c r="AL417" s="245">
        <v>68.75</v>
      </c>
      <c r="AM417" s="245">
        <v>87.5</v>
      </c>
      <c r="AN417" s="246">
        <v>21.3125</v>
      </c>
      <c r="AO417" s="247" t="s">
        <v>1961</v>
      </c>
    </row>
    <row r="418" spans="1:41" x14ac:dyDescent="0.25">
      <c r="A418" s="266" t="s">
        <v>1890</v>
      </c>
      <c r="B418" s="243" t="s">
        <v>1990</v>
      </c>
      <c r="C418" s="247" t="str">
        <f>VLOOKUP(A418,'Questions_de_Village_V1-2-1'!$A:$AB,1,FALSE)</f>
        <v>Kaw Kaw 3</v>
      </c>
      <c r="D418" s="273" t="str">
        <f>VLOOKUP(A418,'Questions_de_Village_V1-2-1'!$A:$AB,9,FALSE)</f>
        <v>Kaokao2</v>
      </c>
      <c r="E418" s="273">
        <f>VLOOKUP(A418,'Questions_de_Village_V1-2-1'!$A:$AB,4,FALSE)</f>
        <v>12.510755983399999</v>
      </c>
      <c r="F418" s="273">
        <f>VLOOKUP(A418,'Questions_de_Village_V1-2-1'!$A:$AB,5,FALSE)</f>
        <v>16.668118744400001</v>
      </c>
      <c r="G418" s="273">
        <f>VLOOKUP(A418,'Questions_de_Village_V1-2-1'!$A:$AB,6,FALSE)</f>
        <v>305.50420764900002</v>
      </c>
      <c r="H418" s="273"/>
      <c r="I418" s="273" t="str">
        <f>VLOOKUP(A418,'Questions_de_Village_V1-2-1'!$A:$AB,10,FALSE)</f>
        <v>Mayakne</v>
      </c>
      <c r="J418" s="273" t="str">
        <f>VLOOKUP(A418,'Questions_de_Village_V1-2-1'!$A:$AB,11,FALSE)</f>
        <v>Gambir</v>
      </c>
      <c r="K418" s="273" t="str">
        <f>VLOOKUP(A418,'Questions_de_Village_V1-2-1'!$A:$AB,14,FALSE)</f>
        <v>open_well_far_from_village</v>
      </c>
      <c r="L418" s="273">
        <f>VLOOKUP(A418,'Questions_de_Village_V1-2-1'!$A:$AB,15,FALSE)</f>
        <v>0</v>
      </c>
      <c r="M418" s="273">
        <f>VLOOKUP(A418,'Questions_de_Village_V1-2-1'!$A:$AB,16,FALSE)</f>
        <v>1</v>
      </c>
      <c r="N418" s="243"/>
      <c r="O418" s="243"/>
      <c r="P418" s="243">
        <v>465</v>
      </c>
      <c r="Q418" s="243">
        <v>493</v>
      </c>
      <c r="R418" s="243">
        <v>29</v>
      </c>
      <c r="S418" s="241">
        <v>197</v>
      </c>
      <c r="T418" s="241">
        <v>137</v>
      </c>
      <c r="U418" s="245">
        <v>69.543147208121823</v>
      </c>
      <c r="V418" s="241">
        <v>62</v>
      </c>
      <c r="W418" s="245">
        <v>31.472081218274113</v>
      </c>
      <c r="X418" s="244">
        <v>6.7931034482758621</v>
      </c>
      <c r="Y418" s="244">
        <v>4.8928571428571432</v>
      </c>
      <c r="Z418" s="244">
        <v>2.1379310344827585</v>
      </c>
      <c r="AA418" s="248">
        <v>26</v>
      </c>
      <c r="AB418" s="245">
        <v>89.65517241379311</v>
      </c>
      <c r="AC418" s="248">
        <v>3</v>
      </c>
      <c r="AD418" s="245">
        <v>10.344827586206897</v>
      </c>
      <c r="AE418" s="248">
        <v>0</v>
      </c>
      <c r="AF418" s="245">
        <v>0</v>
      </c>
      <c r="AG418" s="248">
        <v>0</v>
      </c>
      <c r="AH418" s="245">
        <v>0</v>
      </c>
      <c r="AI418" s="243">
        <v>24</v>
      </c>
      <c r="AJ418" s="243">
        <v>38</v>
      </c>
      <c r="AK418" s="245">
        <v>38.70967741935484</v>
      </c>
      <c r="AL418" s="245">
        <v>61.29032258064516</v>
      </c>
      <c r="AM418" s="245">
        <v>100</v>
      </c>
      <c r="AN418" s="246">
        <v>32.70967741935484</v>
      </c>
      <c r="AO418" s="247" t="s">
        <v>1886</v>
      </c>
    </row>
    <row r="419" spans="1:41" x14ac:dyDescent="0.25">
      <c r="A419" s="268" t="s">
        <v>1480</v>
      </c>
      <c r="B419" s="243" t="s">
        <v>2028</v>
      </c>
      <c r="C419" s="247" t="str">
        <f>VLOOKUP(A419,'Questions_de_Village_V1-2-1'!$A:$AB,1,FALSE)</f>
        <v>Kharoum  Adibikir</v>
      </c>
      <c r="D419" s="247" t="str">
        <f>VLOOKUP(A419,'Questions_de_Village_V1-2-1'!$A:$AB,9,FALSE)</f>
        <v>Kharoum Dibekir</v>
      </c>
      <c r="E419" s="247">
        <f>VLOOKUP(A419,'Questions_de_Village_V1-2-1'!$A:$AB,4,FALSE)</f>
        <v>12.1485029833</v>
      </c>
      <c r="F419" s="247">
        <f>VLOOKUP(A419,'Questions_de_Village_V1-2-1'!$A:$AB,5,FALSE)</f>
        <v>17.0919786744</v>
      </c>
      <c r="G419" s="247">
        <f>VLOOKUP(A419,'Questions_de_Village_V1-2-1'!$A:$AB,6,FALSE)</f>
        <v>335.90454379099998</v>
      </c>
      <c r="H419" s="247"/>
      <c r="I419" s="247" t="str">
        <f>VLOOKUP(A419,'Questions_de_Village_V1-2-1'!$A:$AB,10,FALSE)</f>
        <v>Tania_1_Bokoro_</v>
      </c>
      <c r="J419" s="247" t="str">
        <f>VLOOKUP(A419,'Questions_de_Village_V1-2-1'!$A:$AB,11,FALSE)</f>
        <v>Tchawai</v>
      </c>
      <c r="K419" s="247" t="str">
        <f>VLOOKUP(A419,'Questions_de_Village_V1-2-1'!$A:$AB,14,FALSE)</f>
        <v>bh_in_village</v>
      </c>
      <c r="L419" s="247">
        <f>VLOOKUP(A419,'Questions_de_Village_V1-2-1'!$A:$AB,15,FALSE)</f>
        <v>1</v>
      </c>
      <c r="M419" s="247">
        <f>VLOOKUP(A419,'Questions_de_Village_V1-2-1'!$A:$AB,16,FALSE)</f>
        <v>0</v>
      </c>
      <c r="N419" s="243"/>
      <c r="O419" s="243"/>
      <c r="P419" s="243">
        <v>513</v>
      </c>
      <c r="Q419" s="243">
        <v>520</v>
      </c>
      <c r="R419" s="243">
        <v>8</v>
      </c>
      <c r="S419" s="241">
        <v>51</v>
      </c>
      <c r="T419" s="241">
        <v>35</v>
      </c>
      <c r="U419" s="245">
        <v>68.627450980392155</v>
      </c>
      <c r="V419" s="241">
        <v>17</v>
      </c>
      <c r="W419" s="245">
        <v>33.333333333333329</v>
      </c>
      <c r="X419" s="244">
        <v>6.375</v>
      </c>
      <c r="Y419" s="244">
        <v>4.375</v>
      </c>
      <c r="Z419" s="244">
        <v>2.125</v>
      </c>
      <c r="AA419" s="248">
        <v>7</v>
      </c>
      <c r="AB419" s="245">
        <v>87.5</v>
      </c>
      <c r="AC419" s="248">
        <v>1</v>
      </c>
      <c r="AD419" s="245">
        <v>12.5</v>
      </c>
      <c r="AE419" s="248">
        <v>0</v>
      </c>
      <c r="AF419" s="245">
        <v>0</v>
      </c>
      <c r="AG419" s="248">
        <v>0</v>
      </c>
      <c r="AH419" s="245">
        <v>0</v>
      </c>
      <c r="AI419" s="243">
        <v>8</v>
      </c>
      <c r="AJ419" s="243">
        <v>9</v>
      </c>
      <c r="AK419" s="245">
        <v>47.058823529411761</v>
      </c>
      <c r="AL419" s="245">
        <v>52.941176470588239</v>
      </c>
      <c r="AM419" s="245">
        <v>100</v>
      </c>
      <c r="AN419" s="246">
        <v>34.176470588235297</v>
      </c>
      <c r="AO419" s="247" t="s">
        <v>2051</v>
      </c>
    </row>
    <row r="420" spans="1:41" x14ac:dyDescent="0.25">
      <c r="A420" s="242" t="s">
        <v>1481</v>
      </c>
      <c r="B420" s="243" t="s">
        <v>2027</v>
      </c>
      <c r="C420" s="247" t="str">
        <f>VLOOKUP(A420,'Questions_de_Village_V1-2-1'!$A:$AB,1,FALSE)</f>
        <v>Kharoum  Tourno</v>
      </c>
      <c r="D420" s="247" t="str">
        <f>VLOOKUP(A420,'Questions_de_Village_V1-2-1'!$A:$AB,9,FALSE)</f>
        <v>Kharoum Tourno</v>
      </c>
      <c r="E420" s="247">
        <f>VLOOKUP(A420,'Questions_de_Village_V1-2-1'!$A:$AB,4,FALSE)</f>
        <v>12.154234649999999</v>
      </c>
      <c r="F420" s="247">
        <f>VLOOKUP(A420,'Questions_de_Village_V1-2-1'!$A:$AB,5,FALSE)</f>
        <v>17.0981548924</v>
      </c>
      <c r="G420" s="247">
        <f>VLOOKUP(A420,'Questions_de_Village_V1-2-1'!$A:$AB,6,FALSE)</f>
        <v>310.88460170000002</v>
      </c>
      <c r="H420" s="247"/>
      <c r="I420" s="247" t="str">
        <f>VLOOKUP(A420,'Questions_de_Village_V1-2-1'!$A:$AB,10,FALSE)</f>
        <v>Tania_1_Bokoro_</v>
      </c>
      <c r="J420" s="247" t="str">
        <f>VLOOKUP(A420,'Questions_de_Village_V1-2-1'!$A:$AB,11,FALSE)</f>
        <v>Tchawai</v>
      </c>
      <c r="K420" s="247" t="str">
        <f>VLOOKUP(A420,'Questions_de_Village_V1-2-1'!$A:$AB,14,FALSE)</f>
        <v>bh_in_village</v>
      </c>
      <c r="L420" s="247">
        <f>VLOOKUP(A420,'Questions_de_Village_V1-2-1'!$A:$AB,15,FALSE)</f>
        <v>1</v>
      </c>
      <c r="M420" s="247">
        <f>VLOOKUP(A420,'Questions_de_Village_V1-2-1'!$A:$AB,16,FALSE)</f>
        <v>1</v>
      </c>
      <c r="N420" s="243"/>
      <c r="O420" s="243"/>
      <c r="P420" s="243">
        <v>483</v>
      </c>
      <c r="Q420" s="243">
        <v>512</v>
      </c>
      <c r="R420" s="243">
        <v>30</v>
      </c>
      <c r="S420" s="241">
        <v>160</v>
      </c>
      <c r="T420" s="241">
        <v>102</v>
      </c>
      <c r="U420" s="245">
        <v>63.749999999999993</v>
      </c>
      <c r="V420" s="241">
        <v>54</v>
      </c>
      <c r="W420" s="245">
        <v>33.75</v>
      </c>
      <c r="X420" s="244">
        <v>5.333333333333333</v>
      </c>
      <c r="Y420" s="244">
        <v>3.4</v>
      </c>
      <c r="Z420" s="244">
        <v>1.8</v>
      </c>
      <c r="AA420" s="248">
        <v>30</v>
      </c>
      <c r="AB420" s="245">
        <v>100</v>
      </c>
      <c r="AC420" s="248">
        <v>0</v>
      </c>
      <c r="AD420" s="245">
        <v>0</v>
      </c>
      <c r="AE420" s="248">
        <v>0</v>
      </c>
      <c r="AF420" s="245">
        <v>0</v>
      </c>
      <c r="AG420" s="248">
        <v>0</v>
      </c>
      <c r="AH420" s="245">
        <v>0</v>
      </c>
      <c r="AI420" s="243">
        <v>27</v>
      </c>
      <c r="AJ420" s="243">
        <v>27</v>
      </c>
      <c r="AK420" s="245">
        <v>50</v>
      </c>
      <c r="AL420" s="245">
        <v>50</v>
      </c>
      <c r="AM420" s="245">
        <v>100</v>
      </c>
      <c r="AN420" s="246">
        <v>36.166666666666664</v>
      </c>
      <c r="AO420" s="247" t="s">
        <v>2051</v>
      </c>
    </row>
    <row r="421" spans="1:41" x14ac:dyDescent="0.25">
      <c r="A421" s="266" t="s">
        <v>1482</v>
      </c>
      <c r="B421" s="243" t="s">
        <v>2034</v>
      </c>
      <c r="C421" s="247" t="str">
        <f>VLOOKUP(A421,'Questions_de_Village_V1-2-1'!$A:$AB,1,FALSE)</f>
        <v>Kharoum Imedaye</v>
      </c>
      <c r="D421" s="247" t="str">
        <f>VLOOKUP(A421,'Questions_de_Village_V1-2-1'!$A:$AB,9,FALSE)</f>
        <v>Kharoum Imeday</v>
      </c>
      <c r="E421" s="247">
        <f>VLOOKUP(A421,'Questions_de_Village_V1-2-1'!$A:$AB,4,FALSE)</f>
        <v>12.172002644899999</v>
      </c>
      <c r="F421" s="247">
        <f>VLOOKUP(A421,'Questions_de_Village_V1-2-1'!$A:$AB,5,FALSE)</f>
        <v>17.087836344399999</v>
      </c>
      <c r="G421" s="247">
        <f>VLOOKUP(A421,'Questions_de_Village_V1-2-1'!$A:$AB,6,FALSE)</f>
        <v>292.18859846700002</v>
      </c>
      <c r="H421" s="247"/>
      <c r="I421" s="247" t="str">
        <f>VLOOKUP(A421,'Questions_de_Village_V1-2-1'!$A:$AB,10,FALSE)</f>
        <v>Tania_1_Bokoro_</v>
      </c>
      <c r="J421" s="247" t="str">
        <f>VLOOKUP(A421,'Questions_de_Village_V1-2-1'!$A:$AB,11,FALSE)</f>
        <v>Tchawai</v>
      </c>
      <c r="K421" s="247" t="str">
        <f>VLOOKUP(A421,'Questions_de_Village_V1-2-1'!$A:$AB,14,FALSE)</f>
        <v>bh_in_village</v>
      </c>
      <c r="L421" s="247">
        <f>VLOOKUP(A421,'Questions_de_Village_V1-2-1'!$A:$AB,15,FALSE)</f>
        <v>1</v>
      </c>
      <c r="M421" s="247">
        <f>VLOOKUP(A421,'Questions_de_Village_V1-2-1'!$A:$AB,16,FALSE)</f>
        <v>0</v>
      </c>
      <c r="N421" s="243"/>
      <c r="O421" s="243"/>
      <c r="P421" s="243">
        <v>1345</v>
      </c>
      <c r="Q421" s="243">
        <v>1435</v>
      </c>
      <c r="R421" s="243">
        <v>91</v>
      </c>
      <c r="S421" s="241">
        <v>607</v>
      </c>
      <c r="T421" s="241">
        <v>418</v>
      </c>
      <c r="U421" s="245">
        <v>68.863261943986814</v>
      </c>
      <c r="V421" s="241">
        <v>143</v>
      </c>
      <c r="W421" s="245">
        <v>23.558484349258649</v>
      </c>
      <c r="X421" s="244">
        <v>6.6703296703296706</v>
      </c>
      <c r="Y421" s="244">
        <v>4.5934065934065931</v>
      </c>
      <c r="Z421" s="244">
        <v>1.5714285714285714</v>
      </c>
      <c r="AA421" s="248">
        <v>83</v>
      </c>
      <c r="AB421" s="245">
        <v>91.208791208791212</v>
      </c>
      <c r="AC421" s="248">
        <v>6</v>
      </c>
      <c r="AD421" s="245">
        <v>6.593406593406594</v>
      </c>
      <c r="AE421" s="248">
        <v>1</v>
      </c>
      <c r="AF421" s="245">
        <v>1.098901098901099</v>
      </c>
      <c r="AG421" s="248">
        <v>0</v>
      </c>
      <c r="AH421" s="245">
        <v>0</v>
      </c>
      <c r="AI421" s="243">
        <v>64</v>
      </c>
      <c r="AJ421" s="243">
        <v>79</v>
      </c>
      <c r="AK421" s="245">
        <v>44.755244755244753</v>
      </c>
      <c r="AL421" s="245">
        <v>55.24475524475524</v>
      </c>
      <c r="AM421" s="245">
        <v>100</v>
      </c>
      <c r="AN421" s="246">
        <v>39.146853146853147</v>
      </c>
      <c r="AO421" s="247" t="s">
        <v>2051</v>
      </c>
    </row>
    <row r="422" spans="1:41" x14ac:dyDescent="0.25">
      <c r="A422" s="242" t="s">
        <v>1483</v>
      </c>
      <c r="B422" s="243" t="s">
        <v>1483</v>
      </c>
      <c r="C422" s="247" t="str">
        <f>VLOOKUP(A422,'Questions_de_Village_V1-2-1'!$A:$AB,1,FALSE)</f>
        <v>Kharouma 4</v>
      </c>
      <c r="D422" s="247" t="str">
        <f>VLOOKUP(A422,'Questions_de_Village_V1-2-1'!$A:$AB,9,FALSE)</f>
        <v>Kharoum 4</v>
      </c>
      <c r="E422" s="247">
        <f>VLOOKUP(A422,'Questions_de_Village_V1-2-1'!$A:$AB,4,FALSE)</f>
        <v>12.174859611</v>
      </c>
      <c r="F422" s="247">
        <f>VLOOKUP(A422,'Questions_de_Village_V1-2-1'!$A:$AB,5,FALSE)</f>
        <v>17.104158248000001</v>
      </c>
      <c r="G422" s="247">
        <f>VLOOKUP(A422,'Questions_de_Village_V1-2-1'!$A:$AB,6,FALSE)</f>
        <v>299.69884629500001</v>
      </c>
      <c r="H422" s="247"/>
      <c r="I422" s="247" t="str">
        <f>VLOOKUP(A422,'Questions_de_Village_V1-2-1'!$A:$AB,10,FALSE)</f>
        <v>Tania_1_Bokoro_</v>
      </c>
      <c r="J422" s="247" t="str">
        <f>VLOOKUP(A422,'Questions_de_Village_V1-2-1'!$A:$AB,11,FALSE)</f>
        <v>Tchawai</v>
      </c>
      <c r="K422" s="247" t="str">
        <f>VLOOKUP(A422,'Questions_de_Village_V1-2-1'!$A:$AB,14,FALSE)</f>
        <v>bh_in_village</v>
      </c>
      <c r="L422" s="247">
        <f>VLOOKUP(A422,'Questions_de_Village_V1-2-1'!$A:$AB,15,FALSE)</f>
        <v>1</v>
      </c>
      <c r="M422" s="247">
        <f>VLOOKUP(A422,'Questions_de_Village_V1-2-1'!$A:$AB,16,FALSE)</f>
        <v>0</v>
      </c>
      <c r="N422" s="243"/>
      <c r="O422" s="243"/>
      <c r="P422" s="243">
        <v>395</v>
      </c>
      <c r="Q422" s="243">
        <v>436</v>
      </c>
      <c r="R422" s="243">
        <v>42</v>
      </c>
      <c r="S422" s="241">
        <v>268</v>
      </c>
      <c r="T422" s="241">
        <v>184</v>
      </c>
      <c r="U422" s="245">
        <v>68.656716417910445</v>
      </c>
      <c r="V422" s="241">
        <v>74</v>
      </c>
      <c r="W422" s="245">
        <v>27.611940298507463</v>
      </c>
      <c r="X422" s="244">
        <v>6.3809523809523814</v>
      </c>
      <c r="Y422" s="244">
        <v>4.3809523809523814</v>
      </c>
      <c r="Z422" s="244">
        <v>1.7619047619047619</v>
      </c>
      <c r="AA422" s="248">
        <v>41</v>
      </c>
      <c r="AB422" s="245">
        <v>97.61904761904762</v>
      </c>
      <c r="AC422" s="248">
        <v>1</v>
      </c>
      <c r="AD422" s="245">
        <v>2.3809523809523809</v>
      </c>
      <c r="AE422" s="248">
        <v>0</v>
      </c>
      <c r="AF422" s="245">
        <v>0</v>
      </c>
      <c r="AG422" s="248">
        <v>0</v>
      </c>
      <c r="AH422" s="245">
        <v>0</v>
      </c>
      <c r="AI422" s="243">
        <v>31</v>
      </c>
      <c r="AJ422" s="243">
        <v>43</v>
      </c>
      <c r="AK422" s="245">
        <v>41.891891891891895</v>
      </c>
      <c r="AL422" s="245">
        <v>58.108108108108105</v>
      </c>
      <c r="AM422" s="245">
        <v>100</v>
      </c>
      <c r="AN422" s="246">
        <v>32.851351351351354</v>
      </c>
      <c r="AO422" s="247" t="s">
        <v>2051</v>
      </c>
    </row>
    <row r="423" spans="1:41" x14ac:dyDescent="0.25">
      <c r="A423" s="266" t="s">
        <v>1252</v>
      </c>
      <c r="B423" s="243" t="s">
        <v>1967</v>
      </c>
      <c r="C423" s="247" t="str">
        <f>VLOOKUP(A423,'Questions_de_Village_V1-2-1'!$A:$AB,1,FALSE)</f>
        <v>Kibebiche</v>
      </c>
      <c r="D423" s="247" t="str">
        <f>VLOOKUP(A423,'Questions_de_Village_V1-2-1'!$A:$AB,9,FALSE)</f>
        <v>Kibebiche Aridemat</v>
      </c>
      <c r="E423" s="247">
        <f>VLOOKUP(A423,'Questions_de_Village_V1-2-1'!$A:$AB,4,FALSE)</f>
        <v>12.0704202569</v>
      </c>
      <c r="F423" s="247">
        <f>VLOOKUP(A423,'Questions_de_Village_V1-2-1'!$A:$AB,5,FALSE)</f>
        <v>17.107830634999999</v>
      </c>
      <c r="G423" s="247">
        <f>VLOOKUP(A423,'Questions_de_Village_V1-2-1'!$A:$AB,6,FALSE)</f>
        <v>259.22455150799999</v>
      </c>
      <c r="H423" s="247"/>
      <c r="I423" s="247" t="str">
        <f>VLOOKUP(A423,'Questions_de_Village_V1-2-1'!$A:$AB,10,FALSE)</f>
        <v>Amloudouba</v>
      </c>
      <c r="J423" s="247" t="str">
        <f>VLOOKUP(A423,'Questions_de_Village_V1-2-1'!$A:$AB,11,FALSE)</f>
        <v>Dilbini</v>
      </c>
      <c r="K423" s="247" t="str">
        <f>VLOOKUP(A423,'Questions_de_Village_V1-2-1'!$A:$AB,14,FALSE)</f>
        <v>open_well_far_from_village</v>
      </c>
      <c r="L423" s="247">
        <f>VLOOKUP(A423,'Questions_de_Village_V1-2-1'!$A:$AB,15,FALSE)</f>
        <v>0</v>
      </c>
      <c r="M423" s="247">
        <f>VLOOKUP(A423,'Questions_de_Village_V1-2-1'!$A:$AB,16,FALSE)</f>
        <v>0</v>
      </c>
      <c r="N423" s="243"/>
      <c r="O423" s="243"/>
      <c r="P423" s="243">
        <v>2199</v>
      </c>
      <c r="Q423" s="243">
        <v>2206</v>
      </c>
      <c r="R423" s="243">
        <v>8</v>
      </c>
      <c r="S423" s="241">
        <v>57</v>
      </c>
      <c r="T423" s="241">
        <v>39</v>
      </c>
      <c r="U423" s="245">
        <v>68.421052631578945</v>
      </c>
      <c r="V423" s="241">
        <v>14</v>
      </c>
      <c r="W423" s="245">
        <v>24.561403508771928</v>
      </c>
      <c r="X423" s="244">
        <v>7.125</v>
      </c>
      <c r="Y423" s="244">
        <v>4.875</v>
      </c>
      <c r="Z423" s="244">
        <v>1.75</v>
      </c>
      <c r="AA423" s="248">
        <v>7</v>
      </c>
      <c r="AB423" s="245">
        <v>87.5</v>
      </c>
      <c r="AC423" s="248">
        <v>0</v>
      </c>
      <c r="AD423" s="245">
        <v>0</v>
      </c>
      <c r="AE423" s="248">
        <v>1</v>
      </c>
      <c r="AF423" s="245">
        <v>12.5</v>
      </c>
      <c r="AG423" s="248">
        <v>0</v>
      </c>
      <c r="AH423" s="245">
        <v>0</v>
      </c>
      <c r="AI423" s="243">
        <v>8</v>
      </c>
      <c r="AJ423" s="243">
        <v>6</v>
      </c>
      <c r="AK423" s="245">
        <v>57.142857142857139</v>
      </c>
      <c r="AL423" s="245">
        <v>42.857142857142854</v>
      </c>
      <c r="AM423" s="245">
        <v>100</v>
      </c>
      <c r="AN423" s="246">
        <v>28.857142857142858</v>
      </c>
      <c r="AO423" s="247" t="s">
        <v>937</v>
      </c>
    </row>
    <row r="424" spans="1:41" x14ac:dyDescent="0.25">
      <c r="A424" s="266" t="s">
        <v>1849</v>
      </c>
      <c r="B424" s="251" t="s">
        <v>1975</v>
      </c>
      <c r="C424" s="255" t="str">
        <f>VLOOKUP(A424,'Questions_de_Village_V1-2-1'!$A:$AB,1,FALSE)</f>
        <v>Kindji 1</v>
      </c>
      <c r="D424" s="255" t="str">
        <f>VLOOKUP(A424,'Questions_de_Village_V1-2-1'!$A:$AB,9,FALSE)</f>
        <v>Kindji</v>
      </c>
      <c r="E424" s="255">
        <f>VLOOKUP(A424,'Questions_de_Village_V1-2-1'!$A:$AB,4,FALSE)</f>
        <v>12.009786864600001</v>
      </c>
      <c r="F424" s="255">
        <f>VLOOKUP(A424,'Questions_de_Village_V1-2-1'!$A:$AB,5,FALSE)</f>
        <v>16.7574878428</v>
      </c>
      <c r="G424" s="255">
        <f>VLOOKUP(A424,'Questions_de_Village_V1-2-1'!$A:$AB,6,FALSE)</f>
        <v>338.24288228400002</v>
      </c>
      <c r="H424" s="255"/>
      <c r="I424" s="255" t="str">
        <f>VLOOKUP(A424,'Questions_de_Village_V1-2-1'!$A:$AB,10,FALSE)</f>
        <v>Daibaba_2_Kindji_</v>
      </c>
      <c r="J424" s="255" t="str">
        <f>VLOOKUP(A424,'Questions_de_Village_V1-2-1'!$A:$AB,11,FALSE)</f>
        <v>Dilema</v>
      </c>
      <c r="K424" s="255" t="str">
        <f>VLOOKUP(A424,'Questions_de_Village_V1-2-1'!$A:$AB,14,FALSE)</f>
        <v>bh_in_village</v>
      </c>
      <c r="L424" s="255">
        <f>VLOOKUP(A424,'Questions_de_Village_V1-2-1'!$A:$AB,15,FALSE)</f>
        <v>0</v>
      </c>
      <c r="M424" s="255">
        <f>VLOOKUP(A424,'Questions_de_Village_V1-2-1'!$A:$AB,16,FALSE)</f>
        <v>2</v>
      </c>
      <c r="N424" s="251"/>
      <c r="O424" s="251"/>
      <c r="P424" s="251">
        <v>1488</v>
      </c>
      <c r="Q424" s="251">
        <v>1542</v>
      </c>
      <c r="R424" s="251">
        <v>55</v>
      </c>
      <c r="S424" s="249">
        <v>307</v>
      </c>
      <c r="T424" s="249">
        <v>206</v>
      </c>
      <c r="U424" s="253">
        <v>67.100977198697066</v>
      </c>
      <c r="V424" s="249">
        <v>101</v>
      </c>
      <c r="W424" s="253">
        <v>32.899022801302927</v>
      </c>
      <c r="X424" s="252">
        <v>5.581818181818182</v>
      </c>
      <c r="Y424" s="252">
        <v>4.6818181818181817</v>
      </c>
      <c r="Z424" s="252">
        <v>1.8363636363636364</v>
      </c>
      <c r="AA424" s="256">
        <v>46</v>
      </c>
      <c r="AB424" s="253">
        <v>83.636363636363626</v>
      </c>
      <c r="AC424" s="256">
        <v>7</v>
      </c>
      <c r="AD424" s="253">
        <v>12.727272727272727</v>
      </c>
      <c r="AE424" s="256">
        <v>0</v>
      </c>
      <c r="AF424" s="253">
        <v>0</v>
      </c>
      <c r="AG424" s="256">
        <v>0</v>
      </c>
      <c r="AH424" s="253">
        <v>0</v>
      </c>
      <c r="AI424" s="251">
        <v>47</v>
      </c>
      <c r="AJ424" s="251">
        <v>54</v>
      </c>
      <c r="AK424" s="253">
        <v>46.534653465346537</v>
      </c>
      <c r="AL424" s="253">
        <v>53.46534653465347</v>
      </c>
      <c r="AM424" s="253">
        <v>100</v>
      </c>
      <c r="AN424" s="254">
        <v>31.623762376237625</v>
      </c>
      <c r="AO424" s="169" t="s">
        <v>1607</v>
      </c>
    </row>
    <row r="425" spans="1:41" x14ac:dyDescent="0.25">
      <c r="A425" s="266" t="s">
        <v>1848</v>
      </c>
      <c r="B425" s="251" t="s">
        <v>1974</v>
      </c>
      <c r="C425" s="255" t="str">
        <f>VLOOKUP(A425,'Questions_de_Village_V1-2-1'!$A:$AB,1,FALSE)</f>
        <v>Kindji 2</v>
      </c>
      <c r="D425" s="255" t="str">
        <f>VLOOKUP(A425,'Questions_de_Village_V1-2-1'!$A:$AB,9,FALSE)</f>
        <v/>
      </c>
      <c r="E425" s="255">
        <f>VLOOKUP(A425,'Questions_de_Village_V1-2-1'!$A:$AB,4,FALSE)</f>
        <v>12.009786864600001</v>
      </c>
      <c r="F425" s="255">
        <f>VLOOKUP(A425,'Questions_de_Village_V1-2-1'!$A:$AB,5,FALSE)</f>
        <v>16.7574878428</v>
      </c>
      <c r="G425" s="255">
        <f>VLOOKUP(A425,'Questions_de_Village_V1-2-1'!$A:$AB,6,FALSE)</f>
        <v>338.24288228400002</v>
      </c>
      <c r="H425" s="255"/>
      <c r="I425" s="255" t="str">
        <f>VLOOKUP(A425,'Questions_de_Village_V1-2-1'!$A:$AB,10,FALSE)</f>
        <v/>
      </c>
      <c r="J425" s="255" t="str">
        <f>VLOOKUP(A425,'Questions_de_Village_V1-2-1'!$A:$AB,11,FALSE)</f>
        <v>Dilema</v>
      </c>
      <c r="K425" s="255" t="str">
        <f>VLOOKUP(A425,'Questions_de_Village_V1-2-1'!$A:$AB,14,FALSE)</f>
        <v>bh_in_village</v>
      </c>
      <c r="L425" s="255">
        <f>VLOOKUP(A425,'Questions_de_Village_V1-2-1'!$A:$AB,15,FALSE)</f>
        <v>1</v>
      </c>
      <c r="M425" s="255">
        <f>VLOOKUP(A425,'Questions_de_Village_V1-2-1'!$A:$AB,16,FALSE)</f>
        <v>0</v>
      </c>
      <c r="N425" s="251"/>
      <c r="O425" s="251"/>
      <c r="P425" s="251">
        <v>1346</v>
      </c>
      <c r="Q425" s="251">
        <v>1487</v>
      </c>
      <c r="R425" s="251">
        <v>142</v>
      </c>
      <c r="S425" s="249">
        <v>820</v>
      </c>
      <c r="T425" s="249">
        <v>537</v>
      </c>
      <c r="U425" s="253">
        <v>65.487804878048777</v>
      </c>
      <c r="V425" s="249">
        <v>256</v>
      </c>
      <c r="W425" s="253">
        <v>31.219512195121951</v>
      </c>
      <c r="X425" s="252">
        <v>5.774647887323944</v>
      </c>
      <c r="Y425" s="252">
        <v>3.8633093525179856</v>
      </c>
      <c r="Z425" s="252">
        <v>1.8028169014084507</v>
      </c>
      <c r="AA425" s="256">
        <v>129</v>
      </c>
      <c r="AB425" s="253">
        <v>90.845070422535215</v>
      </c>
      <c r="AC425" s="256">
        <v>12</v>
      </c>
      <c r="AD425" s="253">
        <v>8.4507042253521121</v>
      </c>
      <c r="AE425" s="256">
        <v>1</v>
      </c>
      <c r="AF425" s="253">
        <v>0.70422535211267612</v>
      </c>
      <c r="AG425" s="256">
        <v>0</v>
      </c>
      <c r="AH425" s="253">
        <v>0</v>
      </c>
      <c r="AI425" s="251">
        <v>135</v>
      </c>
      <c r="AJ425" s="251">
        <v>121</v>
      </c>
      <c r="AK425" s="253">
        <v>52.734375</v>
      </c>
      <c r="AL425" s="253">
        <v>47.265625</v>
      </c>
      <c r="AM425" s="253">
        <v>100</v>
      </c>
      <c r="AN425" s="254">
        <v>31.92578125</v>
      </c>
      <c r="AO425" s="255" t="s">
        <v>1607</v>
      </c>
    </row>
    <row r="426" spans="1:41" x14ac:dyDescent="0.25">
      <c r="A426" s="266" t="s">
        <v>1850</v>
      </c>
      <c r="B426" s="251" t="s">
        <v>1850</v>
      </c>
      <c r="C426" s="255" t="str">
        <f>VLOOKUP(A426,'Questions_de_Village_V1-2-1'!$A:$AB,1,FALSE)</f>
        <v>Kindji 3</v>
      </c>
      <c r="D426" s="255" t="str">
        <f>VLOOKUP(A426,'Questions_de_Village_V1-2-1'!$A:$AB,9,FALSE)</f>
        <v>Kindji Centre3</v>
      </c>
      <c r="E426" s="255">
        <f>VLOOKUP(A426,'Questions_de_Village_V1-2-1'!$A:$AB,4,FALSE)</f>
        <v>12.0112265559</v>
      </c>
      <c r="F426" s="255">
        <f>VLOOKUP(A426,'Questions_de_Village_V1-2-1'!$A:$AB,5,FALSE)</f>
        <v>16.761366763200002</v>
      </c>
      <c r="G426" s="255">
        <f>VLOOKUP(A426,'Questions_de_Village_V1-2-1'!$A:$AB,6,FALSE)</f>
        <v>328.46846734500002</v>
      </c>
      <c r="H426" s="255"/>
      <c r="I426" s="255" t="str">
        <f>VLOOKUP(A426,'Questions_de_Village_V1-2-1'!$A:$AB,10,FALSE)</f>
        <v>Daibaba_2_Kindji_</v>
      </c>
      <c r="J426" s="255" t="str">
        <f>VLOOKUP(A426,'Questions_de_Village_V1-2-1'!$A:$AB,11,FALSE)</f>
        <v>Dilema</v>
      </c>
      <c r="K426" s="255" t="str">
        <f>VLOOKUP(A426,'Questions_de_Village_V1-2-1'!$A:$AB,14,FALSE)</f>
        <v>bh_in_village</v>
      </c>
      <c r="L426" s="255">
        <f>VLOOKUP(A426,'Questions_de_Village_V1-2-1'!$A:$AB,15,FALSE)</f>
        <v>1</v>
      </c>
      <c r="M426" s="255">
        <f>VLOOKUP(A426,'Questions_de_Village_V1-2-1'!$A:$AB,16,FALSE)</f>
        <v>0</v>
      </c>
      <c r="N426" s="251"/>
      <c r="O426" s="251"/>
      <c r="P426" s="251">
        <v>1543</v>
      </c>
      <c r="Q426" s="251">
        <v>1609</v>
      </c>
      <c r="R426" s="251">
        <v>67</v>
      </c>
      <c r="S426" s="249">
        <v>392</v>
      </c>
      <c r="T426" s="249">
        <v>257</v>
      </c>
      <c r="U426" s="253">
        <v>65.561224489795919</v>
      </c>
      <c r="V426" s="249">
        <v>146</v>
      </c>
      <c r="W426" s="253">
        <v>37.244897959183675</v>
      </c>
      <c r="X426" s="252">
        <v>5.8507462686567164</v>
      </c>
      <c r="Y426" s="252">
        <v>3.893939393939394</v>
      </c>
      <c r="Z426" s="252">
        <v>2.1791044776119404</v>
      </c>
      <c r="AA426" s="256">
        <v>63</v>
      </c>
      <c r="AB426" s="253">
        <v>94.029850746268664</v>
      </c>
      <c r="AC426" s="256">
        <v>3</v>
      </c>
      <c r="AD426" s="253">
        <v>4.4776119402985071</v>
      </c>
      <c r="AE426" s="256">
        <v>0</v>
      </c>
      <c r="AF426" s="253">
        <v>0</v>
      </c>
      <c r="AG426" s="256">
        <v>0</v>
      </c>
      <c r="AH426" s="253">
        <v>0</v>
      </c>
      <c r="AI426" s="251">
        <v>58</v>
      </c>
      <c r="AJ426" s="251">
        <v>88</v>
      </c>
      <c r="AK426" s="253">
        <v>39.726027397260275</v>
      </c>
      <c r="AL426" s="253">
        <v>60.273972602739725</v>
      </c>
      <c r="AM426" s="253">
        <v>100</v>
      </c>
      <c r="AN426" s="254">
        <v>33.335616438356162</v>
      </c>
      <c r="AO426" s="255" t="s">
        <v>1607</v>
      </c>
    </row>
    <row r="427" spans="1:41" x14ac:dyDescent="0.25">
      <c r="A427" s="266" t="s">
        <v>1838</v>
      </c>
      <c r="B427" s="251" t="s">
        <v>1838</v>
      </c>
      <c r="C427" s="255" t="str">
        <f>VLOOKUP(A427,'Questions_de_Village_V1-2-1'!$A:$AB,1,FALSE)</f>
        <v>Kinedji Al-Goz 1</v>
      </c>
      <c r="D427" s="255" t="str">
        <f>VLOOKUP(A427,'Questions_de_Village_V1-2-1'!$A:$AB,9,FALSE)</f>
        <v/>
      </c>
      <c r="E427" s="255">
        <f>VLOOKUP(A427,'Questions_de_Village_V1-2-1'!$A:$AB,4,FALSE)</f>
        <v>11.999951451699999</v>
      </c>
      <c r="F427" s="255">
        <f>VLOOKUP(A427,'Questions_de_Village_V1-2-1'!$A:$AB,5,FALSE)</f>
        <v>16.867739670599999</v>
      </c>
      <c r="G427" s="255">
        <f>VLOOKUP(A427,'Questions_de_Village_V1-2-1'!$A:$AB,6,FALSE)</f>
        <v>338.94153542200002</v>
      </c>
      <c r="H427" s="255"/>
      <c r="I427" s="255" t="str">
        <f>VLOOKUP(A427,'Questions_de_Village_V1-2-1'!$A:$AB,10,FALSE)</f>
        <v>Daibaba_2_Kindji_</v>
      </c>
      <c r="J427" s="255" t="str">
        <f>VLOOKUP(A427,'Questions_de_Village_V1-2-1'!$A:$AB,11,FALSE)</f>
        <v>Dilema</v>
      </c>
      <c r="K427" s="255" t="str">
        <f>VLOOKUP(A427,'Questions_de_Village_V1-2-1'!$A:$AB,14,FALSE)</f>
        <v>bh_in_next_village</v>
      </c>
      <c r="L427" s="255">
        <f>VLOOKUP(A427,'Questions_de_Village_V1-2-1'!$A:$AB,15,FALSE)</f>
        <v>0</v>
      </c>
      <c r="M427" s="255">
        <f>VLOOKUP(A427,'Questions_de_Village_V1-2-1'!$A:$AB,16,FALSE)</f>
        <v>1</v>
      </c>
      <c r="N427" s="251"/>
      <c r="O427" s="251"/>
      <c r="P427" s="251">
        <v>244</v>
      </c>
      <c r="Q427" s="251">
        <v>276</v>
      </c>
      <c r="R427" s="251">
        <v>33</v>
      </c>
      <c r="S427" s="249">
        <v>182</v>
      </c>
      <c r="T427" s="249">
        <v>114</v>
      </c>
      <c r="U427" s="253">
        <v>62.637362637362635</v>
      </c>
      <c r="V427" s="249">
        <v>38</v>
      </c>
      <c r="W427" s="253">
        <v>20.87912087912088</v>
      </c>
      <c r="X427" s="252">
        <v>5.5151515151515156</v>
      </c>
      <c r="Y427" s="252">
        <v>4.0714285714285712</v>
      </c>
      <c r="Z427" s="252">
        <v>1.1515151515151516</v>
      </c>
      <c r="AA427" s="256">
        <v>29</v>
      </c>
      <c r="AB427" s="253">
        <v>87.878787878787875</v>
      </c>
      <c r="AC427" s="256">
        <v>4</v>
      </c>
      <c r="AD427" s="253">
        <v>12.121212121212121</v>
      </c>
      <c r="AE427" s="256">
        <v>0</v>
      </c>
      <c r="AF427" s="253">
        <v>0</v>
      </c>
      <c r="AG427" s="256">
        <v>0</v>
      </c>
      <c r="AH427" s="253">
        <v>0</v>
      </c>
      <c r="AI427" s="251">
        <v>21</v>
      </c>
      <c r="AJ427" s="251">
        <v>17</v>
      </c>
      <c r="AK427" s="253">
        <v>55.26315789473685</v>
      </c>
      <c r="AL427" s="253">
        <v>44.736842105263158</v>
      </c>
      <c r="AM427" s="253">
        <v>100</v>
      </c>
      <c r="AN427" s="254">
        <v>34.5</v>
      </c>
      <c r="AO427" s="255" t="s">
        <v>1607</v>
      </c>
    </row>
    <row r="428" spans="1:41" x14ac:dyDescent="0.25">
      <c r="A428" s="266" t="s">
        <v>1839</v>
      </c>
      <c r="B428" s="251" t="s">
        <v>1839</v>
      </c>
      <c r="C428" s="255" t="str">
        <f>VLOOKUP(A428,'Questions_de_Village_V1-2-1'!$A:$AB,1,FALSE)</f>
        <v>Kinedji Al-Goz 2</v>
      </c>
      <c r="D428" s="255" t="str">
        <f>VLOOKUP(A428,'Questions_de_Village_V1-2-1'!$A:$AB,9,FALSE)</f>
        <v>Kindji Algoz</v>
      </c>
      <c r="E428" s="255">
        <f>VLOOKUP(A428,'Questions_de_Village_V1-2-1'!$A:$AB,4,FALSE)</f>
        <v>12.0402756931</v>
      </c>
      <c r="F428" s="255">
        <f>VLOOKUP(A428,'Questions_de_Village_V1-2-1'!$A:$AB,5,FALSE)</f>
        <v>16.813917718399999</v>
      </c>
      <c r="G428" s="255">
        <f>VLOOKUP(A428,'Questions_de_Village_V1-2-1'!$A:$AB,6,FALSE)</f>
        <v>325.69275572700002</v>
      </c>
      <c r="H428" s="255"/>
      <c r="I428" s="255" t="str">
        <f>VLOOKUP(A428,'Questions_de_Village_V1-2-1'!$A:$AB,10,FALSE)</f>
        <v>Daibaba_2_Kindji_</v>
      </c>
      <c r="J428" s="255" t="str">
        <f>VLOOKUP(A428,'Questions_de_Village_V1-2-1'!$A:$AB,11,FALSE)</f>
        <v>Dilema</v>
      </c>
      <c r="K428" s="255" t="str">
        <f>VLOOKUP(A428,'Questions_de_Village_V1-2-1'!$A:$AB,14,FALSE)</f>
        <v>commercial_bh_in_next_village</v>
      </c>
      <c r="L428" s="255">
        <f>VLOOKUP(A428,'Questions_de_Village_V1-2-1'!$A:$AB,15,FALSE)</f>
        <v>0</v>
      </c>
      <c r="M428" s="255">
        <f>VLOOKUP(A428,'Questions_de_Village_V1-2-1'!$A:$AB,16,FALSE)</f>
        <v>1</v>
      </c>
      <c r="N428" s="251"/>
      <c r="O428" s="251"/>
      <c r="P428" s="251">
        <v>277</v>
      </c>
      <c r="Q428" s="251">
        <v>339</v>
      </c>
      <c r="R428" s="251">
        <v>63</v>
      </c>
      <c r="S428" s="249">
        <v>330</v>
      </c>
      <c r="T428" s="249">
        <v>200</v>
      </c>
      <c r="U428" s="253">
        <v>60.606060606060609</v>
      </c>
      <c r="V428" s="249">
        <v>75</v>
      </c>
      <c r="W428" s="253">
        <v>22.727272727272727</v>
      </c>
      <c r="X428" s="252">
        <v>5.2380952380952381</v>
      </c>
      <c r="Y428" s="252">
        <v>3.278688524590164</v>
      </c>
      <c r="Z428" s="252">
        <v>1.1904761904761905</v>
      </c>
      <c r="AA428" s="256">
        <v>57</v>
      </c>
      <c r="AB428" s="253">
        <v>90.476190476190482</v>
      </c>
      <c r="AC428" s="256">
        <v>5</v>
      </c>
      <c r="AD428" s="253">
        <v>7.9365079365079358</v>
      </c>
      <c r="AE428" s="256">
        <v>1</v>
      </c>
      <c r="AF428" s="253">
        <v>1.5873015873015872</v>
      </c>
      <c r="AG428" s="256">
        <v>0</v>
      </c>
      <c r="AH428" s="253">
        <v>0</v>
      </c>
      <c r="AI428" s="251">
        <v>32</v>
      </c>
      <c r="AJ428" s="251">
        <v>43</v>
      </c>
      <c r="AK428" s="253">
        <v>42.666666666666671</v>
      </c>
      <c r="AL428" s="253">
        <v>57.333333333333336</v>
      </c>
      <c r="AM428" s="253">
        <v>100</v>
      </c>
      <c r="AN428" s="254">
        <v>30.146666666666668</v>
      </c>
      <c r="AO428" s="255" t="s">
        <v>1607</v>
      </c>
    </row>
    <row r="429" spans="1:41" x14ac:dyDescent="0.25">
      <c r="A429" s="250" t="s">
        <v>1869</v>
      </c>
      <c r="B429" s="251" t="s">
        <v>1869</v>
      </c>
      <c r="C429" s="255" t="e">
        <f>VLOOKUP(A429,'Questions_de_Village_V1-2-1'!$A:$AB,1,FALSE)</f>
        <v>#N/A</v>
      </c>
      <c r="D429" s="255" t="e">
        <f>VLOOKUP(A429,'Questions_de_Village_V1-2-1'!$A:$AB,9,FALSE)</f>
        <v>#N/A</v>
      </c>
      <c r="E429" s="255" t="e">
        <f>VLOOKUP(A429,'Questions_de_Village_V1-2-1'!$A:$AB,4,FALSE)</f>
        <v>#N/A</v>
      </c>
      <c r="F429" s="255" t="e">
        <f>VLOOKUP(A429,'Questions_de_Village_V1-2-1'!$A:$AB,5,FALSE)</f>
        <v>#N/A</v>
      </c>
      <c r="G429" s="255" t="e">
        <f>VLOOKUP(A429,'Questions_de_Village_V1-2-1'!$A:$AB,6,FALSE)</f>
        <v>#N/A</v>
      </c>
      <c r="H429" s="255"/>
      <c r="I429" s="255" t="e">
        <f>VLOOKUP(A429,'Questions_de_Village_V1-2-1'!$A:$AB,10,FALSE)</f>
        <v>#N/A</v>
      </c>
      <c r="J429" s="255" t="e">
        <f>VLOOKUP(A429,'Questions_de_Village_V1-2-1'!$A:$AB,11,FALSE)</f>
        <v>#N/A</v>
      </c>
      <c r="K429" s="255" t="e">
        <f>VLOOKUP(A429,'Questions_de_Village_V1-2-1'!$A:$AB,14,FALSE)</f>
        <v>#N/A</v>
      </c>
      <c r="L429" s="255" t="e">
        <f>VLOOKUP(A429,'Questions_de_Village_V1-2-1'!$A:$AB,15,FALSE)</f>
        <v>#N/A</v>
      </c>
      <c r="M429" s="255" t="e">
        <f>VLOOKUP(A429,'Questions_de_Village_V1-2-1'!$A:$AB,16,FALSE)</f>
        <v>#N/A</v>
      </c>
      <c r="N429" s="251"/>
      <c r="O429" s="251"/>
      <c r="P429" s="251">
        <v>1774</v>
      </c>
      <c r="Q429" s="251">
        <v>1823</v>
      </c>
      <c r="R429" s="251">
        <v>50</v>
      </c>
      <c r="S429" s="249">
        <v>363</v>
      </c>
      <c r="T429" s="249">
        <v>252</v>
      </c>
      <c r="U429" s="253">
        <v>69.421487603305792</v>
      </c>
      <c r="V429" s="249">
        <v>105</v>
      </c>
      <c r="W429" s="253">
        <v>28.925619834710741</v>
      </c>
      <c r="X429" s="252">
        <v>7.26</v>
      </c>
      <c r="Y429" s="252">
        <v>5.3617021276595747</v>
      </c>
      <c r="Z429" s="252">
        <v>2.1</v>
      </c>
      <c r="AA429" s="256">
        <v>39</v>
      </c>
      <c r="AB429" s="253">
        <v>78</v>
      </c>
      <c r="AC429" s="256">
        <v>11</v>
      </c>
      <c r="AD429" s="253">
        <v>22</v>
      </c>
      <c r="AE429" s="256">
        <v>0</v>
      </c>
      <c r="AF429" s="253">
        <v>0</v>
      </c>
      <c r="AG429" s="256">
        <v>0</v>
      </c>
      <c r="AH429" s="253">
        <v>0</v>
      </c>
      <c r="AI429" s="251">
        <v>39</v>
      </c>
      <c r="AJ429" s="251">
        <v>65</v>
      </c>
      <c r="AK429" s="253">
        <v>37.142857142857146</v>
      </c>
      <c r="AL429" s="253">
        <v>61.904761904761905</v>
      </c>
      <c r="AM429" s="253">
        <v>99.047619047619051</v>
      </c>
      <c r="AN429" s="254">
        <v>25.733333333333334</v>
      </c>
      <c r="AO429" s="255" t="s">
        <v>1961</v>
      </c>
    </row>
    <row r="430" spans="1:41" x14ac:dyDescent="0.25">
      <c r="A430" s="268" t="s">
        <v>1381</v>
      </c>
      <c r="B430" s="251" t="s">
        <v>1381</v>
      </c>
      <c r="C430" s="255" t="str">
        <f>VLOOKUP(A430,'Questions_de_Village_V1-2-1'!$A:$AB,1,FALSE)</f>
        <v>Kose Sahabaye</v>
      </c>
      <c r="D430" s="255" t="str">
        <f>VLOOKUP(A430,'Questions_de_Village_V1-2-1'!$A:$AB,9,FALSE)</f>
        <v>Kose Sabaya</v>
      </c>
      <c r="E430" s="255">
        <f>VLOOKUP(A430,'Questions_de_Village_V1-2-1'!$A:$AB,4,FALSE)</f>
        <v>11.9647615487</v>
      </c>
      <c r="F430" s="255">
        <f>VLOOKUP(A430,'Questions_de_Village_V1-2-1'!$A:$AB,5,FALSE)</f>
        <v>16.397129872099999</v>
      </c>
      <c r="G430" s="255">
        <f>VLOOKUP(A430,'Questions_de_Village_V1-2-1'!$A:$AB,6,FALSE)</f>
        <v>341.26426374599998</v>
      </c>
      <c r="H430" s="255"/>
      <c r="I430" s="255" t="str">
        <f>VLOOKUP(A430,'Questions_de_Village_V1-2-1'!$A:$AB,10,FALSE)</f>
        <v>Daibaba_1_Maigana_</v>
      </c>
      <c r="J430" s="255" t="str">
        <f>VLOOKUP(A430,'Questions_de_Village_V1-2-1'!$A:$AB,11,FALSE)</f>
        <v>Maigana</v>
      </c>
      <c r="K430" s="255" t="str">
        <f>VLOOKUP(A430,'Questions_de_Village_V1-2-1'!$A:$AB,14,FALSE)</f>
        <v>bh_in_village</v>
      </c>
      <c r="L430" s="255">
        <f>VLOOKUP(A430,'Questions_de_Village_V1-2-1'!$A:$AB,15,FALSE)</f>
        <v>1</v>
      </c>
      <c r="M430" s="255">
        <f>VLOOKUP(A430,'Questions_de_Village_V1-2-1'!$A:$AB,16,FALSE)</f>
        <v>0</v>
      </c>
      <c r="N430" s="251"/>
      <c r="O430" s="251"/>
      <c r="P430" s="251">
        <v>1850</v>
      </c>
      <c r="Q430" s="251">
        <v>1891</v>
      </c>
      <c r="R430" s="251">
        <v>42</v>
      </c>
      <c r="S430" s="249">
        <v>254</v>
      </c>
      <c r="T430" s="249">
        <v>161</v>
      </c>
      <c r="U430" s="253">
        <v>63.385826771653541</v>
      </c>
      <c r="V430" s="249">
        <v>80</v>
      </c>
      <c r="W430" s="253">
        <v>31.496062992125985</v>
      </c>
      <c r="X430" s="252">
        <v>6.0476190476190474</v>
      </c>
      <c r="Y430" s="252">
        <v>4.4722222222222223</v>
      </c>
      <c r="Z430" s="252">
        <v>1.9047619047619047</v>
      </c>
      <c r="AA430" s="256">
        <v>35</v>
      </c>
      <c r="AB430" s="253">
        <v>83.333333333333343</v>
      </c>
      <c r="AC430" s="256">
        <v>5</v>
      </c>
      <c r="AD430" s="253">
        <v>11.904761904761903</v>
      </c>
      <c r="AE430" s="256">
        <v>2</v>
      </c>
      <c r="AF430" s="253">
        <v>4.7619047619047619</v>
      </c>
      <c r="AG430" s="256">
        <v>0</v>
      </c>
      <c r="AH430" s="253">
        <v>0</v>
      </c>
      <c r="AI430" s="251">
        <v>41</v>
      </c>
      <c r="AJ430" s="251">
        <v>39</v>
      </c>
      <c r="AK430" s="253">
        <v>51.249999999999993</v>
      </c>
      <c r="AL430" s="253">
        <v>48.75</v>
      </c>
      <c r="AM430" s="253">
        <v>100</v>
      </c>
      <c r="AN430" s="254">
        <v>30.962499999999999</v>
      </c>
      <c r="AO430" s="255" t="s">
        <v>1903</v>
      </c>
    </row>
    <row r="431" spans="1:41" x14ac:dyDescent="0.25">
      <c r="A431" s="266" t="s">
        <v>1140</v>
      </c>
      <c r="B431" s="251" t="s">
        <v>1140</v>
      </c>
      <c r="C431" s="255" t="str">
        <f>VLOOKUP(A431,'Questions_de_Village_V1-2-1'!$A:$AB,1,FALSE)</f>
        <v>Koudaiyeski</v>
      </c>
      <c r="D431" s="255" t="str">
        <f>VLOOKUP(A431,'Questions_de_Village_V1-2-1'!$A:$AB,9,FALSE)</f>
        <v>Koudaïyeski</v>
      </c>
      <c r="E431" s="255">
        <f>VLOOKUP(A431,'Questions_de_Village_V1-2-1'!$A:$AB,4,FALSE)</f>
        <v>12.7976628439</v>
      </c>
      <c r="F431" s="255">
        <f>VLOOKUP(A431,'Questions_de_Village_V1-2-1'!$A:$AB,5,FALSE)</f>
        <v>16.1443443462</v>
      </c>
      <c r="G431" s="255">
        <f>VLOOKUP(A431,'Questions_de_Village_V1-2-1'!$A:$AB,6,FALSE)</f>
        <v>300.14448025500002</v>
      </c>
      <c r="H431" s="255"/>
      <c r="I431" s="255" t="str">
        <f>VLOOKUP(A431,'Questions_de_Village_V1-2-1'!$A:$AB,10,FALSE)</f>
        <v>Moito</v>
      </c>
      <c r="J431" s="255" t="str">
        <f>VLOOKUP(A431,'Questions_de_Village_V1-2-1'!$A:$AB,11,FALSE)</f>
        <v>Bisney</v>
      </c>
      <c r="K431" s="255" t="str">
        <f>VLOOKUP(A431,'Questions_de_Village_V1-2-1'!$A:$AB,14,FALSE)</f>
        <v>commercial_bh_in_village</v>
      </c>
      <c r="L431" s="255">
        <f>VLOOKUP(A431,'Questions_de_Village_V1-2-1'!$A:$AB,15,FALSE)</f>
        <v>0</v>
      </c>
      <c r="M431" s="255">
        <f>VLOOKUP(A431,'Questions_de_Village_V1-2-1'!$A:$AB,16,FALSE)</f>
        <v>0</v>
      </c>
      <c r="N431" s="251"/>
      <c r="O431" s="251"/>
      <c r="P431" s="251">
        <v>1035</v>
      </c>
      <c r="Q431" s="251">
        <v>1057</v>
      </c>
      <c r="R431" s="251">
        <v>23</v>
      </c>
      <c r="S431" s="249">
        <v>151</v>
      </c>
      <c r="T431" s="249">
        <v>105</v>
      </c>
      <c r="U431" s="253">
        <v>69.536423841059602</v>
      </c>
      <c r="V431" s="249">
        <v>54</v>
      </c>
      <c r="W431" s="253">
        <v>35.76158940397351</v>
      </c>
      <c r="X431" s="252">
        <v>6.5652173913043477</v>
      </c>
      <c r="Y431" s="252">
        <v>4.5652173913043477</v>
      </c>
      <c r="Z431" s="252">
        <v>2.347826086956522</v>
      </c>
      <c r="AA431" s="256">
        <v>23</v>
      </c>
      <c r="AB431" s="253">
        <v>100</v>
      </c>
      <c r="AC431" s="256">
        <v>0</v>
      </c>
      <c r="AD431" s="253">
        <v>0</v>
      </c>
      <c r="AE431" s="256">
        <v>0</v>
      </c>
      <c r="AF431" s="253">
        <v>0</v>
      </c>
      <c r="AG431" s="256">
        <v>0</v>
      </c>
      <c r="AH431" s="253">
        <v>0</v>
      </c>
      <c r="AI431" s="251">
        <v>26</v>
      </c>
      <c r="AJ431" s="251">
        <v>28</v>
      </c>
      <c r="AK431" s="253">
        <v>48.148148148148145</v>
      </c>
      <c r="AL431" s="253">
        <v>51.851851851851848</v>
      </c>
      <c r="AM431" s="253">
        <v>100</v>
      </c>
      <c r="AN431" s="254">
        <v>36.851851851851855</v>
      </c>
      <c r="AO431" s="255" t="s">
        <v>219</v>
      </c>
    </row>
    <row r="432" spans="1:41" x14ac:dyDescent="0.25">
      <c r="A432" s="266" t="s">
        <v>1915</v>
      </c>
      <c r="B432" s="251" t="s">
        <v>1110</v>
      </c>
      <c r="C432" s="255" t="e">
        <f>VLOOKUP(A432,'Questions_de_Village_V1-2-1'!$A:$AB,1,FALSE)</f>
        <v>#N/A</v>
      </c>
      <c r="D432" s="255" t="e">
        <f>VLOOKUP(A432,'Questions_de_Village_V1-2-1'!$A:$AB,9,FALSE)</f>
        <v>#N/A</v>
      </c>
      <c r="E432" s="255" t="e">
        <f>VLOOKUP(A432,'Questions_de_Village_V1-2-1'!$A:$AB,4,FALSE)</f>
        <v>#N/A</v>
      </c>
      <c r="F432" s="255" t="e">
        <f>VLOOKUP(A432,'Questions_de_Village_V1-2-1'!$A:$AB,5,FALSE)</f>
        <v>#N/A</v>
      </c>
      <c r="G432" s="255" t="e">
        <f>VLOOKUP(A432,'Questions_de_Village_V1-2-1'!$A:$AB,6,FALSE)</f>
        <v>#N/A</v>
      </c>
      <c r="H432" s="255"/>
      <c r="I432" s="255" t="e">
        <f>VLOOKUP(A432,'Questions_de_Village_V1-2-1'!$A:$AB,10,FALSE)</f>
        <v>#N/A</v>
      </c>
      <c r="J432" s="255" t="e">
        <f>VLOOKUP(A432,'Questions_de_Village_V1-2-1'!$A:$AB,11,FALSE)</f>
        <v>#N/A</v>
      </c>
      <c r="K432" s="255" t="e">
        <f>VLOOKUP(A432,'Questions_de_Village_V1-2-1'!$A:$AB,14,FALSE)</f>
        <v>#N/A</v>
      </c>
      <c r="L432" s="255" t="e">
        <f>VLOOKUP(A432,'Questions_de_Village_V1-2-1'!$A:$AB,15,FALSE)</f>
        <v>#N/A</v>
      </c>
      <c r="M432" s="255" t="e">
        <f>VLOOKUP(A432,'Questions_de_Village_V1-2-1'!$A:$AB,16,FALSE)</f>
        <v>#N/A</v>
      </c>
      <c r="N432" s="251"/>
      <c r="O432" s="251"/>
      <c r="P432" s="251">
        <v>3010</v>
      </c>
      <c r="Q432" s="251">
        <v>3070</v>
      </c>
      <c r="R432" s="251">
        <v>61</v>
      </c>
      <c r="S432" s="249">
        <v>342</v>
      </c>
      <c r="T432" s="249">
        <v>225</v>
      </c>
      <c r="U432" s="253">
        <v>65.789473684210535</v>
      </c>
      <c r="V432" s="249">
        <v>77</v>
      </c>
      <c r="W432" s="253">
        <v>22.514619883040936</v>
      </c>
      <c r="X432" s="252">
        <v>5.6065573770491799</v>
      </c>
      <c r="Y432" s="252">
        <v>3.8135593220338984</v>
      </c>
      <c r="Z432" s="252">
        <v>1.2622950819672132</v>
      </c>
      <c r="AA432" s="256">
        <v>56</v>
      </c>
      <c r="AB432" s="253">
        <v>91.803278688524586</v>
      </c>
      <c r="AC432" s="256">
        <v>5</v>
      </c>
      <c r="AD432" s="253">
        <v>8.1967213114754092</v>
      </c>
      <c r="AE432" s="256">
        <v>0</v>
      </c>
      <c r="AF432" s="253">
        <v>0</v>
      </c>
      <c r="AG432" s="256">
        <v>0</v>
      </c>
      <c r="AH432" s="253">
        <v>0</v>
      </c>
      <c r="AI432" s="251">
        <v>37</v>
      </c>
      <c r="AJ432" s="251">
        <v>39</v>
      </c>
      <c r="AK432" s="253">
        <v>48.051948051948052</v>
      </c>
      <c r="AL432" s="253">
        <v>50.649350649350644</v>
      </c>
      <c r="AM432" s="253">
        <v>98.701298701298697</v>
      </c>
      <c r="AN432" s="254">
        <v>30.649350649350648</v>
      </c>
      <c r="AO432" s="255" t="s">
        <v>1903</v>
      </c>
    </row>
    <row r="433" spans="1:41" x14ac:dyDescent="0.25">
      <c r="A433" s="266" t="s">
        <v>1667</v>
      </c>
      <c r="B433" s="251" t="s">
        <v>1667</v>
      </c>
      <c r="C433" s="255" t="str">
        <f>VLOOKUP(A433,'Questions_de_Village_V1-2-1'!$A:$AB,1,FALSE)</f>
        <v>Kourdakat</v>
      </c>
      <c r="D433" s="255" t="str">
        <f>VLOOKUP(A433,'Questions_de_Village_V1-2-1'!$A:$AB,9,FALSE)</f>
        <v>Kourdakat</v>
      </c>
      <c r="E433" s="255">
        <f>VLOOKUP(A433,'Questions_de_Village_V1-2-1'!$A:$AB,4,FALSE)</f>
        <v>12.574324324399999</v>
      </c>
      <c r="F433" s="255">
        <f>VLOOKUP(A433,'Questions_de_Village_V1-2-1'!$A:$AB,5,FALSE)</f>
        <v>16.7343116202</v>
      </c>
      <c r="G433" s="255">
        <f>VLOOKUP(A433,'Questions_de_Village_V1-2-1'!$A:$AB,6,FALSE)</f>
        <v>295.52733670399999</v>
      </c>
      <c r="H433" s="255"/>
      <c r="I433" s="255" t="str">
        <f>VLOOKUP(A433,'Questions_de_Village_V1-2-1'!$A:$AB,10,FALSE)</f>
        <v>Mayakne</v>
      </c>
      <c r="J433" s="255" t="str">
        <f>VLOOKUP(A433,'Questions_de_Village_V1-2-1'!$A:$AB,11,FALSE)</f>
        <v>Gambir</v>
      </c>
      <c r="K433" s="255" t="str">
        <f>VLOOKUP(A433,'Questions_de_Village_V1-2-1'!$A:$AB,14,FALSE)</f>
        <v>open_well_far_from_village</v>
      </c>
      <c r="L433" s="255">
        <f>VLOOKUP(A433,'Questions_de_Village_V1-2-1'!$A:$AB,15,FALSE)</f>
        <v>0</v>
      </c>
      <c r="M433" s="255">
        <f>VLOOKUP(A433,'Questions_de_Village_V1-2-1'!$A:$AB,16,FALSE)</f>
        <v>1</v>
      </c>
      <c r="N433" s="251"/>
      <c r="O433" s="251"/>
      <c r="P433" s="251">
        <v>1298</v>
      </c>
      <c r="Q433" s="251">
        <v>1328</v>
      </c>
      <c r="R433" s="251">
        <v>31</v>
      </c>
      <c r="S433" s="249">
        <v>206</v>
      </c>
      <c r="T433" s="249">
        <v>147</v>
      </c>
      <c r="U433" s="253">
        <v>71.359223300970882</v>
      </c>
      <c r="V433" s="249">
        <v>51</v>
      </c>
      <c r="W433" s="253">
        <v>24.757281553398059</v>
      </c>
      <c r="X433" s="252">
        <v>6.645161290322581</v>
      </c>
      <c r="Y433" s="252">
        <v>5.068965517241379</v>
      </c>
      <c r="Z433" s="252">
        <v>1.6451612903225807</v>
      </c>
      <c r="AA433" s="256">
        <v>24</v>
      </c>
      <c r="AB433" s="253">
        <v>77.41935483870968</v>
      </c>
      <c r="AC433" s="256">
        <v>6</v>
      </c>
      <c r="AD433" s="253">
        <v>19.35483870967742</v>
      </c>
      <c r="AE433" s="256">
        <v>0</v>
      </c>
      <c r="AF433" s="253">
        <v>0</v>
      </c>
      <c r="AG433" s="256">
        <v>0</v>
      </c>
      <c r="AH433" s="253">
        <v>0</v>
      </c>
      <c r="AI433" s="251">
        <v>25</v>
      </c>
      <c r="AJ433" s="251">
        <v>26</v>
      </c>
      <c r="AK433" s="253">
        <v>49.019607843137251</v>
      </c>
      <c r="AL433" s="253">
        <v>50.980392156862742</v>
      </c>
      <c r="AM433" s="253">
        <v>100</v>
      </c>
      <c r="AN433" s="254">
        <v>32.627450980392155</v>
      </c>
      <c r="AO433" s="255" t="s">
        <v>1886</v>
      </c>
    </row>
    <row r="434" spans="1:41" x14ac:dyDescent="0.25">
      <c r="A434" s="266" t="s">
        <v>1141</v>
      </c>
      <c r="B434" s="251" t="s">
        <v>1141</v>
      </c>
      <c r="C434" s="255" t="str">
        <f>VLOOKUP(A434,'Questions_de_Village_V1-2-1'!$A:$AB,1,FALSE)</f>
        <v>Kousouboura</v>
      </c>
      <c r="D434" s="255" t="str">
        <f>VLOOKUP(A434,'Questions_de_Village_V1-2-1'!$A:$AB,9,FALSE)</f>
        <v>Kouzouboura</v>
      </c>
      <c r="E434" s="255">
        <f>VLOOKUP(A434,'Questions_de_Village_V1-2-1'!$A:$AB,4,FALSE)</f>
        <v>12.813346859699999</v>
      </c>
      <c r="F434" s="255">
        <f>VLOOKUP(A434,'Questions_de_Village_V1-2-1'!$A:$AB,5,FALSE)</f>
        <v>16.133044819199998</v>
      </c>
      <c r="G434" s="255">
        <f>VLOOKUP(A434,'Questions_de_Village_V1-2-1'!$A:$AB,6,FALSE)</f>
        <v>316.30587583800002</v>
      </c>
      <c r="H434" s="255"/>
      <c r="I434" s="255" t="str">
        <f>VLOOKUP(A434,'Questions_de_Village_V1-2-1'!$A:$AB,10,FALSE)</f>
        <v>Moito</v>
      </c>
      <c r="J434" s="255" t="str">
        <f>VLOOKUP(A434,'Questions_de_Village_V1-2-1'!$A:$AB,11,FALSE)</f>
        <v>Bisney</v>
      </c>
      <c r="K434" s="255" t="str">
        <f>VLOOKUP(A434,'Questions_de_Village_V1-2-1'!$A:$AB,14,FALSE)</f>
        <v>commercial_bh_in_village</v>
      </c>
      <c r="L434" s="255">
        <f>VLOOKUP(A434,'Questions_de_Village_V1-2-1'!$A:$AB,15,FALSE)</f>
        <v>0</v>
      </c>
      <c r="M434" s="255">
        <f>VLOOKUP(A434,'Questions_de_Village_V1-2-1'!$A:$AB,16,FALSE)</f>
        <v>2</v>
      </c>
      <c r="N434" s="251"/>
      <c r="O434" s="251"/>
      <c r="P434" s="251">
        <v>1381</v>
      </c>
      <c r="Q434" s="251">
        <v>1453</v>
      </c>
      <c r="R434" s="251">
        <v>73</v>
      </c>
      <c r="S434" s="249">
        <v>535</v>
      </c>
      <c r="T434" s="249">
        <v>385</v>
      </c>
      <c r="U434" s="253">
        <v>71.962616822429908</v>
      </c>
      <c r="V434" s="249">
        <v>166</v>
      </c>
      <c r="W434" s="253">
        <v>31.028037383177569</v>
      </c>
      <c r="X434" s="252">
        <v>7.3287671232876717</v>
      </c>
      <c r="Y434" s="252">
        <v>5.2739726027397262</v>
      </c>
      <c r="Z434" s="252">
        <v>2.2739726027397262</v>
      </c>
      <c r="AA434" s="256">
        <v>66</v>
      </c>
      <c r="AB434" s="253">
        <v>90.410958904109577</v>
      </c>
      <c r="AC434" s="256">
        <v>6</v>
      </c>
      <c r="AD434" s="253">
        <v>8.2191780821917799</v>
      </c>
      <c r="AE434" s="256">
        <v>0</v>
      </c>
      <c r="AF434" s="253">
        <v>0</v>
      </c>
      <c r="AG434" s="256">
        <v>0</v>
      </c>
      <c r="AH434" s="253">
        <v>0</v>
      </c>
      <c r="AI434" s="251">
        <v>66</v>
      </c>
      <c r="AJ434" s="251">
        <v>100</v>
      </c>
      <c r="AK434" s="253">
        <v>39.75903614457831</v>
      </c>
      <c r="AL434" s="253">
        <v>60.24096385542169</v>
      </c>
      <c r="AM434" s="253">
        <v>100</v>
      </c>
      <c r="AN434" s="254">
        <v>38.295180722891565</v>
      </c>
      <c r="AO434" s="255" t="s">
        <v>219</v>
      </c>
    </row>
    <row r="435" spans="1:41" x14ac:dyDescent="0.25">
      <c r="A435" s="266" t="s">
        <v>1484</v>
      </c>
      <c r="B435" s="251" t="s">
        <v>1484</v>
      </c>
      <c r="C435" s="255" t="str">
        <f>VLOOKUP(A435,'Questions_de_Village_V1-2-1'!$A:$AB,1,FALSE)</f>
        <v>Kouzi Wai</v>
      </c>
      <c r="D435" s="255" t="str">
        <f>VLOOKUP(A435,'Questions_de_Village_V1-2-1'!$A:$AB,9,FALSE)</f>
        <v>Kouzi Wahit</v>
      </c>
      <c r="E435" s="255">
        <f>VLOOKUP(A435,'Questions_de_Village_V1-2-1'!$A:$AB,4,FALSE)</f>
        <v>12.2519356534</v>
      </c>
      <c r="F435" s="255">
        <f>VLOOKUP(A435,'Questions_de_Village_V1-2-1'!$A:$AB,5,FALSE)</f>
        <v>17.139067172899999</v>
      </c>
      <c r="G435" s="255">
        <f>VLOOKUP(A435,'Questions_de_Village_V1-2-1'!$A:$AB,6,FALSE)</f>
        <v>321.91061289999999</v>
      </c>
      <c r="H435" s="255"/>
      <c r="I435" s="255" t="str">
        <f>VLOOKUP(A435,'Questions_de_Village_V1-2-1'!$A:$AB,10,FALSE)</f>
        <v>Tania_2_Dukshi_</v>
      </c>
      <c r="J435" s="255" t="str">
        <f>VLOOKUP(A435,'Questions_de_Village_V1-2-1'!$A:$AB,11,FALSE)</f>
        <v>Tchawai</v>
      </c>
      <c r="K435" s="255" t="str">
        <f>VLOOKUP(A435,'Questions_de_Village_V1-2-1'!$A:$AB,14,FALSE)</f>
        <v>bh_in_next_village</v>
      </c>
      <c r="L435" s="255">
        <f>VLOOKUP(A435,'Questions_de_Village_V1-2-1'!$A:$AB,15,FALSE)</f>
        <v>0</v>
      </c>
      <c r="M435" s="255">
        <f>VLOOKUP(A435,'Questions_de_Village_V1-2-1'!$A:$AB,16,FALSE)</f>
        <v>0</v>
      </c>
      <c r="N435" s="251"/>
      <c r="O435" s="251"/>
      <c r="P435" s="251">
        <v>2109</v>
      </c>
      <c r="Q435" s="251">
        <v>2119</v>
      </c>
      <c r="R435" s="251">
        <v>11</v>
      </c>
      <c r="S435" s="249">
        <v>71</v>
      </c>
      <c r="T435" s="249">
        <v>52</v>
      </c>
      <c r="U435" s="253">
        <v>73.239436619718319</v>
      </c>
      <c r="V435" s="249">
        <v>21</v>
      </c>
      <c r="W435" s="253">
        <v>29.577464788732392</v>
      </c>
      <c r="X435" s="252">
        <v>6.4545454545454541</v>
      </c>
      <c r="Y435" s="252">
        <v>4.7272727272727275</v>
      </c>
      <c r="Z435" s="252">
        <v>1.9090909090909092</v>
      </c>
      <c r="AA435" s="256">
        <v>11</v>
      </c>
      <c r="AB435" s="253">
        <v>100</v>
      </c>
      <c r="AC435" s="256">
        <v>0</v>
      </c>
      <c r="AD435" s="253">
        <v>0</v>
      </c>
      <c r="AE435" s="256">
        <v>0</v>
      </c>
      <c r="AF435" s="253">
        <v>0</v>
      </c>
      <c r="AG435" s="256">
        <v>0</v>
      </c>
      <c r="AH435" s="253">
        <v>0</v>
      </c>
      <c r="AI435" s="251">
        <v>13</v>
      </c>
      <c r="AJ435" s="251">
        <v>8</v>
      </c>
      <c r="AK435" s="253">
        <v>61.904761904761905</v>
      </c>
      <c r="AL435" s="253">
        <v>38.095238095238095</v>
      </c>
      <c r="AM435" s="253">
        <v>100</v>
      </c>
      <c r="AN435" s="254">
        <v>37.523809523809526</v>
      </c>
      <c r="AO435" s="255" t="s">
        <v>2051</v>
      </c>
    </row>
    <row r="436" spans="1:41" x14ac:dyDescent="0.25">
      <c r="A436" s="250" t="s">
        <v>1416</v>
      </c>
      <c r="B436" s="251" t="s">
        <v>1416</v>
      </c>
      <c r="C436" s="255" t="str">
        <f>VLOOKUP(A436,'Questions_de_Village_V1-2-1'!$A:$AB,1,FALSE)</f>
        <v>Labane-Marbo</v>
      </c>
      <c r="D436" s="255" t="str">
        <f>VLOOKUP(A436,'Questions_de_Village_V1-2-1'!$A:$AB,9,FALSE)</f>
        <v>Laban Marbo</v>
      </c>
      <c r="E436" s="255">
        <f>VLOOKUP(A436,'Questions_de_Village_V1-2-1'!$A:$AB,4,FALSE)</f>
        <v>12.1812121491</v>
      </c>
      <c r="F436" s="255">
        <f>VLOOKUP(A436,'Questions_de_Village_V1-2-1'!$A:$AB,5,FALSE)</f>
        <v>17.327752323599999</v>
      </c>
      <c r="G436" s="255">
        <f>VLOOKUP(A436,'Questions_de_Village_V1-2-1'!$A:$AB,6,FALSE)</f>
        <v>332.59526198999998</v>
      </c>
      <c r="H436" s="255"/>
      <c r="I436" s="255" t="str">
        <f>VLOOKUP(A436,'Questions_de_Village_V1-2-1'!$A:$AB,10,FALSE)</f>
        <v>Amloudouba</v>
      </c>
      <c r="J436" s="255" t="str">
        <f>VLOOKUP(A436,'Questions_de_Village_V1-2-1'!$A:$AB,11,FALSE)</f>
        <v>Ouled_Bili</v>
      </c>
      <c r="K436" s="255" t="str">
        <f>VLOOKUP(A436,'Questions_de_Village_V1-2-1'!$A:$AB,14,FALSE)</f>
        <v>commercial_bh_in_next_village</v>
      </c>
      <c r="L436" s="255">
        <f>VLOOKUP(A436,'Questions_de_Village_V1-2-1'!$A:$AB,15,FALSE)</f>
        <v>1</v>
      </c>
      <c r="M436" s="255">
        <f>VLOOKUP(A436,'Questions_de_Village_V1-2-1'!$A:$AB,16,FALSE)</f>
        <v>0</v>
      </c>
      <c r="N436" s="251"/>
      <c r="O436" s="251"/>
      <c r="P436" s="251">
        <v>2690</v>
      </c>
      <c r="Q436" s="251">
        <v>2782</v>
      </c>
      <c r="R436" s="251">
        <v>93</v>
      </c>
      <c r="S436" s="249">
        <v>461</v>
      </c>
      <c r="T436" s="249">
        <v>280</v>
      </c>
      <c r="U436" s="253">
        <v>60.737527114967463</v>
      </c>
      <c r="V436" s="249">
        <v>138</v>
      </c>
      <c r="W436" s="253">
        <v>29.934924078091107</v>
      </c>
      <c r="X436" s="252">
        <v>4.956989247311828</v>
      </c>
      <c r="Y436" s="252">
        <v>3.1818181818181817</v>
      </c>
      <c r="Z436" s="252">
        <v>1.4838709677419355</v>
      </c>
      <c r="AA436" s="256">
        <v>89</v>
      </c>
      <c r="AB436" s="253">
        <v>95.6989247311828</v>
      </c>
      <c r="AC436" s="256">
        <v>4</v>
      </c>
      <c r="AD436" s="253">
        <v>4.3010752688172049</v>
      </c>
      <c r="AE436" s="256">
        <v>0</v>
      </c>
      <c r="AF436" s="253">
        <v>0</v>
      </c>
      <c r="AG436" s="256">
        <v>0</v>
      </c>
      <c r="AH436" s="253">
        <v>0</v>
      </c>
      <c r="AI436" s="251">
        <v>62</v>
      </c>
      <c r="AJ436" s="251">
        <v>76</v>
      </c>
      <c r="AK436" s="253">
        <v>44.927536231884055</v>
      </c>
      <c r="AL436" s="253">
        <v>55.072463768115945</v>
      </c>
      <c r="AM436" s="253">
        <v>100</v>
      </c>
      <c r="AN436" s="254">
        <v>33.963768115942031</v>
      </c>
      <c r="AO436" s="255" t="s">
        <v>2063</v>
      </c>
    </row>
    <row r="437" spans="1:41" x14ac:dyDescent="0.25">
      <c r="A437" s="267" t="s">
        <v>1280</v>
      </c>
      <c r="B437" s="251" t="s">
        <v>1280</v>
      </c>
      <c r="C437" s="255" t="str">
        <f>VLOOKUP(A437,'Questions_de_Village_V1-2-1'!$A:$AB,1,FALSE)</f>
        <v>Labbata</v>
      </c>
      <c r="D437" s="255" t="str">
        <f>VLOOKUP(A437,'Questions_de_Village_V1-2-1'!$A:$AB,9,FALSE)</f>
        <v>Labata</v>
      </c>
      <c r="E437" s="255">
        <f>VLOOKUP(A437,'Questions_de_Village_V1-2-1'!$A:$AB,4,FALSE)</f>
        <v>12.601891247499999</v>
      </c>
      <c r="F437" s="255">
        <f>VLOOKUP(A437,'Questions_de_Village_V1-2-1'!$A:$AB,5,FALSE)</f>
        <v>17.045311137900001</v>
      </c>
      <c r="G437" s="255">
        <f>VLOOKUP(A437,'Questions_de_Village_V1-2-1'!$A:$AB,6,FALSE)</f>
        <v>303.57608288199998</v>
      </c>
      <c r="H437" s="255"/>
      <c r="I437" s="255" t="str">
        <f>VLOOKUP(A437,'Questions_de_Village_V1-2-1'!$A:$AB,10,FALSE)</f>
        <v>Moito</v>
      </c>
      <c r="J437" s="255" t="str">
        <f>VLOOKUP(A437,'Questions_de_Village_V1-2-1'!$A:$AB,11,FALSE)</f>
        <v>Djokhana</v>
      </c>
      <c r="K437" s="255" t="str">
        <f>VLOOKUP(A437,'Questions_de_Village_V1-2-1'!$A:$AB,14,FALSE)</f>
        <v>commercial_bh_in_village</v>
      </c>
      <c r="L437" s="255">
        <f>VLOOKUP(A437,'Questions_de_Village_V1-2-1'!$A:$AB,15,FALSE)</f>
        <v>0</v>
      </c>
      <c r="M437" s="255">
        <f>VLOOKUP(A437,'Questions_de_Village_V1-2-1'!$A:$AB,16,FALSE)</f>
        <v>0</v>
      </c>
      <c r="N437" s="251"/>
      <c r="O437" s="251"/>
      <c r="P437" s="251">
        <v>2593</v>
      </c>
      <c r="Q437" s="251">
        <v>2603</v>
      </c>
      <c r="R437" s="251">
        <v>11</v>
      </c>
      <c r="S437" s="249">
        <v>101</v>
      </c>
      <c r="T437" s="249">
        <v>77</v>
      </c>
      <c r="U437" s="253">
        <v>76.237623762376245</v>
      </c>
      <c r="V437" s="249">
        <v>29</v>
      </c>
      <c r="W437" s="253">
        <v>28.71287128712871</v>
      </c>
      <c r="X437" s="252">
        <v>9.1818181818181817</v>
      </c>
      <c r="Y437" s="252">
        <v>7</v>
      </c>
      <c r="Z437" s="252">
        <v>2.6363636363636362</v>
      </c>
      <c r="AA437" s="256">
        <v>9</v>
      </c>
      <c r="AB437" s="253">
        <v>81.818181818181827</v>
      </c>
      <c r="AC437" s="256">
        <v>2</v>
      </c>
      <c r="AD437" s="253">
        <v>18.181818181818183</v>
      </c>
      <c r="AE437" s="256">
        <v>0</v>
      </c>
      <c r="AF437" s="253">
        <v>0</v>
      </c>
      <c r="AG437" s="256">
        <v>0</v>
      </c>
      <c r="AH437" s="253">
        <v>0</v>
      </c>
      <c r="AI437" s="251">
        <v>12</v>
      </c>
      <c r="AJ437" s="251">
        <v>17</v>
      </c>
      <c r="AK437" s="253">
        <v>41.379310344827587</v>
      </c>
      <c r="AL437" s="253">
        <v>58.620689655172406</v>
      </c>
      <c r="AM437" s="253">
        <v>100</v>
      </c>
      <c r="AN437" s="254">
        <v>37.241379310344826</v>
      </c>
      <c r="AO437" s="255" t="s">
        <v>166</v>
      </c>
    </row>
    <row r="438" spans="1:41" x14ac:dyDescent="0.25">
      <c r="A438" s="268" t="s">
        <v>1134</v>
      </c>
      <c r="B438" s="251" t="s">
        <v>1134</v>
      </c>
      <c r="C438" s="255" t="str">
        <f>VLOOKUP(A438,'Questions_de_Village_V1-2-1'!$A:$AB,1,FALSE)</f>
        <v>Laboba</v>
      </c>
      <c r="D438" s="255" t="str">
        <f>VLOOKUP(A438,'Questions_de_Village_V1-2-1'!$A:$AB,9,FALSE)</f>
        <v>Laboba1</v>
      </c>
      <c r="E438" s="255">
        <f>VLOOKUP(A438,'Questions_de_Village_V1-2-1'!$A:$AB,4,FALSE)</f>
        <v>12.6061850464</v>
      </c>
      <c r="F438" s="255">
        <f>VLOOKUP(A438,'Questions_de_Village_V1-2-1'!$A:$AB,5,FALSE)</f>
        <v>16.040320377899999</v>
      </c>
      <c r="G438" s="255">
        <f>VLOOKUP(A438,'Questions_de_Village_V1-2-1'!$A:$AB,6,FALSE)</f>
        <v>296.094823104</v>
      </c>
      <c r="H438" s="255"/>
      <c r="I438" s="255" t="str">
        <f>VLOOKUP(A438,'Questions_de_Village_V1-2-1'!$A:$AB,10,FALSE)</f>
        <v>Moito</v>
      </c>
      <c r="J438" s="255" t="str">
        <f>VLOOKUP(A438,'Questions_de_Village_V1-2-1'!$A:$AB,11,FALSE)</f>
        <v>Bisney</v>
      </c>
      <c r="K438" s="255" t="str">
        <f>VLOOKUP(A438,'Questions_de_Village_V1-2-1'!$A:$AB,14,FALSE)</f>
        <v>bh_in_next_village</v>
      </c>
      <c r="L438" s="255">
        <f>VLOOKUP(A438,'Questions_de_Village_V1-2-1'!$A:$AB,15,FALSE)</f>
        <v>0</v>
      </c>
      <c r="M438" s="255">
        <f>VLOOKUP(A438,'Questions_de_Village_V1-2-1'!$A:$AB,16,FALSE)</f>
        <v>1</v>
      </c>
      <c r="N438" s="251"/>
      <c r="O438" s="251"/>
      <c r="P438" s="251">
        <v>268</v>
      </c>
      <c r="Q438" s="251">
        <v>349</v>
      </c>
      <c r="R438" s="251">
        <v>82</v>
      </c>
      <c r="S438" s="249">
        <v>482</v>
      </c>
      <c r="T438" s="249">
        <v>315</v>
      </c>
      <c r="U438" s="253">
        <v>65.352697095435687</v>
      </c>
      <c r="V438" s="249">
        <v>157</v>
      </c>
      <c r="W438" s="253">
        <v>32.572614107883815</v>
      </c>
      <c r="X438" s="252">
        <v>5.8780487804878048</v>
      </c>
      <c r="Y438" s="252">
        <v>3.8414634146341462</v>
      </c>
      <c r="Z438" s="252">
        <v>1.9146341463414633</v>
      </c>
      <c r="AA438" s="256">
        <v>78</v>
      </c>
      <c r="AB438" s="253">
        <v>95.121951219512198</v>
      </c>
      <c r="AC438" s="256">
        <v>2</v>
      </c>
      <c r="AD438" s="253">
        <v>2.4390243902439024</v>
      </c>
      <c r="AE438" s="256">
        <v>1</v>
      </c>
      <c r="AF438" s="253">
        <v>1.2195121951219512</v>
      </c>
      <c r="AG438" s="256">
        <v>0</v>
      </c>
      <c r="AH438" s="253">
        <v>0</v>
      </c>
      <c r="AI438" s="251">
        <v>83</v>
      </c>
      <c r="AJ438" s="251">
        <v>74</v>
      </c>
      <c r="AK438" s="253">
        <v>52.866242038216562</v>
      </c>
      <c r="AL438" s="253">
        <v>47.133757961783438</v>
      </c>
      <c r="AM438" s="253">
        <v>100</v>
      </c>
      <c r="AN438" s="254">
        <v>36.522292993630572</v>
      </c>
      <c r="AO438" s="255" t="s">
        <v>219</v>
      </c>
    </row>
    <row r="439" spans="1:41" x14ac:dyDescent="0.25">
      <c r="A439" s="266" t="s">
        <v>1216</v>
      </c>
      <c r="B439" s="251" t="s">
        <v>1216</v>
      </c>
      <c r="C439" s="255" t="str">
        <f>VLOOKUP(A439,'Questions_de_Village_V1-2-1'!$A:$AB,1,FALSE)</f>
        <v>Lamadine 1</v>
      </c>
      <c r="D439" s="255" t="str">
        <f>VLOOKUP(A439,'Questions_de_Village_V1-2-1'!$A:$AB,9,FALSE)</f>
        <v>Centre Lamadine1</v>
      </c>
      <c r="E439" s="255">
        <f>VLOOKUP(A439,'Questions_de_Village_V1-2-1'!$A:$AB,4,FALSE)</f>
        <v>12.372534050700001</v>
      </c>
      <c r="F439" s="255">
        <f>VLOOKUP(A439,'Questions_de_Village_V1-2-1'!$A:$AB,5,FALSE)</f>
        <v>17.0586550405</v>
      </c>
      <c r="G439" s="255">
        <f>VLOOKUP(A439,'Questions_de_Village_V1-2-1'!$A:$AB,6,FALSE)</f>
        <v>326.93066506000002</v>
      </c>
      <c r="H439" s="255"/>
      <c r="I439" s="255" t="str">
        <f>VLOOKUP(A439,'Questions_de_Village_V1-2-1'!$A:$AB,10,FALSE)</f>
        <v/>
      </c>
      <c r="J439" s="255" t="str">
        <f>VLOOKUP(A439,'Questions_de_Village_V1-2-1'!$A:$AB,11,FALSE)</f>
        <v>Bokoro</v>
      </c>
      <c r="K439" s="255" t="str">
        <f>VLOOKUP(A439,'Questions_de_Village_V1-2-1'!$A:$AB,14,FALSE)</f>
        <v>commercial_bh_in_next_village</v>
      </c>
      <c r="L439" s="255">
        <f>VLOOKUP(A439,'Questions_de_Village_V1-2-1'!$A:$AB,15,FALSE)</f>
        <v>0</v>
      </c>
      <c r="M439" s="255">
        <f>VLOOKUP(A439,'Questions_de_Village_V1-2-1'!$A:$AB,16,FALSE)</f>
        <v>0</v>
      </c>
      <c r="N439" s="251"/>
      <c r="O439" s="251"/>
      <c r="P439" s="251">
        <v>459</v>
      </c>
      <c r="Q439" s="251">
        <v>724</v>
      </c>
      <c r="R439" s="251">
        <v>266</v>
      </c>
      <c r="S439" s="249">
        <v>1999</v>
      </c>
      <c r="T439" s="249">
        <v>1450</v>
      </c>
      <c r="U439" s="253">
        <v>72.536268134067043</v>
      </c>
      <c r="V439" s="249">
        <v>960</v>
      </c>
      <c r="W439" s="253">
        <v>48.024012006003005</v>
      </c>
      <c r="X439" s="252">
        <v>7.5150375939849621</v>
      </c>
      <c r="Y439" s="252">
        <v>5.4716981132075473</v>
      </c>
      <c r="Z439" s="252">
        <v>3.6090225563909772</v>
      </c>
      <c r="AA439" s="256">
        <v>238</v>
      </c>
      <c r="AB439" s="253">
        <v>89.473684210526315</v>
      </c>
      <c r="AC439" s="256">
        <v>24</v>
      </c>
      <c r="AD439" s="253">
        <v>9.0225563909774422</v>
      </c>
      <c r="AE439" s="256">
        <v>1</v>
      </c>
      <c r="AF439" s="253">
        <v>0.37593984962406013</v>
      </c>
      <c r="AG439" s="256">
        <v>0</v>
      </c>
      <c r="AH439" s="253">
        <v>0</v>
      </c>
      <c r="AI439" s="251">
        <v>459</v>
      </c>
      <c r="AJ439" s="251">
        <v>501</v>
      </c>
      <c r="AK439" s="253">
        <v>47.8125</v>
      </c>
      <c r="AL439" s="253">
        <v>52.1875</v>
      </c>
      <c r="AM439" s="253">
        <v>100</v>
      </c>
      <c r="AN439" s="254">
        <v>36.684375000000003</v>
      </c>
      <c r="AO439" s="255" t="s">
        <v>102</v>
      </c>
    </row>
    <row r="440" spans="1:41" x14ac:dyDescent="0.25">
      <c r="A440" s="266" t="s">
        <v>1217</v>
      </c>
      <c r="B440" s="251" t="s">
        <v>1217</v>
      </c>
      <c r="C440" s="255" t="str">
        <f>VLOOKUP(A440,'Questions_de_Village_V1-2-1'!$A:$AB,1,FALSE)</f>
        <v>Lamadine 2</v>
      </c>
      <c r="D440" s="255" t="str">
        <f>VLOOKUP(A440,'Questions_de_Village_V1-2-1'!$A:$AB,9,FALSE)</f>
        <v>Centre Lamadine2</v>
      </c>
      <c r="E440" s="255">
        <f>VLOOKUP(A440,'Questions_de_Village_V1-2-1'!$A:$AB,4,FALSE)</f>
        <v>12.372720558999999</v>
      </c>
      <c r="F440" s="255">
        <f>VLOOKUP(A440,'Questions_de_Village_V1-2-1'!$A:$AB,5,FALSE)</f>
        <v>17.060774375299999</v>
      </c>
      <c r="G440" s="255">
        <f>VLOOKUP(A440,'Questions_de_Village_V1-2-1'!$A:$AB,6,FALSE)</f>
        <v>304.38313197600002</v>
      </c>
      <c r="H440" s="255"/>
      <c r="I440" s="255" t="str">
        <f>VLOOKUP(A440,'Questions_de_Village_V1-2-1'!$A:$AB,10,FALSE)</f>
        <v/>
      </c>
      <c r="J440" s="255" t="str">
        <f>VLOOKUP(A440,'Questions_de_Village_V1-2-1'!$A:$AB,11,FALSE)</f>
        <v>Bokoro</v>
      </c>
      <c r="K440" s="255" t="str">
        <f>VLOOKUP(A440,'Questions_de_Village_V1-2-1'!$A:$AB,14,FALSE)</f>
        <v>commercial_bh_in_next_village</v>
      </c>
      <c r="L440" s="255">
        <f>VLOOKUP(A440,'Questions_de_Village_V1-2-1'!$A:$AB,15,FALSE)</f>
        <v>0</v>
      </c>
      <c r="M440" s="255">
        <f>VLOOKUP(A440,'Questions_de_Village_V1-2-1'!$A:$AB,16,FALSE)</f>
        <v>0</v>
      </c>
      <c r="N440" s="251"/>
      <c r="O440" s="251"/>
      <c r="P440" s="251">
        <v>725</v>
      </c>
      <c r="Q440" s="251">
        <v>914</v>
      </c>
      <c r="R440" s="251">
        <v>190</v>
      </c>
      <c r="S440" s="249">
        <v>1182</v>
      </c>
      <c r="T440" s="249">
        <v>813</v>
      </c>
      <c r="U440" s="253">
        <v>68.781725888324871</v>
      </c>
      <c r="V440" s="249">
        <v>335</v>
      </c>
      <c r="W440" s="253">
        <v>28.341793570219963</v>
      </c>
      <c r="X440" s="252">
        <v>6.2210526315789476</v>
      </c>
      <c r="Y440" s="252">
        <v>4.5166666666666666</v>
      </c>
      <c r="Z440" s="252">
        <v>1.763157894736842</v>
      </c>
      <c r="AA440" s="256">
        <v>170</v>
      </c>
      <c r="AB440" s="253">
        <v>89.473684210526315</v>
      </c>
      <c r="AC440" s="256">
        <v>14</v>
      </c>
      <c r="AD440" s="253">
        <v>7.3684210526315779</v>
      </c>
      <c r="AE440" s="256">
        <v>2</v>
      </c>
      <c r="AF440" s="253">
        <v>1.0526315789473684</v>
      </c>
      <c r="AG440" s="256">
        <v>0</v>
      </c>
      <c r="AH440" s="253">
        <v>0</v>
      </c>
      <c r="AI440" s="251">
        <v>175</v>
      </c>
      <c r="AJ440" s="251">
        <v>160</v>
      </c>
      <c r="AK440" s="253">
        <v>52.238805970149251</v>
      </c>
      <c r="AL440" s="253">
        <v>47.761194029850742</v>
      </c>
      <c r="AM440" s="253">
        <v>100</v>
      </c>
      <c r="AN440" s="254">
        <v>34.379104477611939</v>
      </c>
      <c r="AO440" s="255" t="s">
        <v>102</v>
      </c>
    </row>
    <row r="441" spans="1:41" x14ac:dyDescent="0.25">
      <c r="A441" s="266" t="s">
        <v>1285</v>
      </c>
      <c r="B441" s="251" t="s">
        <v>1285</v>
      </c>
      <c r="C441" s="255" t="str">
        <f>VLOOKUP(A441,'Questions_de_Village_V1-2-1'!$A:$AB,1,FALSE)</f>
        <v>Ligiti</v>
      </c>
      <c r="D441" s="255" t="str">
        <f>VLOOKUP(A441,'Questions_de_Village_V1-2-1'!$A:$AB,9,FALSE)</f>
        <v>Liguiti</v>
      </c>
      <c r="E441" s="255">
        <f>VLOOKUP(A441,'Questions_de_Village_V1-2-1'!$A:$AB,4,FALSE)</f>
        <v>12.6725339974</v>
      </c>
      <c r="F441" s="255">
        <f>VLOOKUP(A441,'Questions_de_Village_V1-2-1'!$A:$AB,5,FALSE)</f>
        <v>16.982393601199998</v>
      </c>
      <c r="G441" s="255">
        <f>VLOOKUP(A441,'Questions_de_Village_V1-2-1'!$A:$AB,6,FALSE)</f>
        <v>306.74102625900002</v>
      </c>
      <c r="H441" s="255"/>
      <c r="I441" s="255" t="str">
        <f>VLOOKUP(A441,'Questions_de_Village_V1-2-1'!$A:$AB,10,FALSE)</f>
        <v>Moito</v>
      </c>
      <c r="J441" s="255" t="str">
        <f>VLOOKUP(A441,'Questions_de_Village_V1-2-1'!$A:$AB,11,FALSE)</f>
        <v>Djokhana</v>
      </c>
      <c r="K441" s="255" t="str">
        <f>VLOOKUP(A441,'Questions_de_Village_V1-2-1'!$A:$AB,14,FALSE)</f>
        <v>open_well_far_from_village</v>
      </c>
      <c r="L441" s="255">
        <f>VLOOKUP(A441,'Questions_de_Village_V1-2-1'!$A:$AB,15,FALSE)</f>
        <v>0</v>
      </c>
      <c r="M441" s="255">
        <f>VLOOKUP(A441,'Questions_de_Village_V1-2-1'!$A:$AB,16,FALSE)</f>
        <v>0</v>
      </c>
      <c r="N441" s="251"/>
      <c r="O441" s="251"/>
      <c r="P441" s="251">
        <v>2263</v>
      </c>
      <c r="Q441" s="251">
        <v>2333</v>
      </c>
      <c r="R441" s="251">
        <v>71</v>
      </c>
      <c r="S441" s="249">
        <v>554</v>
      </c>
      <c r="T441" s="249">
        <v>410</v>
      </c>
      <c r="U441" s="253">
        <v>74.007220216606498</v>
      </c>
      <c r="V441" s="249">
        <v>180</v>
      </c>
      <c r="W441" s="253">
        <v>32.490974729241877</v>
      </c>
      <c r="X441" s="252">
        <v>7.802816901408451</v>
      </c>
      <c r="Y441" s="252">
        <v>5.774647887323944</v>
      </c>
      <c r="Z441" s="252">
        <v>2.535211267605634</v>
      </c>
      <c r="AA441" s="256">
        <v>69</v>
      </c>
      <c r="AB441" s="253">
        <v>97.183098591549296</v>
      </c>
      <c r="AC441" s="256">
        <v>2</v>
      </c>
      <c r="AD441" s="253">
        <v>2.8169014084507045</v>
      </c>
      <c r="AE441" s="256">
        <v>0</v>
      </c>
      <c r="AF441" s="253">
        <v>0</v>
      </c>
      <c r="AG441" s="256">
        <v>0</v>
      </c>
      <c r="AH441" s="253">
        <v>0</v>
      </c>
      <c r="AI441" s="251">
        <v>75</v>
      </c>
      <c r="AJ441" s="251">
        <v>104</v>
      </c>
      <c r="AK441" s="253">
        <v>41.666666666666671</v>
      </c>
      <c r="AL441" s="253">
        <v>57.777777777777771</v>
      </c>
      <c r="AM441" s="253">
        <v>99.444444444444443</v>
      </c>
      <c r="AN441" s="254">
        <v>35.822222222222223</v>
      </c>
      <c r="AO441" s="255" t="s">
        <v>166</v>
      </c>
    </row>
    <row r="442" spans="1:41" x14ac:dyDescent="0.25">
      <c r="A442" s="268" t="s">
        <v>1383</v>
      </c>
      <c r="B442" s="251" t="s">
        <v>2013</v>
      </c>
      <c r="C442" s="255" t="str">
        <f>VLOOKUP(A442,'Questions_de_Village_V1-2-1'!$A:$AB,1,FALSE)</f>
        <v>Mabrouka</v>
      </c>
      <c r="D442" s="255" t="str">
        <f>VLOOKUP(A442,'Questions_de_Village_V1-2-1'!$A:$AB,9,FALSE)</f>
        <v>Mabrouka1</v>
      </c>
      <c r="E442" s="255">
        <f>VLOOKUP(A442,'Questions_de_Village_V1-2-1'!$A:$AB,4,FALSE)</f>
        <v>12.1590974177</v>
      </c>
      <c r="F442" s="255">
        <f>VLOOKUP(A442,'Questions_de_Village_V1-2-1'!$A:$AB,5,FALSE)</f>
        <v>16.446973331199999</v>
      </c>
      <c r="G442" s="255">
        <f>VLOOKUP(A442,'Questions_de_Village_V1-2-1'!$A:$AB,6,FALSE)</f>
        <v>297.25714307499999</v>
      </c>
      <c r="H442" s="255"/>
      <c r="I442" s="255" t="str">
        <f>VLOOKUP(A442,'Questions_de_Village_V1-2-1'!$A:$AB,10,FALSE)</f>
        <v>Daibaba_1_Maigana_</v>
      </c>
      <c r="J442" s="255" t="str">
        <f>VLOOKUP(A442,'Questions_de_Village_V1-2-1'!$A:$AB,11,FALSE)</f>
        <v>Maigana</v>
      </c>
      <c r="K442" s="255" t="str">
        <f>VLOOKUP(A442,'Questions_de_Village_V1-2-1'!$A:$AB,14,FALSE)</f>
        <v>bh_in_village</v>
      </c>
      <c r="L442" s="255">
        <f>VLOOKUP(A442,'Questions_de_Village_V1-2-1'!$A:$AB,15,FALSE)</f>
        <v>2</v>
      </c>
      <c r="M442" s="255">
        <f>VLOOKUP(A442,'Questions_de_Village_V1-2-1'!$A:$AB,16,FALSE)</f>
        <v>0</v>
      </c>
      <c r="N442" s="251"/>
      <c r="O442" s="251"/>
      <c r="P442" s="251">
        <v>2043</v>
      </c>
      <c r="Q442" s="251">
        <v>2073</v>
      </c>
      <c r="R442" s="251">
        <v>31</v>
      </c>
      <c r="S442" s="249">
        <v>172</v>
      </c>
      <c r="T442" s="249">
        <v>112</v>
      </c>
      <c r="U442" s="253">
        <v>65.116279069767444</v>
      </c>
      <c r="V442" s="249">
        <v>45</v>
      </c>
      <c r="W442" s="253">
        <v>26.162790697674421</v>
      </c>
      <c r="X442" s="252">
        <v>5.5483870967741939</v>
      </c>
      <c r="Y442" s="252">
        <v>4.1481481481481479</v>
      </c>
      <c r="Z442" s="252">
        <v>1.4516129032258065</v>
      </c>
      <c r="AA442" s="256">
        <v>27</v>
      </c>
      <c r="AB442" s="253">
        <v>87.096774193548384</v>
      </c>
      <c r="AC442" s="256">
        <v>4</v>
      </c>
      <c r="AD442" s="253">
        <v>12.903225806451612</v>
      </c>
      <c r="AE442" s="256">
        <v>0</v>
      </c>
      <c r="AF442" s="253">
        <v>0</v>
      </c>
      <c r="AG442" s="256">
        <v>0</v>
      </c>
      <c r="AH442" s="253">
        <v>0</v>
      </c>
      <c r="AI442" s="251">
        <v>25</v>
      </c>
      <c r="AJ442" s="251">
        <v>20</v>
      </c>
      <c r="AK442" s="253">
        <v>55.555555555555557</v>
      </c>
      <c r="AL442" s="253">
        <v>44.444444444444443</v>
      </c>
      <c r="AM442" s="253">
        <v>100</v>
      </c>
      <c r="AN442" s="254">
        <v>33.177777777777777</v>
      </c>
      <c r="AO442" s="255" t="s">
        <v>1903</v>
      </c>
    </row>
    <row r="443" spans="1:41" x14ac:dyDescent="0.25">
      <c r="A443" s="268" t="s">
        <v>1384</v>
      </c>
      <c r="B443" s="251" t="s">
        <v>2014</v>
      </c>
      <c r="C443" s="255" t="str">
        <f>VLOOKUP(A443,'Questions_de_Village_V1-2-1'!$A:$AB,1,FALSE)</f>
        <v>Mabrouka 1</v>
      </c>
      <c r="D443" s="255" t="str">
        <f>VLOOKUP(A443,'Questions_de_Village_V1-2-1'!$A:$AB,9,FALSE)</f>
        <v>Mabrouka2</v>
      </c>
      <c r="E443" s="255">
        <f>VLOOKUP(A443,'Questions_de_Village_V1-2-1'!$A:$AB,4,FALSE)</f>
        <v>12.144100282</v>
      </c>
      <c r="F443" s="255">
        <f>VLOOKUP(A443,'Questions_de_Village_V1-2-1'!$A:$AB,5,FALSE)</f>
        <v>16.4073220402</v>
      </c>
      <c r="G443" s="255">
        <f>VLOOKUP(A443,'Questions_de_Village_V1-2-1'!$A:$AB,6,FALSE)</f>
        <v>319.58681090699997</v>
      </c>
      <c r="H443" s="255"/>
      <c r="I443" s="255" t="str">
        <f>VLOOKUP(A443,'Questions_de_Village_V1-2-1'!$A:$AB,10,FALSE)</f>
        <v>Daibaba_1_Maigana_</v>
      </c>
      <c r="J443" s="255" t="str">
        <f>VLOOKUP(A443,'Questions_de_Village_V1-2-1'!$A:$AB,11,FALSE)</f>
        <v>Maigana</v>
      </c>
      <c r="K443" s="255" t="str">
        <f>VLOOKUP(A443,'Questions_de_Village_V1-2-1'!$A:$AB,14,FALSE)</f>
        <v>open_well_in_or_near_village</v>
      </c>
      <c r="L443" s="255">
        <f>VLOOKUP(A443,'Questions_de_Village_V1-2-1'!$A:$AB,15,FALSE)</f>
        <v>1</v>
      </c>
      <c r="M443" s="255">
        <f>VLOOKUP(A443,'Questions_de_Village_V1-2-1'!$A:$AB,16,FALSE)</f>
        <v>0</v>
      </c>
      <c r="N443" s="251"/>
      <c r="O443" s="251"/>
      <c r="P443" s="251">
        <v>2378</v>
      </c>
      <c r="Q443" s="251">
        <v>2386</v>
      </c>
      <c r="R443" s="251">
        <v>9</v>
      </c>
      <c r="S443" s="249">
        <v>53</v>
      </c>
      <c r="T443" s="249">
        <v>34</v>
      </c>
      <c r="U443" s="253">
        <v>64.15094339622641</v>
      </c>
      <c r="V443" s="249">
        <v>19</v>
      </c>
      <c r="W443" s="253">
        <v>35.849056603773583</v>
      </c>
      <c r="X443" s="252">
        <v>5.8888888888888893</v>
      </c>
      <c r="Y443" s="252">
        <v>3.7777777777777777</v>
      </c>
      <c r="Z443" s="252">
        <v>2.1111111111111112</v>
      </c>
      <c r="AA443" s="256">
        <v>8</v>
      </c>
      <c r="AB443" s="253">
        <v>88.888888888888886</v>
      </c>
      <c r="AC443" s="256">
        <v>1</v>
      </c>
      <c r="AD443" s="253">
        <v>11.111111111111111</v>
      </c>
      <c r="AE443" s="256">
        <v>0</v>
      </c>
      <c r="AF443" s="253">
        <v>0</v>
      </c>
      <c r="AG443" s="256">
        <v>0</v>
      </c>
      <c r="AH443" s="253">
        <v>0</v>
      </c>
      <c r="AI443" s="251">
        <v>8</v>
      </c>
      <c r="AJ443" s="251">
        <v>11</v>
      </c>
      <c r="AK443" s="253">
        <v>42.105263157894733</v>
      </c>
      <c r="AL443" s="253">
        <v>57.894736842105267</v>
      </c>
      <c r="AM443" s="253">
        <v>100</v>
      </c>
      <c r="AN443" s="254">
        <v>28</v>
      </c>
      <c r="AO443" s="255" t="s">
        <v>1903</v>
      </c>
    </row>
    <row r="444" spans="1:41" x14ac:dyDescent="0.25">
      <c r="A444" s="266" t="s">
        <v>1279</v>
      </c>
      <c r="B444" s="251" t="s">
        <v>1279</v>
      </c>
      <c r="C444" s="255" t="str">
        <f>VLOOKUP(A444,'Questions_de_Village_V1-2-1'!$A:$AB,1,FALSE)</f>
        <v>Madalala</v>
      </c>
      <c r="D444" s="255" t="str">
        <f>VLOOKUP(A444,'Questions_de_Village_V1-2-1'!$A:$AB,9,FALSE)</f>
        <v>Madalal</v>
      </c>
      <c r="E444" s="255">
        <f>VLOOKUP(A444,'Questions_de_Village_V1-2-1'!$A:$AB,4,FALSE)</f>
        <v>12.636655784</v>
      </c>
      <c r="F444" s="255">
        <f>VLOOKUP(A444,'Questions_de_Village_V1-2-1'!$A:$AB,5,FALSE)</f>
        <v>16.953030665099998</v>
      </c>
      <c r="G444" s="255">
        <f>VLOOKUP(A444,'Questions_de_Village_V1-2-1'!$A:$AB,6,FALSE)</f>
        <v>298.09478653899998</v>
      </c>
      <c r="H444" s="255"/>
      <c r="I444" s="255" t="str">
        <f>VLOOKUP(A444,'Questions_de_Village_V1-2-1'!$A:$AB,10,FALSE)</f>
        <v>Moito</v>
      </c>
      <c r="J444" s="255" t="str">
        <f>VLOOKUP(A444,'Questions_de_Village_V1-2-1'!$A:$AB,11,FALSE)</f>
        <v>Djokhana</v>
      </c>
      <c r="K444" s="255" t="str">
        <f>VLOOKUP(A444,'Questions_de_Village_V1-2-1'!$A:$AB,14,FALSE)</f>
        <v>open_well_far_from_village</v>
      </c>
      <c r="L444" s="255">
        <f>VLOOKUP(A444,'Questions_de_Village_V1-2-1'!$A:$AB,15,FALSE)</f>
        <v>0</v>
      </c>
      <c r="M444" s="255">
        <f>VLOOKUP(A444,'Questions_de_Village_V1-2-1'!$A:$AB,16,FALSE)</f>
        <v>1</v>
      </c>
      <c r="N444" s="251"/>
      <c r="O444" s="251"/>
      <c r="P444" s="251">
        <v>2507</v>
      </c>
      <c r="Q444" s="251">
        <v>2536</v>
      </c>
      <c r="R444" s="251">
        <v>30</v>
      </c>
      <c r="S444" s="249">
        <v>199</v>
      </c>
      <c r="T444" s="249">
        <v>140</v>
      </c>
      <c r="U444" s="253">
        <v>70.35175879396985</v>
      </c>
      <c r="V444" s="249">
        <v>47</v>
      </c>
      <c r="W444" s="253">
        <v>23.618090452261306</v>
      </c>
      <c r="X444" s="252">
        <v>6.6333333333333337</v>
      </c>
      <c r="Y444" s="252">
        <v>4.666666666666667</v>
      </c>
      <c r="Z444" s="252">
        <v>1.5666666666666667</v>
      </c>
      <c r="AA444" s="256">
        <v>25</v>
      </c>
      <c r="AB444" s="253">
        <v>83.333333333333343</v>
      </c>
      <c r="AC444" s="256">
        <v>3</v>
      </c>
      <c r="AD444" s="253">
        <v>10</v>
      </c>
      <c r="AE444" s="256">
        <v>0</v>
      </c>
      <c r="AF444" s="253">
        <v>0</v>
      </c>
      <c r="AG444" s="256">
        <v>0</v>
      </c>
      <c r="AH444" s="253">
        <v>0</v>
      </c>
      <c r="AI444" s="251">
        <v>23</v>
      </c>
      <c r="AJ444" s="251">
        <v>24</v>
      </c>
      <c r="AK444" s="253">
        <v>48.936170212765958</v>
      </c>
      <c r="AL444" s="253">
        <v>51.063829787234042</v>
      </c>
      <c r="AM444" s="253">
        <v>100</v>
      </c>
      <c r="AN444" s="254">
        <v>29.021276595744681</v>
      </c>
      <c r="AO444" s="255" t="s">
        <v>166</v>
      </c>
    </row>
    <row r="445" spans="1:41" x14ac:dyDescent="0.25">
      <c r="A445" s="266" t="s">
        <v>1815</v>
      </c>
      <c r="B445" s="251" t="s">
        <v>1815</v>
      </c>
      <c r="C445" s="255" t="e">
        <f>VLOOKUP(A445,'Questions_de_Village_V1-2-1'!$A:$AB,1,FALSE)</f>
        <v>#N/A</v>
      </c>
      <c r="D445" s="255" t="e">
        <f>VLOOKUP(A445,'Questions_de_Village_V1-2-1'!$A:$AB,9,FALSE)</f>
        <v>#N/A</v>
      </c>
      <c r="E445" s="255" t="e">
        <f>VLOOKUP(A445,'Questions_de_Village_V1-2-1'!$A:$AB,4,FALSE)</f>
        <v>#N/A</v>
      </c>
      <c r="F445" s="255" t="e">
        <f>VLOOKUP(A445,'Questions_de_Village_V1-2-1'!$A:$AB,5,FALSE)</f>
        <v>#N/A</v>
      </c>
      <c r="G445" s="255" t="e">
        <f>VLOOKUP(A445,'Questions_de_Village_V1-2-1'!$A:$AB,6,FALSE)</f>
        <v>#N/A</v>
      </c>
      <c r="H445" s="255"/>
      <c r="I445" s="255" t="e">
        <f>VLOOKUP(A445,'Questions_de_Village_V1-2-1'!$A:$AB,10,FALSE)</f>
        <v>#N/A</v>
      </c>
      <c r="J445" s="255" t="e">
        <f>VLOOKUP(A445,'Questions_de_Village_V1-2-1'!$A:$AB,11,FALSE)</f>
        <v>#N/A</v>
      </c>
      <c r="K445" s="255" t="e">
        <f>VLOOKUP(A445,'Questions_de_Village_V1-2-1'!$A:$AB,14,FALSE)</f>
        <v>#N/A</v>
      </c>
      <c r="L445" s="255" t="e">
        <f>VLOOKUP(A445,'Questions_de_Village_V1-2-1'!$A:$AB,15,FALSE)</f>
        <v>#N/A</v>
      </c>
      <c r="M445" s="255" t="e">
        <f>VLOOKUP(A445,'Questions_de_Village_V1-2-1'!$A:$AB,16,FALSE)</f>
        <v>#N/A</v>
      </c>
      <c r="N445" s="251"/>
      <c r="O445" s="251"/>
      <c r="P445" s="251">
        <v>1574</v>
      </c>
      <c r="Q445" s="251">
        <v>1631</v>
      </c>
      <c r="R445" s="251">
        <v>58</v>
      </c>
      <c r="S445" s="249">
        <v>277</v>
      </c>
      <c r="T445" s="249">
        <v>172</v>
      </c>
      <c r="U445" s="253">
        <v>62.093862815884485</v>
      </c>
      <c r="V445" s="249">
        <v>78</v>
      </c>
      <c r="W445" s="253">
        <v>28.158844765342963</v>
      </c>
      <c r="X445" s="252">
        <v>4.7758620689655169</v>
      </c>
      <c r="Y445" s="252">
        <v>2.9655172413793105</v>
      </c>
      <c r="Z445" s="252">
        <v>1.3448275862068966</v>
      </c>
      <c r="AA445" s="256">
        <v>50</v>
      </c>
      <c r="AB445" s="253">
        <v>86.206896551724128</v>
      </c>
      <c r="AC445" s="256">
        <v>5</v>
      </c>
      <c r="AD445" s="253">
        <v>8.6206896551724146</v>
      </c>
      <c r="AE445" s="256">
        <v>0</v>
      </c>
      <c r="AF445" s="253">
        <v>0</v>
      </c>
      <c r="AG445" s="256">
        <v>0</v>
      </c>
      <c r="AH445" s="253">
        <v>0</v>
      </c>
      <c r="AI445" s="251">
        <v>49</v>
      </c>
      <c r="AJ445" s="251">
        <v>29</v>
      </c>
      <c r="AK445" s="253">
        <v>62.820512820512818</v>
      </c>
      <c r="AL445" s="253">
        <v>37.179487179487182</v>
      </c>
      <c r="AM445" s="253">
        <v>100</v>
      </c>
      <c r="AN445" s="254">
        <v>35.53846153846154</v>
      </c>
      <c r="AO445" s="255" t="s">
        <v>937</v>
      </c>
    </row>
    <row r="446" spans="1:41" x14ac:dyDescent="0.25">
      <c r="A446" s="266" t="s">
        <v>1218</v>
      </c>
      <c r="B446" s="251" t="s">
        <v>1960</v>
      </c>
      <c r="C446" s="255" t="str">
        <f>VLOOKUP(A446,'Questions_de_Village_V1-2-1'!$A:$AB,1,FALSE)</f>
        <v>Madba</v>
      </c>
      <c r="D446" s="255" t="str">
        <f>VLOOKUP(A446,'Questions_de_Village_V1-2-1'!$A:$AB,9,FALSE)</f>
        <v>Madba</v>
      </c>
      <c r="E446" s="255">
        <f>VLOOKUP(A446,'Questions_de_Village_V1-2-1'!$A:$AB,4,FALSE)</f>
        <v>12.4553613839</v>
      </c>
      <c r="F446" s="255">
        <f>VLOOKUP(A446,'Questions_de_Village_V1-2-1'!$A:$AB,5,FALSE)</f>
        <v>17.151144483500001</v>
      </c>
      <c r="G446" s="255">
        <f>VLOOKUP(A446,'Questions_de_Village_V1-2-1'!$A:$AB,6,FALSE)</f>
        <v>276.55126652400003</v>
      </c>
      <c r="H446" s="255"/>
      <c r="I446" s="255" t="str">
        <f>VLOOKUP(A446,'Questions_de_Village_V1-2-1'!$A:$AB,10,FALSE)</f>
        <v>Tania_2_Dukshi_</v>
      </c>
      <c r="J446" s="255" t="str">
        <f>VLOOKUP(A446,'Questions_de_Village_V1-2-1'!$A:$AB,11,FALSE)</f>
        <v>Bokoro</v>
      </c>
      <c r="K446" s="255" t="str">
        <f>VLOOKUP(A446,'Questions_de_Village_V1-2-1'!$A:$AB,14,FALSE)</f>
        <v>open_well_far_from_village</v>
      </c>
      <c r="L446" s="255">
        <f>VLOOKUP(A446,'Questions_de_Village_V1-2-1'!$A:$AB,15,FALSE)</f>
        <v>0</v>
      </c>
      <c r="M446" s="255">
        <f>VLOOKUP(A446,'Questions_de_Village_V1-2-1'!$A:$AB,16,FALSE)</f>
        <v>0</v>
      </c>
      <c r="N446" s="251"/>
      <c r="O446" s="251"/>
      <c r="P446" s="251">
        <v>4956</v>
      </c>
      <c r="Q446" s="251">
        <v>4982</v>
      </c>
      <c r="R446" s="251">
        <v>27</v>
      </c>
      <c r="S446" s="249">
        <v>170</v>
      </c>
      <c r="T446" s="249">
        <v>116</v>
      </c>
      <c r="U446" s="253">
        <v>68.235294117647058</v>
      </c>
      <c r="V446" s="249">
        <v>45</v>
      </c>
      <c r="W446" s="253">
        <v>26.47058823529412</v>
      </c>
      <c r="X446" s="252">
        <v>6.2962962962962967</v>
      </c>
      <c r="Y446" s="252">
        <v>4.833333333333333</v>
      </c>
      <c r="Z446" s="252">
        <v>1.6666666666666667</v>
      </c>
      <c r="AA446" s="256">
        <v>24</v>
      </c>
      <c r="AB446" s="253">
        <v>88.888888888888886</v>
      </c>
      <c r="AC446" s="256">
        <v>2</v>
      </c>
      <c r="AD446" s="253">
        <v>7.4074074074074066</v>
      </c>
      <c r="AE446" s="256">
        <v>0</v>
      </c>
      <c r="AF446" s="253">
        <v>0</v>
      </c>
      <c r="AG446" s="256">
        <v>0</v>
      </c>
      <c r="AH446" s="253">
        <v>0</v>
      </c>
      <c r="AI446" s="251">
        <v>28</v>
      </c>
      <c r="AJ446" s="251">
        <v>17</v>
      </c>
      <c r="AK446" s="253">
        <v>62.222222222222221</v>
      </c>
      <c r="AL446" s="253">
        <v>37.777777777777779</v>
      </c>
      <c r="AM446" s="253">
        <v>100</v>
      </c>
      <c r="AN446" s="254">
        <v>37.200000000000003</v>
      </c>
      <c r="AO446" s="255" t="s">
        <v>102</v>
      </c>
    </row>
    <row r="447" spans="1:41" x14ac:dyDescent="0.25">
      <c r="A447" s="268" t="s">
        <v>1903</v>
      </c>
      <c r="B447" s="251" t="s">
        <v>1903</v>
      </c>
      <c r="C447" s="255" t="e">
        <f>VLOOKUP(A447,'Questions_de_Village_V1-2-1'!$A:$AB,1,FALSE)</f>
        <v>#N/A</v>
      </c>
      <c r="D447" s="255" t="e">
        <f>VLOOKUP(A447,'Questions_de_Village_V1-2-1'!$A:$AB,9,FALSE)</f>
        <v>#N/A</v>
      </c>
      <c r="E447" s="255" t="e">
        <f>VLOOKUP(A447,'Questions_de_Village_V1-2-1'!$A:$AB,4,FALSE)</f>
        <v>#N/A</v>
      </c>
      <c r="F447" s="255" t="e">
        <f>VLOOKUP(A447,'Questions_de_Village_V1-2-1'!$A:$AB,5,FALSE)</f>
        <v>#N/A</v>
      </c>
      <c r="G447" s="255" t="e">
        <f>VLOOKUP(A447,'Questions_de_Village_V1-2-1'!$A:$AB,6,FALSE)</f>
        <v>#N/A</v>
      </c>
      <c r="H447" s="255"/>
      <c r="I447" s="255" t="e">
        <f>VLOOKUP(A447,'Questions_de_Village_V1-2-1'!$A:$AB,10,FALSE)</f>
        <v>#N/A</v>
      </c>
      <c r="J447" s="255" t="e">
        <f>VLOOKUP(A447,'Questions_de_Village_V1-2-1'!$A:$AB,11,FALSE)</f>
        <v>#N/A</v>
      </c>
      <c r="K447" s="255" t="e">
        <f>VLOOKUP(A447,'Questions_de_Village_V1-2-1'!$A:$AB,14,FALSE)</f>
        <v>#N/A</v>
      </c>
      <c r="L447" s="255" t="e">
        <f>VLOOKUP(A447,'Questions_de_Village_V1-2-1'!$A:$AB,15,FALSE)</f>
        <v>#N/A</v>
      </c>
      <c r="M447" s="255" t="e">
        <f>VLOOKUP(A447,'Questions_de_Village_V1-2-1'!$A:$AB,16,FALSE)</f>
        <v>#N/A</v>
      </c>
      <c r="N447" s="251"/>
      <c r="O447" s="251"/>
      <c r="P447" s="251">
        <v>2</v>
      </c>
      <c r="Q447" s="251">
        <v>185</v>
      </c>
      <c r="R447" s="251">
        <v>184</v>
      </c>
      <c r="S447" s="249">
        <v>1234</v>
      </c>
      <c r="T447" s="249">
        <v>861</v>
      </c>
      <c r="U447" s="253">
        <v>69.773095623987032</v>
      </c>
      <c r="V447" s="249">
        <v>308</v>
      </c>
      <c r="W447" s="253">
        <v>24.959481361426256</v>
      </c>
      <c r="X447" s="252">
        <v>6.7065217391304346</v>
      </c>
      <c r="Y447" s="252">
        <v>5.0647058823529409</v>
      </c>
      <c r="Z447" s="252">
        <v>1.673913043478261</v>
      </c>
      <c r="AA447" s="256">
        <v>159</v>
      </c>
      <c r="AB447" s="253">
        <v>86.41304347826086</v>
      </c>
      <c r="AC447" s="256">
        <v>18</v>
      </c>
      <c r="AD447" s="253">
        <v>9.7826086956521738</v>
      </c>
      <c r="AE447" s="256">
        <v>4</v>
      </c>
      <c r="AF447" s="253">
        <v>2.1739130434782608</v>
      </c>
      <c r="AG447" s="256">
        <v>0</v>
      </c>
      <c r="AH447" s="253">
        <v>0</v>
      </c>
      <c r="AI447" s="251">
        <v>150</v>
      </c>
      <c r="AJ447" s="251">
        <v>158</v>
      </c>
      <c r="AK447" s="253">
        <v>48.701298701298704</v>
      </c>
      <c r="AL447" s="253">
        <v>51.298701298701296</v>
      </c>
      <c r="AM447" s="253">
        <v>100</v>
      </c>
      <c r="AN447" s="254">
        <v>34.321428571428569</v>
      </c>
      <c r="AO447" s="255" t="s">
        <v>1903</v>
      </c>
    </row>
    <row r="448" spans="1:41" x14ac:dyDescent="0.25">
      <c r="A448" s="268" t="s">
        <v>1385</v>
      </c>
      <c r="B448" s="251" t="s">
        <v>1385</v>
      </c>
      <c r="C448" s="255" t="str">
        <f>VLOOKUP(A448,'Questions_de_Village_V1-2-1'!$A:$AB,1,FALSE)</f>
        <v>Maigana Centre</v>
      </c>
      <c r="D448" s="255" t="str">
        <f>VLOOKUP(A448,'Questions_de_Village_V1-2-1'!$A:$AB,9,FALSE)</f>
        <v>Maïgana</v>
      </c>
      <c r="E448" s="255">
        <f>VLOOKUP(A448,'Questions_de_Village_V1-2-1'!$A:$AB,4,FALSE)</f>
        <v>12.1640239581</v>
      </c>
      <c r="F448" s="255">
        <f>VLOOKUP(A448,'Questions_de_Village_V1-2-1'!$A:$AB,5,FALSE)</f>
        <v>16.462330527199999</v>
      </c>
      <c r="G448" s="255">
        <f>VLOOKUP(A448,'Questions_de_Village_V1-2-1'!$A:$AB,6,FALSE)</f>
        <v>310.09996949100002</v>
      </c>
      <c r="H448" s="255"/>
      <c r="I448" s="255" t="str">
        <f>VLOOKUP(A448,'Questions_de_Village_V1-2-1'!$A:$AB,10,FALSE)</f>
        <v>Daibaba_1_Maigana_</v>
      </c>
      <c r="J448" s="255" t="str">
        <f>VLOOKUP(A448,'Questions_de_Village_V1-2-1'!$A:$AB,11,FALSE)</f>
        <v>Maigana</v>
      </c>
      <c r="K448" s="255" t="str">
        <f>VLOOKUP(A448,'Questions_de_Village_V1-2-1'!$A:$AB,14,FALSE)</f>
        <v>commercial_bh_in_village</v>
      </c>
      <c r="L448" s="255">
        <f>VLOOKUP(A448,'Questions_de_Village_V1-2-1'!$A:$AB,15,FALSE)</f>
        <v>2</v>
      </c>
      <c r="M448" s="255">
        <f>VLOOKUP(A448,'Questions_de_Village_V1-2-1'!$A:$AB,16,FALSE)</f>
        <v>4</v>
      </c>
      <c r="N448" s="251"/>
      <c r="O448" s="251"/>
      <c r="P448" s="251">
        <v>329</v>
      </c>
      <c r="Q448" s="251">
        <v>424</v>
      </c>
      <c r="R448" s="251">
        <v>96</v>
      </c>
      <c r="S448" s="249">
        <v>605</v>
      </c>
      <c r="T448" s="249">
        <v>403</v>
      </c>
      <c r="U448" s="253">
        <v>66.611570247933884</v>
      </c>
      <c r="V448" s="249">
        <v>205</v>
      </c>
      <c r="W448" s="253">
        <v>33.884297520661157</v>
      </c>
      <c r="X448" s="252">
        <v>6.302083333333333</v>
      </c>
      <c r="Y448" s="252">
        <v>4.4285714285714288</v>
      </c>
      <c r="Z448" s="252">
        <v>2.1354166666666665</v>
      </c>
      <c r="AA448" s="256">
        <v>86</v>
      </c>
      <c r="AB448" s="253">
        <v>89.583333333333343</v>
      </c>
      <c r="AC448" s="256">
        <v>9</v>
      </c>
      <c r="AD448" s="253">
        <v>9.375</v>
      </c>
      <c r="AE448" s="256">
        <v>1</v>
      </c>
      <c r="AF448" s="253">
        <v>1.0416666666666665</v>
      </c>
      <c r="AG448" s="256">
        <v>0</v>
      </c>
      <c r="AH448" s="253">
        <v>0</v>
      </c>
      <c r="AI448" s="251">
        <v>102</v>
      </c>
      <c r="AJ448" s="251">
        <v>103</v>
      </c>
      <c r="AK448" s="253">
        <v>49.756097560975611</v>
      </c>
      <c r="AL448" s="253">
        <v>50.243902439024389</v>
      </c>
      <c r="AM448" s="253">
        <v>100</v>
      </c>
      <c r="AN448" s="254">
        <v>31.175609756097561</v>
      </c>
      <c r="AO448" s="255" t="s">
        <v>1903</v>
      </c>
    </row>
    <row r="449" spans="1:41" x14ac:dyDescent="0.25">
      <c r="A449" s="268" t="s">
        <v>1425</v>
      </c>
      <c r="B449" s="251" t="s">
        <v>1425</v>
      </c>
      <c r="C449" s="255" t="str">
        <f>VLOOKUP(A449,'Questions_de_Village_V1-2-1'!$A:$AB,1,FALSE)</f>
        <v>Makachawa</v>
      </c>
      <c r="D449" s="255" t="str">
        <f>VLOOKUP(A449,'Questions_de_Village_V1-2-1'!$A:$AB,9,FALSE)</f>
        <v>Amkachawaye</v>
      </c>
      <c r="E449" s="255">
        <f>VLOOKUP(A449,'Questions_de_Village_V1-2-1'!$A:$AB,4,FALSE)</f>
        <v>12.060318251</v>
      </c>
      <c r="F449" s="255">
        <f>VLOOKUP(A449,'Questions_de_Village_V1-2-1'!$A:$AB,5,FALSE)</f>
        <v>17.239542701600001</v>
      </c>
      <c r="G449" s="255">
        <f>VLOOKUP(A449,'Questions_de_Village_V1-2-1'!$A:$AB,6,FALSE)</f>
        <v>331.391095624</v>
      </c>
      <c r="H449" s="255"/>
      <c r="I449" s="255" t="str">
        <f>VLOOKUP(A449,'Questions_de_Village_V1-2-1'!$A:$AB,10,FALSE)</f>
        <v>Amloudouba</v>
      </c>
      <c r="J449" s="255" t="str">
        <f>VLOOKUP(A449,'Questions_de_Village_V1-2-1'!$A:$AB,11,FALSE)</f>
        <v>Ouled_Bili</v>
      </c>
      <c r="K449" s="255" t="str">
        <f>VLOOKUP(A449,'Questions_de_Village_V1-2-1'!$A:$AB,14,FALSE)</f>
        <v>bh_in_village</v>
      </c>
      <c r="L449" s="255">
        <f>VLOOKUP(A449,'Questions_de_Village_V1-2-1'!$A:$AB,15,FALSE)</f>
        <v>1</v>
      </c>
      <c r="M449" s="255">
        <f>VLOOKUP(A449,'Questions_de_Village_V1-2-1'!$A:$AB,16,FALSE)</f>
        <v>0</v>
      </c>
      <c r="N449" s="251"/>
      <c r="O449" s="251"/>
      <c r="P449" s="251">
        <v>2539</v>
      </c>
      <c r="Q449" s="251">
        <v>2569</v>
      </c>
      <c r="R449" s="251">
        <v>31</v>
      </c>
      <c r="S449" s="249">
        <v>224</v>
      </c>
      <c r="T449" s="249">
        <v>158</v>
      </c>
      <c r="U449" s="253">
        <v>70.535714285714292</v>
      </c>
      <c r="V449" s="249">
        <v>52</v>
      </c>
      <c r="W449" s="253">
        <v>23.214285714285715</v>
      </c>
      <c r="X449" s="252">
        <v>7.225806451612903</v>
      </c>
      <c r="Y449" s="252">
        <v>5.2666666666666666</v>
      </c>
      <c r="Z449" s="252">
        <v>1.6774193548387097</v>
      </c>
      <c r="AA449" s="256">
        <v>27</v>
      </c>
      <c r="AB449" s="253">
        <v>87.096774193548384</v>
      </c>
      <c r="AC449" s="256">
        <v>4</v>
      </c>
      <c r="AD449" s="253">
        <v>12.903225806451612</v>
      </c>
      <c r="AE449" s="256">
        <v>0</v>
      </c>
      <c r="AF449" s="253">
        <v>0</v>
      </c>
      <c r="AG449" s="256">
        <v>0</v>
      </c>
      <c r="AH449" s="253">
        <v>0</v>
      </c>
      <c r="AI449" s="251">
        <v>33</v>
      </c>
      <c r="AJ449" s="251">
        <v>19</v>
      </c>
      <c r="AK449" s="253">
        <v>63.46153846153846</v>
      </c>
      <c r="AL449" s="253">
        <v>36.538461538461533</v>
      </c>
      <c r="AM449" s="253">
        <v>100</v>
      </c>
      <c r="AN449" s="254">
        <v>34.269230769230766</v>
      </c>
      <c r="AO449" s="255" t="s">
        <v>2063</v>
      </c>
    </row>
    <row r="450" spans="1:41" x14ac:dyDescent="0.25">
      <c r="A450" s="268" t="s">
        <v>1908</v>
      </c>
      <c r="B450" s="251" t="s">
        <v>2007</v>
      </c>
      <c r="C450" s="255" t="e">
        <f>VLOOKUP(A450,'Questions_de_Village_V1-2-1'!$A:$AB,1,FALSE)</f>
        <v>#N/A</v>
      </c>
      <c r="D450" s="255" t="e">
        <f>VLOOKUP(A450,'Questions_de_Village_V1-2-1'!$A:$AB,9,FALSE)</f>
        <v>#N/A</v>
      </c>
      <c r="E450" s="255" t="e">
        <f>VLOOKUP(A450,'Questions_de_Village_V1-2-1'!$A:$AB,4,FALSE)</f>
        <v>#N/A</v>
      </c>
      <c r="F450" s="255" t="e">
        <f>VLOOKUP(A450,'Questions_de_Village_V1-2-1'!$A:$AB,5,FALSE)</f>
        <v>#N/A</v>
      </c>
      <c r="G450" s="255" t="e">
        <f>VLOOKUP(A450,'Questions_de_Village_V1-2-1'!$A:$AB,6,FALSE)</f>
        <v>#N/A</v>
      </c>
      <c r="H450" s="255"/>
      <c r="I450" s="255" t="e">
        <f>VLOOKUP(A450,'Questions_de_Village_V1-2-1'!$A:$AB,10,FALSE)</f>
        <v>#N/A</v>
      </c>
      <c r="J450" s="255" t="e">
        <f>VLOOKUP(A450,'Questions_de_Village_V1-2-1'!$A:$AB,11,FALSE)</f>
        <v>#N/A</v>
      </c>
      <c r="K450" s="255" t="e">
        <f>VLOOKUP(A450,'Questions_de_Village_V1-2-1'!$A:$AB,14,FALSE)</f>
        <v>#N/A</v>
      </c>
      <c r="L450" s="255" t="e">
        <f>VLOOKUP(A450,'Questions_de_Village_V1-2-1'!$A:$AB,15,FALSE)</f>
        <v>#N/A</v>
      </c>
      <c r="M450" s="255" t="e">
        <f>VLOOKUP(A450,'Questions_de_Village_V1-2-1'!$A:$AB,16,FALSE)</f>
        <v>#N/A</v>
      </c>
      <c r="N450" s="251"/>
      <c r="O450" s="251"/>
      <c r="P450" s="251">
        <v>1227</v>
      </c>
      <c r="Q450" s="251">
        <v>1247</v>
      </c>
      <c r="R450" s="251">
        <v>21</v>
      </c>
      <c r="S450" s="249">
        <v>183</v>
      </c>
      <c r="T450" s="249">
        <v>140</v>
      </c>
      <c r="U450" s="253">
        <v>76.502732240437155</v>
      </c>
      <c r="V450" s="249">
        <v>57</v>
      </c>
      <c r="W450" s="253">
        <v>31.147540983606557</v>
      </c>
      <c r="X450" s="252">
        <v>8.7142857142857135</v>
      </c>
      <c r="Y450" s="252">
        <v>6.666666666666667</v>
      </c>
      <c r="Z450" s="252">
        <v>2.7142857142857144</v>
      </c>
      <c r="AA450" s="256">
        <v>20</v>
      </c>
      <c r="AB450" s="253">
        <v>95.238095238095227</v>
      </c>
      <c r="AC450" s="256">
        <v>1</v>
      </c>
      <c r="AD450" s="253">
        <v>4.7619047619047619</v>
      </c>
      <c r="AE450" s="256">
        <v>0</v>
      </c>
      <c r="AF450" s="253">
        <v>0</v>
      </c>
      <c r="AG450" s="256">
        <v>0</v>
      </c>
      <c r="AH450" s="253">
        <v>0</v>
      </c>
      <c r="AI450" s="251">
        <v>28</v>
      </c>
      <c r="AJ450" s="251">
        <v>29</v>
      </c>
      <c r="AK450" s="253">
        <v>49.122807017543856</v>
      </c>
      <c r="AL450" s="253">
        <v>50.877192982456144</v>
      </c>
      <c r="AM450" s="253">
        <v>100</v>
      </c>
      <c r="AN450" s="254">
        <v>38.456140350877192</v>
      </c>
      <c r="AO450" s="255" t="s">
        <v>1903</v>
      </c>
    </row>
    <row r="451" spans="1:41" x14ac:dyDescent="0.25">
      <c r="A451" s="268" t="s">
        <v>1909</v>
      </c>
      <c r="B451" s="251" t="s">
        <v>2007</v>
      </c>
      <c r="C451" s="255" t="e">
        <f>VLOOKUP(A451,'Questions_de_Village_V1-2-1'!$A:$AB,1,FALSE)</f>
        <v>#N/A</v>
      </c>
      <c r="D451" s="255" t="e">
        <f>VLOOKUP(A451,'Questions_de_Village_V1-2-1'!$A:$AB,9,FALSE)</f>
        <v>#N/A</v>
      </c>
      <c r="E451" s="255" t="e">
        <f>VLOOKUP(A451,'Questions_de_Village_V1-2-1'!$A:$AB,4,FALSE)</f>
        <v>#N/A</v>
      </c>
      <c r="F451" s="255" t="e">
        <f>VLOOKUP(A451,'Questions_de_Village_V1-2-1'!$A:$AB,5,FALSE)</f>
        <v>#N/A</v>
      </c>
      <c r="G451" s="255" t="e">
        <f>VLOOKUP(A451,'Questions_de_Village_V1-2-1'!$A:$AB,6,FALSE)</f>
        <v>#N/A</v>
      </c>
      <c r="H451" s="255"/>
      <c r="I451" s="255" t="e">
        <f>VLOOKUP(A451,'Questions_de_Village_V1-2-1'!$A:$AB,10,FALSE)</f>
        <v>#N/A</v>
      </c>
      <c r="J451" s="255" t="e">
        <f>VLOOKUP(A451,'Questions_de_Village_V1-2-1'!$A:$AB,11,FALSE)</f>
        <v>#N/A</v>
      </c>
      <c r="K451" s="255" t="e">
        <f>VLOOKUP(A451,'Questions_de_Village_V1-2-1'!$A:$AB,14,FALSE)</f>
        <v>#N/A</v>
      </c>
      <c r="L451" s="255" t="e">
        <f>VLOOKUP(A451,'Questions_de_Village_V1-2-1'!$A:$AB,15,FALSE)</f>
        <v>#N/A</v>
      </c>
      <c r="M451" s="255" t="e">
        <f>VLOOKUP(A451,'Questions_de_Village_V1-2-1'!$A:$AB,16,FALSE)</f>
        <v>#N/A</v>
      </c>
      <c r="N451" s="251"/>
      <c r="O451" s="251"/>
      <c r="P451" s="251">
        <v>1248</v>
      </c>
      <c r="Q451" s="251">
        <v>1257</v>
      </c>
      <c r="R451" s="251">
        <v>10</v>
      </c>
      <c r="S451" s="249">
        <v>74</v>
      </c>
      <c r="T451" s="249">
        <v>51</v>
      </c>
      <c r="U451" s="253">
        <v>68.918918918918919</v>
      </c>
      <c r="V451" s="249">
        <v>27</v>
      </c>
      <c r="W451" s="253">
        <v>36.486486486486484</v>
      </c>
      <c r="X451" s="252">
        <v>7.4</v>
      </c>
      <c r="Y451" s="252">
        <v>5.0999999999999996</v>
      </c>
      <c r="Z451" s="252">
        <v>2.7</v>
      </c>
      <c r="AA451" s="256">
        <v>8</v>
      </c>
      <c r="AB451" s="253">
        <v>80</v>
      </c>
      <c r="AC451" s="256">
        <v>1</v>
      </c>
      <c r="AD451" s="253">
        <v>10</v>
      </c>
      <c r="AE451" s="256">
        <v>1</v>
      </c>
      <c r="AF451" s="253">
        <v>10</v>
      </c>
      <c r="AG451" s="256">
        <v>0</v>
      </c>
      <c r="AH451" s="253">
        <v>0</v>
      </c>
      <c r="AI451" s="251">
        <v>9</v>
      </c>
      <c r="AJ451" s="251">
        <v>18</v>
      </c>
      <c r="AK451" s="253">
        <v>33.333333333333329</v>
      </c>
      <c r="AL451" s="253">
        <v>66.666666666666657</v>
      </c>
      <c r="AM451" s="253">
        <v>99.999999999999986</v>
      </c>
      <c r="AN451" s="254">
        <v>37.925925925925924</v>
      </c>
      <c r="AO451" s="255" t="s">
        <v>1903</v>
      </c>
    </row>
    <row r="452" spans="1:41" x14ac:dyDescent="0.25">
      <c r="A452" s="266" t="s">
        <v>1219</v>
      </c>
      <c r="B452" s="251" t="s">
        <v>1571</v>
      </c>
      <c r="C452" s="255" t="str">
        <f>VLOOKUP(A452,'Questions_de_Village_V1-2-1'!$A:$AB,1,FALSE)</f>
        <v>Manawatchi 1</v>
      </c>
      <c r="D452" s="255" t="str">
        <f>VLOOKUP(A452,'Questions_de_Village_V1-2-1'!$A:$AB,9,FALSE)</f>
        <v>Manawatchi Barit</v>
      </c>
      <c r="E452" s="255">
        <f>VLOOKUP(A452,'Questions_de_Village_V1-2-1'!$A:$AB,4,FALSE)</f>
        <v>12.3773386459</v>
      </c>
      <c r="F452" s="255">
        <f>VLOOKUP(A452,'Questions_de_Village_V1-2-1'!$A:$AB,5,FALSE)</f>
        <v>17.0628971171</v>
      </c>
      <c r="G452" s="255">
        <f>VLOOKUP(A452,'Questions_de_Village_V1-2-1'!$A:$AB,6,FALSE)</f>
        <v>366.70605809099999</v>
      </c>
      <c r="H452" s="255"/>
      <c r="I452" s="255" t="str">
        <f>VLOOKUP(A452,'Questions_de_Village_V1-2-1'!$A:$AB,10,FALSE)</f>
        <v/>
      </c>
      <c r="J452" s="255" t="str">
        <f>VLOOKUP(A452,'Questions_de_Village_V1-2-1'!$A:$AB,11,FALSE)</f>
        <v>Bokoro</v>
      </c>
      <c r="K452" s="255" t="str">
        <f>VLOOKUP(A452,'Questions_de_Village_V1-2-1'!$A:$AB,14,FALSE)</f>
        <v>commercial_bh_in_next_village</v>
      </c>
      <c r="L452" s="255">
        <f>VLOOKUP(A452,'Questions_de_Village_V1-2-1'!$A:$AB,15,FALSE)</f>
        <v>0</v>
      </c>
      <c r="M452" s="255">
        <f>VLOOKUP(A452,'Questions_de_Village_V1-2-1'!$A:$AB,16,FALSE)</f>
        <v>0</v>
      </c>
      <c r="N452" s="251"/>
      <c r="O452" s="251"/>
      <c r="P452" s="251">
        <v>3803</v>
      </c>
      <c r="Q452" s="251">
        <v>3974</v>
      </c>
      <c r="R452" s="251">
        <v>172</v>
      </c>
      <c r="S452" s="249">
        <v>1006</v>
      </c>
      <c r="T452" s="249">
        <v>672</v>
      </c>
      <c r="U452" s="253">
        <v>66.799204771371762</v>
      </c>
      <c r="V452" s="249">
        <v>285</v>
      </c>
      <c r="W452" s="253">
        <v>28.330019880715707</v>
      </c>
      <c r="X452" s="252">
        <v>5.8488372093023253</v>
      </c>
      <c r="Y452" s="252">
        <v>4.4800000000000004</v>
      </c>
      <c r="Z452" s="252">
        <v>1.6569767441860466</v>
      </c>
      <c r="AA452" s="256">
        <v>158</v>
      </c>
      <c r="AB452" s="253">
        <v>91.860465116279073</v>
      </c>
      <c r="AC452" s="256">
        <v>10</v>
      </c>
      <c r="AD452" s="253">
        <v>5.8139534883720927</v>
      </c>
      <c r="AE452" s="256">
        <v>3</v>
      </c>
      <c r="AF452" s="253">
        <v>1.7441860465116279</v>
      </c>
      <c r="AG452" s="256">
        <v>1</v>
      </c>
      <c r="AH452" s="253">
        <v>0.58139534883720934</v>
      </c>
      <c r="AI452" s="251">
        <v>157</v>
      </c>
      <c r="AJ452" s="251">
        <v>128</v>
      </c>
      <c r="AK452" s="253">
        <v>55.087719298245617</v>
      </c>
      <c r="AL452" s="253">
        <v>44.912280701754383</v>
      </c>
      <c r="AM452" s="253">
        <v>100</v>
      </c>
      <c r="AN452" s="254">
        <v>32.757894736842104</v>
      </c>
      <c r="AO452" s="255" t="s">
        <v>102</v>
      </c>
    </row>
    <row r="453" spans="1:41" x14ac:dyDescent="0.25">
      <c r="A453" s="266" t="s">
        <v>931</v>
      </c>
      <c r="B453" s="251" t="s">
        <v>2036</v>
      </c>
      <c r="C453" s="255" t="s">
        <v>2066</v>
      </c>
      <c r="D453" s="275" t="s">
        <v>858</v>
      </c>
      <c r="E453" s="275">
        <v>12.797345221</v>
      </c>
      <c r="F453" s="275">
        <v>16.742261332000002</v>
      </c>
      <c r="G453" s="275">
        <v>310.41012071400002</v>
      </c>
      <c r="H453" s="275" t="s">
        <v>11</v>
      </c>
      <c r="I453" s="275" t="s">
        <v>2064</v>
      </c>
      <c r="J453" s="275" t="s">
        <v>2065</v>
      </c>
      <c r="K453" s="275" t="s">
        <v>12</v>
      </c>
      <c r="L453" s="275">
        <v>0</v>
      </c>
      <c r="M453" s="275">
        <v>0</v>
      </c>
      <c r="N453" s="251"/>
      <c r="O453" s="251"/>
      <c r="P453" s="251">
        <v>1115</v>
      </c>
      <c r="Q453" s="251">
        <v>1268</v>
      </c>
      <c r="R453" s="251">
        <v>154</v>
      </c>
      <c r="S453" s="249">
        <v>1159</v>
      </c>
      <c r="T453" s="249">
        <v>834</v>
      </c>
      <c r="U453" s="253">
        <v>71.958584987057804</v>
      </c>
      <c r="V453" s="249">
        <v>468</v>
      </c>
      <c r="W453" s="253">
        <v>40.379637618636757</v>
      </c>
      <c r="X453" s="252">
        <v>7.5259740259740262</v>
      </c>
      <c r="Y453" s="252">
        <v>5.4155844155844157</v>
      </c>
      <c r="Z453" s="252">
        <v>3.0389610389610389</v>
      </c>
      <c r="AA453" s="256">
        <v>139</v>
      </c>
      <c r="AB453" s="253">
        <v>90.259740259740255</v>
      </c>
      <c r="AC453" s="256">
        <v>13</v>
      </c>
      <c r="AD453" s="253">
        <v>8.4415584415584419</v>
      </c>
      <c r="AE453" s="256">
        <v>2</v>
      </c>
      <c r="AF453" s="253">
        <v>1.2987012987012987</v>
      </c>
      <c r="AG453" s="256">
        <v>0</v>
      </c>
      <c r="AH453" s="253">
        <v>0</v>
      </c>
      <c r="AI453" s="251">
        <v>209</v>
      </c>
      <c r="AJ453" s="251">
        <v>259</v>
      </c>
      <c r="AK453" s="253">
        <v>44.658119658119659</v>
      </c>
      <c r="AL453" s="253">
        <v>55.341880341880348</v>
      </c>
      <c r="AM453" s="253">
        <v>100</v>
      </c>
      <c r="AN453" s="254">
        <v>32.241452991452988</v>
      </c>
      <c r="AO453" s="255" t="s">
        <v>2052</v>
      </c>
    </row>
    <row r="454" spans="1:41" x14ac:dyDescent="0.25">
      <c r="A454" s="266" t="s">
        <v>932</v>
      </c>
      <c r="B454" s="251" t="s">
        <v>1788</v>
      </c>
      <c r="C454" s="255" t="s">
        <v>864</v>
      </c>
      <c r="D454" s="275" t="s">
        <v>864</v>
      </c>
      <c r="E454" s="275">
        <v>12.8034499649</v>
      </c>
      <c r="F454" s="275">
        <v>16.7395702102</v>
      </c>
      <c r="G454" s="275">
        <v>298.04737258699998</v>
      </c>
      <c r="H454" s="275" t="s">
        <v>11</v>
      </c>
      <c r="I454" s="275" t="s">
        <v>2064</v>
      </c>
      <c r="J454" s="275" t="s">
        <v>2065</v>
      </c>
      <c r="K454" s="275" t="s">
        <v>24</v>
      </c>
      <c r="L454" s="275">
        <v>1</v>
      </c>
      <c r="M454" s="275">
        <v>0</v>
      </c>
      <c r="N454" s="251"/>
      <c r="O454" s="251"/>
      <c r="P454" s="251">
        <v>1269</v>
      </c>
      <c r="Q454" s="251">
        <v>1410</v>
      </c>
      <c r="R454" s="251">
        <v>142</v>
      </c>
      <c r="S454" s="249">
        <v>1013</v>
      </c>
      <c r="T454" s="249">
        <v>706</v>
      </c>
      <c r="U454" s="253">
        <v>69.693978282329709</v>
      </c>
      <c r="V454" s="249">
        <v>352</v>
      </c>
      <c r="W454" s="253">
        <v>34.748272458045406</v>
      </c>
      <c r="X454" s="252">
        <v>7.1338028169014081</v>
      </c>
      <c r="Y454" s="252">
        <v>5.0428571428571427</v>
      </c>
      <c r="Z454" s="252">
        <v>2.4788732394366195</v>
      </c>
      <c r="AA454" s="256">
        <v>118</v>
      </c>
      <c r="AB454" s="253">
        <v>83.098591549295776</v>
      </c>
      <c r="AC454" s="256">
        <v>21</v>
      </c>
      <c r="AD454" s="253">
        <v>14.788732394366196</v>
      </c>
      <c r="AE454" s="256">
        <v>2</v>
      </c>
      <c r="AF454" s="253">
        <v>1.4084507042253522</v>
      </c>
      <c r="AG454" s="256">
        <v>1</v>
      </c>
      <c r="AH454" s="253">
        <v>0.70422535211267612</v>
      </c>
      <c r="AI454" s="251">
        <v>175</v>
      </c>
      <c r="AJ454" s="251">
        <v>177</v>
      </c>
      <c r="AK454" s="253">
        <v>49.715909090909086</v>
      </c>
      <c r="AL454" s="253">
        <v>50.284090909090907</v>
      </c>
      <c r="AM454" s="253">
        <v>100</v>
      </c>
      <c r="AN454" s="254">
        <v>36.019886363636367</v>
      </c>
      <c r="AO454" s="255" t="s">
        <v>2052</v>
      </c>
    </row>
    <row r="455" spans="1:41" x14ac:dyDescent="0.25">
      <c r="A455" s="181" t="s">
        <v>1499</v>
      </c>
      <c r="B455" s="251" t="s">
        <v>1499</v>
      </c>
      <c r="C455" s="255" t="str">
        <f>VLOOKUP(A455,'Questions_de_Village_V1-2-1'!$A:$AB,1,FALSE)</f>
        <v xml:space="preserve">Mankache </v>
      </c>
      <c r="D455" s="255" t="str">
        <f>VLOOKUP(A455,'Questions_de_Village_V1-2-1'!$A:$AB,9,FALSE)</f>
        <v>Mankache</v>
      </c>
      <c r="E455" s="255">
        <f>VLOOKUP(A455,'Questions_de_Village_V1-2-1'!$A:$AB,4,FALSE)</f>
        <v>12.0780234949</v>
      </c>
      <c r="F455" s="255">
        <f>VLOOKUP(A455,'Questions_de_Village_V1-2-1'!$A:$AB,5,FALSE)</f>
        <v>17.458735493599999</v>
      </c>
      <c r="G455" s="255">
        <f>VLOOKUP(A455,'Questions_de_Village_V1-2-1'!$A:$AB,6,FALSE)</f>
        <v>351.37107710700002</v>
      </c>
      <c r="H455" s="255"/>
      <c r="I455" s="255" t="str">
        <f>VLOOKUP(A455,'Questions_de_Village_V1-2-1'!$A:$AB,10,FALSE)</f>
        <v>Amloudouba</v>
      </c>
      <c r="J455" s="255" t="str">
        <f>VLOOKUP(A455,'Questions_de_Village_V1-2-1'!$A:$AB,11,FALSE)</f>
        <v>Arbouchatak</v>
      </c>
      <c r="K455" s="255" t="str">
        <f>VLOOKUP(A455,'Questions_de_Village_V1-2-1'!$A:$AB,14,FALSE)</f>
        <v>swamp_near_by</v>
      </c>
      <c r="L455" s="255">
        <f>VLOOKUP(A455,'Questions_de_Village_V1-2-1'!$A:$AB,15,FALSE)</f>
        <v>0</v>
      </c>
      <c r="M455" s="255">
        <f>VLOOKUP(A455,'Questions_de_Village_V1-2-1'!$A:$AB,16,FALSE)</f>
        <v>0</v>
      </c>
      <c r="N455" s="251"/>
      <c r="O455" s="251"/>
      <c r="P455" s="251">
        <v>673</v>
      </c>
      <c r="Q455" s="251">
        <v>751</v>
      </c>
      <c r="R455" s="251">
        <v>79</v>
      </c>
      <c r="S455" s="249">
        <v>464</v>
      </c>
      <c r="T455" s="249">
        <v>316</v>
      </c>
      <c r="U455" s="253">
        <v>68.103448275862064</v>
      </c>
      <c r="V455" s="249">
        <v>97</v>
      </c>
      <c r="W455" s="253">
        <v>20.905172413793103</v>
      </c>
      <c r="X455" s="252">
        <v>5.8734177215189876</v>
      </c>
      <c r="Y455" s="252">
        <v>4</v>
      </c>
      <c r="Z455" s="252">
        <v>1.2278481012658229</v>
      </c>
      <c r="AA455" s="256">
        <v>77</v>
      </c>
      <c r="AB455" s="253">
        <v>97.468354430379748</v>
      </c>
      <c r="AC455" s="256">
        <v>1</v>
      </c>
      <c r="AD455" s="253">
        <v>1.2658227848101267</v>
      </c>
      <c r="AE455" s="256">
        <v>1</v>
      </c>
      <c r="AF455" s="253">
        <v>1.2658227848101267</v>
      </c>
      <c r="AG455" s="256">
        <v>0</v>
      </c>
      <c r="AH455" s="253">
        <v>0</v>
      </c>
      <c r="AI455" s="251">
        <v>66</v>
      </c>
      <c r="AJ455" s="251">
        <v>31</v>
      </c>
      <c r="AK455" s="253">
        <v>68.041237113402062</v>
      </c>
      <c r="AL455" s="253">
        <v>31.958762886597935</v>
      </c>
      <c r="AM455" s="253">
        <v>100</v>
      </c>
      <c r="AN455" s="254">
        <v>31.721649484536083</v>
      </c>
      <c r="AO455" s="255" t="s">
        <v>1796</v>
      </c>
    </row>
    <row r="456" spans="1:41" x14ac:dyDescent="0.25">
      <c r="A456" s="266" t="s">
        <v>1801</v>
      </c>
      <c r="B456" s="251" t="s">
        <v>1801</v>
      </c>
      <c r="C456" s="255" t="str">
        <f>VLOOKUP(A456,'Questions_de_Village_V1-2-1'!$A:$AB,1,FALSE)</f>
        <v>Mantaga Alread</v>
      </c>
      <c r="D456" s="255" t="str">
        <f>VLOOKUP(A456,'Questions_de_Village_V1-2-1'!$A:$AB,9,FALSE)</f>
        <v>Moito</v>
      </c>
      <c r="E456" s="255">
        <f>VLOOKUP(A456,'Questions_de_Village_V1-2-1'!$A:$AB,4,FALSE)</f>
        <v>12.37426666</v>
      </c>
      <c r="F456" s="255">
        <f>VLOOKUP(A456,'Questions_de_Village_V1-2-1'!$A:$AB,5,FALSE)</f>
        <v>16.121865847599999</v>
      </c>
      <c r="G456" s="255">
        <f>VLOOKUP(A456,'Questions_de_Village_V1-2-1'!$A:$AB,6,FALSE)</f>
        <v>306.461237799</v>
      </c>
      <c r="H456" s="255"/>
      <c r="I456" s="255" t="str">
        <f>VLOOKUP(A456,'Questions_de_Village_V1-2-1'!$A:$AB,10,FALSE)</f>
        <v>Assala</v>
      </c>
      <c r="J456" s="255" t="str">
        <f>VLOOKUP(A456,'Questions_de_Village_V1-2-1'!$A:$AB,11,FALSE)</f>
        <v>Bisney</v>
      </c>
      <c r="K456" s="255" t="str">
        <f>VLOOKUP(A456,'Questions_de_Village_V1-2-1'!$A:$AB,14,FALSE)</f>
        <v>open_well_far_from_village</v>
      </c>
      <c r="L456" s="255">
        <f>VLOOKUP(A456,'Questions_de_Village_V1-2-1'!$A:$AB,15,FALSE)</f>
        <v>0</v>
      </c>
      <c r="M456" s="255">
        <f>VLOOKUP(A456,'Questions_de_Village_V1-2-1'!$A:$AB,16,FALSE)</f>
        <v>0</v>
      </c>
      <c r="N456" s="251"/>
      <c r="O456" s="251"/>
      <c r="P456" s="251">
        <v>1095</v>
      </c>
      <c r="Q456" s="251">
        <v>1109</v>
      </c>
      <c r="R456" s="251">
        <v>15</v>
      </c>
      <c r="S456" s="249">
        <v>82</v>
      </c>
      <c r="T456" s="249">
        <v>51</v>
      </c>
      <c r="U456" s="253">
        <v>62.195121951219512</v>
      </c>
      <c r="V456" s="249">
        <v>30</v>
      </c>
      <c r="W456" s="253">
        <v>36.585365853658537</v>
      </c>
      <c r="X456" s="252">
        <v>5.4666666666666668</v>
      </c>
      <c r="Y456" s="252">
        <v>3.4</v>
      </c>
      <c r="Z456" s="252">
        <v>2</v>
      </c>
      <c r="AA456" s="256">
        <v>14</v>
      </c>
      <c r="AB456" s="253">
        <v>93.333333333333329</v>
      </c>
      <c r="AC456" s="256">
        <v>1</v>
      </c>
      <c r="AD456" s="253">
        <v>6.666666666666667</v>
      </c>
      <c r="AE456" s="256">
        <v>0</v>
      </c>
      <c r="AF456" s="253">
        <v>0</v>
      </c>
      <c r="AG456" s="256">
        <v>0</v>
      </c>
      <c r="AH456" s="253">
        <v>0</v>
      </c>
      <c r="AI456" s="251">
        <v>13</v>
      </c>
      <c r="AJ456" s="251">
        <v>17</v>
      </c>
      <c r="AK456" s="253">
        <v>43.333333333333336</v>
      </c>
      <c r="AL456" s="253">
        <v>56.666666666666664</v>
      </c>
      <c r="AM456" s="253">
        <v>100</v>
      </c>
      <c r="AN456" s="254">
        <v>27.7</v>
      </c>
      <c r="AO456" s="255" t="s">
        <v>219</v>
      </c>
    </row>
    <row r="457" spans="1:41" x14ac:dyDescent="0.25">
      <c r="A457" s="179" t="s">
        <v>97</v>
      </c>
      <c r="B457" s="251" t="s">
        <v>97</v>
      </c>
      <c r="C457" s="255" t="str">
        <f>VLOOKUP(A457,'Questions_de_Village_V1-2-1'!$A:$AB,1,FALSE)</f>
        <v>Mantcherne</v>
      </c>
      <c r="D457" s="255" t="str">
        <f>VLOOKUP(A457,'Questions_de_Village_V1-2-1'!$A:$AB,9,FALSE)</f>
        <v>Matcherne</v>
      </c>
      <c r="E457" s="255">
        <f>VLOOKUP(A457,'Questions_de_Village_V1-2-1'!$A:$AB,4,FALSE)</f>
        <v>12.114756095000001</v>
      </c>
      <c r="F457" s="255">
        <f>VLOOKUP(A457,'Questions_de_Village_V1-2-1'!$A:$AB,5,FALSE)</f>
        <v>17.488474175099999</v>
      </c>
      <c r="G457" s="255">
        <f>VLOOKUP(A457,'Questions_de_Village_V1-2-1'!$A:$AB,6,FALSE)</f>
        <v>330.76094313300001</v>
      </c>
      <c r="H457" s="255"/>
      <c r="I457" s="255" t="str">
        <f>VLOOKUP(A457,'Questions_de_Village_V1-2-1'!$A:$AB,10,FALSE)</f>
        <v>Amloudouba</v>
      </c>
      <c r="J457" s="255" t="str">
        <f>VLOOKUP(A457,'Questions_de_Village_V1-2-1'!$A:$AB,11,FALSE)</f>
        <v>Arbouchatak</v>
      </c>
      <c r="K457" s="255" t="str">
        <f>VLOOKUP(A457,'Questions_de_Village_V1-2-1'!$A:$AB,14,FALSE)</f>
        <v>swamp_far_away</v>
      </c>
      <c r="L457" s="255">
        <f>VLOOKUP(A457,'Questions_de_Village_V1-2-1'!$A:$AB,15,FALSE)</f>
        <v>0</v>
      </c>
      <c r="M457" s="255">
        <f>VLOOKUP(A457,'Questions_de_Village_V1-2-1'!$A:$AB,16,FALSE)</f>
        <v>0</v>
      </c>
      <c r="N457" s="251"/>
      <c r="O457" s="251"/>
      <c r="P457" s="251">
        <v>752</v>
      </c>
      <c r="Q457" s="251">
        <v>778</v>
      </c>
      <c r="R457" s="251">
        <v>27</v>
      </c>
      <c r="S457" s="249">
        <v>140</v>
      </c>
      <c r="T457" s="249">
        <v>91</v>
      </c>
      <c r="U457" s="253">
        <v>65</v>
      </c>
      <c r="V457" s="249">
        <v>31</v>
      </c>
      <c r="W457" s="253">
        <v>22.142857142857142</v>
      </c>
      <c r="X457" s="252">
        <v>5.1851851851851851</v>
      </c>
      <c r="Y457" s="252">
        <v>3.3703703703703702</v>
      </c>
      <c r="Z457" s="252">
        <v>1.1481481481481481</v>
      </c>
      <c r="AA457" s="256">
        <v>26</v>
      </c>
      <c r="AB457" s="253">
        <v>96.296296296296291</v>
      </c>
      <c r="AC457" s="256">
        <v>0</v>
      </c>
      <c r="AD457" s="253">
        <v>0</v>
      </c>
      <c r="AE457" s="256">
        <v>0</v>
      </c>
      <c r="AF457" s="253">
        <v>0</v>
      </c>
      <c r="AG457" s="256">
        <v>0</v>
      </c>
      <c r="AH457" s="253">
        <v>0</v>
      </c>
      <c r="AI457" s="251">
        <v>17</v>
      </c>
      <c r="AJ457" s="251">
        <v>14</v>
      </c>
      <c r="AK457" s="253">
        <v>54.838709677419352</v>
      </c>
      <c r="AL457" s="253">
        <v>45.161290322580641</v>
      </c>
      <c r="AM457" s="253">
        <v>100</v>
      </c>
      <c r="AN457" s="254">
        <v>34.903225806451616</v>
      </c>
      <c r="AO457" s="255" t="s">
        <v>1796</v>
      </c>
    </row>
    <row r="458" spans="1:41" x14ac:dyDescent="0.25">
      <c r="A458" s="268" t="s">
        <v>97</v>
      </c>
      <c r="B458" s="251" t="s">
        <v>97</v>
      </c>
      <c r="C458" s="255" t="str">
        <f>VLOOKUP(A458,'Questions_de_Village_V1-2-1'!$A:$AB,1,FALSE)</f>
        <v>Mantcherne</v>
      </c>
      <c r="D458" s="255" t="str">
        <f>VLOOKUP(A458,'Questions_de_Village_V1-2-1'!$A:$AB,9,FALSE)</f>
        <v>Matcherne</v>
      </c>
      <c r="E458" s="255">
        <f>VLOOKUP(A458,'Questions_de_Village_V1-2-1'!$A:$AB,4,FALSE)</f>
        <v>12.114756095000001</v>
      </c>
      <c r="F458" s="255">
        <f>VLOOKUP(A458,'Questions_de_Village_V1-2-1'!$A:$AB,5,FALSE)</f>
        <v>17.488474175099999</v>
      </c>
      <c r="G458" s="255">
        <f>VLOOKUP(A458,'Questions_de_Village_V1-2-1'!$A:$AB,6,FALSE)</f>
        <v>330.76094313300001</v>
      </c>
      <c r="H458" s="255"/>
      <c r="I458" s="255" t="str">
        <f>VLOOKUP(A458,'Questions_de_Village_V1-2-1'!$A:$AB,10,FALSE)</f>
        <v>Amloudouba</v>
      </c>
      <c r="J458" s="255" t="str">
        <f>VLOOKUP(A458,'Questions_de_Village_V1-2-1'!$A:$AB,11,FALSE)</f>
        <v>Arbouchatak</v>
      </c>
      <c r="K458" s="255" t="str">
        <f>VLOOKUP(A458,'Questions_de_Village_V1-2-1'!$A:$AB,14,FALSE)</f>
        <v>swamp_far_away</v>
      </c>
      <c r="L458" s="255">
        <f>VLOOKUP(A458,'Questions_de_Village_V1-2-1'!$A:$AB,15,FALSE)</f>
        <v>0</v>
      </c>
      <c r="M458" s="255">
        <f>VLOOKUP(A458,'Questions_de_Village_V1-2-1'!$A:$AB,16,FALSE)</f>
        <v>0</v>
      </c>
      <c r="N458" s="251"/>
      <c r="O458" s="251"/>
      <c r="P458" s="251">
        <v>869</v>
      </c>
      <c r="Q458" s="251">
        <v>1083</v>
      </c>
      <c r="R458" s="251">
        <v>215</v>
      </c>
      <c r="S458" s="249">
        <v>1476</v>
      </c>
      <c r="T458" s="249">
        <v>1046</v>
      </c>
      <c r="U458" s="253">
        <v>70.867208672086718</v>
      </c>
      <c r="V458" s="249">
        <v>381</v>
      </c>
      <c r="W458" s="253">
        <v>25.8130081300813</v>
      </c>
      <c r="X458" s="252">
        <v>6.8651162790697677</v>
      </c>
      <c r="Y458" s="252">
        <v>4.8651162790697677</v>
      </c>
      <c r="Z458" s="252">
        <v>1.7720930232558139</v>
      </c>
      <c r="AA458" s="256">
        <v>198</v>
      </c>
      <c r="AB458" s="253">
        <v>92.093023255813961</v>
      </c>
      <c r="AC458" s="256">
        <v>15</v>
      </c>
      <c r="AD458" s="253">
        <v>6.9767441860465116</v>
      </c>
      <c r="AE458" s="256">
        <v>0</v>
      </c>
      <c r="AF458" s="253">
        <v>0</v>
      </c>
      <c r="AG458" s="256">
        <v>0</v>
      </c>
      <c r="AH458" s="253">
        <v>0</v>
      </c>
      <c r="AI458" s="251">
        <v>198</v>
      </c>
      <c r="AJ458" s="251">
        <v>183</v>
      </c>
      <c r="AK458" s="253">
        <v>51.968503937007867</v>
      </c>
      <c r="AL458" s="253">
        <v>48.031496062992126</v>
      </c>
      <c r="AM458" s="253">
        <v>100</v>
      </c>
      <c r="AN458" s="254">
        <v>24.72965879265092</v>
      </c>
      <c r="AO458" s="255" t="s">
        <v>166</v>
      </c>
    </row>
    <row r="459" spans="1:41" x14ac:dyDescent="0.25">
      <c r="A459" s="268" t="s">
        <v>1109</v>
      </c>
      <c r="B459" s="251" t="s">
        <v>1109</v>
      </c>
      <c r="C459" s="255" t="str">
        <f>VLOOKUP(A459,'Questions_de_Village_V1-2-1'!$A:$AB,1,FALSE)</f>
        <v>Marchouche</v>
      </c>
      <c r="D459" s="255" t="str">
        <f>VLOOKUP(A459,'Questions_de_Village_V1-2-1'!$A:$AB,9,FALSE)</f>
        <v>Marchouch</v>
      </c>
      <c r="E459" s="255">
        <f>VLOOKUP(A459,'Questions_de_Village_V1-2-1'!$A:$AB,4,FALSE)</f>
        <v>12.3748145741</v>
      </c>
      <c r="F459" s="255">
        <f>VLOOKUP(A459,'Questions_de_Village_V1-2-1'!$A:$AB,5,FALSE)</f>
        <v>16.739601733899999</v>
      </c>
      <c r="G459" s="255">
        <f>VLOOKUP(A459,'Questions_de_Village_V1-2-1'!$A:$AB,6,FALSE)</f>
        <v>295.52988108699998</v>
      </c>
      <c r="H459" s="255"/>
      <c r="I459" s="255" t="str">
        <f>VLOOKUP(A459,'Questions_de_Village_V1-2-1'!$A:$AB,10,FALSE)</f>
        <v>Daibaba_1_Maigana_</v>
      </c>
      <c r="J459" s="255" t="str">
        <f>VLOOKUP(A459,'Questions_de_Village_V1-2-1'!$A:$AB,11,FALSE)</f>
        <v>Albirebi</v>
      </c>
      <c r="K459" s="255" t="str">
        <f>VLOOKUP(A459,'Questions_de_Village_V1-2-1'!$A:$AB,14,FALSE)</f>
        <v>bh_in_village</v>
      </c>
      <c r="L459" s="255">
        <f>VLOOKUP(A459,'Questions_de_Village_V1-2-1'!$A:$AB,15,FALSE)</f>
        <v>1</v>
      </c>
      <c r="M459" s="255">
        <f>VLOOKUP(A459,'Questions_de_Village_V1-2-1'!$A:$AB,16,FALSE)</f>
        <v>1</v>
      </c>
      <c r="N459" s="251"/>
      <c r="O459" s="251"/>
      <c r="P459" s="251">
        <v>1379</v>
      </c>
      <c r="Q459" s="251">
        <v>1422</v>
      </c>
      <c r="R459" s="251">
        <v>44</v>
      </c>
      <c r="S459" s="249">
        <v>314</v>
      </c>
      <c r="T459" s="249">
        <v>216</v>
      </c>
      <c r="U459" s="253">
        <v>68.789808917197448</v>
      </c>
      <c r="V459" s="249">
        <v>135</v>
      </c>
      <c r="W459" s="253">
        <v>42.99363057324841</v>
      </c>
      <c r="X459" s="252">
        <v>7.1363636363636367</v>
      </c>
      <c r="Y459" s="252">
        <v>4.9090909090909092</v>
      </c>
      <c r="Z459" s="252">
        <v>3.0681818181818183</v>
      </c>
      <c r="AA459" s="256">
        <v>36</v>
      </c>
      <c r="AB459" s="253">
        <v>81.818181818181827</v>
      </c>
      <c r="AC459" s="256">
        <v>6</v>
      </c>
      <c r="AD459" s="253">
        <v>13.636363636363635</v>
      </c>
      <c r="AE459" s="256">
        <v>2</v>
      </c>
      <c r="AF459" s="253">
        <v>4.5454545454545459</v>
      </c>
      <c r="AG459" s="256">
        <v>0</v>
      </c>
      <c r="AH459" s="253">
        <v>0</v>
      </c>
      <c r="AI459" s="251">
        <v>59</v>
      </c>
      <c r="AJ459" s="251">
        <v>76</v>
      </c>
      <c r="AK459" s="253">
        <v>43.703703703703702</v>
      </c>
      <c r="AL459" s="253">
        <v>56.296296296296298</v>
      </c>
      <c r="AM459" s="253">
        <v>100</v>
      </c>
      <c r="AN459" s="254">
        <v>34.244444444444447</v>
      </c>
      <c r="AO459" s="255" t="s">
        <v>2049</v>
      </c>
    </row>
    <row r="460" spans="1:41" x14ac:dyDescent="0.25">
      <c r="A460" s="268" t="s">
        <v>1395</v>
      </c>
      <c r="B460" s="251" t="s">
        <v>1395</v>
      </c>
      <c r="C460" s="255" t="str">
        <f>VLOOKUP(A460,'Questions_de_Village_V1-2-1'!$A:$AB,1,FALSE)</f>
        <v>Mardia</v>
      </c>
      <c r="D460" s="255" t="str">
        <f>VLOOKUP(A460,'Questions_de_Village_V1-2-1'!$A:$AB,9,FALSE)</f>
        <v>Mardia1</v>
      </c>
      <c r="E460" s="255">
        <f>VLOOKUP(A460,'Questions_de_Village_V1-2-1'!$A:$AB,4,FALSE)</f>
        <v>12.588752529000001</v>
      </c>
      <c r="F460" s="255">
        <f>VLOOKUP(A460,'Questions_de_Village_V1-2-1'!$A:$AB,5,FALSE)</f>
        <v>16.5558627172</v>
      </c>
      <c r="G460" s="255">
        <f>VLOOKUP(A460,'Questions_de_Village_V1-2-1'!$A:$AB,6,FALSE)</f>
        <v>295.35203562999999</v>
      </c>
      <c r="H460" s="255"/>
      <c r="I460" s="255" t="str">
        <f>VLOOKUP(A460,'Questions_de_Village_V1-2-1'!$A:$AB,10,FALSE)</f>
        <v>Moito</v>
      </c>
      <c r="J460" s="255" t="str">
        <f>VLOOKUP(A460,'Questions_de_Village_V1-2-1'!$A:$AB,11,FALSE)</f>
        <v>Moito</v>
      </c>
      <c r="K460" s="255" t="str">
        <f>VLOOKUP(A460,'Questions_de_Village_V1-2-1'!$A:$AB,14,FALSE)</f>
        <v>open_well_in_or_near_village</v>
      </c>
      <c r="L460" s="255">
        <f>VLOOKUP(A460,'Questions_de_Village_V1-2-1'!$A:$AB,15,FALSE)</f>
        <v>0</v>
      </c>
      <c r="M460" s="255">
        <f>VLOOKUP(A460,'Questions_de_Village_V1-2-1'!$A:$AB,16,FALSE)</f>
        <v>3</v>
      </c>
      <c r="N460" s="251"/>
      <c r="O460" s="251"/>
      <c r="P460" s="251">
        <v>789</v>
      </c>
      <c r="Q460" s="251">
        <v>921</v>
      </c>
      <c r="R460" s="251">
        <v>133</v>
      </c>
      <c r="S460" s="249">
        <v>875</v>
      </c>
      <c r="T460" s="249">
        <v>626</v>
      </c>
      <c r="U460" s="253">
        <v>71.542857142857144</v>
      </c>
      <c r="V460" s="249">
        <v>178</v>
      </c>
      <c r="W460" s="253">
        <v>20.342857142857142</v>
      </c>
      <c r="X460" s="252">
        <v>6.5789473684210522</v>
      </c>
      <c r="Y460" s="252">
        <v>5.0483870967741939</v>
      </c>
      <c r="Z460" s="252">
        <v>1.3383458646616542</v>
      </c>
      <c r="AA460" s="256">
        <v>116</v>
      </c>
      <c r="AB460" s="253">
        <v>87.218045112781951</v>
      </c>
      <c r="AC460" s="256">
        <v>8</v>
      </c>
      <c r="AD460" s="253">
        <v>6.0150375939849621</v>
      </c>
      <c r="AE460" s="256">
        <v>0</v>
      </c>
      <c r="AF460" s="253">
        <v>0</v>
      </c>
      <c r="AG460" s="256">
        <v>0</v>
      </c>
      <c r="AH460" s="253">
        <v>0</v>
      </c>
      <c r="AI460" s="251">
        <v>94</v>
      </c>
      <c r="AJ460" s="251">
        <v>84</v>
      </c>
      <c r="AK460" s="253">
        <v>52.80898876404494</v>
      </c>
      <c r="AL460" s="253">
        <v>47.191011235955052</v>
      </c>
      <c r="AM460" s="253">
        <v>100</v>
      </c>
      <c r="AN460" s="254">
        <v>33.40449438202247</v>
      </c>
      <c r="AO460" s="255" t="s">
        <v>105</v>
      </c>
    </row>
    <row r="461" spans="1:41" x14ac:dyDescent="0.25">
      <c r="A461" s="268" t="s">
        <v>1918</v>
      </c>
      <c r="B461" s="251" t="s">
        <v>1918</v>
      </c>
      <c r="C461" s="255" t="str">
        <f>VLOOKUP(A461,'Questions_de_Village_V1-2-1'!$A:$AB,1,FALSE)</f>
        <v>Mariada</v>
      </c>
      <c r="D461" s="255" t="str">
        <f>VLOOKUP(A461,'Questions_de_Village_V1-2-1'!$A:$AB,9,FALSE)</f>
        <v>Marioud Tom</v>
      </c>
      <c r="E461" s="255">
        <f>VLOOKUP(A461,'Questions_de_Village_V1-2-1'!$A:$AB,4,FALSE)</f>
        <v>12.552312184</v>
      </c>
      <c r="F461" s="255">
        <f>VLOOKUP(A461,'Questions_de_Village_V1-2-1'!$A:$AB,5,FALSE)</f>
        <v>16.747082538000001</v>
      </c>
      <c r="G461" s="255">
        <f>VLOOKUP(A461,'Questions_de_Village_V1-2-1'!$A:$AB,6,FALSE)</f>
        <v>273.47316667699999</v>
      </c>
      <c r="H461" s="255"/>
      <c r="I461" s="255" t="str">
        <f>VLOOKUP(A461,'Questions_de_Village_V1-2-1'!$A:$AB,10,FALSE)</f>
        <v>Mayakne</v>
      </c>
      <c r="J461" s="255" t="str">
        <f>VLOOKUP(A461,'Questions_de_Village_V1-2-1'!$A:$AB,11,FALSE)</f>
        <v>Gambir</v>
      </c>
      <c r="K461" s="255" t="str">
        <f>VLOOKUP(A461,'Questions_de_Village_V1-2-1'!$A:$AB,14,FALSE)</f>
        <v>bh_in_next_village</v>
      </c>
      <c r="L461" s="255">
        <f>VLOOKUP(A461,'Questions_de_Village_V1-2-1'!$A:$AB,15,FALSE)</f>
        <v>0</v>
      </c>
      <c r="M461" s="255">
        <f>VLOOKUP(A461,'Questions_de_Village_V1-2-1'!$A:$AB,16,FALSE)</f>
        <v>1</v>
      </c>
      <c r="N461" s="251"/>
      <c r="O461" s="251"/>
      <c r="P461" s="251">
        <v>742</v>
      </c>
      <c r="Q461" s="251">
        <v>788</v>
      </c>
      <c r="R461" s="251">
        <v>47</v>
      </c>
      <c r="S461" s="249">
        <v>341</v>
      </c>
      <c r="T461" s="249">
        <v>248</v>
      </c>
      <c r="U461" s="253">
        <v>72.727272727272734</v>
      </c>
      <c r="V461" s="249">
        <v>78</v>
      </c>
      <c r="W461" s="253">
        <v>22.873900293255129</v>
      </c>
      <c r="X461" s="252">
        <v>7.2553191489361701</v>
      </c>
      <c r="Y461" s="252">
        <v>5.2765957446808507</v>
      </c>
      <c r="Z461" s="252">
        <v>1.6595744680851063</v>
      </c>
      <c r="AA461" s="256">
        <v>44</v>
      </c>
      <c r="AB461" s="253">
        <v>93.61702127659575</v>
      </c>
      <c r="AC461" s="256">
        <v>2</v>
      </c>
      <c r="AD461" s="253">
        <v>4.2553191489361701</v>
      </c>
      <c r="AE461" s="256">
        <v>1</v>
      </c>
      <c r="AF461" s="253">
        <v>2.1276595744680851</v>
      </c>
      <c r="AG461" s="256">
        <v>0</v>
      </c>
      <c r="AH461" s="253">
        <v>0</v>
      </c>
      <c r="AI461" s="251">
        <v>43</v>
      </c>
      <c r="AJ461" s="251">
        <v>35</v>
      </c>
      <c r="AK461" s="253">
        <v>55.128205128205131</v>
      </c>
      <c r="AL461" s="253">
        <v>44.871794871794876</v>
      </c>
      <c r="AM461" s="253">
        <v>100</v>
      </c>
      <c r="AN461" s="254">
        <v>30.858974358974358</v>
      </c>
      <c r="AO461" s="255" t="s">
        <v>105</v>
      </c>
    </row>
    <row r="462" spans="1:41" x14ac:dyDescent="0.25">
      <c r="A462" s="266" t="s">
        <v>1333</v>
      </c>
      <c r="B462" s="251" t="s">
        <v>1993</v>
      </c>
      <c r="C462" s="255" t="str">
        <f>VLOOKUP(A462,'Questions_de_Village_V1-2-1'!$A:$AB,1,FALSE)</f>
        <v>Mario</v>
      </c>
      <c r="D462" s="255" t="str">
        <f>VLOOKUP(A462,'Questions_de_Village_V1-2-1'!$A:$AB,9,FALSE)</f>
        <v>Mario1</v>
      </c>
      <c r="E462" s="255">
        <f>VLOOKUP(A462,'Questions_de_Village_V1-2-1'!$A:$AB,4,FALSE)</f>
        <v>12.496086384</v>
      </c>
      <c r="F462" s="255">
        <f>VLOOKUP(A462,'Questions_de_Village_V1-2-1'!$A:$AB,5,FALSE)</f>
        <v>16.725703340199999</v>
      </c>
      <c r="G462" s="255">
        <f>VLOOKUP(A462,'Questions_de_Village_V1-2-1'!$A:$AB,6,FALSE)</f>
        <v>298.89545927699999</v>
      </c>
      <c r="H462" s="255"/>
      <c r="I462" s="255" t="str">
        <f>VLOOKUP(A462,'Questions_de_Village_V1-2-1'!$A:$AB,10,FALSE)</f>
        <v>Mayakne</v>
      </c>
      <c r="J462" s="255" t="str">
        <f>VLOOKUP(A462,'Questions_de_Village_V1-2-1'!$A:$AB,11,FALSE)</f>
        <v>Gambir</v>
      </c>
      <c r="K462" s="255" t="str">
        <f>VLOOKUP(A462,'Questions_de_Village_V1-2-1'!$A:$AB,14,FALSE)</f>
        <v>bh_in_next_village</v>
      </c>
      <c r="L462" s="255">
        <f>VLOOKUP(A462,'Questions_de_Village_V1-2-1'!$A:$AB,15,FALSE)</f>
        <v>0</v>
      </c>
      <c r="M462" s="255">
        <f>VLOOKUP(A462,'Questions_de_Village_V1-2-1'!$A:$AB,16,FALSE)</f>
        <v>0</v>
      </c>
      <c r="N462" s="251"/>
      <c r="O462" s="251"/>
      <c r="P462" s="251">
        <v>591</v>
      </c>
      <c r="Q462" s="251">
        <v>595</v>
      </c>
      <c r="R462" s="251">
        <v>5</v>
      </c>
      <c r="S462" s="249">
        <v>34</v>
      </c>
      <c r="T462" s="249">
        <v>24</v>
      </c>
      <c r="U462" s="253">
        <v>70.588235294117652</v>
      </c>
      <c r="V462" s="249">
        <v>12</v>
      </c>
      <c r="W462" s="253">
        <v>35.294117647058826</v>
      </c>
      <c r="X462" s="252">
        <v>6.8</v>
      </c>
      <c r="Y462" s="252">
        <v>4.8</v>
      </c>
      <c r="Z462" s="252">
        <v>2.4</v>
      </c>
      <c r="AA462" s="256">
        <v>5</v>
      </c>
      <c r="AB462" s="253">
        <v>100</v>
      </c>
      <c r="AC462" s="256">
        <v>0</v>
      </c>
      <c r="AD462" s="253">
        <v>0</v>
      </c>
      <c r="AE462" s="256">
        <v>0</v>
      </c>
      <c r="AF462" s="253">
        <v>0</v>
      </c>
      <c r="AG462" s="256">
        <v>0</v>
      </c>
      <c r="AH462" s="253">
        <v>0</v>
      </c>
      <c r="AI462" s="251">
        <v>4</v>
      </c>
      <c r="AJ462" s="251">
        <v>8</v>
      </c>
      <c r="AK462" s="253">
        <v>33.333333333333329</v>
      </c>
      <c r="AL462" s="253">
        <v>66.666666666666657</v>
      </c>
      <c r="AM462" s="253">
        <v>99.999999999999986</v>
      </c>
      <c r="AN462" s="254">
        <v>37.916666666666664</v>
      </c>
      <c r="AO462" s="255" t="s">
        <v>1886</v>
      </c>
    </row>
    <row r="463" spans="1:41" x14ac:dyDescent="0.25">
      <c r="A463" s="266" t="s">
        <v>1334</v>
      </c>
      <c r="B463" s="251" t="s">
        <v>1334</v>
      </c>
      <c r="C463" s="255" t="str">
        <f>VLOOKUP(A463,'Questions_de_Village_V1-2-1'!$A:$AB,1,FALSE)</f>
        <v>Mario 2</v>
      </c>
      <c r="D463" s="273" t="str">
        <f>VLOOKUP(A463,'Questions_de_Village_V1-2-1'!$A:$AB,9,FALSE)</f>
        <v>Mario2</v>
      </c>
      <c r="E463" s="273">
        <f>VLOOKUP(A463,'Questions_de_Village_V1-2-1'!$A:$AB,4,FALSE)</f>
        <v>12.539396698799999</v>
      </c>
      <c r="F463" s="273">
        <f>VLOOKUP(A463,'Questions_de_Village_V1-2-1'!$A:$AB,5,FALSE)</f>
        <v>16.702973377799999</v>
      </c>
      <c r="G463" s="273">
        <f>VLOOKUP(A463,'Questions_de_Village_V1-2-1'!$A:$AB,6,FALSE)</f>
        <v>305.61416152300001</v>
      </c>
      <c r="H463" s="273"/>
      <c r="I463" s="273" t="str">
        <f>VLOOKUP(A463,'Questions_de_Village_V1-2-1'!$A:$AB,10,FALSE)</f>
        <v>Mayakne</v>
      </c>
      <c r="J463" s="273" t="str">
        <f>VLOOKUP(A463,'Questions_de_Village_V1-2-1'!$A:$AB,11,FALSE)</f>
        <v>Gambir</v>
      </c>
      <c r="K463" s="273" t="str">
        <f>VLOOKUP(A463,'Questions_de_Village_V1-2-1'!$A:$AB,14,FALSE)</f>
        <v>bh_in_village</v>
      </c>
      <c r="L463" s="273">
        <f>VLOOKUP(A463,'Questions_de_Village_V1-2-1'!$A:$AB,15,FALSE)</f>
        <v>1</v>
      </c>
      <c r="M463" s="273">
        <f>VLOOKUP(A463,'Questions_de_Village_V1-2-1'!$A:$AB,16,FALSE)</f>
        <v>0</v>
      </c>
      <c r="N463" s="251"/>
      <c r="O463" s="251"/>
      <c r="P463" s="251">
        <v>596</v>
      </c>
      <c r="Q463" s="251">
        <v>682</v>
      </c>
      <c r="R463" s="251">
        <v>87</v>
      </c>
      <c r="S463" s="249">
        <v>524</v>
      </c>
      <c r="T463" s="249">
        <v>364</v>
      </c>
      <c r="U463" s="253">
        <v>69.465648854961842</v>
      </c>
      <c r="V463" s="249">
        <v>130</v>
      </c>
      <c r="W463" s="253">
        <v>24.809160305343511</v>
      </c>
      <c r="X463" s="252">
        <v>6.0229885057471266</v>
      </c>
      <c r="Y463" s="252">
        <v>4.6075949367088604</v>
      </c>
      <c r="Z463" s="252">
        <v>1.4942528735632183</v>
      </c>
      <c r="AA463" s="256">
        <v>79</v>
      </c>
      <c r="AB463" s="253">
        <v>90.804597701149419</v>
      </c>
      <c r="AC463" s="256">
        <v>6</v>
      </c>
      <c r="AD463" s="253">
        <v>6.8965517241379306</v>
      </c>
      <c r="AE463" s="256">
        <v>0</v>
      </c>
      <c r="AF463" s="253">
        <v>0</v>
      </c>
      <c r="AG463" s="256">
        <v>0</v>
      </c>
      <c r="AH463" s="253">
        <v>0</v>
      </c>
      <c r="AI463" s="251">
        <v>62</v>
      </c>
      <c r="AJ463" s="251">
        <v>67</v>
      </c>
      <c r="AK463" s="253">
        <v>47.692307692307693</v>
      </c>
      <c r="AL463" s="253">
        <v>51.538461538461533</v>
      </c>
      <c r="AM463" s="253">
        <v>99.230769230769226</v>
      </c>
      <c r="AN463" s="254">
        <v>35.746153846153845</v>
      </c>
      <c r="AO463" s="255" t="s">
        <v>1886</v>
      </c>
    </row>
    <row r="464" spans="1:41" x14ac:dyDescent="0.25">
      <c r="A464" s="269" t="s">
        <v>868</v>
      </c>
      <c r="B464" s="251" t="s">
        <v>868</v>
      </c>
      <c r="C464" s="255" t="s">
        <v>868</v>
      </c>
      <c r="D464" s="275" t="s">
        <v>868</v>
      </c>
      <c r="E464" s="275">
        <v>12.829238462799999</v>
      </c>
      <c r="F464" s="275">
        <v>16.6677333017</v>
      </c>
      <c r="G464" s="275">
        <v>302.86278262000002</v>
      </c>
      <c r="H464" s="275" t="s">
        <v>11</v>
      </c>
      <c r="I464" s="275" t="s">
        <v>2064</v>
      </c>
      <c r="J464" s="275" t="s">
        <v>2065</v>
      </c>
      <c r="K464" s="275" t="s">
        <v>24</v>
      </c>
      <c r="L464" s="275">
        <v>1</v>
      </c>
      <c r="M464" s="275">
        <v>0</v>
      </c>
      <c r="N464" s="251"/>
      <c r="O464" s="251"/>
      <c r="P464" s="251">
        <v>766</v>
      </c>
      <c r="Q464" s="251">
        <v>882</v>
      </c>
      <c r="R464" s="251">
        <v>117</v>
      </c>
      <c r="S464" s="249">
        <v>914</v>
      </c>
      <c r="T464" s="249">
        <v>655</v>
      </c>
      <c r="U464" s="253">
        <v>71.663019693654263</v>
      </c>
      <c r="V464" s="249">
        <v>341</v>
      </c>
      <c r="W464" s="253">
        <v>37.308533916849015</v>
      </c>
      <c r="X464" s="252">
        <v>7.8119658119658117</v>
      </c>
      <c r="Y464" s="252">
        <v>5.6465517241379306</v>
      </c>
      <c r="Z464" s="252">
        <v>2.9145299145299144</v>
      </c>
      <c r="AA464" s="256">
        <v>94</v>
      </c>
      <c r="AB464" s="253">
        <v>80.341880341880341</v>
      </c>
      <c r="AC464" s="256">
        <v>20</v>
      </c>
      <c r="AD464" s="253">
        <v>17.094017094017094</v>
      </c>
      <c r="AE464" s="256">
        <v>3</v>
      </c>
      <c r="AF464" s="253">
        <v>2.5641025641025639</v>
      </c>
      <c r="AG464" s="256">
        <v>0</v>
      </c>
      <c r="AH464" s="253">
        <v>0</v>
      </c>
      <c r="AI464" s="251">
        <v>159</v>
      </c>
      <c r="AJ464" s="251">
        <v>182</v>
      </c>
      <c r="AK464" s="253">
        <v>46.62756598240469</v>
      </c>
      <c r="AL464" s="253">
        <v>53.372434017595303</v>
      </c>
      <c r="AM464" s="253">
        <v>100</v>
      </c>
      <c r="AN464" s="254">
        <v>32.888563049853374</v>
      </c>
      <c r="AO464" s="255" t="s">
        <v>2052</v>
      </c>
    </row>
    <row r="465" spans="1:41" x14ac:dyDescent="0.25">
      <c r="A465" s="266" t="s">
        <v>799</v>
      </c>
      <c r="B465" s="251" t="s">
        <v>799</v>
      </c>
      <c r="C465" s="255" t="str">
        <f>VLOOKUP(A465,'Questions_de_Village_V1-2-1'!$A:$AB,1,FALSE)</f>
        <v>Matibga</v>
      </c>
      <c r="D465" s="273" t="str">
        <f>VLOOKUP(A465,'Questions_de_Village_V1-2-1'!$A:$AB,9,FALSE)</f>
        <v>Matibga</v>
      </c>
      <c r="E465" s="273">
        <f>VLOOKUP(A465,'Questions_de_Village_V1-2-1'!$A:$AB,4,FALSE)</f>
        <v>12.7534479948</v>
      </c>
      <c r="F465" s="273">
        <f>VLOOKUP(A465,'Questions_de_Village_V1-2-1'!$A:$AB,5,FALSE)</f>
        <v>16.730214456900001</v>
      </c>
      <c r="G465" s="273">
        <f>VLOOKUP(A465,'Questions_de_Village_V1-2-1'!$A:$AB,6,FALSE)</f>
        <v>316.13734764600002</v>
      </c>
      <c r="H465" s="273"/>
      <c r="I465" s="273" t="str">
        <f>VLOOKUP(A465,'Questions_de_Village_V1-2-1'!$A:$AB,10,FALSE)</f>
        <v>Mayakne</v>
      </c>
      <c r="J465" s="273" t="str">
        <f>VLOOKUP(A465,'Questions_de_Village_V1-2-1'!$A:$AB,11,FALSE)</f>
        <v>Gambir</v>
      </c>
      <c r="K465" s="273" t="str">
        <f>VLOOKUP(A465,'Questions_de_Village_V1-2-1'!$A:$AB,14,FALSE)</f>
        <v>open_well_far_from_village</v>
      </c>
      <c r="L465" s="273">
        <f>VLOOKUP(A465,'Questions_de_Village_V1-2-1'!$A:$AB,15,FALSE)</f>
        <v>0</v>
      </c>
      <c r="M465" s="273">
        <f>VLOOKUP(A465,'Questions_de_Village_V1-2-1'!$A:$AB,16,FALSE)</f>
        <v>1</v>
      </c>
      <c r="N465" s="251"/>
      <c r="O465" s="251"/>
      <c r="P465" s="251">
        <v>1040</v>
      </c>
      <c r="Q465" s="251">
        <v>1117</v>
      </c>
      <c r="R465" s="251">
        <v>78</v>
      </c>
      <c r="S465" s="249">
        <v>471</v>
      </c>
      <c r="T465" s="249">
        <v>321</v>
      </c>
      <c r="U465" s="253">
        <v>68.152866242038215</v>
      </c>
      <c r="V465" s="249">
        <v>85</v>
      </c>
      <c r="W465" s="253">
        <v>18.046709129511676</v>
      </c>
      <c r="X465" s="252">
        <v>6.0384615384615383</v>
      </c>
      <c r="Y465" s="252">
        <v>4.28</v>
      </c>
      <c r="Z465" s="252">
        <v>1.0897435897435896</v>
      </c>
      <c r="AA465" s="256">
        <v>75</v>
      </c>
      <c r="AB465" s="253">
        <v>96.15384615384616</v>
      </c>
      <c r="AC465" s="256">
        <v>3</v>
      </c>
      <c r="AD465" s="253">
        <v>3.8461538461538463</v>
      </c>
      <c r="AE465" s="256">
        <v>0</v>
      </c>
      <c r="AF465" s="253">
        <v>0</v>
      </c>
      <c r="AG465" s="256">
        <v>0</v>
      </c>
      <c r="AH465" s="253">
        <v>0</v>
      </c>
      <c r="AI465" s="251">
        <v>43</v>
      </c>
      <c r="AJ465" s="251">
        <v>41</v>
      </c>
      <c r="AK465" s="253">
        <v>50.588235294117645</v>
      </c>
      <c r="AL465" s="253">
        <v>48.235294117647058</v>
      </c>
      <c r="AM465" s="253">
        <v>98.823529411764696</v>
      </c>
      <c r="AN465" s="254">
        <v>33.129411764705885</v>
      </c>
      <c r="AO465" s="255" t="s">
        <v>1886</v>
      </c>
    </row>
    <row r="466" spans="1:41" x14ac:dyDescent="0.25">
      <c r="A466" s="268" t="s">
        <v>948</v>
      </c>
      <c r="B466" s="251" t="s">
        <v>948</v>
      </c>
      <c r="C466" s="255" t="str">
        <f>VLOOKUP(A466,'Questions_de_Village_V1-2-1'!$A:$AB,1,FALSE)</f>
        <v>Matigba</v>
      </c>
      <c r="D466" s="273" t="str">
        <f>VLOOKUP(A466,'Questions_de_Village_V1-2-1'!$A:$AB,9,FALSE)</f>
        <v>Matébgé</v>
      </c>
      <c r="E466" s="273">
        <f>VLOOKUP(A466,'Questions_de_Village_V1-2-1'!$A:$AB,4,FALSE)</f>
        <v>11.8978598529</v>
      </c>
      <c r="F466" s="273">
        <f>VLOOKUP(A466,'Questions_de_Village_V1-2-1'!$A:$AB,5,FALSE)</f>
        <v>17.237957784900001</v>
      </c>
      <c r="G466" s="273">
        <f>VLOOKUP(A466,'Questions_de_Village_V1-2-1'!$A:$AB,6,FALSE)</f>
        <v>317.38116540999999</v>
      </c>
      <c r="H466" s="273"/>
      <c r="I466" s="273" t="str">
        <f>VLOOKUP(A466,'Questions_de_Village_V1-2-1'!$A:$AB,10,FALSE)</f>
        <v>Yessie</v>
      </c>
      <c r="J466" s="273" t="str">
        <f>VLOOKUP(A466,'Questions_de_Village_V1-2-1'!$A:$AB,11,FALSE)</f>
        <v>Gama</v>
      </c>
      <c r="K466" s="273" t="str">
        <f>VLOOKUP(A466,'Questions_de_Village_V1-2-1'!$A:$AB,14,FALSE)</f>
        <v>bh_in_village</v>
      </c>
      <c r="L466" s="273">
        <f>VLOOKUP(A466,'Questions_de_Village_V1-2-1'!$A:$AB,15,FALSE)</f>
        <v>1</v>
      </c>
      <c r="M466" s="273">
        <f>VLOOKUP(A466,'Questions_de_Village_V1-2-1'!$A:$AB,16,FALSE)</f>
        <v>0</v>
      </c>
      <c r="N466" s="251"/>
      <c r="O466" s="251"/>
      <c r="P466" s="251">
        <v>2317</v>
      </c>
      <c r="Q466" s="251">
        <v>2398</v>
      </c>
      <c r="R466" s="251">
        <v>82</v>
      </c>
      <c r="S466" s="249">
        <v>473</v>
      </c>
      <c r="T466" s="249">
        <v>312</v>
      </c>
      <c r="U466" s="253">
        <v>65.961945031712474</v>
      </c>
      <c r="V466" s="249">
        <v>114</v>
      </c>
      <c r="W466" s="253">
        <v>24.101479915433405</v>
      </c>
      <c r="X466" s="252">
        <v>5.7682926829268295</v>
      </c>
      <c r="Y466" s="252">
        <v>4.16</v>
      </c>
      <c r="Z466" s="252">
        <v>1.3902439024390243</v>
      </c>
      <c r="AA466" s="256">
        <v>73</v>
      </c>
      <c r="AB466" s="253">
        <v>89.024390243902445</v>
      </c>
      <c r="AC466" s="256">
        <v>9</v>
      </c>
      <c r="AD466" s="253">
        <v>10.975609756097562</v>
      </c>
      <c r="AE466" s="256">
        <v>0</v>
      </c>
      <c r="AF466" s="253">
        <v>0</v>
      </c>
      <c r="AG466" s="256">
        <v>0</v>
      </c>
      <c r="AH466" s="253">
        <v>0</v>
      </c>
      <c r="AI466" s="251">
        <v>53</v>
      </c>
      <c r="AJ466" s="251">
        <v>52</v>
      </c>
      <c r="AK466" s="253">
        <v>46.491228070175438</v>
      </c>
      <c r="AL466" s="253">
        <v>45.614035087719294</v>
      </c>
      <c r="AM466" s="253">
        <v>92.10526315789474</v>
      </c>
      <c r="AN466" s="254">
        <v>23.912280701754387</v>
      </c>
      <c r="AO466" s="255" t="s">
        <v>1961</v>
      </c>
    </row>
    <row r="467" spans="1:41" x14ac:dyDescent="0.25">
      <c r="A467" s="266" t="s">
        <v>1220</v>
      </c>
      <c r="B467" s="251" t="s">
        <v>1220</v>
      </c>
      <c r="C467" s="255" t="str">
        <f>VLOOKUP(A467,'Questions_de_Village_V1-2-1'!$A:$AB,1,FALSE)</f>
        <v>Matogse</v>
      </c>
      <c r="D467" s="273" t="str">
        <f>VLOOKUP(A467,'Questions_de_Village_V1-2-1'!$A:$AB,9,FALSE)</f>
        <v>Mitogze</v>
      </c>
      <c r="E467" s="273">
        <f>VLOOKUP(A467,'Questions_de_Village_V1-2-1'!$A:$AB,4,FALSE)</f>
        <v>12.3392155909</v>
      </c>
      <c r="F467" s="273">
        <f>VLOOKUP(A467,'Questions_de_Village_V1-2-1'!$A:$AB,5,FALSE)</f>
        <v>16.979480177300001</v>
      </c>
      <c r="G467" s="273">
        <f>VLOOKUP(A467,'Questions_de_Village_V1-2-1'!$A:$AB,6,FALSE)</f>
        <v>311.85443893899998</v>
      </c>
      <c r="H467" s="273"/>
      <c r="I467" s="273" t="str">
        <f>VLOOKUP(A467,'Questions_de_Village_V1-2-1'!$A:$AB,10,FALSE)</f>
        <v>Tania_1_Bokoro_</v>
      </c>
      <c r="J467" s="273" t="str">
        <f>VLOOKUP(A467,'Questions_de_Village_V1-2-1'!$A:$AB,11,FALSE)</f>
        <v>Bokoro</v>
      </c>
      <c r="K467" s="273" t="str">
        <f>VLOOKUP(A467,'Questions_de_Village_V1-2-1'!$A:$AB,14,FALSE)</f>
        <v>bh_in_village</v>
      </c>
      <c r="L467" s="273">
        <f>VLOOKUP(A467,'Questions_de_Village_V1-2-1'!$A:$AB,15,FALSE)</f>
        <v>2</v>
      </c>
      <c r="M467" s="273">
        <f>VLOOKUP(A467,'Questions_de_Village_V1-2-1'!$A:$AB,16,FALSE)</f>
        <v>0</v>
      </c>
      <c r="N467" s="251"/>
      <c r="O467" s="251"/>
      <c r="P467" s="251">
        <v>3342</v>
      </c>
      <c r="Q467" s="251">
        <v>3367</v>
      </c>
      <c r="R467" s="251">
        <v>26</v>
      </c>
      <c r="S467" s="249">
        <v>157</v>
      </c>
      <c r="T467" s="249">
        <v>101</v>
      </c>
      <c r="U467" s="253">
        <v>64.331210191082803</v>
      </c>
      <c r="V467" s="249">
        <v>48</v>
      </c>
      <c r="W467" s="253">
        <v>30.573248407643312</v>
      </c>
      <c r="X467" s="252">
        <v>6.0384615384615383</v>
      </c>
      <c r="Y467" s="252">
        <v>4.04</v>
      </c>
      <c r="Z467" s="252">
        <v>1.8461538461538463</v>
      </c>
      <c r="AA467" s="256">
        <v>22</v>
      </c>
      <c r="AB467" s="253">
        <v>84.615384615384613</v>
      </c>
      <c r="AC467" s="256">
        <v>4</v>
      </c>
      <c r="AD467" s="253">
        <v>15.384615384615385</v>
      </c>
      <c r="AE467" s="256">
        <v>0</v>
      </c>
      <c r="AF467" s="253">
        <v>0</v>
      </c>
      <c r="AG467" s="256">
        <v>0</v>
      </c>
      <c r="AH467" s="253">
        <v>0</v>
      </c>
      <c r="AI467" s="251">
        <v>18</v>
      </c>
      <c r="AJ467" s="251">
        <v>30</v>
      </c>
      <c r="AK467" s="253">
        <v>37.5</v>
      </c>
      <c r="AL467" s="253">
        <v>62.5</v>
      </c>
      <c r="AM467" s="253">
        <v>100</v>
      </c>
      <c r="AN467" s="254">
        <v>32.375</v>
      </c>
      <c r="AO467" s="255" t="s">
        <v>102</v>
      </c>
    </row>
    <row r="468" spans="1:41" x14ac:dyDescent="0.25">
      <c r="A468" s="268" t="s">
        <v>1436</v>
      </c>
      <c r="B468" s="251" t="s">
        <v>1436</v>
      </c>
      <c r="C468" s="255" t="str">
        <f>VLOOKUP(A468,'Questions_de_Village_V1-2-1'!$A:$AB,1,FALSE)</f>
        <v>Merecile</v>
      </c>
      <c r="D468" s="273" t="str">
        <f>VLOOKUP(A468,'Questions_de_Village_V1-2-1'!$A:$AB,9,FALSE)</f>
        <v>Miressil2 Alcharé</v>
      </c>
      <c r="E468" s="273">
        <f>VLOOKUP(A468,'Questions_de_Village_V1-2-1'!$A:$AB,4,FALSE)</f>
        <v>11.9824982632</v>
      </c>
      <c r="F468" s="273">
        <f>VLOOKUP(A468,'Questions_de_Village_V1-2-1'!$A:$AB,5,FALSE)</f>
        <v>17.192864914699999</v>
      </c>
      <c r="G468" s="273">
        <f>VLOOKUP(A468,'Questions_de_Village_V1-2-1'!$A:$AB,6,FALSE)</f>
        <v>317.39854000100001</v>
      </c>
      <c r="H468" s="273"/>
      <c r="I468" s="273" t="str">
        <f>VLOOKUP(A468,'Questions_de_Village_V1-2-1'!$A:$AB,10,FALSE)</f>
        <v>Amloudouba</v>
      </c>
      <c r="J468" s="273" t="str">
        <f>VLOOKUP(A468,'Questions_de_Village_V1-2-1'!$A:$AB,11,FALSE)</f>
        <v>Ouled_Bili</v>
      </c>
      <c r="K468" s="273" t="str">
        <f>VLOOKUP(A468,'Questions_de_Village_V1-2-1'!$A:$AB,14,FALSE)</f>
        <v>bh_in_village</v>
      </c>
      <c r="L468" s="273">
        <f>VLOOKUP(A468,'Questions_de_Village_V1-2-1'!$A:$AB,15,FALSE)</f>
        <v>1</v>
      </c>
      <c r="M468" s="273">
        <f>VLOOKUP(A468,'Questions_de_Village_V1-2-1'!$A:$AB,16,FALSE)</f>
        <v>0</v>
      </c>
      <c r="N468" s="251"/>
      <c r="O468" s="251"/>
      <c r="P468" s="251">
        <v>2829</v>
      </c>
      <c r="Q468" s="251">
        <v>2879</v>
      </c>
      <c r="R468" s="251">
        <v>51</v>
      </c>
      <c r="S468" s="249">
        <v>285</v>
      </c>
      <c r="T468" s="249">
        <v>183</v>
      </c>
      <c r="U468" s="253">
        <v>64.21052631578948</v>
      </c>
      <c r="V468" s="249">
        <v>70</v>
      </c>
      <c r="W468" s="253">
        <v>24.561403508771928</v>
      </c>
      <c r="X468" s="252">
        <v>5.5882352941176467</v>
      </c>
      <c r="Y468" s="252">
        <v>4.0666666666666664</v>
      </c>
      <c r="Z468" s="252">
        <v>1.3725490196078431</v>
      </c>
      <c r="AA468" s="256">
        <v>44</v>
      </c>
      <c r="AB468" s="253">
        <v>86.274509803921575</v>
      </c>
      <c r="AC468" s="256">
        <v>4</v>
      </c>
      <c r="AD468" s="253">
        <v>7.8431372549019605</v>
      </c>
      <c r="AE468" s="256">
        <v>1</v>
      </c>
      <c r="AF468" s="253">
        <v>1.9607843137254901</v>
      </c>
      <c r="AG468" s="256">
        <v>0</v>
      </c>
      <c r="AH468" s="253">
        <v>0</v>
      </c>
      <c r="AI468" s="251">
        <v>41</v>
      </c>
      <c r="AJ468" s="251">
        <v>29</v>
      </c>
      <c r="AK468" s="253">
        <v>58.571428571428577</v>
      </c>
      <c r="AL468" s="253">
        <v>41.428571428571431</v>
      </c>
      <c r="AM468" s="253">
        <v>100</v>
      </c>
      <c r="AN468" s="254">
        <v>37.700000000000003</v>
      </c>
      <c r="AO468" s="255" t="s">
        <v>2063</v>
      </c>
    </row>
    <row r="469" spans="1:41" x14ac:dyDescent="0.25">
      <c r="A469" s="266" t="s">
        <v>342</v>
      </c>
      <c r="B469" s="251" t="s">
        <v>1964</v>
      </c>
      <c r="C469" s="255" t="str">
        <f>VLOOKUP(A469,'Questions_de_Village_V1-2-1'!$A:$AB,1,FALSE)</f>
        <v>Michegue</v>
      </c>
      <c r="D469" s="273" t="str">
        <f>VLOOKUP(A469,'Questions_de_Village_V1-2-1'!$A:$AB,9,FALSE)</f>
        <v>Michegue</v>
      </c>
      <c r="E469" s="273">
        <f>VLOOKUP(A469,'Questions_de_Village_V1-2-1'!$A:$AB,4,FALSE)</f>
        <v>12.397764263399999</v>
      </c>
      <c r="F469" s="273">
        <f>VLOOKUP(A469,'Questions_de_Village_V1-2-1'!$A:$AB,5,FALSE)</f>
        <v>17.206017955699998</v>
      </c>
      <c r="G469" s="273">
        <f>VLOOKUP(A469,'Questions_de_Village_V1-2-1'!$A:$AB,6,FALSE)</f>
        <v>293.20221081</v>
      </c>
      <c r="H469" s="273"/>
      <c r="I469" s="273" t="str">
        <f>VLOOKUP(A469,'Questions_de_Village_V1-2-1'!$A:$AB,10,FALSE)</f>
        <v>Tania_2_Dukshi_</v>
      </c>
      <c r="J469" s="273" t="str">
        <f>VLOOKUP(A469,'Questions_de_Village_V1-2-1'!$A:$AB,11,FALSE)</f>
        <v>Bokoro</v>
      </c>
      <c r="K469" s="273" t="str">
        <f>VLOOKUP(A469,'Questions_de_Village_V1-2-1'!$A:$AB,14,FALSE)</f>
        <v>open_well_in_or_near_village</v>
      </c>
      <c r="L469" s="273">
        <f>VLOOKUP(A469,'Questions_de_Village_V1-2-1'!$A:$AB,15,FALSE)</f>
        <v>0</v>
      </c>
      <c r="M469" s="273">
        <f>VLOOKUP(A469,'Questions_de_Village_V1-2-1'!$A:$AB,16,FALSE)</f>
        <v>0</v>
      </c>
      <c r="N469" s="251"/>
      <c r="O469" s="251"/>
      <c r="P469" s="251">
        <v>8986</v>
      </c>
      <c r="Q469" s="251">
        <v>9034</v>
      </c>
      <c r="R469" s="251">
        <v>49</v>
      </c>
      <c r="S469" s="249">
        <v>290</v>
      </c>
      <c r="T469" s="249">
        <v>190</v>
      </c>
      <c r="U469" s="253">
        <v>65.517241379310349</v>
      </c>
      <c r="V469" s="249">
        <v>82</v>
      </c>
      <c r="W469" s="253">
        <v>28.27586206896552</v>
      </c>
      <c r="X469" s="252">
        <v>5.9183673469387754</v>
      </c>
      <c r="Y469" s="252">
        <v>3.9583333333333335</v>
      </c>
      <c r="Z469" s="252">
        <v>1.6734693877551021</v>
      </c>
      <c r="AA469" s="256">
        <v>46</v>
      </c>
      <c r="AB469" s="253">
        <v>93.877551020408163</v>
      </c>
      <c r="AC469" s="256">
        <v>3</v>
      </c>
      <c r="AD469" s="253">
        <v>6.1224489795918364</v>
      </c>
      <c r="AE469" s="256">
        <v>0</v>
      </c>
      <c r="AF469" s="253">
        <v>0</v>
      </c>
      <c r="AG469" s="256">
        <v>0</v>
      </c>
      <c r="AH469" s="253">
        <v>0</v>
      </c>
      <c r="AI469" s="251">
        <v>33</v>
      </c>
      <c r="AJ469" s="251">
        <v>49</v>
      </c>
      <c r="AK469" s="253">
        <v>40.243902439024396</v>
      </c>
      <c r="AL469" s="253">
        <v>59.756097560975604</v>
      </c>
      <c r="AM469" s="253">
        <v>100</v>
      </c>
      <c r="AN469" s="254">
        <v>31.646341463414632</v>
      </c>
      <c r="AO469" s="255" t="s">
        <v>102</v>
      </c>
    </row>
    <row r="470" spans="1:41" x14ac:dyDescent="0.25">
      <c r="A470" s="268" t="s">
        <v>653</v>
      </c>
      <c r="B470" s="251" t="s">
        <v>653</v>
      </c>
      <c r="C470" s="255" t="str">
        <f>VLOOKUP(A470,'Questions_de_Village_V1-2-1'!$A:$AB,1,FALSE)</f>
        <v>Mirehike</v>
      </c>
      <c r="D470" s="273" t="str">
        <f>VLOOKUP(A470,'Questions_de_Village_V1-2-1'!$A:$AB,9,FALSE)</f>
        <v>Mirehike</v>
      </c>
      <c r="E470" s="273">
        <f>VLOOKUP(A470,'Questions_de_Village_V1-2-1'!$A:$AB,4,FALSE)</f>
        <v>11.852440463900001</v>
      </c>
      <c r="F470" s="273">
        <f>VLOOKUP(A470,'Questions_de_Village_V1-2-1'!$A:$AB,5,FALSE)</f>
        <v>17.3185318401</v>
      </c>
      <c r="G470" s="273">
        <f>VLOOKUP(A470,'Questions_de_Village_V1-2-1'!$A:$AB,6,FALSE)</f>
        <v>324.594462572</v>
      </c>
      <c r="H470" s="273"/>
      <c r="I470" s="273" t="str">
        <f>VLOOKUP(A470,'Questions_de_Village_V1-2-1'!$A:$AB,10,FALSE)</f>
        <v>Yessie</v>
      </c>
      <c r="J470" s="273" t="str">
        <f>VLOOKUP(A470,'Questions_de_Village_V1-2-1'!$A:$AB,11,FALSE)</f>
        <v>Gama</v>
      </c>
      <c r="K470" s="273" t="str">
        <f>VLOOKUP(A470,'Questions_de_Village_V1-2-1'!$A:$AB,14,FALSE)</f>
        <v>bh_in_next_village</v>
      </c>
      <c r="L470" s="273">
        <f>VLOOKUP(A470,'Questions_de_Village_V1-2-1'!$A:$AB,15,FALSE)</f>
        <v>0</v>
      </c>
      <c r="M470" s="273">
        <f>VLOOKUP(A470,'Questions_de_Village_V1-2-1'!$A:$AB,16,FALSE)</f>
        <v>0</v>
      </c>
      <c r="N470" s="251"/>
      <c r="O470" s="251"/>
      <c r="P470" s="251">
        <v>2095</v>
      </c>
      <c r="Q470" s="251">
        <v>2099</v>
      </c>
      <c r="R470" s="251">
        <v>5</v>
      </c>
      <c r="S470" s="249">
        <v>38</v>
      </c>
      <c r="T470" s="249">
        <v>28</v>
      </c>
      <c r="U470" s="253">
        <v>73.68421052631578</v>
      </c>
      <c r="V470" s="249">
        <v>9</v>
      </c>
      <c r="W470" s="253">
        <v>23.684210526315788</v>
      </c>
      <c r="X470" s="252">
        <v>7.6</v>
      </c>
      <c r="Y470" s="252">
        <v>5.6</v>
      </c>
      <c r="Z470" s="252">
        <v>1.8</v>
      </c>
      <c r="AA470" s="256">
        <v>5</v>
      </c>
      <c r="AB470" s="253">
        <v>100</v>
      </c>
      <c r="AC470" s="256">
        <v>0</v>
      </c>
      <c r="AD470" s="253">
        <v>0</v>
      </c>
      <c r="AE470" s="256">
        <v>0</v>
      </c>
      <c r="AF470" s="253">
        <v>0</v>
      </c>
      <c r="AG470" s="256">
        <v>0</v>
      </c>
      <c r="AH470" s="253">
        <v>0</v>
      </c>
      <c r="AI470" s="251">
        <v>4</v>
      </c>
      <c r="AJ470" s="251">
        <v>5</v>
      </c>
      <c r="AK470" s="253">
        <v>44.444444444444443</v>
      </c>
      <c r="AL470" s="253">
        <v>55.555555555555557</v>
      </c>
      <c r="AM470" s="253">
        <v>100</v>
      </c>
      <c r="AN470" s="254">
        <v>39.555555555555557</v>
      </c>
      <c r="AO470" s="255" t="s">
        <v>1961</v>
      </c>
    </row>
    <row r="471" spans="1:41" x14ac:dyDescent="0.25">
      <c r="A471" s="268" t="s">
        <v>556</v>
      </c>
      <c r="B471" s="251" t="s">
        <v>556</v>
      </c>
      <c r="C471" s="255" t="str">
        <f>VLOOKUP(A471,'Questions_de_Village_V1-2-1'!$A:$AB,1,FALSE)</f>
        <v>Mirere</v>
      </c>
      <c r="D471" s="273" t="str">
        <f>VLOOKUP(A471,'Questions_de_Village_V1-2-1'!$A:$AB,9,FALSE)</f>
        <v>Mirere</v>
      </c>
      <c r="E471" s="273">
        <f>VLOOKUP(A471,'Questions_de_Village_V1-2-1'!$A:$AB,4,FALSE)</f>
        <v>11.8944597839</v>
      </c>
      <c r="F471" s="273">
        <f>VLOOKUP(A471,'Questions_de_Village_V1-2-1'!$A:$AB,5,FALSE)</f>
        <v>17.329732699400001</v>
      </c>
      <c r="G471" s="273">
        <f>VLOOKUP(A471,'Questions_de_Village_V1-2-1'!$A:$AB,6,FALSE)</f>
        <v>348.96502548500001</v>
      </c>
      <c r="H471" s="273"/>
      <c r="I471" s="273" t="str">
        <f>VLOOKUP(A471,'Questions_de_Village_V1-2-1'!$A:$AB,10,FALSE)</f>
        <v>Amloudouba</v>
      </c>
      <c r="J471" s="273" t="str">
        <f>VLOOKUP(A471,'Questions_de_Village_V1-2-1'!$A:$AB,11,FALSE)</f>
        <v>Ouled_Bili</v>
      </c>
      <c r="K471" s="273" t="str">
        <f>VLOOKUP(A471,'Questions_de_Village_V1-2-1'!$A:$AB,14,FALSE)</f>
        <v>open_well_far_from_village</v>
      </c>
      <c r="L471" s="273">
        <f>VLOOKUP(A471,'Questions_de_Village_V1-2-1'!$A:$AB,15,FALSE)</f>
        <v>0</v>
      </c>
      <c r="M471" s="273">
        <f>VLOOKUP(A471,'Questions_de_Village_V1-2-1'!$A:$AB,16,FALSE)</f>
        <v>0</v>
      </c>
      <c r="N471" s="251"/>
      <c r="O471" s="251"/>
      <c r="P471" s="251">
        <v>2622</v>
      </c>
      <c r="Q471" s="251">
        <v>2631</v>
      </c>
      <c r="R471" s="251">
        <v>10</v>
      </c>
      <c r="S471" s="249">
        <v>79</v>
      </c>
      <c r="T471" s="249">
        <v>57</v>
      </c>
      <c r="U471" s="253">
        <v>72.151898734177209</v>
      </c>
      <c r="V471" s="249">
        <v>23</v>
      </c>
      <c r="W471" s="253">
        <v>29.11392405063291</v>
      </c>
      <c r="X471" s="252">
        <v>7.9</v>
      </c>
      <c r="Y471" s="252">
        <v>5.7</v>
      </c>
      <c r="Z471" s="252">
        <v>2.2999999999999998</v>
      </c>
      <c r="AA471" s="256">
        <v>8</v>
      </c>
      <c r="AB471" s="253">
        <v>80</v>
      </c>
      <c r="AC471" s="256">
        <v>2</v>
      </c>
      <c r="AD471" s="253">
        <v>20</v>
      </c>
      <c r="AE471" s="256">
        <v>0</v>
      </c>
      <c r="AF471" s="253">
        <v>0</v>
      </c>
      <c r="AG471" s="256">
        <v>0</v>
      </c>
      <c r="AH471" s="253">
        <v>0</v>
      </c>
      <c r="AI471" s="251">
        <v>10</v>
      </c>
      <c r="AJ471" s="251">
        <v>13</v>
      </c>
      <c r="AK471" s="253">
        <v>43.478260869565219</v>
      </c>
      <c r="AL471" s="253">
        <v>56.521739130434781</v>
      </c>
      <c r="AM471" s="253">
        <v>100</v>
      </c>
      <c r="AN471" s="254">
        <v>35.608695652173914</v>
      </c>
      <c r="AO471" s="255" t="s">
        <v>2063</v>
      </c>
    </row>
    <row r="472" spans="1:41" x14ac:dyDescent="0.25">
      <c r="A472" s="268" t="s">
        <v>1435</v>
      </c>
      <c r="B472" s="251" t="s">
        <v>1435</v>
      </c>
      <c r="C472" s="255" t="str">
        <f>VLOOKUP(A472,'Questions_de_Village_V1-2-1'!$A:$AB,1,FALSE)</f>
        <v>Miressil 2</v>
      </c>
      <c r="D472" s="273" t="str">
        <f>VLOOKUP(A472,'Questions_de_Village_V1-2-1'!$A:$AB,9,FALSE)</f>
        <v>Miressil 1</v>
      </c>
      <c r="E472" s="273">
        <f>VLOOKUP(A472,'Questions_de_Village_V1-2-1'!$A:$AB,4,FALSE)</f>
        <v>11.978783356099999</v>
      </c>
      <c r="F472" s="273">
        <f>VLOOKUP(A472,'Questions_de_Village_V1-2-1'!$A:$AB,5,FALSE)</f>
        <v>17.206028997099999</v>
      </c>
      <c r="G472" s="273">
        <f>VLOOKUP(A472,'Questions_de_Village_V1-2-1'!$A:$AB,6,FALSE)</f>
        <v>289.02784719200002</v>
      </c>
      <c r="H472" s="273"/>
      <c r="I472" s="273" t="str">
        <f>VLOOKUP(A472,'Questions_de_Village_V1-2-1'!$A:$AB,10,FALSE)</f>
        <v>Amloudouba</v>
      </c>
      <c r="J472" s="273" t="str">
        <f>VLOOKUP(A472,'Questions_de_Village_V1-2-1'!$A:$AB,11,FALSE)</f>
        <v>Ouled_Bili</v>
      </c>
      <c r="K472" s="273" t="str">
        <f>VLOOKUP(A472,'Questions_de_Village_V1-2-1'!$A:$AB,14,FALSE)</f>
        <v>bh_in_village</v>
      </c>
      <c r="L472" s="273">
        <f>VLOOKUP(A472,'Questions_de_Village_V1-2-1'!$A:$AB,15,FALSE)</f>
        <v>1</v>
      </c>
      <c r="M472" s="273">
        <f>VLOOKUP(A472,'Questions_de_Village_V1-2-1'!$A:$AB,16,FALSE)</f>
        <v>0</v>
      </c>
      <c r="N472" s="251"/>
      <c r="O472" s="251"/>
      <c r="P472" s="251">
        <v>2591</v>
      </c>
      <c r="Q472" s="251">
        <v>2596</v>
      </c>
      <c r="R472" s="251">
        <v>6</v>
      </c>
      <c r="S472" s="249">
        <v>26</v>
      </c>
      <c r="T472" s="249">
        <v>13</v>
      </c>
      <c r="U472" s="253">
        <v>50</v>
      </c>
      <c r="V472" s="249">
        <v>6</v>
      </c>
      <c r="W472" s="253">
        <v>23.076923076923077</v>
      </c>
      <c r="X472" s="252">
        <v>4.333333333333333</v>
      </c>
      <c r="Y472" s="252">
        <v>2.1666666666666665</v>
      </c>
      <c r="Z472" s="252">
        <v>1</v>
      </c>
      <c r="AA472" s="256">
        <v>5</v>
      </c>
      <c r="AB472" s="253">
        <v>83.333333333333343</v>
      </c>
      <c r="AC472" s="256">
        <v>1</v>
      </c>
      <c r="AD472" s="253">
        <v>16.666666666666664</v>
      </c>
      <c r="AE472" s="256">
        <v>0</v>
      </c>
      <c r="AF472" s="253">
        <v>0</v>
      </c>
      <c r="AG472" s="256">
        <v>0</v>
      </c>
      <c r="AH472" s="253">
        <v>0</v>
      </c>
      <c r="AI472" s="251">
        <v>2</v>
      </c>
      <c r="AJ472" s="251">
        <v>4</v>
      </c>
      <c r="AK472" s="253">
        <v>33.333333333333329</v>
      </c>
      <c r="AL472" s="253">
        <v>66.666666666666657</v>
      </c>
      <c r="AM472" s="253">
        <v>99.999999999999986</v>
      </c>
      <c r="AN472" s="254">
        <v>24.666666666666668</v>
      </c>
      <c r="AO472" s="255" t="s">
        <v>2063</v>
      </c>
    </row>
    <row r="473" spans="1:41" x14ac:dyDescent="0.25">
      <c r="A473" s="266" t="s">
        <v>1221</v>
      </c>
      <c r="B473" s="251" t="s">
        <v>1958</v>
      </c>
      <c r="C473" s="255" t="str">
        <f>VLOOKUP(A473,'Questions_de_Village_V1-2-1'!$A:$AB,1,FALSE)</f>
        <v>Modogo</v>
      </c>
      <c r="D473" s="273" t="str">
        <f>VLOOKUP(A473,'Questions_de_Village_V1-2-1'!$A:$AB,9,FALSE)</f>
        <v>Madago</v>
      </c>
      <c r="E473" s="273">
        <f>VLOOKUP(A473,'Questions_de_Village_V1-2-1'!$A:$AB,4,FALSE)</f>
        <v>12.437737051799999</v>
      </c>
      <c r="F473" s="273">
        <f>VLOOKUP(A473,'Questions_de_Village_V1-2-1'!$A:$AB,5,FALSE)</f>
        <v>17.0473071533</v>
      </c>
      <c r="G473" s="273">
        <f>VLOOKUP(A473,'Questions_de_Village_V1-2-1'!$A:$AB,6,FALSE)</f>
        <v>356.90506346199999</v>
      </c>
      <c r="H473" s="273"/>
      <c r="I473" s="273" t="str">
        <f>VLOOKUP(A473,'Questions_de_Village_V1-2-1'!$A:$AB,10,FALSE)</f>
        <v>Tania_1_Bokoro_</v>
      </c>
      <c r="J473" s="273" t="str">
        <f>VLOOKUP(A473,'Questions_de_Village_V1-2-1'!$A:$AB,11,FALSE)</f>
        <v>Bokoro</v>
      </c>
      <c r="K473" s="273" t="str">
        <f>VLOOKUP(A473,'Questions_de_Village_V1-2-1'!$A:$AB,14,FALSE)</f>
        <v>bh_in_village</v>
      </c>
      <c r="L473" s="273">
        <f>VLOOKUP(A473,'Questions_de_Village_V1-2-1'!$A:$AB,15,FALSE)</f>
        <v>1</v>
      </c>
      <c r="M473" s="273">
        <f>VLOOKUP(A473,'Questions_de_Village_V1-2-1'!$A:$AB,16,FALSE)</f>
        <v>0</v>
      </c>
      <c r="N473" s="251"/>
      <c r="O473" s="251"/>
      <c r="P473" s="251">
        <v>4514</v>
      </c>
      <c r="Q473" s="251">
        <v>4544</v>
      </c>
      <c r="R473" s="251">
        <v>31</v>
      </c>
      <c r="S473" s="249">
        <v>185</v>
      </c>
      <c r="T473" s="249">
        <v>122</v>
      </c>
      <c r="U473" s="253">
        <v>65.945945945945951</v>
      </c>
      <c r="V473" s="249">
        <v>38</v>
      </c>
      <c r="W473" s="253">
        <v>20.54054054054054</v>
      </c>
      <c r="X473" s="252">
        <v>5.967741935483871</v>
      </c>
      <c r="Y473" s="252">
        <v>4.2068965517241379</v>
      </c>
      <c r="Z473" s="252">
        <v>1.2258064516129032</v>
      </c>
      <c r="AA473" s="256">
        <v>29</v>
      </c>
      <c r="AB473" s="253">
        <v>93.548387096774192</v>
      </c>
      <c r="AC473" s="256">
        <v>2</v>
      </c>
      <c r="AD473" s="253">
        <v>6.4516129032258061</v>
      </c>
      <c r="AE473" s="256">
        <v>0</v>
      </c>
      <c r="AF473" s="253">
        <v>0</v>
      </c>
      <c r="AG473" s="256">
        <v>0</v>
      </c>
      <c r="AH473" s="253">
        <v>0</v>
      </c>
      <c r="AI473" s="251">
        <v>14</v>
      </c>
      <c r="AJ473" s="251">
        <v>24</v>
      </c>
      <c r="AK473" s="253">
        <v>36.84210526315789</v>
      </c>
      <c r="AL473" s="253">
        <v>63.157894736842103</v>
      </c>
      <c r="AM473" s="253">
        <v>100</v>
      </c>
      <c r="AN473" s="254">
        <v>33.315789473684212</v>
      </c>
      <c r="AO473" s="255" t="s">
        <v>102</v>
      </c>
    </row>
    <row r="474" spans="1:41" x14ac:dyDescent="0.25">
      <c r="A474" s="181" t="s">
        <v>1798</v>
      </c>
      <c r="B474" s="251" t="s">
        <v>1798</v>
      </c>
      <c r="C474" s="255" t="e">
        <f>VLOOKUP(A474,'Questions_de_Village_V1-2-1'!$A:$AB,1,FALSE)</f>
        <v>#N/A</v>
      </c>
      <c r="D474" s="255" t="e">
        <f>VLOOKUP(A474,'Questions_de_Village_V1-2-1'!$A:$AB,9,FALSE)</f>
        <v>#N/A</v>
      </c>
      <c r="E474" s="255" t="e">
        <f>VLOOKUP(A474,'Questions_de_Village_V1-2-1'!$A:$AB,4,FALSE)</f>
        <v>#N/A</v>
      </c>
      <c r="F474" s="255" t="e">
        <f>VLOOKUP(A474,'Questions_de_Village_V1-2-1'!$A:$AB,5,FALSE)</f>
        <v>#N/A</v>
      </c>
      <c r="G474" s="255" t="e">
        <f>VLOOKUP(A474,'Questions_de_Village_V1-2-1'!$A:$AB,6,FALSE)</f>
        <v>#N/A</v>
      </c>
      <c r="H474" s="255"/>
      <c r="I474" s="255" t="e">
        <f>VLOOKUP(A474,'Questions_de_Village_V1-2-1'!$A:$AB,10,FALSE)</f>
        <v>#N/A</v>
      </c>
      <c r="J474" s="255" t="e">
        <f>VLOOKUP(A474,'Questions_de_Village_V1-2-1'!$A:$AB,11,FALSE)</f>
        <v>#N/A</v>
      </c>
      <c r="K474" s="255" t="e">
        <f>VLOOKUP(A474,'Questions_de_Village_V1-2-1'!$A:$AB,14,FALSE)</f>
        <v>#N/A</v>
      </c>
      <c r="L474" s="255" t="e">
        <f>VLOOKUP(A474,'Questions_de_Village_V1-2-1'!$A:$AB,15,FALSE)</f>
        <v>#N/A</v>
      </c>
      <c r="M474" s="255" t="e">
        <f>VLOOKUP(A474,'Questions_de_Village_V1-2-1'!$A:$AB,16,FALSE)</f>
        <v>#N/A</v>
      </c>
      <c r="N474" s="251"/>
      <c r="O474" s="251"/>
      <c r="P474" s="251">
        <v>1078</v>
      </c>
      <c r="Q474" s="251">
        <v>1116</v>
      </c>
      <c r="R474" s="251">
        <v>39</v>
      </c>
      <c r="S474" s="249">
        <v>197</v>
      </c>
      <c r="T474" s="249">
        <v>124</v>
      </c>
      <c r="U474" s="253">
        <v>62.944162436548226</v>
      </c>
      <c r="V474" s="249">
        <v>51</v>
      </c>
      <c r="W474" s="253">
        <v>25.888324873096447</v>
      </c>
      <c r="X474" s="252">
        <v>5.0512820512820511</v>
      </c>
      <c r="Y474" s="252">
        <v>3.263157894736842</v>
      </c>
      <c r="Z474" s="252">
        <v>1.3076923076923077</v>
      </c>
      <c r="AA474" s="256">
        <v>34</v>
      </c>
      <c r="AB474" s="253">
        <v>87.179487179487182</v>
      </c>
      <c r="AC474" s="256">
        <v>4</v>
      </c>
      <c r="AD474" s="253">
        <v>10.256410256410255</v>
      </c>
      <c r="AE474" s="256">
        <v>0</v>
      </c>
      <c r="AF474" s="253">
        <v>0</v>
      </c>
      <c r="AG474" s="256">
        <v>0</v>
      </c>
      <c r="AH474" s="253">
        <v>0</v>
      </c>
      <c r="AI474" s="251">
        <v>25</v>
      </c>
      <c r="AJ474" s="251">
        <v>26</v>
      </c>
      <c r="AK474" s="253">
        <v>49.019607843137251</v>
      </c>
      <c r="AL474" s="253">
        <v>50.980392156862742</v>
      </c>
      <c r="AM474" s="253">
        <v>100</v>
      </c>
      <c r="AN474" s="254">
        <v>42.490196078431374</v>
      </c>
      <c r="AO474" s="273" t="s">
        <v>1796</v>
      </c>
    </row>
    <row r="475" spans="1:41" x14ac:dyDescent="0.25">
      <c r="A475" s="268" t="s">
        <v>1860</v>
      </c>
      <c r="B475" s="251" t="s">
        <v>1860</v>
      </c>
      <c r="C475" s="255" t="str">
        <f>VLOOKUP(A475,'Questions_de_Village_V1-2-1'!$A:$AB,1,FALSE)</f>
        <v>Moumier</v>
      </c>
      <c r="D475" s="255" t="str">
        <f>VLOOKUP(A475,'Questions_de_Village_V1-2-1'!$A:$AB,9,FALSE)</f>
        <v>Gama(Moumiye)</v>
      </c>
      <c r="E475" s="255">
        <f>VLOOKUP(A475,'Questions_de_Village_V1-2-1'!$A:$AB,4,FALSE)</f>
        <v>11.7895682443</v>
      </c>
      <c r="F475" s="255">
        <f>VLOOKUP(A475,'Questions_de_Village_V1-2-1'!$A:$AB,5,FALSE)</f>
        <v>17.158925268699999</v>
      </c>
      <c r="G475" s="255">
        <f>VLOOKUP(A475,'Questions_de_Village_V1-2-1'!$A:$AB,6,FALSE)</f>
        <v>342.27458895299998</v>
      </c>
      <c r="H475" s="255"/>
      <c r="I475" s="255" t="str">
        <f>VLOOKUP(A475,'Questions_de_Village_V1-2-1'!$A:$AB,10,FALSE)</f>
        <v>Yessie</v>
      </c>
      <c r="J475" s="255" t="str">
        <f>VLOOKUP(A475,'Questions_de_Village_V1-2-1'!$A:$AB,11,FALSE)</f>
        <v>Gama</v>
      </c>
      <c r="K475" s="255" t="str">
        <f>VLOOKUP(A475,'Questions_de_Village_V1-2-1'!$A:$AB,14,FALSE)</f>
        <v>bh_in_village</v>
      </c>
      <c r="L475" s="255">
        <f>VLOOKUP(A475,'Questions_de_Village_V1-2-1'!$A:$AB,15,FALSE)</f>
        <v>2</v>
      </c>
      <c r="M475" s="255">
        <f>VLOOKUP(A475,'Questions_de_Village_V1-2-1'!$A:$AB,16,FALSE)</f>
        <v>0</v>
      </c>
      <c r="N475" s="251"/>
      <c r="O475" s="251"/>
      <c r="P475" s="251">
        <v>1206</v>
      </c>
      <c r="Q475" s="251">
        <v>1363</v>
      </c>
      <c r="R475" s="251">
        <v>158</v>
      </c>
      <c r="S475" s="249">
        <v>896</v>
      </c>
      <c r="T475" s="249">
        <v>583</v>
      </c>
      <c r="U475" s="253">
        <v>65.066964285714292</v>
      </c>
      <c r="V475" s="249">
        <v>192</v>
      </c>
      <c r="W475" s="253">
        <v>21.428571428571427</v>
      </c>
      <c r="X475" s="252">
        <v>5.6708860759493671</v>
      </c>
      <c r="Y475" s="252">
        <v>4.5193798449612403</v>
      </c>
      <c r="Z475" s="252">
        <v>1.2151898734177216</v>
      </c>
      <c r="AA475" s="256">
        <v>140</v>
      </c>
      <c r="AB475" s="253">
        <v>88.60759493670885</v>
      </c>
      <c r="AC475" s="256">
        <v>13</v>
      </c>
      <c r="AD475" s="253">
        <v>8.2278481012658222</v>
      </c>
      <c r="AE475" s="256">
        <v>3</v>
      </c>
      <c r="AF475" s="253">
        <v>1.89873417721519</v>
      </c>
      <c r="AG475" s="256">
        <v>0</v>
      </c>
      <c r="AH475" s="253">
        <v>0</v>
      </c>
      <c r="AI475" s="251">
        <v>82</v>
      </c>
      <c r="AJ475" s="251">
        <v>94</v>
      </c>
      <c r="AK475" s="253">
        <v>42.708333333333329</v>
      </c>
      <c r="AL475" s="253">
        <v>48.958333333333329</v>
      </c>
      <c r="AM475" s="253">
        <v>91.666666666666657</v>
      </c>
      <c r="AN475" s="254">
        <v>23.755208333333332</v>
      </c>
      <c r="AO475" s="255" t="s">
        <v>1961</v>
      </c>
    </row>
    <row r="476" spans="1:41" x14ac:dyDescent="0.25">
      <c r="A476" s="266" t="s">
        <v>1222</v>
      </c>
      <c r="B476" s="259" t="s">
        <v>1222</v>
      </c>
      <c r="C476" s="263" t="str">
        <f>VLOOKUP(A476,'Questions_de_Village_V1-2-1'!$A:$AB,1,FALSE)</f>
        <v>Mouraye</v>
      </c>
      <c r="D476" s="263" t="str">
        <f>VLOOKUP(A476,'Questions_de_Village_V1-2-1'!$A:$AB,9,FALSE)</f>
        <v>Mouraya</v>
      </c>
      <c r="E476" s="263">
        <f>VLOOKUP(A476,'Questions_de_Village_V1-2-1'!$A:$AB,4,FALSE)</f>
        <v>12.452831245700001</v>
      </c>
      <c r="F476" s="263">
        <f>VLOOKUP(A476,'Questions_de_Village_V1-2-1'!$A:$AB,5,FALSE)</f>
        <v>17.122749080799998</v>
      </c>
      <c r="G476" s="263">
        <f>VLOOKUP(A476,'Questions_de_Village_V1-2-1'!$A:$AB,6,FALSE)</f>
        <v>303.06930701300001</v>
      </c>
      <c r="H476" s="263"/>
      <c r="I476" s="263" t="str">
        <f>VLOOKUP(A476,'Questions_de_Village_V1-2-1'!$A:$AB,10,FALSE)</f>
        <v>Tania_1_Bokoro_</v>
      </c>
      <c r="J476" s="263" t="str">
        <f>VLOOKUP(A476,'Questions_de_Village_V1-2-1'!$A:$AB,11,FALSE)</f>
        <v>Bokoro</v>
      </c>
      <c r="K476" s="263" t="str">
        <f>VLOOKUP(A476,'Questions_de_Village_V1-2-1'!$A:$AB,14,FALSE)</f>
        <v>bh_in_village</v>
      </c>
      <c r="L476" s="263">
        <f>VLOOKUP(A476,'Questions_de_Village_V1-2-1'!$A:$AB,15,FALSE)</f>
        <v>1</v>
      </c>
      <c r="M476" s="263">
        <f>VLOOKUP(A476,'Questions_de_Village_V1-2-1'!$A:$AB,16,FALSE)</f>
        <v>0</v>
      </c>
      <c r="N476" s="259"/>
      <c r="O476" s="259"/>
      <c r="P476" s="259">
        <v>7274</v>
      </c>
      <c r="Q476" s="259">
        <v>7308</v>
      </c>
      <c r="R476" s="259">
        <v>35</v>
      </c>
      <c r="S476" s="257">
        <v>187</v>
      </c>
      <c r="T476" s="257">
        <v>120</v>
      </c>
      <c r="U476" s="261">
        <v>64.171122994652407</v>
      </c>
      <c r="V476" s="257">
        <v>41</v>
      </c>
      <c r="W476" s="261">
        <v>21.925133689839569</v>
      </c>
      <c r="X476" s="260">
        <v>5.3428571428571425</v>
      </c>
      <c r="Y476" s="260">
        <v>3.4285714285714284</v>
      </c>
      <c r="Z476" s="260">
        <v>1.1714285714285715</v>
      </c>
      <c r="AA476" s="264">
        <v>33</v>
      </c>
      <c r="AB476" s="261">
        <v>94.285714285714278</v>
      </c>
      <c r="AC476" s="264">
        <v>1</v>
      </c>
      <c r="AD476" s="261">
        <v>2.8571428571428572</v>
      </c>
      <c r="AE476" s="264">
        <v>0</v>
      </c>
      <c r="AF476" s="261">
        <v>0</v>
      </c>
      <c r="AG476" s="264">
        <v>0</v>
      </c>
      <c r="AH476" s="261">
        <v>0</v>
      </c>
      <c r="AI476" s="259">
        <v>21</v>
      </c>
      <c r="AJ476" s="259">
        <v>20</v>
      </c>
      <c r="AK476" s="261">
        <v>51.219512195121951</v>
      </c>
      <c r="AL476" s="261">
        <v>48.780487804878049</v>
      </c>
      <c r="AM476" s="261">
        <v>100</v>
      </c>
      <c r="AN476" s="262">
        <v>29.414634146341463</v>
      </c>
      <c r="AO476" s="169" t="s">
        <v>102</v>
      </c>
    </row>
    <row r="477" spans="1:41" x14ac:dyDescent="0.25">
      <c r="A477" s="268" t="s">
        <v>43</v>
      </c>
      <c r="B477" s="259" t="s">
        <v>43</v>
      </c>
      <c r="C477" s="263" t="str">
        <f>VLOOKUP(A477,'Questions_de_Village_V1-2-1'!$A:$AB,1,FALSE)</f>
        <v>Mousbana</v>
      </c>
      <c r="D477" s="263" t="str">
        <f>VLOOKUP(A477,'Questions_de_Village_V1-2-1'!$A:$AB,9,FALSE)</f>
        <v>Mousbana</v>
      </c>
      <c r="E477" s="263">
        <f>VLOOKUP(A477,'Questions_de_Village_V1-2-1'!$A:$AB,4,FALSE)</f>
        <v>12.514662850800001</v>
      </c>
      <c r="F477" s="263">
        <f>VLOOKUP(A477,'Questions_de_Village_V1-2-1'!$A:$AB,5,FALSE)</f>
        <v>16.5652877152</v>
      </c>
      <c r="G477" s="263">
        <f>VLOOKUP(A477,'Questions_de_Village_V1-2-1'!$A:$AB,6,FALSE)</f>
        <v>311.18566695099997</v>
      </c>
      <c r="H477" s="263"/>
      <c r="I477" s="263" t="str">
        <f>VLOOKUP(A477,'Questions_de_Village_V1-2-1'!$A:$AB,10,FALSE)</f>
        <v>Kouka</v>
      </c>
      <c r="J477" s="263" t="str">
        <f>VLOOKUP(A477,'Questions_de_Village_V1-2-1'!$A:$AB,11,FALSE)</f>
        <v>Moito</v>
      </c>
      <c r="K477" s="263" t="str">
        <f>VLOOKUP(A477,'Questions_de_Village_V1-2-1'!$A:$AB,14,FALSE)</f>
        <v>bh_in_village</v>
      </c>
      <c r="L477" s="263">
        <f>VLOOKUP(A477,'Questions_de_Village_V1-2-1'!$A:$AB,15,FALSE)</f>
        <v>1</v>
      </c>
      <c r="M477" s="263">
        <f>VLOOKUP(A477,'Questions_de_Village_V1-2-1'!$A:$AB,16,FALSE)</f>
        <v>0</v>
      </c>
      <c r="N477" s="259"/>
      <c r="O477" s="259"/>
      <c r="P477" s="259">
        <v>1729</v>
      </c>
      <c r="Q477" s="259">
        <v>1841</v>
      </c>
      <c r="R477" s="259">
        <v>113</v>
      </c>
      <c r="S477" s="257">
        <v>767</v>
      </c>
      <c r="T477" s="257">
        <v>536</v>
      </c>
      <c r="U477" s="261">
        <v>69.882659713168181</v>
      </c>
      <c r="V477" s="257">
        <v>278</v>
      </c>
      <c r="W477" s="261">
        <v>36.245110821382006</v>
      </c>
      <c r="X477" s="260">
        <v>6.7876106194690262</v>
      </c>
      <c r="Y477" s="260">
        <v>4.7433628318584073</v>
      </c>
      <c r="Z477" s="260">
        <v>2.5981308411214954</v>
      </c>
      <c r="AA477" s="264">
        <v>107</v>
      </c>
      <c r="AB477" s="261">
        <v>94.690265486725664</v>
      </c>
      <c r="AC477" s="264">
        <v>5</v>
      </c>
      <c r="AD477" s="261">
        <v>4.4247787610619467</v>
      </c>
      <c r="AE477" s="264">
        <v>1</v>
      </c>
      <c r="AF477" s="261">
        <v>0.88495575221238942</v>
      </c>
      <c r="AG477" s="264">
        <v>0</v>
      </c>
      <c r="AH477" s="261">
        <v>0</v>
      </c>
      <c r="AI477" s="259">
        <v>150</v>
      </c>
      <c r="AJ477" s="259">
        <v>146</v>
      </c>
      <c r="AK477" s="261">
        <v>53.956834532374096</v>
      </c>
      <c r="AL477" s="261">
        <v>52.517985611510788</v>
      </c>
      <c r="AM477" s="261">
        <v>106.47482014388488</v>
      </c>
      <c r="AN477" s="262">
        <v>35.748201438848923</v>
      </c>
      <c r="AO477" s="263" t="s">
        <v>105</v>
      </c>
    </row>
    <row r="478" spans="1:41" x14ac:dyDescent="0.25">
      <c r="A478" s="268" t="s">
        <v>1391</v>
      </c>
      <c r="B478" s="259" t="s">
        <v>1947</v>
      </c>
      <c r="C478" s="263" t="str">
        <f>VLOOKUP(A478,'Questions_de_Village_V1-2-1'!$A:$AB,1,FALSE)</f>
        <v>Moyto Centre</v>
      </c>
      <c r="D478" s="263" t="str">
        <f>VLOOKUP(A478,'Questions_de_Village_V1-2-1'!$A:$AB,9,FALSE)</f>
        <v>Moïto</v>
      </c>
      <c r="E478" s="263">
        <f>VLOOKUP(A478,'Questions_de_Village_V1-2-1'!$A:$AB,4,FALSE)</f>
        <v>12.5843653703</v>
      </c>
      <c r="F478" s="263">
        <f>VLOOKUP(A478,'Questions_de_Village_V1-2-1'!$A:$AB,5,FALSE)</f>
        <v>16.563407067299998</v>
      </c>
      <c r="G478" s="263">
        <f>VLOOKUP(A478,'Questions_de_Village_V1-2-1'!$A:$AB,6,FALSE)</f>
        <v>302.42247714600001</v>
      </c>
      <c r="H478" s="263"/>
      <c r="I478" s="263" t="str">
        <f>VLOOKUP(A478,'Questions_de_Village_V1-2-1'!$A:$AB,10,FALSE)</f>
        <v>Moito</v>
      </c>
      <c r="J478" s="263" t="str">
        <f>VLOOKUP(A478,'Questions_de_Village_V1-2-1'!$A:$AB,11,FALSE)</f>
        <v>Moito</v>
      </c>
      <c r="K478" s="263" t="str">
        <f>VLOOKUP(A478,'Questions_de_Village_V1-2-1'!$A:$AB,14,FALSE)</f>
        <v>open_well_in_or_near_village</v>
      </c>
      <c r="L478" s="263">
        <f>VLOOKUP(A478,'Questions_de_Village_V1-2-1'!$A:$AB,15,FALSE)</f>
        <v>0</v>
      </c>
      <c r="M478" s="263">
        <f>VLOOKUP(A478,'Questions_de_Village_V1-2-1'!$A:$AB,16,FALSE)</f>
        <v>0</v>
      </c>
      <c r="N478" s="259"/>
      <c r="O478" s="259"/>
      <c r="P478" s="259">
        <v>2</v>
      </c>
      <c r="Q478" s="259">
        <v>392</v>
      </c>
      <c r="R478" s="259">
        <v>391</v>
      </c>
      <c r="S478" s="257">
        <v>2525</v>
      </c>
      <c r="T478" s="257">
        <v>1770</v>
      </c>
      <c r="U478" s="261">
        <v>70.099009900990097</v>
      </c>
      <c r="V478" s="257">
        <v>888</v>
      </c>
      <c r="W478" s="261">
        <v>35.168316831683164</v>
      </c>
      <c r="X478" s="260">
        <v>6.4578005115089514</v>
      </c>
      <c r="Y478" s="260">
        <v>5.0284090909090908</v>
      </c>
      <c r="Z478" s="260">
        <v>2.2710997442455243</v>
      </c>
      <c r="AA478" s="264">
        <v>361</v>
      </c>
      <c r="AB478" s="261">
        <v>92.327365728900261</v>
      </c>
      <c r="AC478" s="264">
        <v>19</v>
      </c>
      <c r="AD478" s="261">
        <v>4.859335038363171</v>
      </c>
      <c r="AE478" s="264">
        <v>1</v>
      </c>
      <c r="AF478" s="261">
        <v>0.25575447570332482</v>
      </c>
      <c r="AG478" s="264">
        <v>0</v>
      </c>
      <c r="AH478" s="261">
        <v>0</v>
      </c>
      <c r="AI478" s="259">
        <v>419</v>
      </c>
      <c r="AJ478" s="259">
        <v>469</v>
      </c>
      <c r="AK478" s="261">
        <v>47.184684684684683</v>
      </c>
      <c r="AL478" s="261">
        <v>52.815315315315317</v>
      </c>
      <c r="AM478" s="261">
        <v>100</v>
      </c>
      <c r="AN478" s="262">
        <v>34.685810810810814</v>
      </c>
      <c r="AO478" s="263" t="s">
        <v>105</v>
      </c>
    </row>
    <row r="479" spans="1:41" x14ac:dyDescent="0.25">
      <c r="A479" s="180" t="s">
        <v>583</v>
      </c>
      <c r="B479" s="259" t="s">
        <v>583</v>
      </c>
      <c r="C479" s="263" t="str">
        <f>VLOOKUP(A479,'Questions_de_Village_V1-2-1'!$A:$AB,1,FALSE)</f>
        <v>Nabagaya</v>
      </c>
      <c r="D479" s="263" t="str">
        <f>VLOOKUP(A479,'Questions_de_Village_V1-2-1'!$A:$AB,9,FALSE)</f>
        <v>Nabagaye1</v>
      </c>
      <c r="E479" s="263">
        <f>VLOOKUP(A479,'Questions_de_Village_V1-2-1'!$A:$AB,4,FALSE)</f>
        <v>11.9528483329</v>
      </c>
      <c r="F479" s="263">
        <f>VLOOKUP(A479,'Questions_de_Village_V1-2-1'!$A:$AB,5,FALSE)</f>
        <v>17.4772643439</v>
      </c>
      <c r="G479" s="263">
        <f>VLOOKUP(A479,'Questions_de_Village_V1-2-1'!$A:$AB,6,FALSE)</f>
        <v>357.00581261600001</v>
      </c>
      <c r="H479" s="263"/>
      <c r="I479" s="263" t="str">
        <f>VLOOKUP(A479,'Questions_de_Village_V1-2-1'!$A:$AB,10,FALSE)</f>
        <v>Amloudouba</v>
      </c>
      <c r="J479" s="263" t="str">
        <f>VLOOKUP(A479,'Questions_de_Village_V1-2-1'!$A:$AB,11,FALSE)</f>
        <v>Arbouchatak</v>
      </c>
      <c r="K479" s="263" t="str">
        <f>VLOOKUP(A479,'Questions_de_Village_V1-2-1'!$A:$AB,14,FALSE)</f>
        <v>swamp_far_away</v>
      </c>
      <c r="L479" s="263">
        <f>VLOOKUP(A479,'Questions_de_Village_V1-2-1'!$A:$AB,15,FALSE)</f>
        <v>0</v>
      </c>
      <c r="M479" s="263">
        <f>VLOOKUP(A479,'Questions_de_Village_V1-2-1'!$A:$AB,16,FALSE)</f>
        <v>0</v>
      </c>
      <c r="N479" s="259"/>
      <c r="O479" s="259"/>
      <c r="P479" s="259">
        <v>47</v>
      </c>
      <c r="Q479" s="259">
        <v>93</v>
      </c>
      <c r="R479" s="259">
        <v>47</v>
      </c>
      <c r="S479" s="257">
        <v>253</v>
      </c>
      <c r="T479" s="257">
        <v>165</v>
      </c>
      <c r="U479" s="261">
        <v>65.217391304347828</v>
      </c>
      <c r="V479" s="257">
        <v>77</v>
      </c>
      <c r="W479" s="261">
        <v>30.434782608695656</v>
      </c>
      <c r="X479" s="260">
        <v>5.3829787234042552</v>
      </c>
      <c r="Y479" s="260">
        <v>3.5106382978723403</v>
      </c>
      <c r="Z479" s="260">
        <v>1.6382978723404256</v>
      </c>
      <c r="AA479" s="264">
        <v>43</v>
      </c>
      <c r="AB479" s="261">
        <v>91.489361702127653</v>
      </c>
      <c r="AC479" s="264">
        <v>3</v>
      </c>
      <c r="AD479" s="261">
        <v>6.3829787234042552</v>
      </c>
      <c r="AE479" s="264">
        <v>0</v>
      </c>
      <c r="AF479" s="261">
        <v>0</v>
      </c>
      <c r="AG479" s="264">
        <v>0</v>
      </c>
      <c r="AH479" s="261">
        <v>0</v>
      </c>
      <c r="AI479" s="259">
        <v>36</v>
      </c>
      <c r="AJ479" s="259">
        <v>41</v>
      </c>
      <c r="AK479" s="261">
        <v>46.753246753246749</v>
      </c>
      <c r="AL479" s="261">
        <v>53.246753246753244</v>
      </c>
      <c r="AM479" s="261">
        <v>100</v>
      </c>
      <c r="AN479" s="262">
        <v>34.467532467532465</v>
      </c>
      <c r="AO479" s="263" t="s">
        <v>1796</v>
      </c>
    </row>
    <row r="480" spans="1:41" x14ac:dyDescent="0.25">
      <c r="A480" s="268" t="s">
        <v>1880</v>
      </c>
      <c r="B480" s="259" t="s">
        <v>1986</v>
      </c>
      <c r="C480" s="263" t="str">
        <f>VLOOKUP(A480,'Questions_de_Village_V1-2-1'!$A:$AB,1,FALSE)</f>
        <v>Nabagaye</v>
      </c>
      <c r="D480" s="263" t="str">
        <f>VLOOKUP(A480,'Questions_de_Village_V1-2-1'!$A:$AB,9,FALSE)</f>
        <v>Nabagaya</v>
      </c>
      <c r="E480" s="263">
        <f>VLOOKUP(A480,'Questions_de_Village_V1-2-1'!$A:$AB,4,FALSE)</f>
        <v>11.7924542406</v>
      </c>
      <c r="F480" s="263">
        <f>VLOOKUP(A480,'Questions_de_Village_V1-2-1'!$A:$AB,5,FALSE)</f>
        <v>17.140669006</v>
      </c>
      <c r="G480" s="263">
        <f>VLOOKUP(A480,'Questions_de_Village_V1-2-1'!$A:$AB,6,FALSE)</f>
        <v>360.67654879200001</v>
      </c>
      <c r="H480" s="263"/>
      <c r="I480" s="263" t="str">
        <f>VLOOKUP(A480,'Questions_de_Village_V1-2-1'!$A:$AB,10,FALSE)</f>
        <v>Yessie</v>
      </c>
      <c r="J480" s="263" t="str">
        <f>VLOOKUP(A480,'Questions_de_Village_V1-2-1'!$A:$AB,11,FALSE)</f>
        <v>Gama</v>
      </c>
      <c r="K480" s="263" t="str">
        <f>VLOOKUP(A480,'Questions_de_Village_V1-2-1'!$A:$AB,14,FALSE)</f>
        <v>bh_in_village</v>
      </c>
      <c r="L480" s="263">
        <f>VLOOKUP(A480,'Questions_de_Village_V1-2-1'!$A:$AB,15,FALSE)</f>
        <v>1</v>
      </c>
      <c r="M480" s="263">
        <f>VLOOKUP(A480,'Questions_de_Village_V1-2-1'!$A:$AB,16,FALSE)</f>
        <v>0</v>
      </c>
      <c r="N480" s="259"/>
      <c r="O480" s="259"/>
      <c r="P480" s="259">
        <v>2100</v>
      </c>
      <c r="Q480" s="259">
        <v>2112</v>
      </c>
      <c r="R480" s="259">
        <v>13</v>
      </c>
      <c r="S480" s="257">
        <v>61</v>
      </c>
      <c r="T480" s="257">
        <v>35</v>
      </c>
      <c r="U480" s="261">
        <v>57.377049180327866</v>
      </c>
      <c r="V480" s="257">
        <v>19</v>
      </c>
      <c r="W480" s="261">
        <v>31.147540983606557</v>
      </c>
      <c r="X480" s="260">
        <v>4.6923076923076925</v>
      </c>
      <c r="Y480" s="260">
        <v>3.1818181818181817</v>
      </c>
      <c r="Z480" s="260">
        <v>1.4615384615384615</v>
      </c>
      <c r="AA480" s="264">
        <v>12</v>
      </c>
      <c r="AB480" s="261">
        <v>92.307692307692307</v>
      </c>
      <c r="AC480" s="264">
        <v>1</v>
      </c>
      <c r="AD480" s="261">
        <v>7.6923076923076925</v>
      </c>
      <c r="AE480" s="264">
        <v>0</v>
      </c>
      <c r="AF480" s="261">
        <v>0</v>
      </c>
      <c r="AG480" s="264">
        <v>0</v>
      </c>
      <c r="AH480" s="261">
        <v>0</v>
      </c>
      <c r="AI480" s="259">
        <v>9</v>
      </c>
      <c r="AJ480" s="259">
        <v>9</v>
      </c>
      <c r="AK480" s="261">
        <v>47.368421052631575</v>
      </c>
      <c r="AL480" s="261">
        <v>47.368421052631575</v>
      </c>
      <c r="AM480" s="261">
        <v>94.73684210526315</v>
      </c>
      <c r="AN480" s="262">
        <v>17.315789473684209</v>
      </c>
      <c r="AO480" s="263" t="s">
        <v>1961</v>
      </c>
    </row>
    <row r="481" spans="1:41" x14ac:dyDescent="0.25">
      <c r="A481" s="268" t="s">
        <v>1906</v>
      </c>
      <c r="B481" s="259" t="s">
        <v>1906</v>
      </c>
      <c r="C481" s="263" t="e">
        <f>VLOOKUP(A481,'Questions_de_Village_V1-2-1'!$A:$AB,1,FALSE)</f>
        <v>#N/A</v>
      </c>
      <c r="D481" s="263" t="e">
        <f>VLOOKUP(A481,'Questions_de_Village_V1-2-1'!$A:$AB,9,FALSE)</f>
        <v>#N/A</v>
      </c>
      <c r="E481" s="263" t="e">
        <f>VLOOKUP(A481,'Questions_de_Village_V1-2-1'!$A:$AB,4,FALSE)</f>
        <v>#N/A</v>
      </c>
      <c r="F481" s="263" t="e">
        <f>VLOOKUP(A481,'Questions_de_Village_V1-2-1'!$A:$AB,5,FALSE)</f>
        <v>#N/A</v>
      </c>
      <c r="G481" s="263" t="e">
        <f>VLOOKUP(A481,'Questions_de_Village_V1-2-1'!$A:$AB,6,FALSE)</f>
        <v>#N/A</v>
      </c>
      <c r="H481" s="263"/>
      <c r="I481" s="263" t="e">
        <f>VLOOKUP(A481,'Questions_de_Village_V1-2-1'!$A:$AB,10,FALSE)</f>
        <v>#N/A</v>
      </c>
      <c r="J481" s="263" t="e">
        <f>VLOOKUP(A481,'Questions_de_Village_V1-2-1'!$A:$AB,11,FALSE)</f>
        <v>#N/A</v>
      </c>
      <c r="K481" s="263" t="e">
        <f>VLOOKUP(A481,'Questions_de_Village_V1-2-1'!$A:$AB,14,FALSE)</f>
        <v>#N/A</v>
      </c>
      <c r="L481" s="263" t="e">
        <f>VLOOKUP(A481,'Questions_de_Village_V1-2-1'!$A:$AB,15,FALSE)</f>
        <v>#N/A</v>
      </c>
      <c r="M481" s="263" t="e">
        <f>VLOOKUP(A481,'Questions_de_Village_V1-2-1'!$A:$AB,16,FALSE)</f>
        <v>#N/A</v>
      </c>
      <c r="N481" s="259"/>
      <c r="O481" s="259"/>
      <c r="P481" s="259">
        <v>970</v>
      </c>
      <c r="Q481" s="259">
        <v>1027</v>
      </c>
      <c r="R481" s="259">
        <v>58</v>
      </c>
      <c r="S481" s="257">
        <v>424</v>
      </c>
      <c r="T481" s="257">
        <v>298</v>
      </c>
      <c r="U481" s="261">
        <v>70.283018867924525</v>
      </c>
      <c r="V481" s="257">
        <v>143</v>
      </c>
      <c r="W481" s="261">
        <v>33.726415094339622</v>
      </c>
      <c r="X481" s="260">
        <v>7.3103448275862073</v>
      </c>
      <c r="Y481" s="260">
        <v>5.2280701754385968</v>
      </c>
      <c r="Z481" s="260">
        <v>2.4655172413793105</v>
      </c>
      <c r="AA481" s="264">
        <v>48</v>
      </c>
      <c r="AB481" s="261">
        <v>82.758620689655174</v>
      </c>
      <c r="AC481" s="264">
        <v>8</v>
      </c>
      <c r="AD481" s="261">
        <v>13.793103448275861</v>
      </c>
      <c r="AE481" s="264">
        <v>2</v>
      </c>
      <c r="AF481" s="261">
        <v>3.4482758620689653</v>
      </c>
      <c r="AG481" s="264">
        <v>0</v>
      </c>
      <c r="AH481" s="261">
        <v>0</v>
      </c>
      <c r="AI481" s="259">
        <v>73</v>
      </c>
      <c r="AJ481" s="259">
        <v>70</v>
      </c>
      <c r="AK481" s="261">
        <v>51.048951048951054</v>
      </c>
      <c r="AL481" s="261">
        <v>48.951048951048953</v>
      </c>
      <c r="AM481" s="261">
        <v>100</v>
      </c>
      <c r="AN481" s="262">
        <v>35.874125874125873</v>
      </c>
      <c r="AO481" s="263" t="s">
        <v>1903</v>
      </c>
    </row>
    <row r="482" spans="1:41" x14ac:dyDescent="0.25">
      <c r="A482" s="268" t="s">
        <v>267</v>
      </c>
      <c r="B482" s="259" t="s">
        <v>267</v>
      </c>
      <c r="C482" s="263" t="str">
        <f>VLOOKUP(A482,'Questions_de_Village_V1-2-1'!$A:$AB,1,FALSE)</f>
        <v>Nangaya</v>
      </c>
      <c r="D482" s="263" t="str">
        <f>VLOOKUP(A482,'Questions_de_Village_V1-2-1'!$A:$AB,9,FALSE)</f>
        <v>Nangaya</v>
      </c>
      <c r="E482" s="263">
        <f>VLOOKUP(A482,'Questions_de_Village_V1-2-1'!$A:$AB,4,FALSE)</f>
        <v>12.04757773</v>
      </c>
      <c r="F482" s="263">
        <f>VLOOKUP(A482,'Questions_de_Village_V1-2-1'!$A:$AB,5,FALSE)</f>
        <v>16.4503378074</v>
      </c>
      <c r="G482" s="263">
        <f>VLOOKUP(A482,'Questions_de_Village_V1-2-1'!$A:$AB,6,FALSE)</f>
        <v>316.16008767400001</v>
      </c>
      <c r="H482" s="263"/>
      <c r="I482" s="263" t="str">
        <f>VLOOKUP(A482,'Questions_de_Village_V1-2-1'!$A:$AB,10,FALSE)</f>
        <v>Daibaba_1_Maigana_</v>
      </c>
      <c r="J482" s="263" t="str">
        <f>VLOOKUP(A482,'Questions_de_Village_V1-2-1'!$A:$AB,11,FALSE)</f>
        <v>Maigana</v>
      </c>
      <c r="K482" s="263" t="str">
        <f>VLOOKUP(A482,'Questions_de_Village_V1-2-1'!$A:$AB,14,FALSE)</f>
        <v>bh_in_village</v>
      </c>
      <c r="L482" s="263">
        <f>VLOOKUP(A482,'Questions_de_Village_V1-2-1'!$A:$AB,15,FALSE)</f>
        <v>0</v>
      </c>
      <c r="M482" s="263">
        <f>VLOOKUP(A482,'Questions_de_Village_V1-2-1'!$A:$AB,16,FALSE)</f>
        <v>1</v>
      </c>
      <c r="N482" s="259"/>
      <c r="O482" s="259"/>
      <c r="P482" s="259">
        <v>1763</v>
      </c>
      <c r="Q482" s="259">
        <v>1805</v>
      </c>
      <c r="R482" s="259">
        <v>43</v>
      </c>
      <c r="S482" s="257">
        <v>228</v>
      </c>
      <c r="T482" s="257">
        <v>142</v>
      </c>
      <c r="U482" s="261">
        <v>62.280701754385973</v>
      </c>
      <c r="V482" s="257">
        <v>70</v>
      </c>
      <c r="W482" s="261">
        <v>30.701754385964914</v>
      </c>
      <c r="X482" s="260">
        <v>5.3023255813953485</v>
      </c>
      <c r="Y482" s="260">
        <v>3.641025641025641</v>
      </c>
      <c r="Z482" s="260">
        <v>1.6279069767441861</v>
      </c>
      <c r="AA482" s="264">
        <v>35</v>
      </c>
      <c r="AB482" s="261">
        <v>81.395348837209298</v>
      </c>
      <c r="AC482" s="264">
        <v>6</v>
      </c>
      <c r="AD482" s="261">
        <v>13.953488372093023</v>
      </c>
      <c r="AE482" s="264">
        <v>0</v>
      </c>
      <c r="AF482" s="261">
        <v>0</v>
      </c>
      <c r="AG482" s="264">
        <v>0</v>
      </c>
      <c r="AH482" s="261">
        <v>0</v>
      </c>
      <c r="AI482" s="259">
        <v>36</v>
      </c>
      <c r="AJ482" s="259">
        <v>34</v>
      </c>
      <c r="AK482" s="261">
        <v>51.428571428571423</v>
      </c>
      <c r="AL482" s="261">
        <v>48.571428571428569</v>
      </c>
      <c r="AM482" s="261">
        <v>100</v>
      </c>
      <c r="AN482" s="262">
        <v>34.171428571428571</v>
      </c>
      <c r="AO482" s="263" t="s">
        <v>1903</v>
      </c>
    </row>
    <row r="483" spans="1:41" x14ac:dyDescent="0.25">
      <c r="A483" s="266" t="s">
        <v>1223</v>
      </c>
      <c r="B483" s="259" t="s">
        <v>1956</v>
      </c>
      <c r="C483" s="263" t="str">
        <f>VLOOKUP(A483,'Questions_de_Village_V1-2-1'!$A:$AB,1,FALSE)</f>
        <v>Nar-Wala</v>
      </c>
      <c r="D483" s="263" t="str">
        <f>VLOOKUP(A483,'Questions_de_Village_V1-2-1'!$A:$AB,9,FALSE)</f>
        <v>Narwala</v>
      </c>
      <c r="E483" s="263">
        <f>VLOOKUP(A483,'Questions_de_Village_V1-2-1'!$A:$AB,4,FALSE)</f>
        <v>12.4478047716</v>
      </c>
      <c r="F483" s="263">
        <f>VLOOKUP(A483,'Questions_de_Village_V1-2-1'!$A:$AB,5,FALSE)</f>
        <v>17.1575256054</v>
      </c>
      <c r="G483" s="263">
        <f>VLOOKUP(A483,'Questions_de_Village_V1-2-1'!$A:$AB,6,FALSE)</f>
        <v>309.50748503699998</v>
      </c>
      <c r="H483" s="263"/>
      <c r="I483" s="263" t="str">
        <f>VLOOKUP(A483,'Questions_de_Village_V1-2-1'!$A:$AB,10,FALSE)</f>
        <v>Tania_1_Bokoro_</v>
      </c>
      <c r="J483" s="263" t="str">
        <f>VLOOKUP(A483,'Questions_de_Village_V1-2-1'!$A:$AB,11,FALSE)</f>
        <v>Bokoro</v>
      </c>
      <c r="K483" s="263" t="str">
        <f>VLOOKUP(A483,'Questions_de_Village_V1-2-1'!$A:$AB,14,FALSE)</f>
        <v>open_well_far_from_village</v>
      </c>
      <c r="L483" s="263">
        <f>VLOOKUP(A483,'Questions_de_Village_V1-2-1'!$A:$AB,15,FALSE)</f>
        <v>0</v>
      </c>
      <c r="M483" s="263">
        <f>VLOOKUP(A483,'Questions_de_Village_V1-2-1'!$A:$AB,16,FALSE)</f>
        <v>0</v>
      </c>
      <c r="N483" s="259"/>
      <c r="O483" s="259"/>
      <c r="P483" s="259">
        <v>4427</v>
      </c>
      <c r="Q483" s="259">
        <v>4452</v>
      </c>
      <c r="R483" s="259">
        <v>26</v>
      </c>
      <c r="S483" s="257">
        <v>156</v>
      </c>
      <c r="T483" s="257">
        <v>103</v>
      </c>
      <c r="U483" s="261">
        <v>66.025641025641022</v>
      </c>
      <c r="V483" s="257">
        <v>46</v>
      </c>
      <c r="W483" s="261">
        <v>29.487179487179489</v>
      </c>
      <c r="X483" s="260">
        <v>6</v>
      </c>
      <c r="Y483" s="260">
        <v>4.4782608695652177</v>
      </c>
      <c r="Z483" s="260">
        <v>1.7692307692307692</v>
      </c>
      <c r="AA483" s="264">
        <v>24</v>
      </c>
      <c r="AB483" s="261">
        <v>92.307692307692307</v>
      </c>
      <c r="AC483" s="264">
        <v>2</v>
      </c>
      <c r="AD483" s="261">
        <v>7.6923076923076925</v>
      </c>
      <c r="AE483" s="264">
        <v>0</v>
      </c>
      <c r="AF483" s="261">
        <v>0</v>
      </c>
      <c r="AG483" s="264">
        <v>0</v>
      </c>
      <c r="AH483" s="261">
        <v>0</v>
      </c>
      <c r="AI483" s="259">
        <v>22</v>
      </c>
      <c r="AJ483" s="259">
        <v>24</v>
      </c>
      <c r="AK483" s="261">
        <v>47.826086956521742</v>
      </c>
      <c r="AL483" s="261">
        <v>52.173913043478258</v>
      </c>
      <c r="AM483" s="261">
        <v>100</v>
      </c>
      <c r="AN483" s="262">
        <v>33.108695652173914</v>
      </c>
      <c r="AO483" s="263" t="s">
        <v>102</v>
      </c>
    </row>
    <row r="484" spans="1:41" x14ac:dyDescent="0.25">
      <c r="A484" s="268" t="s">
        <v>1272</v>
      </c>
      <c r="B484" s="259" t="s">
        <v>1272</v>
      </c>
      <c r="C484" s="263" t="str">
        <f>VLOOKUP(A484,'Questions_de_Village_V1-2-1'!$A:$AB,1,FALSE)</f>
        <v>Natcha</v>
      </c>
      <c r="D484" s="263" t="str">
        <f>VLOOKUP(A484,'Questions_de_Village_V1-2-1'!$A:$AB,9,FALSE)</f>
        <v>Nacha</v>
      </c>
      <c r="E484" s="263">
        <f>VLOOKUP(A484,'Questions_de_Village_V1-2-1'!$A:$AB,4,FALSE)</f>
        <v>12.616049245399999</v>
      </c>
      <c r="F484" s="263">
        <f>VLOOKUP(A484,'Questions_de_Village_V1-2-1'!$A:$AB,5,FALSE)</f>
        <v>17.1243368891</v>
      </c>
      <c r="G484" s="263">
        <f>VLOOKUP(A484,'Questions_de_Village_V1-2-1'!$A:$AB,6,FALSE)</f>
        <v>315.39340851999998</v>
      </c>
      <c r="H484" s="263"/>
      <c r="I484" s="263" t="str">
        <f>VLOOKUP(A484,'Questions_de_Village_V1-2-1'!$A:$AB,10,FALSE)</f>
        <v>Moito</v>
      </c>
      <c r="J484" s="263" t="str">
        <f>VLOOKUP(A484,'Questions_de_Village_V1-2-1'!$A:$AB,11,FALSE)</f>
        <v>Djokhana</v>
      </c>
      <c r="K484" s="263" t="str">
        <f>VLOOKUP(A484,'Questions_de_Village_V1-2-1'!$A:$AB,14,FALSE)</f>
        <v>bh_in_village</v>
      </c>
      <c r="L484" s="263">
        <f>VLOOKUP(A484,'Questions_de_Village_V1-2-1'!$A:$AB,15,FALSE)</f>
        <v>2</v>
      </c>
      <c r="M484" s="263">
        <f>VLOOKUP(A484,'Questions_de_Village_V1-2-1'!$A:$AB,16,FALSE)</f>
        <v>0</v>
      </c>
      <c r="N484" s="259"/>
      <c r="O484" s="259"/>
      <c r="P484" s="259">
        <v>2189</v>
      </c>
      <c r="Q484" s="259">
        <v>2262</v>
      </c>
      <c r="R484" s="259">
        <v>74</v>
      </c>
      <c r="S484" s="257">
        <v>449</v>
      </c>
      <c r="T484" s="257">
        <v>301</v>
      </c>
      <c r="U484" s="261">
        <v>67.037861915367486</v>
      </c>
      <c r="V484" s="257">
        <v>187</v>
      </c>
      <c r="W484" s="261">
        <v>41.648106904231625</v>
      </c>
      <c r="X484" s="260">
        <v>6.0675675675675675</v>
      </c>
      <c r="Y484" s="260">
        <v>4.0675675675675675</v>
      </c>
      <c r="Z484" s="260">
        <v>2.5270270270270272</v>
      </c>
      <c r="AA484" s="264">
        <v>73</v>
      </c>
      <c r="AB484" s="261">
        <v>98.648648648648646</v>
      </c>
      <c r="AC484" s="264">
        <v>1</v>
      </c>
      <c r="AD484" s="261">
        <v>1.3513513513513513</v>
      </c>
      <c r="AE484" s="264">
        <v>0</v>
      </c>
      <c r="AF484" s="261">
        <v>0</v>
      </c>
      <c r="AG484" s="264">
        <v>0</v>
      </c>
      <c r="AH484" s="261">
        <v>0</v>
      </c>
      <c r="AI484" s="259">
        <v>99</v>
      </c>
      <c r="AJ484" s="259">
        <v>88</v>
      </c>
      <c r="AK484" s="261">
        <v>52.941176470588239</v>
      </c>
      <c r="AL484" s="261">
        <v>47.058823529411761</v>
      </c>
      <c r="AM484" s="261">
        <v>100</v>
      </c>
      <c r="AN484" s="262">
        <v>34.636363636363633</v>
      </c>
      <c r="AO484" s="263" t="s">
        <v>166</v>
      </c>
    </row>
    <row r="485" spans="1:41" x14ac:dyDescent="0.25">
      <c r="A485" s="266" t="s">
        <v>1846</v>
      </c>
      <c r="B485" s="259" t="s">
        <v>1973</v>
      </c>
      <c r="C485" s="263" t="str">
        <f>VLOOKUP(A485,'Questions_de_Village_V1-2-1'!$A:$AB,1,FALSE)</f>
        <v>Ndjamena 1</v>
      </c>
      <c r="D485" s="263" t="str">
        <f>VLOOKUP(A485,'Questions_de_Village_V1-2-1'!$A:$AB,9,FALSE)</f>
        <v>Ndjamena Alkoudo</v>
      </c>
      <c r="E485" s="263">
        <f>VLOOKUP(A485,'Questions_de_Village_V1-2-1'!$A:$AB,4,FALSE)</f>
        <v>12.016291368299999</v>
      </c>
      <c r="F485" s="263">
        <f>VLOOKUP(A485,'Questions_de_Village_V1-2-1'!$A:$AB,5,FALSE)</f>
        <v>16.735176780500002</v>
      </c>
      <c r="G485" s="263">
        <f>VLOOKUP(A485,'Questions_de_Village_V1-2-1'!$A:$AB,6,FALSE)</f>
        <v>320.57042327200003</v>
      </c>
      <c r="H485" s="263"/>
      <c r="I485" s="263" t="str">
        <f>VLOOKUP(A485,'Questions_de_Village_V1-2-1'!$A:$AB,10,FALSE)</f>
        <v>Daibaba_2_Kindji_</v>
      </c>
      <c r="J485" s="263" t="str">
        <f>VLOOKUP(A485,'Questions_de_Village_V1-2-1'!$A:$AB,11,FALSE)</f>
        <v>Dilema</v>
      </c>
      <c r="K485" s="263" t="str">
        <f>VLOOKUP(A485,'Questions_de_Village_V1-2-1'!$A:$AB,14,FALSE)</f>
        <v>bh_in_village</v>
      </c>
      <c r="L485" s="263">
        <f>VLOOKUP(A485,'Questions_de_Village_V1-2-1'!$A:$AB,15,FALSE)</f>
        <v>1</v>
      </c>
      <c r="M485" s="263">
        <f>VLOOKUP(A485,'Questions_de_Village_V1-2-1'!$A:$AB,16,FALSE)</f>
        <v>1</v>
      </c>
      <c r="N485" s="259"/>
      <c r="O485" s="259"/>
      <c r="P485" s="259">
        <v>1225</v>
      </c>
      <c r="Q485" s="259">
        <v>1293</v>
      </c>
      <c r="R485" s="259">
        <v>69</v>
      </c>
      <c r="S485" s="257">
        <v>420</v>
      </c>
      <c r="T485" s="257">
        <v>276</v>
      </c>
      <c r="U485" s="261">
        <v>65.714285714285708</v>
      </c>
      <c r="V485" s="257">
        <v>160</v>
      </c>
      <c r="W485" s="261">
        <v>38.095238095238095</v>
      </c>
      <c r="X485" s="260">
        <v>6.0869565217391308</v>
      </c>
      <c r="Y485" s="260">
        <v>4.0588235294117645</v>
      </c>
      <c r="Z485" s="260">
        <v>2.318840579710145</v>
      </c>
      <c r="AA485" s="264">
        <v>58</v>
      </c>
      <c r="AB485" s="261">
        <v>84.05797101449275</v>
      </c>
      <c r="AC485" s="264">
        <v>11</v>
      </c>
      <c r="AD485" s="261">
        <v>15.942028985507244</v>
      </c>
      <c r="AE485" s="264">
        <v>0</v>
      </c>
      <c r="AF485" s="261">
        <v>0</v>
      </c>
      <c r="AG485" s="264">
        <v>0</v>
      </c>
      <c r="AH485" s="261">
        <v>0</v>
      </c>
      <c r="AI485" s="259">
        <v>67</v>
      </c>
      <c r="AJ485" s="259">
        <v>93</v>
      </c>
      <c r="AK485" s="261">
        <v>41.875</v>
      </c>
      <c r="AL485" s="261">
        <v>58.125000000000007</v>
      </c>
      <c r="AM485" s="261">
        <v>100</v>
      </c>
      <c r="AN485" s="262">
        <v>32.768749999999997</v>
      </c>
      <c r="AO485" s="263" t="s">
        <v>1607</v>
      </c>
    </row>
    <row r="486" spans="1:41" x14ac:dyDescent="0.25">
      <c r="A486" s="266" t="s">
        <v>1846</v>
      </c>
      <c r="B486" s="259" t="s">
        <v>1846</v>
      </c>
      <c r="C486" s="263" t="str">
        <f>VLOOKUP(A486,'Questions_de_Village_V1-2-1'!$A:$AB,1,FALSE)</f>
        <v>Ndjamena 1</v>
      </c>
      <c r="D486" s="263" t="str">
        <f>VLOOKUP(A486,'Questions_de_Village_V1-2-1'!$A:$AB,9,FALSE)</f>
        <v>Ndjamena Alkoudo</v>
      </c>
      <c r="E486" s="263">
        <f>VLOOKUP(A486,'Questions_de_Village_V1-2-1'!$A:$AB,4,FALSE)</f>
        <v>12.016291368299999</v>
      </c>
      <c r="F486" s="263">
        <f>VLOOKUP(A486,'Questions_de_Village_V1-2-1'!$A:$AB,5,FALSE)</f>
        <v>16.735176780500002</v>
      </c>
      <c r="G486" s="263">
        <f>VLOOKUP(A486,'Questions_de_Village_V1-2-1'!$A:$AB,6,FALSE)</f>
        <v>320.57042327200003</v>
      </c>
      <c r="H486" s="263"/>
      <c r="I486" s="263" t="str">
        <f>VLOOKUP(A486,'Questions_de_Village_V1-2-1'!$A:$AB,10,FALSE)</f>
        <v>Daibaba_2_Kindji_</v>
      </c>
      <c r="J486" s="263" t="str">
        <f>VLOOKUP(A486,'Questions_de_Village_V1-2-1'!$A:$AB,11,FALSE)</f>
        <v>Dilema</v>
      </c>
      <c r="K486" s="263" t="str">
        <f>VLOOKUP(A486,'Questions_de_Village_V1-2-1'!$A:$AB,14,FALSE)</f>
        <v>bh_in_village</v>
      </c>
      <c r="L486" s="263">
        <f>VLOOKUP(A486,'Questions_de_Village_V1-2-1'!$A:$AB,15,FALSE)</f>
        <v>1</v>
      </c>
      <c r="M486" s="263">
        <f>VLOOKUP(A486,'Questions_de_Village_V1-2-1'!$A:$AB,16,FALSE)</f>
        <v>1</v>
      </c>
      <c r="N486" s="259"/>
      <c r="O486" s="259"/>
      <c r="P486" s="259">
        <v>751</v>
      </c>
      <c r="Q486" s="259">
        <v>774</v>
      </c>
      <c r="R486" s="259">
        <v>24</v>
      </c>
      <c r="S486" s="257">
        <v>156</v>
      </c>
      <c r="T486" s="257">
        <v>108</v>
      </c>
      <c r="U486" s="261">
        <v>69.230769230769226</v>
      </c>
      <c r="V486" s="257">
        <v>72</v>
      </c>
      <c r="W486" s="261">
        <v>46.153846153846153</v>
      </c>
      <c r="X486" s="260">
        <v>6.5</v>
      </c>
      <c r="Y486" s="260">
        <v>4.6956521739130439</v>
      </c>
      <c r="Z486" s="260">
        <v>3</v>
      </c>
      <c r="AA486" s="264">
        <v>24</v>
      </c>
      <c r="AB486" s="261">
        <v>100</v>
      </c>
      <c r="AC486" s="264">
        <v>0</v>
      </c>
      <c r="AD486" s="261">
        <v>0</v>
      </c>
      <c r="AE486" s="264">
        <v>0</v>
      </c>
      <c r="AF486" s="261">
        <v>0</v>
      </c>
      <c r="AG486" s="264">
        <v>0</v>
      </c>
      <c r="AH486" s="261">
        <v>0</v>
      </c>
      <c r="AI486" s="259">
        <v>40</v>
      </c>
      <c r="AJ486" s="259">
        <v>32</v>
      </c>
      <c r="AK486" s="261">
        <v>55.555555555555557</v>
      </c>
      <c r="AL486" s="261">
        <v>44.444444444444443</v>
      </c>
      <c r="AM486" s="261">
        <v>100</v>
      </c>
      <c r="AN486" s="262">
        <v>34.555555555555557</v>
      </c>
      <c r="AO486" s="263" t="s">
        <v>1886</v>
      </c>
    </row>
    <row r="487" spans="1:41" x14ac:dyDescent="0.25">
      <c r="A487" s="266" t="s">
        <v>1847</v>
      </c>
      <c r="B487" s="259" t="s">
        <v>1847</v>
      </c>
      <c r="C487" s="263" t="str">
        <f>VLOOKUP(A487,'Questions_de_Village_V1-2-1'!$A:$AB,1,FALSE)</f>
        <v>Ndjamena 2</v>
      </c>
      <c r="D487" s="263" t="str">
        <f>VLOOKUP(A487,'Questions_de_Village_V1-2-1'!$A:$AB,9,FALSE)</f>
        <v>N'Djamena2</v>
      </c>
      <c r="E487" s="263">
        <f>VLOOKUP(A487,'Questions_de_Village_V1-2-1'!$A:$AB,4,FALSE)</f>
        <v>12.015661340399999</v>
      </c>
      <c r="F487" s="263">
        <f>VLOOKUP(A487,'Questions_de_Village_V1-2-1'!$A:$AB,5,FALSE)</f>
        <v>16.745630951900001</v>
      </c>
      <c r="G487" s="263">
        <f>VLOOKUP(A487,'Questions_de_Village_V1-2-1'!$A:$AB,6,FALSE)</f>
        <v>328.38857072100001</v>
      </c>
      <c r="H487" s="263"/>
      <c r="I487" s="263" t="str">
        <f>VLOOKUP(A487,'Questions_de_Village_V1-2-1'!$A:$AB,10,FALSE)</f>
        <v>Daibaba_2_Kindji_</v>
      </c>
      <c r="J487" s="263" t="str">
        <f>VLOOKUP(A487,'Questions_de_Village_V1-2-1'!$A:$AB,11,FALSE)</f>
        <v>Dilema</v>
      </c>
      <c r="K487" s="263" t="str">
        <f>VLOOKUP(A487,'Questions_de_Village_V1-2-1'!$A:$AB,14,FALSE)</f>
        <v>bh_in_next_village</v>
      </c>
      <c r="L487" s="263">
        <f>VLOOKUP(A487,'Questions_de_Village_V1-2-1'!$A:$AB,15,FALSE)</f>
        <v>0</v>
      </c>
      <c r="M487" s="263">
        <f>VLOOKUP(A487,'Questions_de_Village_V1-2-1'!$A:$AB,16,FALSE)</f>
        <v>0</v>
      </c>
      <c r="N487" s="259"/>
      <c r="O487" s="259"/>
      <c r="P487" s="259">
        <v>1294</v>
      </c>
      <c r="Q487" s="259">
        <v>1345</v>
      </c>
      <c r="R487" s="259">
        <v>52</v>
      </c>
      <c r="S487" s="257">
        <v>282</v>
      </c>
      <c r="T487" s="257">
        <v>184</v>
      </c>
      <c r="U487" s="261">
        <v>65.248226950354621</v>
      </c>
      <c r="V487" s="257">
        <v>78</v>
      </c>
      <c r="W487" s="261">
        <v>27.659574468085108</v>
      </c>
      <c r="X487" s="260">
        <v>5.4230769230769234</v>
      </c>
      <c r="Y487" s="260">
        <v>4</v>
      </c>
      <c r="Z487" s="260">
        <v>1.5</v>
      </c>
      <c r="AA487" s="264">
        <v>49</v>
      </c>
      <c r="AB487" s="261">
        <v>94.230769230769226</v>
      </c>
      <c r="AC487" s="264">
        <v>1</v>
      </c>
      <c r="AD487" s="261">
        <v>1.9230769230769231</v>
      </c>
      <c r="AE487" s="264">
        <v>0</v>
      </c>
      <c r="AF487" s="261">
        <v>0</v>
      </c>
      <c r="AG487" s="264">
        <v>0</v>
      </c>
      <c r="AH487" s="261">
        <v>0</v>
      </c>
      <c r="AI487" s="259">
        <v>39</v>
      </c>
      <c r="AJ487" s="259">
        <v>39</v>
      </c>
      <c r="AK487" s="261">
        <v>50</v>
      </c>
      <c r="AL487" s="261">
        <v>50</v>
      </c>
      <c r="AM487" s="261">
        <v>100</v>
      </c>
      <c r="AN487" s="262">
        <v>35.910256410256409</v>
      </c>
      <c r="AO487" s="263" t="s">
        <v>1607</v>
      </c>
    </row>
    <row r="488" spans="1:41" x14ac:dyDescent="0.25">
      <c r="A488" s="266" t="s">
        <v>1179</v>
      </c>
      <c r="B488" s="259" t="s">
        <v>799</v>
      </c>
      <c r="C488" s="263" t="str">
        <f>VLOOKUP(A488,'Questions_de_Village_V1-2-1'!$A:$AB,1,FALSE)</f>
        <v>Nganatir</v>
      </c>
      <c r="D488" s="263" t="str">
        <f>VLOOKUP(A488,'Questions_de_Village_V1-2-1'!$A:$AB,9,FALSE)</f>
        <v>Anganatir</v>
      </c>
      <c r="E488" s="263">
        <f>VLOOKUP(A488,'Questions_de_Village_V1-2-1'!$A:$AB,4,FALSE)</f>
        <v>12.418466088100001</v>
      </c>
      <c r="F488" s="263">
        <f>VLOOKUP(A488,'Questions_de_Village_V1-2-1'!$A:$AB,5,FALSE)</f>
        <v>17.031359035099999</v>
      </c>
      <c r="G488" s="263">
        <f>VLOOKUP(A488,'Questions_de_Village_V1-2-1'!$A:$AB,6,FALSE)</f>
        <v>327.81943869200001</v>
      </c>
      <c r="H488" s="263"/>
      <c r="I488" s="263" t="str">
        <f>VLOOKUP(A488,'Questions_de_Village_V1-2-1'!$A:$AB,10,FALSE)</f>
        <v>Tania_2_Dukshi_</v>
      </c>
      <c r="J488" s="263" t="str">
        <f>VLOOKUP(A488,'Questions_de_Village_V1-2-1'!$A:$AB,11,FALSE)</f>
        <v>Bokoro</v>
      </c>
      <c r="K488" s="263" t="str">
        <f>VLOOKUP(A488,'Questions_de_Village_V1-2-1'!$A:$AB,14,FALSE)</f>
        <v>bh_in_village</v>
      </c>
      <c r="L488" s="263">
        <f>VLOOKUP(A488,'Questions_de_Village_V1-2-1'!$A:$AB,15,FALSE)</f>
        <v>2</v>
      </c>
      <c r="M488" s="263">
        <f>VLOOKUP(A488,'Questions_de_Village_V1-2-1'!$A:$AB,16,FALSE)</f>
        <v>0</v>
      </c>
      <c r="N488" s="259"/>
      <c r="O488" s="259"/>
      <c r="P488" s="259">
        <v>153</v>
      </c>
      <c r="Q488" s="259">
        <v>230</v>
      </c>
      <c r="R488" s="259">
        <v>78</v>
      </c>
      <c r="S488" s="257">
        <v>477</v>
      </c>
      <c r="T488" s="257">
        <v>328</v>
      </c>
      <c r="U488" s="261">
        <v>68.763102725366878</v>
      </c>
      <c r="V488" s="257">
        <v>128</v>
      </c>
      <c r="W488" s="261">
        <v>26.834381551362686</v>
      </c>
      <c r="X488" s="260">
        <v>6.115384615384615</v>
      </c>
      <c r="Y488" s="260">
        <v>4.2597402597402594</v>
      </c>
      <c r="Z488" s="260">
        <v>1.641025641025641</v>
      </c>
      <c r="AA488" s="264">
        <v>65</v>
      </c>
      <c r="AB488" s="261">
        <v>83.333333333333343</v>
      </c>
      <c r="AC488" s="264">
        <v>8</v>
      </c>
      <c r="AD488" s="261">
        <v>10.256410256410255</v>
      </c>
      <c r="AE488" s="264">
        <v>2</v>
      </c>
      <c r="AF488" s="261">
        <v>2.5641025641025639</v>
      </c>
      <c r="AG488" s="264">
        <v>0</v>
      </c>
      <c r="AH488" s="261">
        <v>0</v>
      </c>
      <c r="AI488" s="259">
        <v>68</v>
      </c>
      <c r="AJ488" s="259">
        <v>60</v>
      </c>
      <c r="AK488" s="261">
        <v>53.125</v>
      </c>
      <c r="AL488" s="261">
        <v>46.875</v>
      </c>
      <c r="AM488" s="261">
        <v>100</v>
      </c>
      <c r="AN488" s="262">
        <v>30.2265625</v>
      </c>
      <c r="AO488" s="263" t="s">
        <v>102</v>
      </c>
    </row>
    <row r="489" spans="1:41" x14ac:dyDescent="0.25">
      <c r="A489" s="258" t="s">
        <v>1485</v>
      </c>
      <c r="B489" s="259" t="s">
        <v>1485</v>
      </c>
      <c r="C489" s="263" t="str">
        <f>VLOOKUP(A489,'Questions_de_Village_V1-2-1'!$A:$AB,1,FALSE)</f>
        <v>Niguer Ahmat</v>
      </c>
      <c r="D489" s="263" t="str">
        <f>VLOOKUP(A489,'Questions_de_Village_V1-2-1'!$A:$AB,9,FALSE)</f>
        <v>Niguer Alkoudou</v>
      </c>
      <c r="E489" s="263">
        <f>VLOOKUP(A489,'Questions_de_Village_V1-2-1'!$A:$AB,4,FALSE)</f>
        <v>12.218094261699999</v>
      </c>
      <c r="F489" s="263">
        <f>VLOOKUP(A489,'Questions_de_Village_V1-2-1'!$A:$AB,5,FALSE)</f>
        <v>17.073418565800001</v>
      </c>
      <c r="G489" s="263">
        <f>VLOOKUP(A489,'Questions_de_Village_V1-2-1'!$A:$AB,6,FALSE)</f>
        <v>318.80451888499999</v>
      </c>
      <c r="H489" s="263"/>
      <c r="I489" s="263" t="str">
        <f>VLOOKUP(A489,'Questions_de_Village_V1-2-1'!$A:$AB,10,FALSE)</f>
        <v>Tania_2_Dukshi_</v>
      </c>
      <c r="J489" s="263" t="str">
        <f>VLOOKUP(A489,'Questions_de_Village_V1-2-1'!$A:$AB,11,FALSE)</f>
        <v>Tchawai</v>
      </c>
      <c r="K489" s="263" t="str">
        <f>VLOOKUP(A489,'Questions_de_Village_V1-2-1'!$A:$AB,14,FALSE)</f>
        <v>bh_in_village</v>
      </c>
      <c r="L489" s="263">
        <f>VLOOKUP(A489,'Questions_de_Village_V1-2-1'!$A:$AB,15,FALSE)</f>
        <v>1</v>
      </c>
      <c r="M489" s="263">
        <f>VLOOKUP(A489,'Questions_de_Village_V1-2-1'!$A:$AB,16,FALSE)</f>
        <v>0</v>
      </c>
      <c r="N489" s="259"/>
      <c r="O489" s="259"/>
      <c r="P489" s="259">
        <v>2</v>
      </c>
      <c r="Q489" s="259">
        <v>136</v>
      </c>
      <c r="R489" s="259">
        <v>135</v>
      </c>
      <c r="S489" s="257">
        <v>762</v>
      </c>
      <c r="T489" s="257">
        <v>502</v>
      </c>
      <c r="U489" s="261">
        <v>65.879265091863516</v>
      </c>
      <c r="V489" s="257">
        <v>223</v>
      </c>
      <c r="W489" s="261">
        <v>29.26509186351706</v>
      </c>
      <c r="X489" s="260">
        <v>5.6444444444444448</v>
      </c>
      <c r="Y489" s="260">
        <v>3.7185185185185183</v>
      </c>
      <c r="Z489" s="260">
        <v>1.6518518518518519</v>
      </c>
      <c r="AA489" s="264">
        <v>122</v>
      </c>
      <c r="AB489" s="261">
        <v>90.370370370370367</v>
      </c>
      <c r="AC489" s="264">
        <v>8</v>
      </c>
      <c r="AD489" s="261">
        <v>5.9259259259259265</v>
      </c>
      <c r="AE489" s="264">
        <v>0</v>
      </c>
      <c r="AF489" s="261">
        <v>0</v>
      </c>
      <c r="AG489" s="264">
        <v>0</v>
      </c>
      <c r="AH489" s="261">
        <v>0</v>
      </c>
      <c r="AI489" s="259">
        <v>115</v>
      </c>
      <c r="AJ489" s="259">
        <v>108</v>
      </c>
      <c r="AK489" s="261">
        <v>51.569506726457405</v>
      </c>
      <c r="AL489" s="261">
        <v>48.430493273542602</v>
      </c>
      <c r="AM489" s="261">
        <v>100</v>
      </c>
      <c r="AN489" s="262">
        <v>34.264573991031391</v>
      </c>
      <c r="AO489" s="263" t="s">
        <v>2051</v>
      </c>
    </row>
    <row r="490" spans="1:41" x14ac:dyDescent="0.25">
      <c r="A490" s="266" t="s">
        <v>1226</v>
      </c>
      <c r="B490" s="259" t="s">
        <v>1226</v>
      </c>
      <c r="C490" s="263" t="str">
        <f>VLOOKUP(A490,'Questions_de_Village_V1-2-1'!$A:$AB,1,FALSE)</f>
        <v>Noro</v>
      </c>
      <c r="D490" s="263" t="str">
        <f>VLOOKUP(A490,'Questions_de_Village_V1-2-1'!$A:$AB,9,FALSE)</f>
        <v>Danrébé</v>
      </c>
      <c r="E490" s="263">
        <f>VLOOKUP(A490,'Questions_de_Village_V1-2-1'!$A:$AB,4,FALSE)</f>
        <v>12.522295617299999</v>
      </c>
      <c r="F490" s="263">
        <f>VLOOKUP(A490,'Questions_de_Village_V1-2-1'!$A:$AB,5,FALSE)</f>
        <v>17.1837818369</v>
      </c>
      <c r="G490" s="263">
        <f>VLOOKUP(A490,'Questions_de_Village_V1-2-1'!$A:$AB,6,FALSE)</f>
        <v>294.63097125500002</v>
      </c>
      <c r="H490" s="263"/>
      <c r="I490" s="263" t="str">
        <f>VLOOKUP(A490,'Questions_de_Village_V1-2-1'!$A:$AB,10,FALSE)</f>
        <v>Tania_2_Dukshi_</v>
      </c>
      <c r="J490" s="263" t="str">
        <f>VLOOKUP(A490,'Questions_de_Village_V1-2-1'!$A:$AB,11,FALSE)</f>
        <v>Bokoro</v>
      </c>
      <c r="K490" s="263" t="str">
        <f>VLOOKUP(A490,'Questions_de_Village_V1-2-1'!$A:$AB,14,FALSE)</f>
        <v>bh_in_village</v>
      </c>
      <c r="L490" s="263">
        <f>VLOOKUP(A490,'Questions_de_Village_V1-2-1'!$A:$AB,15,FALSE)</f>
        <v>2</v>
      </c>
      <c r="M490" s="263">
        <f>VLOOKUP(A490,'Questions_de_Village_V1-2-1'!$A:$AB,16,FALSE)</f>
        <v>0</v>
      </c>
      <c r="N490" s="259"/>
      <c r="O490" s="259"/>
      <c r="P490" s="259">
        <v>2888</v>
      </c>
      <c r="Q490" s="259">
        <v>3062</v>
      </c>
      <c r="R490" s="259">
        <v>175</v>
      </c>
      <c r="S490" s="257">
        <v>1041</v>
      </c>
      <c r="T490" s="257">
        <v>714</v>
      </c>
      <c r="U490" s="261">
        <v>68.58789625360231</v>
      </c>
      <c r="V490" s="257">
        <v>251</v>
      </c>
      <c r="W490" s="261">
        <v>24.111431316042268</v>
      </c>
      <c r="X490" s="260">
        <v>5.9485714285714284</v>
      </c>
      <c r="Y490" s="260">
        <v>4.5769230769230766</v>
      </c>
      <c r="Z490" s="260">
        <v>1.4342857142857144</v>
      </c>
      <c r="AA490" s="264">
        <v>166</v>
      </c>
      <c r="AB490" s="261">
        <v>94.857142857142861</v>
      </c>
      <c r="AC490" s="264">
        <v>6</v>
      </c>
      <c r="AD490" s="261">
        <v>3.4285714285714288</v>
      </c>
      <c r="AE490" s="264">
        <v>1</v>
      </c>
      <c r="AF490" s="261">
        <v>0.5714285714285714</v>
      </c>
      <c r="AG490" s="264">
        <v>0</v>
      </c>
      <c r="AH490" s="261">
        <v>0</v>
      </c>
      <c r="AI490" s="259">
        <v>122</v>
      </c>
      <c r="AJ490" s="259">
        <v>129</v>
      </c>
      <c r="AK490" s="261">
        <v>48.605577689243027</v>
      </c>
      <c r="AL490" s="261">
        <v>51.394422310756973</v>
      </c>
      <c r="AM490" s="261">
        <v>100</v>
      </c>
      <c r="AN490" s="262">
        <v>34.820717131474105</v>
      </c>
      <c r="AO490" s="263" t="s">
        <v>102</v>
      </c>
    </row>
    <row r="491" spans="1:41" x14ac:dyDescent="0.25">
      <c r="A491" s="266" t="s">
        <v>1227</v>
      </c>
      <c r="B491" s="259" t="s">
        <v>1227</v>
      </c>
      <c r="C491" s="263" t="str">
        <f>VLOOKUP(A491,'Questions_de_Village_V1-2-1'!$A:$AB,1,FALSE)</f>
        <v>Nourale Watane</v>
      </c>
      <c r="D491" s="263" t="str">
        <f>VLOOKUP(A491,'Questions_de_Village_V1-2-1'!$A:$AB,9,FALSE)</f>
        <v>Nouralwane1</v>
      </c>
      <c r="E491" s="263">
        <f>VLOOKUP(A491,'Questions_de_Village_V1-2-1'!$A:$AB,4,FALSE)</f>
        <v>12.375286339300001</v>
      </c>
      <c r="F491" s="263">
        <f>VLOOKUP(A491,'Questions_de_Village_V1-2-1'!$A:$AB,5,FALSE)</f>
        <v>17.0575668683</v>
      </c>
      <c r="G491" s="263">
        <f>VLOOKUP(A491,'Questions_de_Village_V1-2-1'!$A:$AB,6,FALSE)</f>
        <v>314.47679554299998</v>
      </c>
      <c r="H491" s="263"/>
      <c r="I491" s="263" t="str">
        <f>VLOOKUP(A491,'Questions_de_Village_V1-2-1'!$A:$AB,10,FALSE)</f>
        <v/>
      </c>
      <c r="J491" s="263" t="str">
        <f>VLOOKUP(A491,'Questions_de_Village_V1-2-1'!$A:$AB,11,FALSE)</f>
        <v>Bokoro</v>
      </c>
      <c r="K491" s="263" t="str">
        <f>VLOOKUP(A491,'Questions_de_Village_V1-2-1'!$A:$AB,14,FALSE)</f>
        <v>commercial_bh_in_next_village</v>
      </c>
      <c r="L491" s="263">
        <f>VLOOKUP(A491,'Questions_de_Village_V1-2-1'!$A:$AB,15,FALSE)</f>
        <v>0</v>
      </c>
      <c r="M491" s="263">
        <f>VLOOKUP(A491,'Questions_de_Village_V1-2-1'!$A:$AB,16,FALSE)</f>
        <v>0</v>
      </c>
      <c r="N491" s="259"/>
      <c r="O491" s="259"/>
      <c r="P491" s="259">
        <v>6826</v>
      </c>
      <c r="Q491" s="259">
        <v>6974</v>
      </c>
      <c r="R491" s="259">
        <v>149</v>
      </c>
      <c r="S491" s="257">
        <v>954</v>
      </c>
      <c r="T491" s="257">
        <v>665</v>
      </c>
      <c r="U491" s="261">
        <v>69.706498951781967</v>
      </c>
      <c r="V491" s="257">
        <v>245</v>
      </c>
      <c r="W491" s="261">
        <v>25.681341719077565</v>
      </c>
      <c r="X491" s="260">
        <v>6.4026845637583891</v>
      </c>
      <c r="Y491" s="260">
        <v>4.493243243243243</v>
      </c>
      <c r="Z491" s="260">
        <v>1.6442953020134228</v>
      </c>
      <c r="AA491" s="264">
        <v>137</v>
      </c>
      <c r="AB491" s="261">
        <v>91.946308724832221</v>
      </c>
      <c r="AC491" s="264">
        <v>5</v>
      </c>
      <c r="AD491" s="261">
        <v>3.3557046979865772</v>
      </c>
      <c r="AE491" s="264">
        <v>0</v>
      </c>
      <c r="AF491" s="261">
        <v>0</v>
      </c>
      <c r="AG491" s="264">
        <v>2</v>
      </c>
      <c r="AH491" s="261">
        <v>1.3422818791946309</v>
      </c>
      <c r="AI491" s="259">
        <v>116</v>
      </c>
      <c r="AJ491" s="259">
        <v>129</v>
      </c>
      <c r="AK491" s="261">
        <v>47.346938775510203</v>
      </c>
      <c r="AL491" s="261">
        <v>52.653061224489797</v>
      </c>
      <c r="AM491" s="261">
        <v>100</v>
      </c>
      <c r="AN491" s="262">
        <v>35.326530612244895</v>
      </c>
      <c r="AO491" s="263" t="s">
        <v>102</v>
      </c>
    </row>
    <row r="492" spans="1:41" x14ac:dyDescent="0.25">
      <c r="A492" s="266" t="s">
        <v>1837</v>
      </c>
      <c r="B492" s="259" t="s">
        <v>1837</v>
      </c>
      <c r="C492" s="263" t="e">
        <f>VLOOKUP(A492,'Questions_de_Village_V1-2-1'!$A:$AB,1,FALSE)</f>
        <v>#N/A</v>
      </c>
      <c r="D492" s="263" t="e">
        <f>VLOOKUP(A492,'Questions_de_Village_V1-2-1'!$A:$AB,9,FALSE)</f>
        <v>#N/A</v>
      </c>
      <c r="E492" s="263" t="e">
        <f>VLOOKUP(A492,'Questions_de_Village_V1-2-1'!$A:$AB,4,FALSE)</f>
        <v>#N/A</v>
      </c>
      <c r="F492" s="263" t="e">
        <f>VLOOKUP(A492,'Questions_de_Village_V1-2-1'!$A:$AB,5,FALSE)</f>
        <v>#N/A</v>
      </c>
      <c r="G492" s="263" t="e">
        <f>VLOOKUP(A492,'Questions_de_Village_V1-2-1'!$A:$AB,6,FALSE)</f>
        <v>#N/A</v>
      </c>
      <c r="H492" s="263"/>
      <c r="I492" s="263" t="e">
        <f>VLOOKUP(A492,'Questions_de_Village_V1-2-1'!$A:$AB,10,FALSE)</f>
        <v>#N/A</v>
      </c>
      <c r="J492" s="263" t="e">
        <f>VLOOKUP(A492,'Questions_de_Village_V1-2-1'!$A:$AB,11,FALSE)</f>
        <v>#N/A</v>
      </c>
      <c r="K492" s="263" t="e">
        <f>VLOOKUP(A492,'Questions_de_Village_V1-2-1'!$A:$AB,14,FALSE)</f>
        <v>#N/A</v>
      </c>
      <c r="L492" s="263" t="e">
        <f>VLOOKUP(A492,'Questions_de_Village_V1-2-1'!$A:$AB,15,FALSE)</f>
        <v>#N/A</v>
      </c>
      <c r="M492" s="263" t="e">
        <f>VLOOKUP(A492,'Questions_de_Village_V1-2-1'!$A:$AB,16,FALSE)</f>
        <v>#N/A</v>
      </c>
      <c r="N492" s="259"/>
      <c r="O492" s="259"/>
      <c r="P492" s="259">
        <v>230</v>
      </c>
      <c r="Q492" s="259">
        <v>243</v>
      </c>
      <c r="R492" s="259">
        <v>14</v>
      </c>
      <c r="S492" s="257">
        <v>73</v>
      </c>
      <c r="T492" s="257">
        <v>46</v>
      </c>
      <c r="U492" s="261">
        <v>63.013698630136986</v>
      </c>
      <c r="V492" s="257">
        <v>10</v>
      </c>
      <c r="W492" s="261">
        <v>13.698630136986301</v>
      </c>
      <c r="X492" s="260">
        <v>5.2142857142857144</v>
      </c>
      <c r="Y492" s="260">
        <v>3.5384615384615383</v>
      </c>
      <c r="Z492" s="260">
        <v>0.7142857142857143</v>
      </c>
      <c r="AA492" s="264">
        <v>14</v>
      </c>
      <c r="AB492" s="261">
        <v>100</v>
      </c>
      <c r="AC492" s="264">
        <v>0</v>
      </c>
      <c r="AD492" s="261">
        <v>0</v>
      </c>
      <c r="AE492" s="264">
        <v>0</v>
      </c>
      <c r="AF492" s="261">
        <v>0</v>
      </c>
      <c r="AG492" s="264">
        <v>0</v>
      </c>
      <c r="AH492" s="261">
        <v>0</v>
      </c>
      <c r="AI492" s="259">
        <v>6</v>
      </c>
      <c r="AJ492" s="259">
        <v>4</v>
      </c>
      <c r="AK492" s="261">
        <v>60</v>
      </c>
      <c r="AL492" s="261">
        <v>40</v>
      </c>
      <c r="AM492" s="261">
        <v>100</v>
      </c>
      <c r="AN492" s="262">
        <v>32.9</v>
      </c>
      <c r="AO492" s="263" t="s">
        <v>1607</v>
      </c>
    </row>
    <row r="493" spans="1:41" x14ac:dyDescent="0.25">
      <c r="A493" s="268" t="s">
        <v>1449</v>
      </c>
      <c r="B493" s="259" t="s">
        <v>1449</v>
      </c>
      <c r="C493" s="263" t="str">
        <f>VLOOKUP(A493,'Questions_de_Village_V1-2-1'!$A:$AB,1,FALSE)</f>
        <v>Ouled -Billi</v>
      </c>
      <c r="D493" s="263" t="str">
        <f>VLOOKUP(A493,'Questions_de_Village_V1-2-1'!$A:$AB,9,FALSE)</f>
        <v>Oulebili</v>
      </c>
      <c r="E493" s="263">
        <f>VLOOKUP(A493,'Questions_de_Village_V1-2-1'!$A:$AB,4,FALSE)</f>
        <v>12.093154934099999</v>
      </c>
      <c r="F493" s="263">
        <f>VLOOKUP(A493,'Questions_de_Village_V1-2-1'!$A:$AB,5,FALSE)</f>
        <v>17.2465939155</v>
      </c>
      <c r="G493" s="263">
        <f>VLOOKUP(A493,'Questions_de_Village_V1-2-1'!$A:$AB,6,FALSE)</f>
        <v>343.62815385800002</v>
      </c>
      <c r="H493" s="263"/>
      <c r="I493" s="263" t="str">
        <f>VLOOKUP(A493,'Questions_de_Village_V1-2-1'!$A:$AB,10,FALSE)</f>
        <v>Amloudouba</v>
      </c>
      <c r="J493" s="263" t="str">
        <f>VLOOKUP(A493,'Questions_de_Village_V1-2-1'!$A:$AB,11,FALSE)</f>
        <v>Ouled_Bili</v>
      </c>
      <c r="K493" s="263" t="str">
        <f>VLOOKUP(A493,'Questions_de_Village_V1-2-1'!$A:$AB,14,FALSE)</f>
        <v>bh_in_village</v>
      </c>
      <c r="L493" s="263">
        <f>VLOOKUP(A493,'Questions_de_Village_V1-2-1'!$A:$AB,15,FALSE)</f>
        <v>1</v>
      </c>
      <c r="M493" s="263">
        <f>VLOOKUP(A493,'Questions_de_Village_V1-2-1'!$A:$AB,16,FALSE)</f>
        <v>0</v>
      </c>
      <c r="N493" s="259"/>
      <c r="O493" s="259"/>
      <c r="P493" s="259">
        <v>262</v>
      </c>
      <c r="Q493" s="259">
        <v>393</v>
      </c>
      <c r="R493" s="259">
        <v>132</v>
      </c>
      <c r="S493" s="257">
        <v>747</v>
      </c>
      <c r="T493" s="257">
        <v>490</v>
      </c>
      <c r="U493" s="261">
        <v>65.595716198125842</v>
      </c>
      <c r="V493" s="257">
        <v>214</v>
      </c>
      <c r="W493" s="261">
        <v>28.647925033467203</v>
      </c>
      <c r="X493" s="260">
        <v>5.6590909090909092</v>
      </c>
      <c r="Y493" s="260">
        <v>4.083333333333333</v>
      </c>
      <c r="Z493" s="260">
        <v>1.6212121212121211</v>
      </c>
      <c r="AA493" s="264">
        <v>118</v>
      </c>
      <c r="AB493" s="261">
        <v>89.393939393939391</v>
      </c>
      <c r="AC493" s="264">
        <v>10</v>
      </c>
      <c r="AD493" s="261">
        <v>7.5757575757575761</v>
      </c>
      <c r="AE493" s="264">
        <v>1</v>
      </c>
      <c r="AF493" s="261">
        <v>0.75757575757575757</v>
      </c>
      <c r="AG493" s="264">
        <v>0</v>
      </c>
      <c r="AH493" s="261">
        <v>0</v>
      </c>
      <c r="AI493" s="259">
        <v>90</v>
      </c>
      <c r="AJ493" s="259">
        <v>124</v>
      </c>
      <c r="AK493" s="261">
        <v>42.056074766355138</v>
      </c>
      <c r="AL493" s="261">
        <v>57.943925233644855</v>
      </c>
      <c r="AM493" s="261">
        <v>100</v>
      </c>
      <c r="AN493" s="262">
        <v>31.785046728971963</v>
      </c>
      <c r="AO493" s="263" t="s">
        <v>2063</v>
      </c>
    </row>
    <row r="494" spans="1:41" x14ac:dyDescent="0.25">
      <c r="A494" s="268" t="s">
        <v>1450</v>
      </c>
      <c r="B494" s="259" t="s">
        <v>1450</v>
      </c>
      <c r="C494" s="263" t="str">
        <f>VLOOKUP(A494,'Questions_de_Village_V1-2-1'!$A:$AB,1,FALSE)</f>
        <v>Ouled Billi Centre</v>
      </c>
      <c r="D494" s="263" t="str">
        <f>VLOOKUP(A494,'Questions_de_Village_V1-2-1'!$A:$AB,9,FALSE)</f>
        <v>Ouledbili2</v>
      </c>
      <c r="E494" s="263">
        <f>VLOOKUP(A494,'Questions_de_Village_V1-2-1'!$A:$AB,4,FALSE)</f>
        <v>12.0933017923</v>
      </c>
      <c r="F494" s="263">
        <f>VLOOKUP(A494,'Questions_de_Village_V1-2-1'!$A:$AB,5,FALSE)</f>
        <v>17.246696055200001</v>
      </c>
      <c r="G494" s="263">
        <f>VLOOKUP(A494,'Questions_de_Village_V1-2-1'!$A:$AB,6,FALSE)</f>
        <v>313.777606375</v>
      </c>
      <c r="H494" s="263"/>
      <c r="I494" s="263" t="str">
        <f>VLOOKUP(A494,'Questions_de_Village_V1-2-1'!$A:$AB,10,FALSE)</f>
        <v>Amloudouba</v>
      </c>
      <c r="J494" s="263" t="str">
        <f>VLOOKUP(A494,'Questions_de_Village_V1-2-1'!$A:$AB,11,FALSE)</f>
        <v>Ouled_Bili</v>
      </c>
      <c r="K494" s="263" t="str">
        <f>VLOOKUP(A494,'Questions_de_Village_V1-2-1'!$A:$AB,14,FALSE)</f>
        <v>bh_in_village</v>
      </c>
      <c r="L494" s="263">
        <f>VLOOKUP(A494,'Questions_de_Village_V1-2-1'!$A:$AB,15,FALSE)</f>
        <v>1</v>
      </c>
      <c r="M494" s="263">
        <f>VLOOKUP(A494,'Questions_de_Village_V1-2-1'!$A:$AB,16,FALSE)</f>
        <v>0</v>
      </c>
      <c r="N494" s="259"/>
      <c r="O494" s="259"/>
      <c r="P494" s="259">
        <v>186</v>
      </c>
      <c r="Q494" s="259">
        <v>261</v>
      </c>
      <c r="R494" s="259">
        <v>76</v>
      </c>
      <c r="S494" s="257">
        <v>456</v>
      </c>
      <c r="T494" s="257">
        <v>308</v>
      </c>
      <c r="U494" s="261">
        <v>67.543859649122808</v>
      </c>
      <c r="V494" s="257">
        <v>125</v>
      </c>
      <c r="W494" s="261">
        <v>27.412280701754387</v>
      </c>
      <c r="X494" s="260">
        <v>6</v>
      </c>
      <c r="Y494" s="260">
        <v>4.2777777777777777</v>
      </c>
      <c r="Z494" s="260">
        <v>1.6447368421052631</v>
      </c>
      <c r="AA494" s="264">
        <v>70</v>
      </c>
      <c r="AB494" s="261">
        <v>92.10526315789474</v>
      </c>
      <c r="AC494" s="264">
        <v>5</v>
      </c>
      <c r="AD494" s="261">
        <v>6.5789473684210522</v>
      </c>
      <c r="AE494" s="264">
        <v>1</v>
      </c>
      <c r="AF494" s="261">
        <v>1.3157894736842104</v>
      </c>
      <c r="AG494" s="264">
        <v>0</v>
      </c>
      <c r="AH494" s="261">
        <v>0</v>
      </c>
      <c r="AI494" s="259">
        <v>58</v>
      </c>
      <c r="AJ494" s="259">
        <v>67</v>
      </c>
      <c r="AK494" s="261">
        <v>46.400000000000006</v>
      </c>
      <c r="AL494" s="261">
        <v>53.6</v>
      </c>
      <c r="AM494" s="261">
        <v>100</v>
      </c>
      <c r="AN494" s="262">
        <v>31.696000000000002</v>
      </c>
      <c r="AO494" s="263" t="s">
        <v>2063</v>
      </c>
    </row>
    <row r="495" spans="1:41" x14ac:dyDescent="0.25">
      <c r="A495" s="268" t="s">
        <v>1438</v>
      </c>
      <c r="B495" s="259" t="s">
        <v>1438</v>
      </c>
      <c r="C495" s="263" t="str">
        <f>VLOOKUP(A495,'Questions_de_Village_V1-2-1'!$A:$AB,1,FALSE)</f>
        <v>Ourel Adai</v>
      </c>
      <c r="D495" s="263" t="str">
        <f>VLOOKUP(A495,'Questions_de_Village_V1-2-1'!$A:$AB,9,FALSE)</f>
        <v>Djamadi Adey</v>
      </c>
      <c r="E495" s="263">
        <f>VLOOKUP(A495,'Questions_de_Village_V1-2-1'!$A:$AB,4,FALSE)</f>
        <v>12.0187951833</v>
      </c>
      <c r="F495" s="263">
        <f>VLOOKUP(A495,'Questions_de_Village_V1-2-1'!$A:$AB,5,FALSE)</f>
        <v>17.188155372400001</v>
      </c>
      <c r="G495" s="263">
        <f>VLOOKUP(A495,'Questions_de_Village_V1-2-1'!$A:$AB,6,FALSE)</f>
        <v>340.02778822900001</v>
      </c>
      <c r="H495" s="263"/>
      <c r="I495" s="263" t="str">
        <f>VLOOKUP(A495,'Questions_de_Village_V1-2-1'!$A:$AB,10,FALSE)</f>
        <v>Amloudouba</v>
      </c>
      <c r="J495" s="263" t="str">
        <f>VLOOKUP(A495,'Questions_de_Village_V1-2-1'!$A:$AB,11,FALSE)</f>
        <v>Ouled_Bili</v>
      </c>
      <c r="K495" s="263" t="str">
        <f>VLOOKUP(A495,'Questions_de_Village_V1-2-1'!$A:$AB,14,FALSE)</f>
        <v>bh_in_village</v>
      </c>
      <c r="L495" s="263">
        <f>VLOOKUP(A495,'Questions_de_Village_V1-2-1'!$A:$AB,15,FALSE)</f>
        <v>1</v>
      </c>
      <c r="M495" s="263">
        <f>VLOOKUP(A495,'Questions_de_Village_V1-2-1'!$A:$AB,16,FALSE)</f>
        <v>0</v>
      </c>
      <c r="N495" s="259"/>
      <c r="O495" s="259"/>
      <c r="P495" s="259">
        <v>833</v>
      </c>
      <c r="Q495" s="259">
        <v>862</v>
      </c>
      <c r="R495" s="259">
        <v>30</v>
      </c>
      <c r="S495" s="257">
        <v>172</v>
      </c>
      <c r="T495" s="257">
        <v>107</v>
      </c>
      <c r="U495" s="261">
        <v>62.209302325581397</v>
      </c>
      <c r="V495" s="257">
        <v>47</v>
      </c>
      <c r="W495" s="261">
        <v>27.325581395348834</v>
      </c>
      <c r="X495" s="260">
        <v>5.7333333333333334</v>
      </c>
      <c r="Y495" s="260">
        <v>3.9629629629629628</v>
      </c>
      <c r="Z495" s="260">
        <v>1.5666666666666667</v>
      </c>
      <c r="AA495" s="264">
        <v>25</v>
      </c>
      <c r="AB495" s="261">
        <v>83.333333333333343</v>
      </c>
      <c r="AC495" s="264">
        <v>4</v>
      </c>
      <c r="AD495" s="261">
        <v>13.333333333333334</v>
      </c>
      <c r="AE495" s="264">
        <v>0</v>
      </c>
      <c r="AF495" s="261">
        <v>0</v>
      </c>
      <c r="AG495" s="264">
        <v>1</v>
      </c>
      <c r="AH495" s="261">
        <v>3.3333333333333335</v>
      </c>
      <c r="AI495" s="259">
        <v>20</v>
      </c>
      <c r="AJ495" s="259">
        <v>27</v>
      </c>
      <c r="AK495" s="261">
        <v>42.553191489361701</v>
      </c>
      <c r="AL495" s="261">
        <v>57.446808510638306</v>
      </c>
      <c r="AM495" s="261">
        <v>100</v>
      </c>
      <c r="AN495" s="262">
        <v>35.659574468085104</v>
      </c>
      <c r="AO495" s="263" t="s">
        <v>2063</v>
      </c>
    </row>
    <row r="496" spans="1:41" x14ac:dyDescent="0.25">
      <c r="A496" s="268" t="s">
        <v>1443</v>
      </c>
      <c r="B496" s="259" t="s">
        <v>1443</v>
      </c>
      <c r="C496" s="263" t="str">
        <f>VLOOKUP(A496,'Questions_de_Village_V1-2-1'!$A:$AB,1,FALSE)</f>
        <v>Ourel Bilala 1</v>
      </c>
      <c r="D496" s="263" t="str">
        <f>VLOOKUP(A496,'Questions_de_Village_V1-2-1'!$A:$AB,9,FALSE)</f>
        <v>Ouled Bili</v>
      </c>
      <c r="E496" s="263">
        <f>VLOOKUP(A496,'Questions_de_Village_V1-2-1'!$A:$AB,4,FALSE)</f>
        <v>12.093678759099999</v>
      </c>
      <c r="F496" s="263">
        <f>VLOOKUP(A496,'Questions_de_Village_V1-2-1'!$A:$AB,5,FALSE)</f>
        <v>17.2467983427</v>
      </c>
      <c r="G496" s="263">
        <f>VLOOKUP(A496,'Questions_de_Village_V1-2-1'!$A:$AB,6,FALSE)</f>
        <v>315.48432866899998</v>
      </c>
      <c r="H496" s="263"/>
      <c r="I496" s="263" t="str">
        <f>VLOOKUP(A496,'Questions_de_Village_V1-2-1'!$A:$AB,10,FALSE)</f>
        <v>Amloudouba</v>
      </c>
      <c r="J496" s="263" t="str">
        <f>VLOOKUP(A496,'Questions_de_Village_V1-2-1'!$A:$AB,11,FALSE)</f>
        <v>Ouled_Bili</v>
      </c>
      <c r="K496" s="263" t="str">
        <f>VLOOKUP(A496,'Questions_de_Village_V1-2-1'!$A:$AB,14,FALSE)</f>
        <v>commercial_bh_in_next_village</v>
      </c>
      <c r="L496" s="263">
        <f>VLOOKUP(A496,'Questions_de_Village_V1-2-1'!$A:$AB,15,FALSE)</f>
        <v>0</v>
      </c>
      <c r="M496" s="263">
        <f>VLOOKUP(A496,'Questions_de_Village_V1-2-1'!$A:$AB,16,FALSE)</f>
        <v>0</v>
      </c>
      <c r="N496" s="259"/>
      <c r="O496" s="259"/>
      <c r="P496" s="259">
        <v>1015</v>
      </c>
      <c r="Q496" s="259">
        <v>1113</v>
      </c>
      <c r="R496" s="259">
        <v>99</v>
      </c>
      <c r="S496" s="257">
        <v>630</v>
      </c>
      <c r="T496" s="257">
        <v>430</v>
      </c>
      <c r="U496" s="261">
        <v>68.253968253968253</v>
      </c>
      <c r="V496" s="257">
        <v>146</v>
      </c>
      <c r="W496" s="261">
        <v>23.174603174603174</v>
      </c>
      <c r="X496" s="260">
        <v>6.3636363636363633</v>
      </c>
      <c r="Y496" s="260">
        <v>4.4329896907216497</v>
      </c>
      <c r="Z496" s="260">
        <v>1.4747474747474747</v>
      </c>
      <c r="AA496" s="264">
        <v>88</v>
      </c>
      <c r="AB496" s="261">
        <v>88.888888888888886</v>
      </c>
      <c r="AC496" s="264">
        <v>8</v>
      </c>
      <c r="AD496" s="261">
        <v>8.0808080808080813</v>
      </c>
      <c r="AE496" s="264">
        <v>1</v>
      </c>
      <c r="AF496" s="261">
        <v>1.0101010101010102</v>
      </c>
      <c r="AG496" s="264">
        <v>0</v>
      </c>
      <c r="AH496" s="261">
        <v>0</v>
      </c>
      <c r="AI496" s="259">
        <v>62</v>
      </c>
      <c r="AJ496" s="259">
        <v>84</v>
      </c>
      <c r="AK496" s="261">
        <v>42.465753424657535</v>
      </c>
      <c r="AL496" s="261">
        <v>57.534246575342465</v>
      </c>
      <c r="AM496" s="261">
        <v>100</v>
      </c>
      <c r="AN496" s="262">
        <v>35.88356164383562</v>
      </c>
      <c r="AO496" s="263" t="s">
        <v>2063</v>
      </c>
    </row>
    <row r="497" spans="1:41" x14ac:dyDescent="0.25">
      <c r="A497" s="268" t="s">
        <v>1437</v>
      </c>
      <c r="B497" s="259" t="s">
        <v>1437</v>
      </c>
      <c r="C497" s="263" t="str">
        <f>VLOOKUP(A497,'Questions_de_Village_V1-2-1'!$A:$AB,1,FALSE)</f>
        <v>Ourel Brahim</v>
      </c>
      <c r="D497" s="263" t="str">
        <f>VLOOKUP(A497,'Questions_de_Village_V1-2-1'!$A:$AB,9,FALSE)</f>
        <v>Ourel Brahim</v>
      </c>
      <c r="E497" s="263">
        <f>VLOOKUP(A497,'Questions_de_Village_V1-2-1'!$A:$AB,4,FALSE)</f>
        <v>12.0423124403</v>
      </c>
      <c r="F497" s="263">
        <f>VLOOKUP(A497,'Questions_de_Village_V1-2-1'!$A:$AB,5,FALSE)</f>
        <v>17.175305958399999</v>
      </c>
      <c r="G497" s="263">
        <f>VLOOKUP(A497,'Questions_de_Village_V1-2-1'!$A:$AB,6,FALSE)</f>
        <v>326.86599400699998</v>
      </c>
      <c r="H497" s="263"/>
      <c r="I497" s="263" t="str">
        <f>VLOOKUP(A497,'Questions_de_Village_V1-2-1'!$A:$AB,10,FALSE)</f>
        <v>Amloudouba</v>
      </c>
      <c r="J497" s="263" t="str">
        <f>VLOOKUP(A497,'Questions_de_Village_V1-2-1'!$A:$AB,11,FALSE)</f>
        <v>Ouled_Bili</v>
      </c>
      <c r="K497" s="263" t="str">
        <f>VLOOKUP(A497,'Questions_de_Village_V1-2-1'!$A:$AB,14,FALSE)</f>
        <v>open_well_in_or_near_village</v>
      </c>
      <c r="L497" s="263">
        <f>VLOOKUP(A497,'Questions_de_Village_V1-2-1'!$A:$AB,15,FALSE)</f>
        <v>0</v>
      </c>
      <c r="M497" s="263">
        <f>VLOOKUP(A497,'Questions_de_Village_V1-2-1'!$A:$AB,16,FALSE)</f>
        <v>0</v>
      </c>
      <c r="N497" s="259"/>
      <c r="O497" s="259"/>
      <c r="P497" s="259">
        <v>901</v>
      </c>
      <c r="Q497" s="259">
        <v>938</v>
      </c>
      <c r="R497" s="259">
        <v>38</v>
      </c>
      <c r="S497" s="257">
        <v>196</v>
      </c>
      <c r="T497" s="257">
        <v>121</v>
      </c>
      <c r="U497" s="261">
        <v>61.734693877551017</v>
      </c>
      <c r="V497" s="257">
        <v>66</v>
      </c>
      <c r="W497" s="261">
        <v>33.673469387755098</v>
      </c>
      <c r="X497" s="260">
        <v>5.1578947368421053</v>
      </c>
      <c r="Y497" s="260">
        <v>3.2702702702702702</v>
      </c>
      <c r="Z497" s="260">
        <v>1.736842105263158</v>
      </c>
      <c r="AA497" s="264">
        <v>36</v>
      </c>
      <c r="AB497" s="261">
        <v>94.73684210526315</v>
      </c>
      <c r="AC497" s="264">
        <v>2</v>
      </c>
      <c r="AD497" s="261">
        <v>5.2631578947368416</v>
      </c>
      <c r="AE497" s="264">
        <v>0</v>
      </c>
      <c r="AF497" s="261">
        <v>0</v>
      </c>
      <c r="AG497" s="264">
        <v>0</v>
      </c>
      <c r="AH497" s="261">
        <v>0</v>
      </c>
      <c r="AI497" s="259">
        <v>33</v>
      </c>
      <c r="AJ497" s="259">
        <v>33</v>
      </c>
      <c r="AK497" s="261">
        <v>50</v>
      </c>
      <c r="AL497" s="261">
        <v>50</v>
      </c>
      <c r="AM497" s="261">
        <v>100</v>
      </c>
      <c r="AN497" s="262">
        <v>33.106060606060609</v>
      </c>
      <c r="AO497" s="263" t="s">
        <v>2063</v>
      </c>
    </row>
    <row r="498" spans="1:41" x14ac:dyDescent="0.25">
      <c r="A498" s="268" t="s">
        <v>1429</v>
      </c>
      <c r="B498" s="259" t="s">
        <v>1429</v>
      </c>
      <c r="C498" s="263" t="str">
        <f>VLOOKUP(A498,'Questions_de_Village_V1-2-1'!$A:$AB,1,FALSE)</f>
        <v>Ourel Hachm</v>
      </c>
      <c r="D498" s="263" t="str">
        <f>VLOOKUP(A498,'Questions_de_Village_V1-2-1'!$A:$AB,9,FALSE)</f>
        <v>Ourel Boulala</v>
      </c>
      <c r="E498" s="263">
        <f>VLOOKUP(A498,'Questions_de_Village_V1-2-1'!$A:$AB,4,FALSE)</f>
        <v>12.0398417851</v>
      </c>
      <c r="F498" s="263">
        <f>VLOOKUP(A498,'Questions_de_Village_V1-2-1'!$A:$AB,5,FALSE)</f>
        <v>17.214715805200001</v>
      </c>
      <c r="G498" s="263">
        <f>VLOOKUP(A498,'Questions_de_Village_V1-2-1'!$A:$AB,6,FALSE)</f>
        <v>338.80196610500002</v>
      </c>
      <c r="H498" s="263"/>
      <c r="I498" s="263" t="str">
        <f>VLOOKUP(A498,'Questions_de_Village_V1-2-1'!$A:$AB,10,FALSE)</f>
        <v>Amloudouba</v>
      </c>
      <c r="J498" s="263" t="str">
        <f>VLOOKUP(A498,'Questions_de_Village_V1-2-1'!$A:$AB,11,FALSE)</f>
        <v>Ouled_Bili</v>
      </c>
      <c r="K498" s="263" t="str">
        <f>VLOOKUP(A498,'Questions_de_Village_V1-2-1'!$A:$AB,14,FALSE)</f>
        <v>bh_in_village</v>
      </c>
      <c r="L498" s="263">
        <f>VLOOKUP(A498,'Questions_de_Village_V1-2-1'!$A:$AB,15,FALSE)</f>
        <v>1</v>
      </c>
      <c r="M498" s="263">
        <f>VLOOKUP(A498,'Questions_de_Village_V1-2-1'!$A:$AB,16,FALSE)</f>
        <v>0</v>
      </c>
      <c r="N498" s="259"/>
      <c r="O498" s="259"/>
      <c r="P498" s="259">
        <v>863</v>
      </c>
      <c r="Q498" s="259">
        <v>885</v>
      </c>
      <c r="R498" s="259">
        <v>23</v>
      </c>
      <c r="S498" s="257">
        <v>152</v>
      </c>
      <c r="T498" s="257">
        <v>103</v>
      </c>
      <c r="U498" s="261">
        <v>67.76315789473685</v>
      </c>
      <c r="V498" s="257">
        <v>40</v>
      </c>
      <c r="W498" s="261">
        <v>26.315789473684209</v>
      </c>
      <c r="X498" s="260">
        <v>6.6086956521739131</v>
      </c>
      <c r="Y498" s="260">
        <v>4.6818181818181817</v>
      </c>
      <c r="Z498" s="260">
        <v>1.7391304347826086</v>
      </c>
      <c r="AA498" s="264">
        <v>20</v>
      </c>
      <c r="AB498" s="261">
        <v>86.956521739130437</v>
      </c>
      <c r="AC498" s="264">
        <v>3</v>
      </c>
      <c r="AD498" s="261">
        <v>13.043478260869565</v>
      </c>
      <c r="AE498" s="264">
        <v>0</v>
      </c>
      <c r="AF498" s="261">
        <v>0</v>
      </c>
      <c r="AG498" s="264">
        <v>0</v>
      </c>
      <c r="AH498" s="261">
        <v>0</v>
      </c>
      <c r="AI498" s="259">
        <v>16</v>
      </c>
      <c r="AJ498" s="259">
        <v>24</v>
      </c>
      <c r="AK498" s="261">
        <v>40</v>
      </c>
      <c r="AL498" s="261">
        <v>60</v>
      </c>
      <c r="AM498" s="261">
        <v>100</v>
      </c>
      <c r="AN498" s="262">
        <v>34.6</v>
      </c>
      <c r="AO498" s="263" t="s">
        <v>2063</v>
      </c>
    </row>
    <row r="499" spans="1:41" x14ac:dyDescent="0.25">
      <c r="A499" s="268" t="s">
        <v>1427</v>
      </c>
      <c r="B499" s="259" t="s">
        <v>1427</v>
      </c>
      <c r="C499" s="263" t="str">
        <f>VLOOKUP(A499,'Questions_de_Village_V1-2-1'!$A:$AB,1,FALSE)</f>
        <v>Ourel Katir</v>
      </c>
      <c r="D499" s="263" t="str">
        <f>VLOOKUP(A499,'Questions_de_Village_V1-2-1'!$A:$AB,9,FALSE)</f>
        <v>Ourel Katir</v>
      </c>
      <c r="E499" s="263">
        <f>VLOOKUP(A499,'Questions_de_Village_V1-2-1'!$A:$AB,4,FALSE)</f>
        <v>12.0721500354</v>
      </c>
      <c r="F499" s="263">
        <f>VLOOKUP(A499,'Questions_de_Village_V1-2-1'!$A:$AB,5,FALSE)</f>
        <v>17.2204488078</v>
      </c>
      <c r="G499" s="263">
        <f>VLOOKUP(A499,'Questions_de_Village_V1-2-1'!$A:$AB,6,FALSE)</f>
        <v>341.76946049700001</v>
      </c>
      <c r="H499" s="263"/>
      <c r="I499" s="263" t="str">
        <f>VLOOKUP(A499,'Questions_de_Village_V1-2-1'!$A:$AB,10,FALSE)</f>
        <v>Amloudouba</v>
      </c>
      <c r="J499" s="263" t="str">
        <f>VLOOKUP(A499,'Questions_de_Village_V1-2-1'!$A:$AB,11,FALSE)</f>
        <v>Ouled_Bili</v>
      </c>
      <c r="K499" s="263" t="str">
        <f>VLOOKUP(A499,'Questions_de_Village_V1-2-1'!$A:$AB,14,FALSE)</f>
        <v>open_well_far_from_village</v>
      </c>
      <c r="L499" s="263">
        <f>VLOOKUP(A499,'Questions_de_Village_V1-2-1'!$A:$AB,15,FALSE)</f>
        <v>0</v>
      </c>
      <c r="M499" s="263">
        <f>VLOOKUP(A499,'Questions_de_Village_V1-2-1'!$A:$AB,16,FALSE)</f>
        <v>0</v>
      </c>
      <c r="N499" s="259"/>
      <c r="O499" s="259"/>
      <c r="P499" s="259">
        <v>886</v>
      </c>
      <c r="Q499" s="259">
        <v>900</v>
      </c>
      <c r="R499" s="259">
        <v>15</v>
      </c>
      <c r="S499" s="257">
        <v>82</v>
      </c>
      <c r="T499" s="257">
        <v>52</v>
      </c>
      <c r="U499" s="261">
        <v>63.414634146341463</v>
      </c>
      <c r="V499" s="257">
        <v>25</v>
      </c>
      <c r="W499" s="261">
        <v>30.487804878048781</v>
      </c>
      <c r="X499" s="260">
        <v>5.4666666666666668</v>
      </c>
      <c r="Y499" s="260">
        <v>4</v>
      </c>
      <c r="Z499" s="260">
        <v>1.6666666666666667</v>
      </c>
      <c r="AA499" s="264">
        <v>14</v>
      </c>
      <c r="AB499" s="261">
        <v>93.333333333333329</v>
      </c>
      <c r="AC499" s="264">
        <v>1</v>
      </c>
      <c r="AD499" s="261">
        <v>6.666666666666667</v>
      </c>
      <c r="AE499" s="264">
        <v>0</v>
      </c>
      <c r="AF499" s="261">
        <v>0</v>
      </c>
      <c r="AG499" s="264">
        <v>0</v>
      </c>
      <c r="AH499" s="261">
        <v>0</v>
      </c>
      <c r="AI499" s="259">
        <v>12</v>
      </c>
      <c r="AJ499" s="259">
        <v>13</v>
      </c>
      <c r="AK499" s="261">
        <v>48</v>
      </c>
      <c r="AL499" s="261">
        <v>52</v>
      </c>
      <c r="AM499" s="261">
        <v>100</v>
      </c>
      <c r="AN499" s="262">
        <v>34.4</v>
      </c>
      <c r="AO499" s="263" t="s">
        <v>2063</v>
      </c>
    </row>
    <row r="500" spans="1:41" x14ac:dyDescent="0.25">
      <c r="A500" s="268" t="s">
        <v>567</v>
      </c>
      <c r="B500" s="259" t="s">
        <v>567</v>
      </c>
      <c r="C500" s="263" t="str">
        <f>VLOOKUP(A500,'Questions_de_Village_V1-2-1'!$A:$AB,1,FALSE)</f>
        <v>Ourel Moussa</v>
      </c>
      <c r="D500" s="273" t="str">
        <f>VLOOKUP(A500,'Questions_de_Village_V1-2-1'!$A:$AB,9,FALSE)</f>
        <v>Ourel Moussa</v>
      </c>
      <c r="E500" s="273">
        <f>VLOOKUP(A500,'Questions_de_Village_V1-2-1'!$A:$AB,4,FALSE)</f>
        <v>12.068898964800001</v>
      </c>
      <c r="F500" s="273">
        <f>VLOOKUP(A500,'Questions_de_Village_V1-2-1'!$A:$AB,5,FALSE)</f>
        <v>17.1891715637</v>
      </c>
      <c r="G500" s="273">
        <f>VLOOKUP(A500,'Questions_de_Village_V1-2-1'!$A:$AB,6,FALSE)</f>
        <v>348.19660523699997</v>
      </c>
      <c r="H500" s="273"/>
      <c r="I500" s="273" t="str">
        <f>VLOOKUP(A500,'Questions_de_Village_V1-2-1'!$A:$AB,10,FALSE)</f>
        <v>Amloudouba</v>
      </c>
      <c r="J500" s="273" t="str">
        <f>VLOOKUP(A500,'Questions_de_Village_V1-2-1'!$A:$AB,11,FALSE)</f>
        <v>Ouled_Bili</v>
      </c>
      <c r="K500" s="273" t="str">
        <f>VLOOKUP(A500,'Questions_de_Village_V1-2-1'!$A:$AB,14,FALSE)</f>
        <v>bh_in_village</v>
      </c>
      <c r="L500" s="273">
        <f>VLOOKUP(A500,'Questions_de_Village_V1-2-1'!$A:$AB,15,FALSE)</f>
        <v>1</v>
      </c>
      <c r="M500" s="273">
        <f>VLOOKUP(A500,'Questions_de_Village_V1-2-1'!$A:$AB,16,FALSE)</f>
        <v>0</v>
      </c>
      <c r="N500" s="259"/>
      <c r="O500" s="259"/>
      <c r="P500" s="259">
        <v>939</v>
      </c>
      <c r="Q500" s="259">
        <v>995</v>
      </c>
      <c r="R500" s="259">
        <v>57</v>
      </c>
      <c r="S500" s="257">
        <v>323</v>
      </c>
      <c r="T500" s="257">
        <v>215</v>
      </c>
      <c r="U500" s="261">
        <v>66.56346749226006</v>
      </c>
      <c r="V500" s="257">
        <v>78</v>
      </c>
      <c r="W500" s="261">
        <v>24.148606811145513</v>
      </c>
      <c r="X500" s="260">
        <v>5.666666666666667</v>
      </c>
      <c r="Y500" s="260">
        <v>3.9090909090909092</v>
      </c>
      <c r="Z500" s="260">
        <v>1.368421052631579</v>
      </c>
      <c r="AA500" s="264">
        <v>54</v>
      </c>
      <c r="AB500" s="261">
        <v>94.73684210526315</v>
      </c>
      <c r="AC500" s="264">
        <v>3</v>
      </c>
      <c r="AD500" s="261">
        <v>5.2631578947368416</v>
      </c>
      <c r="AE500" s="264">
        <v>0</v>
      </c>
      <c r="AF500" s="261">
        <v>0</v>
      </c>
      <c r="AG500" s="264">
        <v>0</v>
      </c>
      <c r="AH500" s="261">
        <v>0</v>
      </c>
      <c r="AI500" s="259">
        <v>33</v>
      </c>
      <c r="AJ500" s="259">
        <v>45</v>
      </c>
      <c r="AK500" s="261">
        <v>42.307692307692307</v>
      </c>
      <c r="AL500" s="261">
        <v>57.692307692307686</v>
      </c>
      <c r="AM500" s="261">
        <v>100</v>
      </c>
      <c r="AN500" s="262">
        <v>32.179487179487182</v>
      </c>
      <c r="AO500" s="263" t="s">
        <v>2063</v>
      </c>
    </row>
    <row r="501" spans="1:41" x14ac:dyDescent="0.25">
      <c r="A501" s="268" t="s">
        <v>565</v>
      </c>
      <c r="B501" s="259" t="s">
        <v>565</v>
      </c>
      <c r="C501" s="263" t="str">
        <f>VLOOKUP(A501,'Questions_de_Village_V1-2-1'!$A:$AB,1,FALSE)</f>
        <v>Ourel Oumar</v>
      </c>
      <c r="D501" s="263" t="str">
        <f>VLOOKUP(A501,'Questions_de_Village_V1-2-1'!$A:$AB,9,FALSE)</f>
        <v>Ourel Oumar</v>
      </c>
      <c r="E501" s="263">
        <f>VLOOKUP(A501,'Questions_de_Village_V1-2-1'!$A:$AB,4,FALSE)</f>
        <v>12.0552082121</v>
      </c>
      <c r="F501" s="263">
        <f>VLOOKUP(A501,'Questions_de_Village_V1-2-1'!$A:$AB,5,FALSE)</f>
        <v>17.174380818500001</v>
      </c>
      <c r="G501" s="263">
        <f>VLOOKUP(A501,'Questions_de_Village_V1-2-1'!$A:$AB,6,FALSE)</f>
        <v>337.37478163600002</v>
      </c>
      <c r="H501" s="263"/>
      <c r="I501" s="263" t="str">
        <f>VLOOKUP(A501,'Questions_de_Village_V1-2-1'!$A:$AB,10,FALSE)</f>
        <v>Amloudouba</v>
      </c>
      <c r="J501" s="263" t="str">
        <f>VLOOKUP(A501,'Questions_de_Village_V1-2-1'!$A:$AB,11,FALSE)</f>
        <v>Ouled_Bili</v>
      </c>
      <c r="K501" s="263" t="str">
        <f>VLOOKUP(A501,'Questions_de_Village_V1-2-1'!$A:$AB,14,FALSE)</f>
        <v>bh_in_village</v>
      </c>
      <c r="L501" s="263">
        <f>VLOOKUP(A501,'Questions_de_Village_V1-2-1'!$A:$AB,15,FALSE)</f>
        <v>1</v>
      </c>
      <c r="M501" s="263">
        <f>VLOOKUP(A501,'Questions_de_Village_V1-2-1'!$A:$AB,16,FALSE)</f>
        <v>0</v>
      </c>
      <c r="N501" s="259"/>
      <c r="O501" s="259"/>
      <c r="P501" s="259">
        <v>996</v>
      </c>
      <c r="Q501" s="259">
        <v>1014</v>
      </c>
      <c r="R501" s="259">
        <v>19</v>
      </c>
      <c r="S501" s="257">
        <v>106</v>
      </c>
      <c r="T501" s="257">
        <v>64</v>
      </c>
      <c r="U501" s="261">
        <v>60.377358490566039</v>
      </c>
      <c r="V501" s="257">
        <v>29</v>
      </c>
      <c r="W501" s="261">
        <v>27.358490566037734</v>
      </c>
      <c r="X501" s="260">
        <v>5.5789473684210522</v>
      </c>
      <c r="Y501" s="260">
        <v>3.7647058823529411</v>
      </c>
      <c r="Z501" s="260">
        <v>1.5263157894736843</v>
      </c>
      <c r="AA501" s="264">
        <v>16</v>
      </c>
      <c r="AB501" s="261">
        <v>84.210526315789465</v>
      </c>
      <c r="AC501" s="264">
        <v>2</v>
      </c>
      <c r="AD501" s="261">
        <v>10.526315789473683</v>
      </c>
      <c r="AE501" s="264">
        <v>1</v>
      </c>
      <c r="AF501" s="261">
        <v>5.2631578947368416</v>
      </c>
      <c r="AG501" s="264">
        <v>0</v>
      </c>
      <c r="AH501" s="261">
        <v>0</v>
      </c>
      <c r="AI501" s="259">
        <v>19</v>
      </c>
      <c r="AJ501" s="259">
        <v>10</v>
      </c>
      <c r="AK501" s="261">
        <v>65.517241379310349</v>
      </c>
      <c r="AL501" s="261">
        <v>34.482758620689658</v>
      </c>
      <c r="AM501" s="261">
        <v>100</v>
      </c>
      <c r="AN501" s="262">
        <v>35.96551724137931</v>
      </c>
      <c r="AO501" s="263" t="s">
        <v>2063</v>
      </c>
    </row>
    <row r="502" spans="1:41" x14ac:dyDescent="0.25">
      <c r="A502" s="257" t="s">
        <v>1228</v>
      </c>
      <c r="B502" s="259" t="s">
        <v>1228</v>
      </c>
      <c r="C502" s="263" t="str">
        <f>VLOOKUP(A502,'Questions_de_Village_V1-2-1'!$A:$AB,1,FALSE)</f>
        <v>Quartier Alwihda 1</v>
      </c>
      <c r="D502" s="263" t="str">
        <f>VLOOKUP(A502,'Questions_de_Village_V1-2-1'!$A:$AB,9,FALSE)</f>
        <v>Kartchie Al Wida1</v>
      </c>
      <c r="E502" s="263">
        <f>VLOOKUP(A502,'Questions_de_Village_V1-2-1'!$A:$AB,4,FALSE)</f>
        <v>12.376955207</v>
      </c>
      <c r="F502" s="263">
        <f>VLOOKUP(A502,'Questions_de_Village_V1-2-1'!$A:$AB,5,FALSE)</f>
        <v>17.0595113603</v>
      </c>
      <c r="G502" s="263">
        <f>VLOOKUP(A502,'Questions_de_Village_V1-2-1'!$A:$AB,6,FALSE)</f>
        <v>324.33013106499999</v>
      </c>
      <c r="H502" s="263"/>
      <c r="I502" s="263" t="str">
        <f>VLOOKUP(A502,'Questions_de_Village_V1-2-1'!$A:$AB,10,FALSE)</f>
        <v>Tania_1_Bokoro_</v>
      </c>
      <c r="J502" s="263" t="str">
        <f>VLOOKUP(A502,'Questions_de_Village_V1-2-1'!$A:$AB,11,FALSE)</f>
        <v>Bokoro</v>
      </c>
      <c r="K502" s="263" t="str">
        <f>VLOOKUP(A502,'Questions_de_Village_V1-2-1'!$A:$AB,14,FALSE)</f>
        <v>bh_in_village</v>
      </c>
      <c r="L502" s="263">
        <f>VLOOKUP(A502,'Questions_de_Village_V1-2-1'!$A:$AB,15,FALSE)</f>
        <v>8</v>
      </c>
      <c r="M502" s="263">
        <f>VLOOKUP(A502,'Questions_de_Village_V1-2-1'!$A:$AB,16,FALSE)</f>
        <v>1</v>
      </c>
      <c r="N502" s="259"/>
      <c r="O502" s="259"/>
      <c r="P502" s="259">
        <v>981</v>
      </c>
      <c r="Q502" s="259">
        <v>1281</v>
      </c>
      <c r="R502" s="259">
        <v>301</v>
      </c>
      <c r="S502" s="257">
        <v>2092</v>
      </c>
      <c r="T502" s="257">
        <v>1464</v>
      </c>
      <c r="U502" s="261">
        <v>69.98087954110899</v>
      </c>
      <c r="V502" s="257">
        <v>812</v>
      </c>
      <c r="W502" s="261">
        <v>38.814531548757166</v>
      </c>
      <c r="X502" s="260">
        <v>6.9501661129568104</v>
      </c>
      <c r="Y502" s="260">
        <v>4.88</v>
      </c>
      <c r="Z502" s="260">
        <v>2.6976744186046511</v>
      </c>
      <c r="AA502" s="264">
        <v>274</v>
      </c>
      <c r="AB502" s="261">
        <v>91.029900332225907</v>
      </c>
      <c r="AC502" s="264">
        <v>21</v>
      </c>
      <c r="AD502" s="261">
        <v>6.9767441860465116</v>
      </c>
      <c r="AE502" s="264">
        <v>5</v>
      </c>
      <c r="AF502" s="261">
        <v>1.6611295681063125</v>
      </c>
      <c r="AG502" s="264">
        <v>0</v>
      </c>
      <c r="AH502" s="261">
        <v>0</v>
      </c>
      <c r="AI502" s="259">
        <v>395</v>
      </c>
      <c r="AJ502" s="259">
        <v>417</v>
      </c>
      <c r="AK502" s="261">
        <v>48.645320197044335</v>
      </c>
      <c r="AL502" s="261">
        <v>51.354679802955658</v>
      </c>
      <c r="AM502" s="261">
        <v>100</v>
      </c>
      <c r="AN502" s="262">
        <v>34.733990147783253</v>
      </c>
      <c r="AO502" s="263" t="s">
        <v>102</v>
      </c>
    </row>
    <row r="503" spans="1:41" x14ac:dyDescent="0.25">
      <c r="A503" s="268" t="s">
        <v>1894</v>
      </c>
      <c r="B503" s="259" t="s">
        <v>1846</v>
      </c>
      <c r="C503" s="263" t="e">
        <f>VLOOKUP(A503,'Questions_de_Village_V1-2-1'!$A:$AB,1,FALSE)</f>
        <v>#N/A</v>
      </c>
      <c r="D503" s="263" t="e">
        <f>VLOOKUP(A503,'Questions_de_Village_V1-2-1'!$A:$AB,9,FALSE)</f>
        <v>#N/A</v>
      </c>
      <c r="E503" s="263" t="e">
        <f>VLOOKUP(A503,'Questions_de_Village_V1-2-1'!$A:$AB,4,FALSE)</f>
        <v>#N/A</v>
      </c>
      <c r="F503" s="263" t="e">
        <f>VLOOKUP(A503,'Questions_de_Village_V1-2-1'!$A:$AB,5,FALSE)</f>
        <v>#N/A</v>
      </c>
      <c r="G503" s="263" t="e">
        <f>VLOOKUP(A503,'Questions_de_Village_V1-2-1'!$A:$AB,6,FALSE)</f>
        <v>#N/A</v>
      </c>
      <c r="H503" s="263"/>
      <c r="I503" s="263" t="e">
        <f>VLOOKUP(A503,'Questions_de_Village_V1-2-1'!$A:$AB,10,FALSE)</f>
        <v>#N/A</v>
      </c>
      <c r="J503" s="263" t="e">
        <f>VLOOKUP(A503,'Questions_de_Village_V1-2-1'!$A:$AB,11,FALSE)</f>
        <v>#N/A</v>
      </c>
      <c r="K503" s="263" t="e">
        <f>VLOOKUP(A503,'Questions_de_Village_V1-2-1'!$A:$AB,14,FALSE)</f>
        <v>#N/A</v>
      </c>
      <c r="L503" s="263" t="e">
        <f>VLOOKUP(A503,'Questions_de_Village_V1-2-1'!$A:$AB,15,FALSE)</f>
        <v>#N/A</v>
      </c>
      <c r="M503" s="263" t="e">
        <f>VLOOKUP(A503,'Questions_de_Village_V1-2-1'!$A:$AB,16,FALSE)</f>
        <v>#N/A</v>
      </c>
      <c r="N503" s="259"/>
      <c r="O503" s="259"/>
      <c r="P503" s="259">
        <v>775</v>
      </c>
      <c r="Q503" s="259">
        <v>832</v>
      </c>
      <c r="R503" s="259">
        <v>58</v>
      </c>
      <c r="S503" s="257">
        <v>384</v>
      </c>
      <c r="T503" s="257">
        <v>283</v>
      </c>
      <c r="U503" s="261">
        <v>73.697916666666657</v>
      </c>
      <c r="V503" s="257">
        <v>132</v>
      </c>
      <c r="W503" s="261">
        <v>34.375</v>
      </c>
      <c r="X503" s="260">
        <v>6.6206896551724137</v>
      </c>
      <c r="Y503" s="260">
        <v>5.4423076923076925</v>
      </c>
      <c r="Z503" s="260">
        <v>2.2758620689655173</v>
      </c>
      <c r="AA503" s="264">
        <v>56</v>
      </c>
      <c r="AB503" s="261">
        <v>96.551724137931032</v>
      </c>
      <c r="AC503" s="264">
        <v>1</v>
      </c>
      <c r="AD503" s="261">
        <v>1.7241379310344827</v>
      </c>
      <c r="AE503" s="264">
        <v>1</v>
      </c>
      <c r="AF503" s="261">
        <v>1.7241379310344827</v>
      </c>
      <c r="AG503" s="264">
        <v>0</v>
      </c>
      <c r="AH503" s="261">
        <v>0</v>
      </c>
      <c r="AI503" s="259">
        <v>58</v>
      </c>
      <c r="AJ503" s="259">
        <v>71</v>
      </c>
      <c r="AK503" s="261">
        <v>43.939393939393938</v>
      </c>
      <c r="AL503" s="261">
        <v>53.787878787878782</v>
      </c>
      <c r="AM503" s="261">
        <v>97.72727272727272</v>
      </c>
      <c r="AN503" s="262">
        <v>34.25</v>
      </c>
      <c r="AO503" s="263" t="s">
        <v>1886</v>
      </c>
    </row>
    <row r="504" spans="1:41" x14ac:dyDescent="0.25">
      <c r="A504" s="257" t="s">
        <v>1229</v>
      </c>
      <c r="B504" s="259" t="s">
        <v>1229</v>
      </c>
      <c r="C504" s="263" t="str">
        <f>VLOOKUP(A504,'Questions_de_Village_V1-2-1'!$A:$AB,1,FALSE)</f>
        <v>Quartier Farcha</v>
      </c>
      <c r="D504" s="263" t="str">
        <f>VLOOKUP(A504,'Questions_de_Village_V1-2-1'!$A:$AB,9,FALSE)</f>
        <v>Farcha1</v>
      </c>
      <c r="E504" s="263">
        <f>VLOOKUP(A504,'Questions_de_Village_V1-2-1'!$A:$AB,4,FALSE)</f>
        <v>12.3816793436</v>
      </c>
      <c r="F504" s="263">
        <f>VLOOKUP(A504,'Questions_de_Village_V1-2-1'!$A:$AB,5,FALSE)</f>
        <v>17.052113582899999</v>
      </c>
      <c r="G504" s="263">
        <f>VLOOKUP(A504,'Questions_de_Village_V1-2-1'!$A:$AB,6,FALSE)</f>
        <v>312.02433946600001</v>
      </c>
      <c r="H504" s="263"/>
      <c r="I504" s="263" t="str">
        <f>VLOOKUP(A504,'Questions_de_Village_V1-2-1'!$A:$AB,10,FALSE)</f>
        <v>Tania_2_Dukshi_</v>
      </c>
      <c r="J504" s="263" t="str">
        <f>VLOOKUP(A504,'Questions_de_Village_V1-2-1'!$A:$AB,11,FALSE)</f>
        <v>Bokoro</v>
      </c>
      <c r="K504" s="263" t="str">
        <f>VLOOKUP(A504,'Questions_de_Village_V1-2-1'!$A:$AB,14,FALSE)</f>
        <v>commercial_bh_in_next_village</v>
      </c>
      <c r="L504" s="263">
        <f>VLOOKUP(A504,'Questions_de_Village_V1-2-1'!$A:$AB,15,FALSE)</f>
        <v>0</v>
      </c>
      <c r="M504" s="263">
        <f>VLOOKUP(A504,'Questions_de_Village_V1-2-1'!$A:$AB,16,FALSE)</f>
        <v>1</v>
      </c>
      <c r="N504" s="259"/>
      <c r="O504" s="259"/>
      <c r="P504" s="259">
        <v>1513</v>
      </c>
      <c r="Q504" s="259">
        <v>1989</v>
      </c>
      <c r="R504" s="259">
        <v>477</v>
      </c>
      <c r="S504" s="257">
        <v>2746</v>
      </c>
      <c r="T504" s="257">
        <v>1820</v>
      </c>
      <c r="U504" s="261">
        <v>66.27822286962855</v>
      </c>
      <c r="V504" s="257">
        <v>773</v>
      </c>
      <c r="W504" s="261">
        <v>28.150036416605971</v>
      </c>
      <c r="X504" s="260">
        <v>5.7568134171907754</v>
      </c>
      <c r="Y504" s="260">
        <v>4.2129629629629628</v>
      </c>
      <c r="Z504" s="260">
        <v>1.620545073375262</v>
      </c>
      <c r="AA504" s="264">
        <v>456</v>
      </c>
      <c r="AB504" s="261">
        <v>95.59748427672956</v>
      </c>
      <c r="AC504" s="264">
        <v>20</v>
      </c>
      <c r="AD504" s="261">
        <v>4.1928721174004195</v>
      </c>
      <c r="AE504" s="264">
        <v>1</v>
      </c>
      <c r="AF504" s="261">
        <v>0.20964360587002098</v>
      </c>
      <c r="AG504" s="264">
        <v>0</v>
      </c>
      <c r="AH504" s="261">
        <v>0</v>
      </c>
      <c r="AI504" s="259">
        <v>369</v>
      </c>
      <c r="AJ504" s="259">
        <v>404</v>
      </c>
      <c r="AK504" s="261">
        <v>47.736093143596378</v>
      </c>
      <c r="AL504" s="261">
        <v>52.263906856403622</v>
      </c>
      <c r="AM504" s="261">
        <v>100</v>
      </c>
      <c r="AN504" s="262">
        <v>32.896507115135833</v>
      </c>
      <c r="AO504" s="263" t="s">
        <v>102</v>
      </c>
    </row>
    <row r="505" spans="1:41" x14ac:dyDescent="0.25">
      <c r="A505" s="266" t="s">
        <v>1486</v>
      </c>
      <c r="B505" s="259" t="s">
        <v>1486</v>
      </c>
      <c r="C505" s="263" t="str">
        <f>VLOOKUP(A505,'Questions_de_Village_V1-2-1'!$A:$AB,1,FALSE)</f>
        <v>Radal Bagare</v>
      </c>
      <c r="D505" s="263" t="str">
        <f>VLOOKUP(A505,'Questions_de_Village_V1-2-1'!$A:$AB,9,FALSE)</f>
        <v>Rahad Albagar1</v>
      </c>
      <c r="E505" s="263">
        <f>VLOOKUP(A505,'Questions_de_Village_V1-2-1'!$A:$AB,4,FALSE)</f>
        <v>12.2001729901</v>
      </c>
      <c r="F505" s="263">
        <f>VLOOKUP(A505,'Questions_de_Village_V1-2-1'!$A:$AB,5,FALSE)</f>
        <v>17.122486877</v>
      </c>
      <c r="G505" s="263">
        <f>VLOOKUP(A505,'Questions_de_Village_V1-2-1'!$A:$AB,6,FALSE)</f>
        <v>317.36546776300003</v>
      </c>
      <c r="H505" s="263"/>
      <c r="I505" s="263" t="str">
        <f>VLOOKUP(A505,'Questions_de_Village_V1-2-1'!$A:$AB,10,FALSE)</f>
        <v>Tania_1_Bokoro_</v>
      </c>
      <c r="J505" s="263" t="str">
        <f>VLOOKUP(A505,'Questions_de_Village_V1-2-1'!$A:$AB,11,FALSE)</f>
        <v>Tchawai</v>
      </c>
      <c r="K505" s="263" t="str">
        <f>VLOOKUP(A505,'Questions_de_Village_V1-2-1'!$A:$AB,14,FALSE)</f>
        <v>bh_in_village</v>
      </c>
      <c r="L505" s="263">
        <f>VLOOKUP(A505,'Questions_de_Village_V1-2-1'!$A:$AB,15,FALSE)</f>
        <v>1</v>
      </c>
      <c r="M505" s="263">
        <f>VLOOKUP(A505,'Questions_de_Village_V1-2-1'!$A:$AB,16,FALSE)</f>
        <v>0</v>
      </c>
      <c r="N505" s="259"/>
      <c r="O505" s="259"/>
      <c r="P505" s="259">
        <v>2436</v>
      </c>
      <c r="Q505" s="259">
        <v>2493</v>
      </c>
      <c r="R505" s="259">
        <v>58</v>
      </c>
      <c r="S505" s="257">
        <v>383</v>
      </c>
      <c r="T505" s="257">
        <v>272</v>
      </c>
      <c r="U505" s="261">
        <v>71.018276762402081</v>
      </c>
      <c r="V505" s="257">
        <v>107</v>
      </c>
      <c r="W505" s="261">
        <v>27.93733681462141</v>
      </c>
      <c r="X505" s="260">
        <v>6.6034482758620694</v>
      </c>
      <c r="Y505" s="260">
        <v>4.6896551724137927</v>
      </c>
      <c r="Z505" s="260">
        <v>1.8448275862068966</v>
      </c>
      <c r="AA505" s="264">
        <v>54</v>
      </c>
      <c r="AB505" s="261">
        <v>93.103448275862064</v>
      </c>
      <c r="AC505" s="264">
        <v>2</v>
      </c>
      <c r="AD505" s="261">
        <v>3.4482758620689653</v>
      </c>
      <c r="AE505" s="264">
        <v>0</v>
      </c>
      <c r="AF505" s="261">
        <v>0</v>
      </c>
      <c r="AG505" s="264">
        <v>0</v>
      </c>
      <c r="AH505" s="261">
        <v>0</v>
      </c>
      <c r="AI505" s="259">
        <v>52</v>
      </c>
      <c r="AJ505" s="259">
        <v>54</v>
      </c>
      <c r="AK505" s="261">
        <v>48.598130841121495</v>
      </c>
      <c r="AL505" s="261">
        <v>50.467289719626166</v>
      </c>
      <c r="AM505" s="261">
        <v>99.065420560747668</v>
      </c>
      <c r="AN505" s="262">
        <v>35.738317757009348</v>
      </c>
      <c r="AO505" s="263" t="s">
        <v>2051</v>
      </c>
    </row>
    <row r="506" spans="1:41" x14ac:dyDescent="0.25">
      <c r="A506" s="268" t="s">
        <v>1853</v>
      </c>
      <c r="B506" s="259" t="s">
        <v>1853</v>
      </c>
      <c r="C506" s="263" t="str">
        <f>VLOOKUP(A506,'Questions_de_Village_V1-2-1'!$A:$AB,1,FALSE)</f>
        <v>Rafalbagara</v>
      </c>
      <c r="D506" s="263" t="str">
        <f>VLOOKUP(A506,'Questions_de_Village_V1-2-1'!$A:$AB,9,FALSE)</f>
        <v>Rafalbagar</v>
      </c>
      <c r="E506" s="263">
        <f>VLOOKUP(A506,'Questions_de_Village_V1-2-1'!$A:$AB,4,FALSE)</f>
        <v>11.792374787</v>
      </c>
      <c r="F506" s="263">
        <f>VLOOKUP(A506,'Questions_de_Village_V1-2-1'!$A:$AB,5,FALSE)</f>
        <v>17.159256066499999</v>
      </c>
      <c r="G506" s="263">
        <f>VLOOKUP(A506,'Questions_de_Village_V1-2-1'!$A:$AB,6,FALSE)</f>
        <v>349.14531200599998</v>
      </c>
      <c r="H506" s="263"/>
      <c r="I506" s="263" t="str">
        <f>VLOOKUP(A506,'Questions_de_Village_V1-2-1'!$A:$AB,10,FALSE)</f>
        <v/>
      </c>
      <c r="J506" s="263" t="str">
        <f>VLOOKUP(A506,'Questions_de_Village_V1-2-1'!$A:$AB,11,FALSE)</f>
        <v>Gama</v>
      </c>
      <c r="K506" s="263" t="str">
        <f>VLOOKUP(A506,'Questions_de_Village_V1-2-1'!$A:$AB,14,FALSE)</f>
        <v>bh_in_village</v>
      </c>
      <c r="L506" s="263">
        <f>VLOOKUP(A506,'Questions_de_Village_V1-2-1'!$A:$AB,15,FALSE)</f>
        <v>8</v>
      </c>
      <c r="M506" s="263">
        <f>VLOOKUP(A506,'Questions_de_Village_V1-2-1'!$A:$AB,16,FALSE)</f>
        <v>0</v>
      </c>
      <c r="N506" s="259"/>
      <c r="O506" s="259"/>
      <c r="P506" s="259">
        <v>2</v>
      </c>
      <c r="Q506" s="259">
        <v>291</v>
      </c>
      <c r="R506" s="259">
        <v>290</v>
      </c>
      <c r="S506" s="257">
        <v>1800</v>
      </c>
      <c r="T506" s="257">
        <v>1220</v>
      </c>
      <c r="U506" s="261">
        <v>67.777777777777786</v>
      </c>
      <c r="V506" s="257">
        <v>532</v>
      </c>
      <c r="W506" s="261">
        <v>29.555555555555557</v>
      </c>
      <c r="X506" s="260">
        <v>6.2068965517241379</v>
      </c>
      <c r="Y506" s="260">
        <v>4.2068965517241379</v>
      </c>
      <c r="Z506" s="260">
        <v>1.8344827586206895</v>
      </c>
      <c r="AA506" s="264">
        <v>262</v>
      </c>
      <c r="AB506" s="261">
        <v>90.344827586206904</v>
      </c>
      <c r="AC506" s="264">
        <v>19</v>
      </c>
      <c r="AD506" s="261">
        <v>6.5517241379310347</v>
      </c>
      <c r="AE506" s="264">
        <v>6</v>
      </c>
      <c r="AF506" s="261">
        <v>2.0689655172413794</v>
      </c>
      <c r="AG506" s="264">
        <v>2</v>
      </c>
      <c r="AH506" s="261">
        <v>0.68965517241379315</v>
      </c>
      <c r="AI506" s="259">
        <v>232</v>
      </c>
      <c r="AJ506" s="259">
        <v>272</v>
      </c>
      <c r="AK506" s="261">
        <v>43.609022556390975</v>
      </c>
      <c r="AL506" s="261">
        <v>51.127819548872175</v>
      </c>
      <c r="AM506" s="261">
        <v>94.73684210526315</v>
      </c>
      <c r="AN506" s="262">
        <v>25.640977443609021</v>
      </c>
      <c r="AO506" s="263" t="s">
        <v>1961</v>
      </c>
    </row>
    <row r="507" spans="1:41" x14ac:dyDescent="0.25">
      <c r="A507" s="268" t="s">
        <v>1110</v>
      </c>
      <c r="B507" s="259" t="s">
        <v>1110</v>
      </c>
      <c r="C507" s="263" t="str">
        <f>VLOOKUP(A507,'Questions_de_Village_V1-2-1'!$A:$AB,1,FALSE)</f>
        <v>Rakaya</v>
      </c>
      <c r="D507" s="263" t="str">
        <f>VLOOKUP(A507,'Questions_de_Village_V1-2-1'!$A:$AB,9,FALSE)</f>
        <v>Rakhaya</v>
      </c>
      <c r="E507" s="263">
        <f>VLOOKUP(A507,'Questions_de_Village_V1-2-1'!$A:$AB,4,FALSE)</f>
        <v>12.372271570300001</v>
      </c>
      <c r="F507" s="263">
        <f>VLOOKUP(A507,'Questions_de_Village_V1-2-1'!$A:$AB,5,FALSE)</f>
        <v>16.705876932100001</v>
      </c>
      <c r="G507" s="263">
        <f>VLOOKUP(A507,'Questions_de_Village_V1-2-1'!$A:$AB,6,FALSE)</f>
        <v>282.21157076100002</v>
      </c>
      <c r="H507" s="263"/>
      <c r="I507" s="263" t="str">
        <f>VLOOKUP(A507,'Questions_de_Village_V1-2-1'!$A:$AB,10,FALSE)</f>
        <v>Daibaba_1_Maigana_</v>
      </c>
      <c r="J507" s="263" t="str">
        <f>VLOOKUP(A507,'Questions_de_Village_V1-2-1'!$A:$AB,11,FALSE)</f>
        <v>Albirebi</v>
      </c>
      <c r="K507" s="263" t="str">
        <f>VLOOKUP(A507,'Questions_de_Village_V1-2-1'!$A:$AB,14,FALSE)</f>
        <v>commercial_bh_in_village</v>
      </c>
      <c r="L507" s="263">
        <f>VLOOKUP(A507,'Questions_de_Village_V1-2-1'!$A:$AB,15,FALSE)</f>
        <v>0</v>
      </c>
      <c r="M507" s="263">
        <f>VLOOKUP(A507,'Questions_de_Village_V1-2-1'!$A:$AB,16,FALSE)</f>
        <v>0</v>
      </c>
      <c r="N507" s="259"/>
      <c r="O507" s="259"/>
      <c r="P507" s="259">
        <v>929</v>
      </c>
      <c r="Q507" s="259">
        <v>1028</v>
      </c>
      <c r="R507" s="259">
        <v>100</v>
      </c>
      <c r="S507" s="257">
        <v>716</v>
      </c>
      <c r="T507" s="257">
        <v>507</v>
      </c>
      <c r="U507" s="261">
        <v>70.810055865921782</v>
      </c>
      <c r="V507" s="257">
        <v>246</v>
      </c>
      <c r="W507" s="261">
        <v>34.357541899441344</v>
      </c>
      <c r="X507" s="260">
        <v>7.16</v>
      </c>
      <c r="Y507" s="260">
        <v>5.2268041237113403</v>
      </c>
      <c r="Z507" s="260">
        <v>2.46</v>
      </c>
      <c r="AA507" s="264">
        <v>90</v>
      </c>
      <c r="AB507" s="261">
        <v>90</v>
      </c>
      <c r="AC507" s="264">
        <v>9</v>
      </c>
      <c r="AD507" s="261">
        <v>9</v>
      </c>
      <c r="AE507" s="264">
        <v>1</v>
      </c>
      <c r="AF507" s="261">
        <v>1</v>
      </c>
      <c r="AG507" s="264">
        <v>0</v>
      </c>
      <c r="AH507" s="261">
        <v>0</v>
      </c>
      <c r="AI507" s="259">
        <v>108</v>
      </c>
      <c r="AJ507" s="259">
        <v>138</v>
      </c>
      <c r="AK507" s="261">
        <v>43.902439024390247</v>
      </c>
      <c r="AL507" s="261">
        <v>56.09756097560976</v>
      </c>
      <c r="AM507" s="261">
        <v>100</v>
      </c>
      <c r="AN507" s="262">
        <v>34.800813008130085</v>
      </c>
      <c r="AO507" s="263" t="s">
        <v>2049</v>
      </c>
    </row>
    <row r="508" spans="1:41" x14ac:dyDescent="0.25">
      <c r="A508" s="266" t="s">
        <v>1913</v>
      </c>
      <c r="B508" s="259" t="s">
        <v>1913</v>
      </c>
      <c r="C508" s="263" t="str">
        <f>VLOOKUP(A508,'Questions_de_Village_V1-2-1'!$A:$AB,1,FALSE)</f>
        <v>Rass Alfil</v>
      </c>
      <c r="D508" s="263" t="str">
        <f>VLOOKUP(A508,'Questions_de_Village_V1-2-1'!$A:$AB,9,FALSE)</f>
        <v>Rass -Alffil</v>
      </c>
      <c r="E508" s="263">
        <f>VLOOKUP(A508,'Questions_de_Village_V1-2-1'!$A:$AB,4,FALSE)</f>
        <v>12.2876038032</v>
      </c>
      <c r="F508" s="263">
        <f>VLOOKUP(A508,'Questions_de_Village_V1-2-1'!$A:$AB,5,FALSE)</f>
        <v>16.500556524499999</v>
      </c>
      <c r="G508" s="263">
        <f>VLOOKUP(A508,'Questions_de_Village_V1-2-1'!$A:$AB,6,FALSE)</f>
        <v>321.89740054800001</v>
      </c>
      <c r="H508" s="263"/>
      <c r="I508" s="263" t="str">
        <f>VLOOKUP(A508,'Questions_de_Village_V1-2-1'!$A:$AB,10,FALSE)</f>
        <v>Daibaba_1_Maigana_</v>
      </c>
      <c r="J508" s="263" t="str">
        <f>VLOOKUP(A508,'Questions_de_Village_V1-2-1'!$A:$AB,11,FALSE)</f>
        <v>Maigana</v>
      </c>
      <c r="K508" s="263" t="str">
        <f>VLOOKUP(A508,'Questions_de_Village_V1-2-1'!$A:$AB,14,FALSE)</f>
        <v>bh_in_village</v>
      </c>
      <c r="L508" s="263">
        <f>VLOOKUP(A508,'Questions_de_Village_V1-2-1'!$A:$AB,15,FALSE)</f>
        <v>1</v>
      </c>
      <c r="M508" s="263">
        <f>VLOOKUP(A508,'Questions_de_Village_V1-2-1'!$A:$AB,16,FALSE)</f>
        <v>0</v>
      </c>
      <c r="N508" s="259"/>
      <c r="O508" s="259"/>
      <c r="P508" s="259">
        <v>2905</v>
      </c>
      <c r="Q508" s="259">
        <v>2945</v>
      </c>
      <c r="R508" s="259">
        <v>41</v>
      </c>
      <c r="S508" s="257">
        <v>219</v>
      </c>
      <c r="T508" s="257">
        <v>137</v>
      </c>
      <c r="U508" s="261">
        <v>62.557077625570777</v>
      </c>
      <c r="V508" s="257">
        <v>63</v>
      </c>
      <c r="W508" s="261">
        <v>28.767123287671232</v>
      </c>
      <c r="X508" s="260">
        <v>5.3414634146341466</v>
      </c>
      <c r="Y508" s="260">
        <v>3.5128205128205128</v>
      </c>
      <c r="Z508" s="260">
        <v>1.5365853658536586</v>
      </c>
      <c r="AA508" s="264">
        <v>39</v>
      </c>
      <c r="AB508" s="261">
        <v>95.121951219512198</v>
      </c>
      <c r="AC508" s="264">
        <v>2</v>
      </c>
      <c r="AD508" s="261">
        <v>4.8780487804878048</v>
      </c>
      <c r="AE508" s="264">
        <v>0</v>
      </c>
      <c r="AF508" s="261">
        <v>0</v>
      </c>
      <c r="AG508" s="264">
        <v>0</v>
      </c>
      <c r="AH508" s="261">
        <v>0</v>
      </c>
      <c r="AI508" s="259">
        <v>30</v>
      </c>
      <c r="AJ508" s="259">
        <v>33</v>
      </c>
      <c r="AK508" s="261">
        <v>47.619047619047613</v>
      </c>
      <c r="AL508" s="261">
        <v>52.380952380952387</v>
      </c>
      <c r="AM508" s="261">
        <v>100</v>
      </c>
      <c r="AN508" s="262">
        <v>33.587301587301589</v>
      </c>
      <c r="AO508" s="263" t="s">
        <v>1903</v>
      </c>
    </row>
    <row r="509" spans="1:41" x14ac:dyDescent="0.25">
      <c r="A509" s="266" t="s">
        <v>1817</v>
      </c>
      <c r="B509" s="259" t="s">
        <v>1967</v>
      </c>
      <c r="C509" s="263" t="e">
        <f>VLOOKUP(A509,'Questions_de_Village_V1-2-1'!$A:$AB,1,FALSE)</f>
        <v>#N/A</v>
      </c>
      <c r="D509" s="263" t="e">
        <f>VLOOKUP(A509,'Questions_de_Village_V1-2-1'!$A:$AB,9,FALSE)</f>
        <v>#N/A</v>
      </c>
      <c r="E509" s="263" t="e">
        <f>VLOOKUP(A509,'Questions_de_Village_V1-2-1'!$A:$AB,4,FALSE)</f>
        <v>#N/A</v>
      </c>
      <c r="F509" s="263" t="e">
        <f>VLOOKUP(A509,'Questions_de_Village_V1-2-1'!$A:$AB,5,FALSE)</f>
        <v>#N/A</v>
      </c>
      <c r="G509" s="263" t="e">
        <f>VLOOKUP(A509,'Questions_de_Village_V1-2-1'!$A:$AB,6,FALSE)</f>
        <v>#N/A</v>
      </c>
      <c r="H509" s="263"/>
      <c r="I509" s="263" t="e">
        <f>VLOOKUP(A509,'Questions_de_Village_V1-2-1'!$A:$AB,10,FALSE)</f>
        <v>#N/A</v>
      </c>
      <c r="J509" s="263" t="e">
        <f>VLOOKUP(A509,'Questions_de_Village_V1-2-1'!$A:$AB,11,FALSE)</f>
        <v>#N/A</v>
      </c>
      <c r="K509" s="263" t="e">
        <f>VLOOKUP(A509,'Questions_de_Village_V1-2-1'!$A:$AB,14,FALSE)</f>
        <v>#N/A</v>
      </c>
      <c r="L509" s="263" t="e">
        <f>VLOOKUP(A509,'Questions_de_Village_V1-2-1'!$A:$AB,15,FALSE)</f>
        <v>#N/A</v>
      </c>
      <c r="M509" s="263" t="e">
        <f>VLOOKUP(A509,'Questions_de_Village_V1-2-1'!$A:$AB,16,FALSE)</f>
        <v>#N/A</v>
      </c>
      <c r="N509" s="259"/>
      <c r="O509" s="259"/>
      <c r="P509" s="259">
        <v>1643</v>
      </c>
      <c r="Q509" s="259">
        <v>1654</v>
      </c>
      <c r="R509" s="259">
        <v>12</v>
      </c>
      <c r="S509" s="257">
        <v>76</v>
      </c>
      <c r="T509" s="257">
        <v>51</v>
      </c>
      <c r="U509" s="261">
        <v>67.10526315789474</v>
      </c>
      <c r="V509" s="257">
        <v>25</v>
      </c>
      <c r="W509" s="261">
        <v>32.894736842105267</v>
      </c>
      <c r="X509" s="260">
        <v>6.333333333333333</v>
      </c>
      <c r="Y509" s="260">
        <v>4.25</v>
      </c>
      <c r="Z509" s="260">
        <v>2.0833333333333335</v>
      </c>
      <c r="AA509" s="264">
        <v>10</v>
      </c>
      <c r="AB509" s="261">
        <v>83.333333333333343</v>
      </c>
      <c r="AC509" s="264">
        <v>2</v>
      </c>
      <c r="AD509" s="261">
        <v>16.666666666666664</v>
      </c>
      <c r="AE509" s="264">
        <v>0</v>
      </c>
      <c r="AF509" s="261">
        <v>0</v>
      </c>
      <c r="AG509" s="264">
        <v>0</v>
      </c>
      <c r="AH509" s="261">
        <v>0</v>
      </c>
      <c r="AI509" s="259">
        <v>10</v>
      </c>
      <c r="AJ509" s="259">
        <v>15</v>
      </c>
      <c r="AK509" s="261">
        <v>40</v>
      </c>
      <c r="AL509" s="261">
        <v>60</v>
      </c>
      <c r="AM509" s="261">
        <v>100</v>
      </c>
      <c r="AN509" s="262">
        <v>34.4</v>
      </c>
      <c r="AO509" s="263" t="s">
        <v>937</v>
      </c>
    </row>
    <row r="510" spans="1:41" x14ac:dyDescent="0.25">
      <c r="A510" s="266" t="s">
        <v>1818</v>
      </c>
      <c r="B510" s="259" t="s">
        <v>1967</v>
      </c>
      <c r="C510" s="263" t="str">
        <f>VLOOKUP(A510,'Questions_de_Village_V1-2-1'!$A:$AB,1,FALSE)</f>
        <v>Retche Darota</v>
      </c>
      <c r="D510" s="263" t="str">
        <f>VLOOKUP(A510,'Questions_de_Village_V1-2-1'!$A:$AB,9,FALSE)</f>
        <v>Artchi Dangay</v>
      </c>
      <c r="E510" s="263">
        <f>VLOOKUP(A510,'Questions_de_Village_V1-2-1'!$A:$AB,4,FALSE)</f>
        <v>12.1476900612</v>
      </c>
      <c r="F510" s="263">
        <f>VLOOKUP(A510,'Questions_de_Village_V1-2-1'!$A:$AB,5,FALSE)</f>
        <v>17.0570860805</v>
      </c>
      <c r="G510" s="263">
        <f>VLOOKUP(A510,'Questions_de_Village_V1-2-1'!$A:$AB,6,FALSE)</f>
        <v>329.15334476200002</v>
      </c>
      <c r="H510" s="263"/>
      <c r="I510" s="263" t="str">
        <f>VLOOKUP(A510,'Questions_de_Village_V1-2-1'!$A:$AB,10,FALSE)</f>
        <v>Tania_2_Dukshi_</v>
      </c>
      <c r="J510" s="263" t="str">
        <f>VLOOKUP(A510,'Questions_de_Village_V1-2-1'!$A:$AB,11,FALSE)</f>
        <v>Dilbini</v>
      </c>
      <c r="K510" s="263" t="str">
        <f>VLOOKUP(A510,'Questions_de_Village_V1-2-1'!$A:$AB,14,FALSE)</f>
        <v>bh_in_village</v>
      </c>
      <c r="L510" s="263">
        <f>VLOOKUP(A510,'Questions_de_Village_V1-2-1'!$A:$AB,15,FALSE)</f>
        <v>1</v>
      </c>
      <c r="M510" s="263">
        <f>VLOOKUP(A510,'Questions_de_Village_V1-2-1'!$A:$AB,16,FALSE)</f>
        <v>0</v>
      </c>
      <c r="N510" s="259"/>
      <c r="O510" s="259"/>
      <c r="P510" s="259">
        <v>1655</v>
      </c>
      <c r="Q510" s="259">
        <v>1749</v>
      </c>
      <c r="R510" s="259">
        <v>95</v>
      </c>
      <c r="S510" s="257">
        <v>566</v>
      </c>
      <c r="T510" s="257">
        <v>388</v>
      </c>
      <c r="U510" s="261">
        <v>68.551236749116612</v>
      </c>
      <c r="V510" s="257">
        <v>155</v>
      </c>
      <c r="W510" s="261">
        <v>27.385159010600706</v>
      </c>
      <c r="X510" s="260">
        <v>5.9578947368421051</v>
      </c>
      <c r="Y510" s="260">
        <v>4.0842105263157897</v>
      </c>
      <c r="Z510" s="260">
        <v>1.631578947368421</v>
      </c>
      <c r="AA510" s="264">
        <v>79</v>
      </c>
      <c r="AB510" s="261">
        <v>83.15789473684211</v>
      </c>
      <c r="AC510" s="264">
        <v>14</v>
      </c>
      <c r="AD510" s="261">
        <v>14.736842105263156</v>
      </c>
      <c r="AE510" s="264">
        <v>0</v>
      </c>
      <c r="AF510" s="261">
        <v>0</v>
      </c>
      <c r="AG510" s="264">
        <v>0</v>
      </c>
      <c r="AH510" s="261">
        <v>0</v>
      </c>
      <c r="AI510" s="259">
        <v>84</v>
      </c>
      <c r="AJ510" s="259">
        <v>71</v>
      </c>
      <c r="AK510" s="261">
        <v>54.193548387096783</v>
      </c>
      <c r="AL510" s="261">
        <v>45.806451612903224</v>
      </c>
      <c r="AM510" s="261">
        <v>100</v>
      </c>
      <c r="AN510" s="262">
        <v>33.529032258064518</v>
      </c>
      <c r="AO510" s="263" t="s">
        <v>937</v>
      </c>
    </row>
    <row r="511" spans="1:41" x14ac:dyDescent="0.25">
      <c r="A511" s="268" t="s">
        <v>1811</v>
      </c>
      <c r="B511" s="259" t="s">
        <v>1966</v>
      </c>
      <c r="C511" s="263" t="str">
        <f>VLOOKUP(A511,'Questions_de_Village_V1-2-1'!$A:$AB,1,FALSE)</f>
        <v>Ridemat</v>
      </c>
      <c r="D511" s="263" t="str">
        <f>VLOOKUP(A511,'Questions_de_Village_V1-2-1'!$A:$AB,9,FALSE)</f>
        <v>Ridemat Alkoudou</v>
      </c>
      <c r="E511" s="263">
        <f>VLOOKUP(A511,'Questions_de_Village_V1-2-1'!$A:$AB,4,FALSE)</f>
        <v>12.0720994729</v>
      </c>
      <c r="F511" s="263">
        <f>VLOOKUP(A511,'Questions_de_Village_V1-2-1'!$A:$AB,5,FALSE)</f>
        <v>17.121780246699998</v>
      </c>
      <c r="G511" s="263">
        <f>VLOOKUP(A511,'Questions_de_Village_V1-2-1'!$A:$AB,6,FALSE)</f>
        <v>343.96964002300001</v>
      </c>
      <c r="H511" s="263"/>
      <c r="I511" s="263" t="str">
        <f>VLOOKUP(A511,'Questions_de_Village_V1-2-1'!$A:$AB,10,FALSE)</f>
        <v>Amloudouba</v>
      </c>
      <c r="J511" s="263" t="str">
        <f>VLOOKUP(A511,'Questions_de_Village_V1-2-1'!$A:$AB,11,FALSE)</f>
        <v>Dilbini</v>
      </c>
      <c r="K511" s="263" t="str">
        <f>VLOOKUP(A511,'Questions_de_Village_V1-2-1'!$A:$AB,14,FALSE)</f>
        <v>bh_in_next_village</v>
      </c>
      <c r="L511" s="263">
        <f>VLOOKUP(A511,'Questions_de_Village_V1-2-1'!$A:$AB,15,FALSE)</f>
        <v>0</v>
      </c>
      <c r="M511" s="263">
        <f>VLOOKUP(A511,'Questions_de_Village_V1-2-1'!$A:$AB,16,FALSE)</f>
        <v>0</v>
      </c>
      <c r="N511" s="259"/>
      <c r="O511" s="259"/>
      <c r="P511" s="259">
        <v>1203</v>
      </c>
      <c r="Q511" s="259">
        <v>1277</v>
      </c>
      <c r="R511" s="259">
        <v>75</v>
      </c>
      <c r="S511" s="257">
        <v>409</v>
      </c>
      <c r="T511" s="257">
        <v>255</v>
      </c>
      <c r="U511" s="261">
        <v>62.347188264058687</v>
      </c>
      <c r="V511" s="257">
        <v>150</v>
      </c>
      <c r="W511" s="261">
        <v>36.674816625916876</v>
      </c>
      <c r="X511" s="260">
        <v>5.4533333333333331</v>
      </c>
      <c r="Y511" s="260">
        <v>3.4</v>
      </c>
      <c r="Z511" s="260">
        <v>2</v>
      </c>
      <c r="AA511" s="264">
        <v>65</v>
      </c>
      <c r="AB511" s="261">
        <v>86.666666666666671</v>
      </c>
      <c r="AC511" s="264">
        <v>9</v>
      </c>
      <c r="AD511" s="261">
        <v>12</v>
      </c>
      <c r="AE511" s="264">
        <v>1</v>
      </c>
      <c r="AF511" s="261">
        <v>1.3333333333333335</v>
      </c>
      <c r="AG511" s="264">
        <v>0</v>
      </c>
      <c r="AH511" s="261">
        <v>0</v>
      </c>
      <c r="AI511" s="259">
        <v>74</v>
      </c>
      <c r="AJ511" s="259">
        <v>75</v>
      </c>
      <c r="AK511" s="261">
        <v>49.333333333333336</v>
      </c>
      <c r="AL511" s="261">
        <v>50</v>
      </c>
      <c r="AM511" s="261">
        <v>99.333333333333343</v>
      </c>
      <c r="AN511" s="262">
        <v>39.6</v>
      </c>
      <c r="AO511" s="263" t="s">
        <v>937</v>
      </c>
    </row>
    <row r="512" spans="1:41" x14ac:dyDescent="0.25">
      <c r="A512" s="266" t="s">
        <v>20</v>
      </c>
      <c r="B512" s="259" t="s">
        <v>20</v>
      </c>
      <c r="C512" s="263"/>
      <c r="D512" s="263"/>
      <c r="E512" s="263"/>
      <c r="F512" s="263"/>
      <c r="G512" s="263"/>
      <c r="H512" s="263"/>
      <c r="I512" s="263"/>
      <c r="J512" s="263"/>
      <c r="K512" s="263"/>
      <c r="L512" s="263"/>
      <c r="M512" s="263"/>
      <c r="N512" s="259"/>
      <c r="O512" s="259"/>
      <c r="P512" s="259">
        <v>4105</v>
      </c>
      <c r="Q512" s="259">
        <v>4207</v>
      </c>
      <c r="R512" s="259">
        <v>103</v>
      </c>
      <c r="S512" s="257">
        <v>724</v>
      </c>
      <c r="T512" s="257">
        <v>512</v>
      </c>
      <c r="U512" s="261">
        <v>70.718232044198885</v>
      </c>
      <c r="V512" s="257">
        <v>236</v>
      </c>
      <c r="W512" s="261">
        <v>32.596685082872931</v>
      </c>
      <c r="X512" s="260">
        <v>7.0291262135922334</v>
      </c>
      <c r="Y512" s="260">
        <v>4.9708737864077666</v>
      </c>
      <c r="Z512" s="260">
        <v>2.29126213592233</v>
      </c>
      <c r="AA512" s="264">
        <v>91</v>
      </c>
      <c r="AB512" s="261">
        <v>88.349514563106794</v>
      </c>
      <c r="AC512" s="264">
        <v>11</v>
      </c>
      <c r="AD512" s="261">
        <v>10.679611650485436</v>
      </c>
      <c r="AE512" s="264">
        <v>1</v>
      </c>
      <c r="AF512" s="261">
        <v>0.97087378640776689</v>
      </c>
      <c r="AG512" s="264">
        <v>0</v>
      </c>
      <c r="AH512" s="261">
        <v>0</v>
      </c>
      <c r="AI512" s="259">
        <v>93</v>
      </c>
      <c r="AJ512" s="259">
        <v>143</v>
      </c>
      <c r="AK512" s="261">
        <v>39.406779661016948</v>
      </c>
      <c r="AL512" s="261">
        <v>60.593220338983059</v>
      </c>
      <c r="AM512" s="261">
        <v>100</v>
      </c>
      <c r="AN512" s="262">
        <v>35.398305084745765</v>
      </c>
      <c r="AO512" s="263" t="s">
        <v>102</v>
      </c>
    </row>
    <row r="513" spans="1:41" x14ac:dyDescent="0.25">
      <c r="A513" s="268" t="s">
        <v>20</v>
      </c>
      <c r="B513" s="259" t="s">
        <v>20</v>
      </c>
      <c r="C513" s="263" t="str">
        <f>VLOOKUP(A513,'Questions_de_Village_V1-2-1'!$A:$AB,1,FALSE)</f>
        <v>Ridina</v>
      </c>
      <c r="D513" s="273" t="str">
        <f>VLOOKUP(A513,'Questions_de_Village_V1-2-1'!$A:$AB,9,FALSE)</f>
        <v>Ridina</v>
      </c>
      <c r="E513" s="273">
        <f>VLOOKUP(A513,'Questions_de_Village_V1-2-1'!$A:$AB,4,FALSE)</f>
        <v>12.5820526305</v>
      </c>
      <c r="F513" s="273">
        <f>VLOOKUP(A513,'Questions_de_Village_V1-2-1'!$A:$AB,5,FALSE)</f>
        <v>16.555854988</v>
      </c>
      <c r="G513" s="273">
        <f>VLOOKUP(A513,'Questions_de_Village_V1-2-1'!$A:$AB,6,FALSE)</f>
        <v>300.09190347100002</v>
      </c>
      <c r="H513" s="273"/>
      <c r="I513" s="273" t="str">
        <f>VLOOKUP(A513,'Questions_de_Village_V1-2-1'!$A:$AB,10,FALSE)</f>
        <v>Moito</v>
      </c>
      <c r="J513" s="273" t="str">
        <f>VLOOKUP(A513,'Questions_de_Village_V1-2-1'!$A:$AB,11,FALSE)</f>
        <v>Moito</v>
      </c>
      <c r="K513" s="273" t="str">
        <f>VLOOKUP(A513,'Questions_de_Village_V1-2-1'!$A:$AB,14,FALSE)</f>
        <v>commercial_bh_in_next_village</v>
      </c>
      <c r="L513" s="273">
        <f>VLOOKUP(A513,'Questions_de_Village_V1-2-1'!$A:$AB,15,FALSE)</f>
        <v>0</v>
      </c>
      <c r="M513" s="273">
        <f>VLOOKUP(A513,'Questions_de_Village_V1-2-1'!$A:$AB,16,FALSE)</f>
        <v>0</v>
      </c>
      <c r="N513" s="259"/>
      <c r="O513" s="259"/>
      <c r="P513" s="259">
        <v>516</v>
      </c>
      <c r="Q513" s="259">
        <v>612</v>
      </c>
      <c r="R513" s="259">
        <v>97</v>
      </c>
      <c r="S513" s="257">
        <v>733</v>
      </c>
      <c r="T513" s="257">
        <v>535</v>
      </c>
      <c r="U513" s="261">
        <v>72.987721691678033</v>
      </c>
      <c r="V513" s="257">
        <v>231</v>
      </c>
      <c r="W513" s="261">
        <v>31.51432469304229</v>
      </c>
      <c r="X513" s="260">
        <v>7.5567010309278349</v>
      </c>
      <c r="Y513" s="260">
        <v>5.6315789473684212</v>
      </c>
      <c r="Z513" s="260">
        <v>2.3814432989690721</v>
      </c>
      <c r="AA513" s="264">
        <v>90</v>
      </c>
      <c r="AB513" s="261">
        <v>92.783505154639172</v>
      </c>
      <c r="AC513" s="264">
        <v>6</v>
      </c>
      <c r="AD513" s="261">
        <v>6.1855670103092786</v>
      </c>
      <c r="AE513" s="264">
        <v>0</v>
      </c>
      <c r="AF513" s="261">
        <v>0</v>
      </c>
      <c r="AG513" s="264">
        <v>0</v>
      </c>
      <c r="AH513" s="261">
        <v>0</v>
      </c>
      <c r="AI513" s="259">
        <v>105</v>
      </c>
      <c r="AJ513" s="259">
        <v>126</v>
      </c>
      <c r="AK513" s="261">
        <v>45.454545454545453</v>
      </c>
      <c r="AL513" s="261">
        <v>54.54545454545454</v>
      </c>
      <c r="AM513" s="261">
        <v>100</v>
      </c>
      <c r="AN513" s="262">
        <v>35.666666666666664</v>
      </c>
      <c r="AO513" s="263" t="s">
        <v>105</v>
      </c>
    </row>
    <row r="514" spans="1:41" x14ac:dyDescent="0.25">
      <c r="A514" s="268" t="s">
        <v>2060</v>
      </c>
      <c r="B514" s="259" t="s">
        <v>2060</v>
      </c>
      <c r="C514" s="263" t="str">
        <f>VLOOKUP(A514,'Questions_de_Village_V1-2-1'!$A:$AB,1,FALSE)</f>
        <v>Riheda Dout</v>
      </c>
      <c r="D514" s="263" t="str">
        <f>VLOOKUP(A514,'Questions_de_Village_V1-2-1'!$A:$AB,9,FALSE)</f>
        <v>Rehemadoud</v>
      </c>
      <c r="E514" s="263">
        <f>VLOOKUP(A514,'Questions_de_Village_V1-2-1'!$A:$AB,4,FALSE)</f>
        <v>12.1486648809</v>
      </c>
      <c r="F514" s="263">
        <f>VLOOKUP(A514,'Questions_de_Village_V1-2-1'!$A:$AB,5,FALSE)</f>
        <v>17.133515123900001</v>
      </c>
      <c r="G514" s="263">
        <f>VLOOKUP(A514,'Questions_de_Village_V1-2-1'!$A:$AB,6,FALSE)</f>
        <v>319.379585738</v>
      </c>
      <c r="H514" s="263"/>
      <c r="I514" s="263" t="str">
        <f>VLOOKUP(A514,'Questions_de_Village_V1-2-1'!$A:$AB,10,FALSE)</f>
        <v>Tania_2_Dukshi_</v>
      </c>
      <c r="J514" s="263" t="str">
        <f>VLOOKUP(A514,'Questions_de_Village_V1-2-1'!$A:$AB,11,FALSE)</f>
        <v>Dilbini</v>
      </c>
      <c r="K514" s="263" t="str">
        <f>VLOOKUP(A514,'Questions_de_Village_V1-2-1'!$A:$AB,14,FALSE)</f>
        <v>bh_in_village</v>
      </c>
      <c r="L514" s="263">
        <f>VLOOKUP(A514,'Questions_de_Village_V1-2-1'!$A:$AB,15,FALSE)</f>
        <v>1</v>
      </c>
      <c r="M514" s="263">
        <f>VLOOKUP(A514,'Questions_de_Village_V1-2-1'!$A:$AB,16,FALSE)</f>
        <v>0</v>
      </c>
      <c r="N514" s="259"/>
      <c r="O514" s="259"/>
      <c r="P514" s="259">
        <v>184</v>
      </c>
      <c r="Q514" s="259">
        <v>247</v>
      </c>
      <c r="R514" s="259">
        <v>64</v>
      </c>
      <c r="S514" s="257">
        <v>347</v>
      </c>
      <c r="T514" s="257">
        <v>222</v>
      </c>
      <c r="U514" s="261">
        <v>63.976945244956774</v>
      </c>
      <c r="V514" s="257">
        <v>93</v>
      </c>
      <c r="W514" s="261">
        <v>26.801152737752158</v>
      </c>
      <c r="X514" s="260">
        <v>5.421875</v>
      </c>
      <c r="Y514" s="260">
        <v>3.46875</v>
      </c>
      <c r="Z514" s="260">
        <v>1.453125</v>
      </c>
      <c r="AA514" s="264">
        <v>61</v>
      </c>
      <c r="AB514" s="261">
        <v>95.3125</v>
      </c>
      <c r="AC514" s="264">
        <v>2</v>
      </c>
      <c r="AD514" s="261">
        <v>3.125</v>
      </c>
      <c r="AE514" s="264">
        <v>0</v>
      </c>
      <c r="AF514" s="261">
        <v>0</v>
      </c>
      <c r="AG514" s="264">
        <v>0</v>
      </c>
      <c r="AH514" s="261">
        <v>0</v>
      </c>
      <c r="AI514" s="259">
        <v>48</v>
      </c>
      <c r="AJ514" s="259">
        <v>45</v>
      </c>
      <c r="AK514" s="261">
        <v>51.612903225806448</v>
      </c>
      <c r="AL514" s="261">
        <v>48.387096774193552</v>
      </c>
      <c r="AM514" s="261">
        <v>100</v>
      </c>
      <c r="AN514" s="262">
        <v>29.806451612903224</v>
      </c>
      <c r="AO514" s="263" t="s">
        <v>937</v>
      </c>
    </row>
    <row r="515" spans="1:41" x14ac:dyDescent="0.25">
      <c r="A515" s="268" t="s">
        <v>1388</v>
      </c>
      <c r="B515" s="259" t="s">
        <v>1388</v>
      </c>
      <c r="C515" s="263" t="str">
        <f>VLOOKUP(A515,'Questions_de_Village_V1-2-1'!$A:$AB,1,FALSE)</f>
        <v>Roigne 1</v>
      </c>
      <c r="D515" s="263" t="str">
        <f>VLOOKUP(A515,'Questions_de_Village_V1-2-1'!$A:$AB,9,FALSE)</f>
        <v>Anrongnie 2</v>
      </c>
      <c r="E515" s="263">
        <f>VLOOKUP(A515,'Questions_de_Village_V1-2-1'!$A:$AB,4,FALSE)</f>
        <v>12.015382794300001</v>
      </c>
      <c r="F515" s="263">
        <f>VLOOKUP(A515,'Questions_de_Village_V1-2-1'!$A:$AB,5,FALSE)</f>
        <v>16.421887827399999</v>
      </c>
      <c r="G515" s="263">
        <f>VLOOKUP(A515,'Questions_de_Village_V1-2-1'!$A:$AB,6,FALSE)</f>
        <v>366.6831813</v>
      </c>
      <c r="H515" s="263"/>
      <c r="I515" s="263" t="str">
        <f>VLOOKUP(A515,'Questions_de_Village_V1-2-1'!$A:$AB,10,FALSE)</f>
        <v>Daibaba_1_Maigana_</v>
      </c>
      <c r="J515" s="263" t="str">
        <f>VLOOKUP(A515,'Questions_de_Village_V1-2-1'!$A:$AB,11,FALSE)</f>
        <v>Maigana</v>
      </c>
      <c r="K515" s="263" t="str">
        <f>VLOOKUP(A515,'Questions_de_Village_V1-2-1'!$A:$AB,14,FALSE)</f>
        <v>bh_in_village</v>
      </c>
      <c r="L515" s="263">
        <f>VLOOKUP(A515,'Questions_de_Village_V1-2-1'!$A:$AB,15,FALSE)</f>
        <v>1</v>
      </c>
      <c r="M515" s="263">
        <f>VLOOKUP(A515,'Questions_de_Village_V1-2-1'!$A:$AB,16,FALSE)</f>
        <v>0</v>
      </c>
      <c r="N515" s="259"/>
      <c r="O515" s="259"/>
      <c r="P515" s="259">
        <v>894</v>
      </c>
      <c r="Q515" s="259">
        <v>932</v>
      </c>
      <c r="R515" s="259">
        <v>39</v>
      </c>
      <c r="S515" s="257">
        <v>323</v>
      </c>
      <c r="T515" s="257">
        <v>240</v>
      </c>
      <c r="U515" s="261">
        <v>74.303405572755423</v>
      </c>
      <c r="V515" s="257">
        <v>94</v>
      </c>
      <c r="W515" s="261">
        <v>29.102167182662537</v>
      </c>
      <c r="X515" s="260">
        <v>8.2820512820512828</v>
      </c>
      <c r="Y515" s="260">
        <v>6.1538461538461542</v>
      </c>
      <c r="Z515" s="260">
        <v>2.4102564102564101</v>
      </c>
      <c r="AA515" s="264">
        <v>30</v>
      </c>
      <c r="AB515" s="261">
        <v>76.923076923076934</v>
      </c>
      <c r="AC515" s="264">
        <v>8</v>
      </c>
      <c r="AD515" s="261">
        <v>20.512820512820511</v>
      </c>
      <c r="AE515" s="264">
        <v>0</v>
      </c>
      <c r="AF515" s="261">
        <v>0</v>
      </c>
      <c r="AG515" s="264">
        <v>0</v>
      </c>
      <c r="AH515" s="261">
        <v>0</v>
      </c>
      <c r="AI515" s="259">
        <v>43</v>
      </c>
      <c r="AJ515" s="259">
        <v>51</v>
      </c>
      <c r="AK515" s="261">
        <v>45.744680851063826</v>
      </c>
      <c r="AL515" s="261">
        <v>54.255319148936167</v>
      </c>
      <c r="AM515" s="261">
        <v>100</v>
      </c>
      <c r="AN515" s="262">
        <v>34.180851063829785</v>
      </c>
      <c r="AO515" s="263" t="s">
        <v>1903</v>
      </c>
    </row>
    <row r="516" spans="1:41" x14ac:dyDescent="0.25">
      <c r="A516" s="266" t="s">
        <v>1487</v>
      </c>
      <c r="B516" s="259" t="s">
        <v>1487</v>
      </c>
      <c r="C516" s="263" t="str">
        <f>VLOOKUP(A516,'Questions_de_Village_V1-2-1'!$A:$AB,1,FALSE)</f>
        <v>Sagal</v>
      </c>
      <c r="D516" s="263" t="str">
        <f>VLOOKUP(A516,'Questions_de_Village_V1-2-1'!$A:$AB,9,FALSE)</f>
        <v>Sagal</v>
      </c>
      <c r="E516" s="263">
        <f>VLOOKUP(A516,'Questions_de_Village_V1-2-1'!$A:$AB,4,FALSE)</f>
        <v>12.226764252300001</v>
      </c>
      <c r="F516" s="263">
        <f>VLOOKUP(A516,'Questions_de_Village_V1-2-1'!$A:$AB,5,FALSE)</f>
        <v>17.1278354986</v>
      </c>
      <c r="G516" s="263">
        <f>VLOOKUP(A516,'Questions_de_Village_V1-2-1'!$A:$AB,6,FALSE)</f>
        <v>322.36173653200001</v>
      </c>
      <c r="H516" s="263"/>
      <c r="I516" s="263" t="str">
        <f>VLOOKUP(A516,'Questions_de_Village_V1-2-1'!$A:$AB,10,FALSE)</f>
        <v>Tania_2_Dukshi_</v>
      </c>
      <c r="J516" s="263" t="str">
        <f>VLOOKUP(A516,'Questions_de_Village_V1-2-1'!$A:$AB,11,FALSE)</f>
        <v>Tchawai</v>
      </c>
      <c r="K516" s="263" t="str">
        <f>VLOOKUP(A516,'Questions_de_Village_V1-2-1'!$A:$AB,14,FALSE)</f>
        <v>bh_in_village</v>
      </c>
      <c r="L516" s="263">
        <f>VLOOKUP(A516,'Questions_de_Village_V1-2-1'!$A:$AB,15,FALSE)</f>
        <v>1</v>
      </c>
      <c r="M516" s="263">
        <f>VLOOKUP(A516,'Questions_de_Village_V1-2-1'!$A:$AB,16,FALSE)</f>
        <v>0</v>
      </c>
      <c r="N516" s="259"/>
      <c r="O516" s="259"/>
      <c r="P516" s="259">
        <v>2279</v>
      </c>
      <c r="Q516" s="259">
        <v>2382</v>
      </c>
      <c r="R516" s="259">
        <v>104</v>
      </c>
      <c r="S516" s="257">
        <v>641</v>
      </c>
      <c r="T516" s="257">
        <v>436</v>
      </c>
      <c r="U516" s="261">
        <v>68.018720748829949</v>
      </c>
      <c r="V516" s="257">
        <v>200</v>
      </c>
      <c r="W516" s="261">
        <v>31.201248049921997</v>
      </c>
      <c r="X516" s="260">
        <v>6.1634615384615383</v>
      </c>
      <c r="Y516" s="260">
        <v>4.1923076923076925</v>
      </c>
      <c r="Z516" s="260">
        <v>1.9230769230769231</v>
      </c>
      <c r="AA516" s="264">
        <v>92</v>
      </c>
      <c r="AB516" s="261">
        <v>88.461538461538453</v>
      </c>
      <c r="AC516" s="264">
        <v>11</v>
      </c>
      <c r="AD516" s="261">
        <v>10.576923076923077</v>
      </c>
      <c r="AE516" s="264">
        <v>0</v>
      </c>
      <c r="AF516" s="261">
        <v>0</v>
      </c>
      <c r="AG516" s="264">
        <v>0</v>
      </c>
      <c r="AH516" s="261">
        <v>0</v>
      </c>
      <c r="AI516" s="259">
        <v>102</v>
      </c>
      <c r="AJ516" s="259">
        <v>98</v>
      </c>
      <c r="AK516" s="261">
        <v>51</v>
      </c>
      <c r="AL516" s="261">
        <v>49</v>
      </c>
      <c r="AM516" s="261">
        <v>100</v>
      </c>
      <c r="AN516" s="262">
        <v>33.024999999999999</v>
      </c>
      <c r="AO516" s="263" t="s">
        <v>2051</v>
      </c>
    </row>
    <row r="517" spans="1:41" x14ac:dyDescent="0.25">
      <c r="A517" s="266" t="s">
        <v>1230</v>
      </c>
      <c r="B517" s="259" t="s">
        <v>1230</v>
      </c>
      <c r="C517" s="263" t="str">
        <f>VLOOKUP(A517,'Questions_de_Village_V1-2-1'!$A:$AB,1,FALSE)</f>
        <v>Salmata</v>
      </c>
      <c r="D517" s="263" t="str">
        <f>VLOOKUP(A517,'Questions_de_Village_V1-2-1'!$A:$AB,9,FALSE)</f>
        <v>Salmata</v>
      </c>
      <c r="E517" s="263">
        <f>VLOOKUP(A517,'Questions_de_Village_V1-2-1'!$A:$AB,4,FALSE)</f>
        <v>12.460543809300001</v>
      </c>
      <c r="F517" s="263">
        <f>VLOOKUP(A517,'Questions_de_Village_V1-2-1'!$A:$AB,5,FALSE)</f>
        <v>17.032083701099999</v>
      </c>
      <c r="G517" s="263">
        <f>VLOOKUP(A517,'Questions_de_Village_V1-2-1'!$A:$AB,6,FALSE)</f>
        <v>298.09858949699998</v>
      </c>
      <c r="H517" s="263"/>
      <c r="I517" s="263" t="str">
        <f>VLOOKUP(A517,'Questions_de_Village_V1-2-1'!$A:$AB,10,FALSE)</f>
        <v>Tania_1_Bokoro_</v>
      </c>
      <c r="J517" s="263" t="str">
        <f>VLOOKUP(A517,'Questions_de_Village_V1-2-1'!$A:$AB,11,FALSE)</f>
        <v>Bokoro</v>
      </c>
      <c r="K517" s="263" t="str">
        <f>VLOOKUP(A517,'Questions_de_Village_V1-2-1'!$A:$AB,14,FALSE)</f>
        <v>bh_in_village</v>
      </c>
      <c r="L517" s="263">
        <f>VLOOKUP(A517,'Questions_de_Village_V1-2-1'!$A:$AB,15,FALSE)</f>
        <v>1</v>
      </c>
      <c r="M517" s="263">
        <f>VLOOKUP(A517,'Questions_de_Village_V1-2-1'!$A:$AB,16,FALSE)</f>
        <v>0</v>
      </c>
      <c r="N517" s="259"/>
      <c r="O517" s="259"/>
      <c r="P517" s="259">
        <v>6643</v>
      </c>
      <c r="Q517" s="259">
        <v>6690</v>
      </c>
      <c r="R517" s="259">
        <v>48</v>
      </c>
      <c r="S517" s="257">
        <v>361</v>
      </c>
      <c r="T517" s="257">
        <v>265</v>
      </c>
      <c r="U517" s="261">
        <v>73.40720221606648</v>
      </c>
      <c r="V517" s="257">
        <v>132</v>
      </c>
      <c r="W517" s="261">
        <v>36.56509695290859</v>
      </c>
      <c r="X517" s="260">
        <v>7.520833333333333</v>
      </c>
      <c r="Y517" s="260">
        <v>5.520833333333333</v>
      </c>
      <c r="Z517" s="260">
        <v>2.75</v>
      </c>
      <c r="AA517" s="264">
        <v>47</v>
      </c>
      <c r="AB517" s="261">
        <v>97.916666666666657</v>
      </c>
      <c r="AC517" s="264">
        <v>1</v>
      </c>
      <c r="AD517" s="261">
        <v>2.083333333333333</v>
      </c>
      <c r="AE517" s="264">
        <v>0</v>
      </c>
      <c r="AF517" s="261">
        <v>0</v>
      </c>
      <c r="AG517" s="264">
        <v>0</v>
      </c>
      <c r="AH517" s="261">
        <v>0</v>
      </c>
      <c r="AI517" s="259">
        <v>61</v>
      </c>
      <c r="AJ517" s="259">
        <v>71</v>
      </c>
      <c r="AK517" s="261">
        <v>46.212121212121211</v>
      </c>
      <c r="AL517" s="261">
        <v>53.787878787878782</v>
      </c>
      <c r="AM517" s="261">
        <v>100</v>
      </c>
      <c r="AN517" s="262">
        <v>36.863636363636367</v>
      </c>
      <c r="AO517" s="263" t="s">
        <v>102</v>
      </c>
    </row>
    <row r="518" spans="1:41" x14ac:dyDescent="0.25">
      <c r="A518" s="268" t="s">
        <v>1398</v>
      </c>
      <c r="B518" s="259" t="s">
        <v>1398</v>
      </c>
      <c r="C518" s="263" t="str">
        <f>VLOOKUP(A518,'Questions_de_Village_V1-2-1'!$A:$AB,1,FALSE)</f>
        <v>Salwakai</v>
      </c>
      <c r="D518" s="263" t="str">
        <f>VLOOKUP(A518,'Questions_de_Village_V1-2-1'!$A:$AB,9,FALSE)</f>
        <v>Salawa1</v>
      </c>
      <c r="E518" s="263">
        <f>VLOOKUP(A518,'Questions_de_Village_V1-2-1'!$A:$AB,4,FALSE)</f>
        <v>12.432015657399999</v>
      </c>
      <c r="F518" s="263">
        <f>VLOOKUP(A518,'Questions_de_Village_V1-2-1'!$A:$AB,5,FALSE)</f>
        <v>16.538514564100002</v>
      </c>
      <c r="G518" s="263">
        <f>VLOOKUP(A518,'Questions_de_Village_V1-2-1'!$A:$AB,6,FALSE)</f>
        <v>305.12216666099999</v>
      </c>
      <c r="H518" s="263"/>
      <c r="I518" s="263" t="str">
        <f>VLOOKUP(A518,'Questions_de_Village_V1-2-1'!$A:$AB,10,FALSE)</f>
        <v>Moito</v>
      </c>
      <c r="J518" s="263" t="str">
        <f>VLOOKUP(A518,'Questions_de_Village_V1-2-1'!$A:$AB,11,FALSE)</f>
        <v>Moito</v>
      </c>
      <c r="K518" s="263" t="str">
        <f>VLOOKUP(A518,'Questions_de_Village_V1-2-1'!$A:$AB,14,FALSE)</f>
        <v>commercial_bh_in_next_village</v>
      </c>
      <c r="L518" s="263">
        <f>VLOOKUP(A518,'Questions_de_Village_V1-2-1'!$A:$AB,15,FALSE)</f>
        <v>1</v>
      </c>
      <c r="M518" s="263">
        <f>VLOOKUP(A518,'Questions_de_Village_V1-2-1'!$A:$AB,16,FALSE)</f>
        <v>0</v>
      </c>
      <c r="N518" s="259"/>
      <c r="O518" s="259"/>
      <c r="P518" s="259">
        <v>3216</v>
      </c>
      <c r="Q518" s="259">
        <v>3244</v>
      </c>
      <c r="R518" s="259">
        <v>29</v>
      </c>
      <c r="S518" s="257">
        <v>400</v>
      </c>
      <c r="T518" s="257">
        <v>326</v>
      </c>
      <c r="U518" s="261">
        <v>81.5</v>
      </c>
      <c r="V518" s="257">
        <v>107</v>
      </c>
      <c r="W518" s="261">
        <v>26.75</v>
      </c>
      <c r="X518" s="260">
        <v>13.793103448275861</v>
      </c>
      <c r="Y518" s="260">
        <v>11.241379310344827</v>
      </c>
      <c r="Z518" s="260">
        <v>3.6896551724137931</v>
      </c>
      <c r="AA518" s="264">
        <v>16</v>
      </c>
      <c r="AB518" s="261">
        <v>55.172413793103445</v>
      </c>
      <c r="AC518" s="264">
        <v>11</v>
      </c>
      <c r="AD518" s="261">
        <v>37.931034482758619</v>
      </c>
      <c r="AE518" s="264">
        <v>1</v>
      </c>
      <c r="AF518" s="261">
        <v>3.4482758620689653</v>
      </c>
      <c r="AG518" s="264">
        <v>1</v>
      </c>
      <c r="AH518" s="261">
        <v>3.4482758620689653</v>
      </c>
      <c r="AI518" s="259">
        <v>54</v>
      </c>
      <c r="AJ518" s="259">
        <v>53</v>
      </c>
      <c r="AK518" s="261">
        <v>50.467289719626166</v>
      </c>
      <c r="AL518" s="261">
        <v>49.532710280373834</v>
      </c>
      <c r="AM518" s="261">
        <v>100</v>
      </c>
      <c r="AN518" s="262">
        <v>29.719626168224298</v>
      </c>
      <c r="AO518" s="263" t="s">
        <v>105</v>
      </c>
    </row>
    <row r="519" spans="1:41" x14ac:dyDescent="0.25">
      <c r="A519" s="268" t="s">
        <v>58</v>
      </c>
      <c r="B519" s="269" t="s">
        <v>58</v>
      </c>
      <c r="C519" s="273" t="str">
        <f>VLOOKUP(A519,'Questions_de_Village_V1-2-1'!$A:$AB,1,FALSE)</f>
        <v>Saraf</v>
      </c>
      <c r="D519" s="273" t="str">
        <f>VLOOKUP(A519,'Questions_de_Village_V1-2-1'!$A:$AB,9,FALSE)</f>
        <v>Saraf</v>
      </c>
      <c r="E519" s="273">
        <f>VLOOKUP(A519,'Questions_de_Village_V1-2-1'!$A:$AB,4,FALSE)</f>
        <v>12.611919540000001</v>
      </c>
      <c r="F519" s="273">
        <f>VLOOKUP(A519,'Questions_de_Village_V1-2-1'!$A:$AB,5,FALSE)</f>
        <v>16.570276511100001</v>
      </c>
      <c r="G519" s="273">
        <f>VLOOKUP(A519,'Questions_de_Village_V1-2-1'!$A:$AB,6,FALSE)</f>
        <v>356.339718108</v>
      </c>
      <c r="H519" s="273"/>
      <c r="I519" s="273" t="str">
        <f>VLOOKUP(A519,'Questions_de_Village_V1-2-1'!$A:$AB,10,FALSE)</f>
        <v>Moito</v>
      </c>
      <c r="J519" s="273" t="str">
        <f>VLOOKUP(A519,'Questions_de_Village_V1-2-1'!$A:$AB,11,FALSE)</f>
        <v>Moito</v>
      </c>
      <c r="K519" s="273" t="str">
        <f>VLOOKUP(A519,'Questions_de_Village_V1-2-1'!$A:$AB,14,FALSE)</f>
        <v>open_well_in_or_near_village</v>
      </c>
      <c r="L519" s="273">
        <f>VLOOKUP(A519,'Questions_de_Village_V1-2-1'!$A:$AB,15,FALSE)</f>
        <v>0</v>
      </c>
      <c r="M519" s="273">
        <f>VLOOKUP(A519,'Questions_de_Village_V1-2-1'!$A:$AB,16,FALSE)</f>
        <v>0</v>
      </c>
      <c r="N519" s="269"/>
      <c r="O519" s="269"/>
      <c r="P519" s="269">
        <v>922</v>
      </c>
      <c r="Q519" s="269">
        <v>1019</v>
      </c>
      <c r="R519" s="269">
        <v>98</v>
      </c>
      <c r="S519" s="266">
        <v>708</v>
      </c>
      <c r="T519" s="266">
        <v>509</v>
      </c>
      <c r="U519" s="271">
        <v>71.89265536723164</v>
      </c>
      <c r="V519" s="266">
        <v>276</v>
      </c>
      <c r="W519" s="271">
        <v>38.983050847457626</v>
      </c>
      <c r="X519" s="270">
        <v>7.2244897959183669</v>
      </c>
      <c r="Y519" s="270">
        <v>5.2474226804123711</v>
      </c>
      <c r="Z519" s="270">
        <v>2.8163265306122449</v>
      </c>
      <c r="AA519" s="274">
        <v>93</v>
      </c>
      <c r="AB519" s="271">
        <v>94.897959183673478</v>
      </c>
      <c r="AC519" s="274">
        <v>4</v>
      </c>
      <c r="AD519" s="271">
        <v>4.0816326530612246</v>
      </c>
      <c r="AE519" s="274">
        <v>1</v>
      </c>
      <c r="AF519" s="271">
        <v>1.0204081632653061</v>
      </c>
      <c r="AG519" s="274">
        <v>0</v>
      </c>
      <c r="AH519" s="271">
        <v>0</v>
      </c>
      <c r="AI519" s="269">
        <v>129</v>
      </c>
      <c r="AJ519" s="269">
        <v>147</v>
      </c>
      <c r="AK519" s="271">
        <v>46.739130434782609</v>
      </c>
      <c r="AL519" s="271">
        <v>53.260869565217398</v>
      </c>
      <c r="AM519" s="271">
        <v>100</v>
      </c>
      <c r="AN519" s="272">
        <v>34.213768115942031</v>
      </c>
      <c r="AO519" s="169" t="s">
        <v>105</v>
      </c>
    </row>
    <row r="520" spans="1:41" x14ac:dyDescent="0.25">
      <c r="A520" s="268" t="s">
        <v>1403</v>
      </c>
      <c r="B520" s="269" t="s">
        <v>1391</v>
      </c>
      <c r="C520" s="273" t="str">
        <f>VLOOKUP(A520,'Questions_de_Village_V1-2-1'!$A:$AB,1,FALSE)</f>
        <v>Sarara</v>
      </c>
      <c r="D520" s="273" t="str">
        <f>VLOOKUP(A520,'Questions_de_Village_V1-2-1'!$A:$AB,9,FALSE)</f>
        <v>Sarara</v>
      </c>
      <c r="E520" s="273">
        <f>VLOOKUP(A520,'Questions_de_Village_V1-2-1'!$A:$AB,4,FALSE)</f>
        <v>12.750408765</v>
      </c>
      <c r="F520" s="273">
        <f>VLOOKUP(A520,'Questions_de_Village_V1-2-1'!$A:$AB,5,FALSE)</f>
        <v>16.5708677575</v>
      </c>
      <c r="G520" s="273">
        <f>VLOOKUP(A520,'Questions_de_Village_V1-2-1'!$A:$AB,6,FALSE)</f>
        <v>297.206964927</v>
      </c>
      <c r="H520" s="273"/>
      <c r="I520" s="273" t="str">
        <f>VLOOKUP(A520,'Questions_de_Village_V1-2-1'!$A:$AB,10,FALSE)</f>
        <v>Moito</v>
      </c>
      <c r="J520" s="273" t="str">
        <f>VLOOKUP(A520,'Questions_de_Village_V1-2-1'!$A:$AB,11,FALSE)</f>
        <v>Moito</v>
      </c>
      <c r="K520" s="273" t="str">
        <f>VLOOKUP(A520,'Questions_de_Village_V1-2-1'!$A:$AB,14,FALSE)</f>
        <v>bh_in_village</v>
      </c>
      <c r="L520" s="273">
        <f>VLOOKUP(A520,'Questions_de_Village_V1-2-1'!$A:$AB,15,FALSE)</f>
        <v>1</v>
      </c>
      <c r="M520" s="273">
        <f>VLOOKUP(A520,'Questions_de_Village_V1-2-1'!$A:$AB,16,FALSE)</f>
        <v>0</v>
      </c>
      <c r="N520" s="269"/>
      <c r="O520" s="269"/>
      <c r="P520" s="269">
        <v>393</v>
      </c>
      <c r="Q520" s="269">
        <v>473</v>
      </c>
      <c r="R520" s="269">
        <v>81</v>
      </c>
      <c r="S520" s="266">
        <v>557</v>
      </c>
      <c r="T520" s="266">
        <v>387</v>
      </c>
      <c r="U520" s="271">
        <v>69.479353680430876</v>
      </c>
      <c r="V520" s="266">
        <v>167</v>
      </c>
      <c r="W520" s="271">
        <v>29.982046678635548</v>
      </c>
      <c r="X520" s="270">
        <v>6.8765432098765435</v>
      </c>
      <c r="Y520" s="270">
        <v>5.0259740259740262</v>
      </c>
      <c r="Z520" s="270">
        <v>2.0617283950617282</v>
      </c>
      <c r="AA520" s="274">
        <v>71</v>
      </c>
      <c r="AB520" s="271">
        <v>87.654320987654316</v>
      </c>
      <c r="AC520" s="274">
        <v>9</v>
      </c>
      <c r="AD520" s="271">
        <v>11.111111111111111</v>
      </c>
      <c r="AE520" s="274">
        <v>0</v>
      </c>
      <c r="AF520" s="271">
        <v>0</v>
      </c>
      <c r="AG520" s="274">
        <v>0</v>
      </c>
      <c r="AH520" s="271">
        <v>0</v>
      </c>
      <c r="AI520" s="269">
        <v>87</v>
      </c>
      <c r="AJ520" s="269">
        <v>80</v>
      </c>
      <c r="AK520" s="271">
        <v>52.095808383233532</v>
      </c>
      <c r="AL520" s="271">
        <v>47.904191616766468</v>
      </c>
      <c r="AM520" s="271">
        <v>100</v>
      </c>
      <c r="AN520" s="272">
        <v>35.023952095808383</v>
      </c>
      <c r="AO520" s="273" t="s">
        <v>105</v>
      </c>
    </row>
    <row r="521" spans="1:41" x14ac:dyDescent="0.25">
      <c r="A521" s="268" t="s">
        <v>1399</v>
      </c>
      <c r="B521" s="269" t="s">
        <v>1399</v>
      </c>
      <c r="C521" s="273" t="str">
        <f>VLOOKUP(A521,'Questions_de_Village_V1-2-1'!$A:$AB,1,FALSE)</f>
        <v>Sarwa</v>
      </c>
      <c r="D521" s="273" t="str">
        <f>VLOOKUP(A521,'Questions_de_Village_V1-2-1'!$A:$AB,9,FALSE)</f>
        <v>Salwa2</v>
      </c>
      <c r="E521" s="273">
        <f>VLOOKUP(A521,'Questions_de_Village_V1-2-1'!$A:$AB,4,FALSE)</f>
        <v>12.4707208543</v>
      </c>
      <c r="F521" s="273">
        <f>VLOOKUP(A521,'Questions_de_Village_V1-2-1'!$A:$AB,5,FALSE)</f>
        <v>16.547585395799999</v>
      </c>
      <c r="G521" s="273">
        <f>VLOOKUP(A521,'Questions_de_Village_V1-2-1'!$A:$AB,6,FALSE)</f>
        <v>299.92635384200003</v>
      </c>
      <c r="H521" s="273"/>
      <c r="I521" s="273" t="str">
        <f>VLOOKUP(A521,'Questions_de_Village_V1-2-1'!$A:$AB,10,FALSE)</f>
        <v>Moito</v>
      </c>
      <c r="J521" s="273" t="str">
        <f>VLOOKUP(A521,'Questions_de_Village_V1-2-1'!$A:$AB,11,FALSE)</f>
        <v>Moito</v>
      </c>
      <c r="K521" s="273" t="str">
        <f>VLOOKUP(A521,'Questions_de_Village_V1-2-1'!$A:$AB,14,FALSE)</f>
        <v>bh_in_village</v>
      </c>
      <c r="L521" s="273">
        <f>VLOOKUP(A521,'Questions_de_Village_V1-2-1'!$A:$AB,15,FALSE)</f>
        <v>1</v>
      </c>
      <c r="M521" s="273">
        <f>VLOOKUP(A521,'Questions_de_Village_V1-2-1'!$A:$AB,16,FALSE)</f>
        <v>1</v>
      </c>
      <c r="N521" s="269"/>
      <c r="O521" s="269"/>
      <c r="P521" s="269">
        <v>3273</v>
      </c>
      <c r="Q521" s="269">
        <v>3319</v>
      </c>
      <c r="R521" s="269">
        <v>47</v>
      </c>
      <c r="S521" s="266">
        <v>352</v>
      </c>
      <c r="T521" s="266">
        <v>255</v>
      </c>
      <c r="U521" s="271">
        <v>72.443181818181827</v>
      </c>
      <c r="V521" s="266">
        <v>120</v>
      </c>
      <c r="W521" s="271">
        <v>34.090909090909086</v>
      </c>
      <c r="X521" s="270">
        <v>7.4893617021276597</v>
      </c>
      <c r="Y521" s="270">
        <v>5.4255319148936172</v>
      </c>
      <c r="Z521" s="270">
        <v>2.5531914893617023</v>
      </c>
      <c r="AA521" s="274">
        <v>44</v>
      </c>
      <c r="AB521" s="271">
        <v>93.61702127659575</v>
      </c>
      <c r="AC521" s="274">
        <v>3</v>
      </c>
      <c r="AD521" s="271">
        <v>6.3829787234042552</v>
      </c>
      <c r="AE521" s="274">
        <v>0</v>
      </c>
      <c r="AF521" s="271">
        <v>0</v>
      </c>
      <c r="AG521" s="274">
        <v>0</v>
      </c>
      <c r="AH521" s="271">
        <v>0</v>
      </c>
      <c r="AI521" s="269">
        <v>56</v>
      </c>
      <c r="AJ521" s="269">
        <v>64</v>
      </c>
      <c r="AK521" s="271">
        <v>46.666666666666664</v>
      </c>
      <c r="AL521" s="271">
        <v>53.333333333333336</v>
      </c>
      <c r="AM521" s="271">
        <v>100</v>
      </c>
      <c r="AN521" s="272">
        <v>37.783333333333331</v>
      </c>
      <c r="AO521" s="273" t="s">
        <v>105</v>
      </c>
    </row>
    <row r="522" spans="1:41" x14ac:dyDescent="0.25">
      <c r="A522" s="266" t="s">
        <v>1267</v>
      </c>
      <c r="B522" s="269" t="s">
        <v>1267</v>
      </c>
      <c r="C522" s="273" t="str">
        <f>VLOOKUP(A522,'Questions_de_Village_V1-2-1'!$A:$AB,1,FALSE)</f>
        <v>Sebaya</v>
      </c>
      <c r="D522" s="273" t="str">
        <f>VLOOKUP(A522,'Questions_de_Village_V1-2-1'!$A:$AB,9,FALSE)</f>
        <v>Sehebaya</v>
      </c>
      <c r="E522" s="273">
        <f>VLOOKUP(A522,'Questions_de_Village_V1-2-1'!$A:$AB,4,FALSE)</f>
        <v>12.638760441600001</v>
      </c>
      <c r="F522" s="273">
        <f>VLOOKUP(A522,'Questions_de_Village_V1-2-1'!$A:$AB,5,FALSE)</f>
        <v>17.021826029300001</v>
      </c>
      <c r="G522" s="273">
        <f>VLOOKUP(A522,'Questions_de_Village_V1-2-1'!$A:$AB,6,FALSE)</f>
        <v>307.13781843599998</v>
      </c>
      <c r="H522" s="273"/>
      <c r="I522" s="273" t="str">
        <f>VLOOKUP(A522,'Questions_de_Village_V1-2-1'!$A:$AB,10,FALSE)</f>
        <v>Moito</v>
      </c>
      <c r="J522" s="273" t="str">
        <f>VLOOKUP(A522,'Questions_de_Village_V1-2-1'!$A:$AB,11,FALSE)</f>
        <v>Djokhana</v>
      </c>
      <c r="K522" s="273" t="str">
        <f>VLOOKUP(A522,'Questions_de_Village_V1-2-1'!$A:$AB,14,FALSE)</f>
        <v>bh_in_village</v>
      </c>
      <c r="L522" s="273">
        <f>VLOOKUP(A522,'Questions_de_Village_V1-2-1'!$A:$AB,15,FALSE)</f>
        <v>1</v>
      </c>
      <c r="M522" s="273">
        <f>VLOOKUP(A522,'Questions_de_Village_V1-2-1'!$A:$AB,16,FALSE)</f>
        <v>0</v>
      </c>
      <c r="N522" s="269"/>
      <c r="O522" s="269"/>
      <c r="P522" s="269">
        <v>2465</v>
      </c>
      <c r="Q522" s="269">
        <v>2506</v>
      </c>
      <c r="R522" s="269">
        <v>42</v>
      </c>
      <c r="S522" s="266">
        <v>296</v>
      </c>
      <c r="T522" s="266">
        <v>210</v>
      </c>
      <c r="U522" s="271">
        <v>70.945945945945937</v>
      </c>
      <c r="V522" s="266">
        <v>78</v>
      </c>
      <c r="W522" s="271">
        <v>26.351351351351347</v>
      </c>
      <c r="X522" s="270">
        <v>7.0476190476190474</v>
      </c>
      <c r="Y522" s="270">
        <v>5</v>
      </c>
      <c r="Z522" s="270">
        <v>1.8571428571428572</v>
      </c>
      <c r="AA522" s="274">
        <v>40</v>
      </c>
      <c r="AB522" s="271">
        <v>95.238095238095227</v>
      </c>
      <c r="AC522" s="274">
        <v>2</v>
      </c>
      <c r="AD522" s="271">
        <v>4.7619047619047619</v>
      </c>
      <c r="AE522" s="274">
        <v>0</v>
      </c>
      <c r="AF522" s="271">
        <v>0</v>
      </c>
      <c r="AG522" s="274">
        <v>0</v>
      </c>
      <c r="AH522" s="271">
        <v>0</v>
      </c>
      <c r="AI522" s="269">
        <v>37</v>
      </c>
      <c r="AJ522" s="269">
        <v>41</v>
      </c>
      <c r="AK522" s="271">
        <v>47.435897435897431</v>
      </c>
      <c r="AL522" s="271">
        <v>52.564102564102569</v>
      </c>
      <c r="AM522" s="271">
        <v>100</v>
      </c>
      <c r="AN522" s="272">
        <v>38.730769230769234</v>
      </c>
      <c r="AO522" s="273" t="s">
        <v>166</v>
      </c>
    </row>
    <row r="523" spans="1:41" x14ac:dyDescent="0.25">
      <c r="A523" s="266" t="s">
        <v>1834</v>
      </c>
      <c r="B523" s="269" t="s">
        <v>1834</v>
      </c>
      <c r="C523" s="273" t="str">
        <f>VLOOKUP(A523,'Questions_de_Village_V1-2-1'!$A:$AB,1,FALSE)</f>
        <v>Sidere Acherif</v>
      </c>
      <c r="D523" s="273" t="str">
        <f>VLOOKUP(A523,'Questions_de_Village_V1-2-1'!$A:$AB,9,FALSE)</f>
        <v>Sidre Acharif</v>
      </c>
      <c r="E523" s="273">
        <f>VLOOKUP(A523,'Questions_de_Village_V1-2-1'!$A:$AB,4,FALSE)</f>
        <v>12.109729548700001</v>
      </c>
      <c r="F523" s="273">
        <f>VLOOKUP(A523,'Questions_de_Village_V1-2-1'!$A:$AB,5,FALSE)</f>
        <v>16.746806857700001</v>
      </c>
      <c r="G523" s="273">
        <f>VLOOKUP(A523,'Questions_de_Village_V1-2-1'!$A:$AB,6,FALSE)</f>
        <v>332.485602906</v>
      </c>
      <c r="H523" s="273"/>
      <c r="I523" s="273" t="str">
        <f>VLOOKUP(A523,'Questions_de_Village_V1-2-1'!$A:$AB,10,FALSE)</f>
        <v>Daibaba_2_Kindji_</v>
      </c>
      <c r="J523" s="273" t="str">
        <f>VLOOKUP(A523,'Questions_de_Village_V1-2-1'!$A:$AB,11,FALSE)</f>
        <v>Dilema</v>
      </c>
      <c r="K523" s="273" t="str">
        <f>VLOOKUP(A523,'Questions_de_Village_V1-2-1'!$A:$AB,14,FALSE)</f>
        <v>bh_in_village</v>
      </c>
      <c r="L523" s="273">
        <f>VLOOKUP(A523,'Questions_de_Village_V1-2-1'!$A:$AB,15,FALSE)</f>
        <v>1</v>
      </c>
      <c r="M523" s="273">
        <f>VLOOKUP(A523,'Questions_de_Village_V1-2-1'!$A:$AB,16,FALSE)</f>
        <v>0</v>
      </c>
      <c r="N523" s="269"/>
      <c r="O523" s="269"/>
      <c r="P523" s="269">
        <v>45</v>
      </c>
      <c r="Q523" s="269">
        <v>84</v>
      </c>
      <c r="R523" s="269">
        <v>40</v>
      </c>
      <c r="S523" s="266">
        <v>233</v>
      </c>
      <c r="T523" s="266">
        <v>153</v>
      </c>
      <c r="U523" s="271">
        <v>65.665236051502134</v>
      </c>
      <c r="V523" s="266">
        <v>73</v>
      </c>
      <c r="W523" s="271">
        <v>31.330472103004293</v>
      </c>
      <c r="X523" s="270">
        <v>5.8250000000000002</v>
      </c>
      <c r="Y523" s="270">
        <v>4.0263157894736841</v>
      </c>
      <c r="Z523" s="270">
        <v>1.825</v>
      </c>
      <c r="AA523" s="274">
        <v>35</v>
      </c>
      <c r="AB523" s="271">
        <v>87.5</v>
      </c>
      <c r="AC523" s="274">
        <v>5</v>
      </c>
      <c r="AD523" s="271">
        <v>12.5</v>
      </c>
      <c r="AE523" s="274">
        <v>0</v>
      </c>
      <c r="AF523" s="271">
        <v>0</v>
      </c>
      <c r="AG523" s="274">
        <v>0</v>
      </c>
      <c r="AH523" s="271">
        <v>0</v>
      </c>
      <c r="AI523" s="269">
        <v>30</v>
      </c>
      <c r="AJ523" s="269">
        <v>43</v>
      </c>
      <c r="AK523" s="271">
        <v>41.095890410958901</v>
      </c>
      <c r="AL523" s="271">
        <v>58.904109589041099</v>
      </c>
      <c r="AM523" s="271">
        <v>100</v>
      </c>
      <c r="AN523" s="272">
        <v>32.328767123287669</v>
      </c>
      <c r="AO523" s="273" t="s">
        <v>1607</v>
      </c>
    </row>
    <row r="524" spans="1:41" x14ac:dyDescent="0.25">
      <c r="A524" s="266" t="s">
        <v>1231</v>
      </c>
      <c r="B524" s="269" t="s">
        <v>1231</v>
      </c>
      <c r="C524" s="273" t="str">
        <f>VLOOKUP(A524,'Questions_de_Village_V1-2-1'!$A:$AB,1,FALSE)</f>
        <v>Sideyk1</v>
      </c>
      <c r="D524" s="273" t="str">
        <f>VLOOKUP(A524,'Questions_de_Village_V1-2-1'!$A:$AB,9,FALSE)</f>
        <v>Sideyk3</v>
      </c>
      <c r="E524" s="273">
        <f>VLOOKUP(A524,'Questions_de_Village_V1-2-1'!$A:$AB,4,FALSE)</f>
        <v>12.2827288064</v>
      </c>
      <c r="F524" s="273">
        <f>VLOOKUP(A524,'Questions_de_Village_V1-2-1'!$A:$AB,5,FALSE)</f>
        <v>17.085556485200001</v>
      </c>
      <c r="G524" s="273">
        <f>VLOOKUP(A524,'Questions_de_Village_V1-2-1'!$A:$AB,6,FALSE)</f>
        <v>342.78386369999998</v>
      </c>
      <c r="H524" s="273"/>
      <c r="I524" s="273" t="str">
        <f>VLOOKUP(A524,'Questions_de_Village_V1-2-1'!$A:$AB,10,FALSE)</f>
        <v>Tania_1_Bokoro_</v>
      </c>
      <c r="J524" s="273" t="str">
        <f>VLOOKUP(A524,'Questions_de_Village_V1-2-1'!$A:$AB,11,FALSE)</f>
        <v>Bokoro</v>
      </c>
      <c r="K524" s="273" t="str">
        <f>VLOOKUP(A524,'Questions_de_Village_V1-2-1'!$A:$AB,14,FALSE)</f>
        <v>bh_in_village</v>
      </c>
      <c r="L524" s="273">
        <f>VLOOKUP(A524,'Questions_de_Village_V1-2-1'!$A:$AB,15,FALSE)</f>
        <v>1</v>
      </c>
      <c r="M524" s="273">
        <f>VLOOKUP(A524,'Questions_de_Village_V1-2-1'!$A:$AB,16,FALSE)</f>
        <v>0</v>
      </c>
      <c r="N524" s="269"/>
      <c r="O524" s="269"/>
      <c r="P524" s="269">
        <v>6691</v>
      </c>
      <c r="Q524" s="269">
        <v>6736</v>
      </c>
      <c r="R524" s="269">
        <v>46</v>
      </c>
      <c r="S524" s="266">
        <v>286</v>
      </c>
      <c r="T524" s="266">
        <v>200</v>
      </c>
      <c r="U524" s="271">
        <v>69.930069930069934</v>
      </c>
      <c r="V524" s="266">
        <v>72</v>
      </c>
      <c r="W524" s="271">
        <v>25.174825174825177</v>
      </c>
      <c r="X524" s="270">
        <v>6.2173913043478262</v>
      </c>
      <c r="Y524" s="270">
        <v>4.3478260869565215</v>
      </c>
      <c r="Z524" s="270">
        <v>1.5652173913043479</v>
      </c>
      <c r="AA524" s="274">
        <v>45</v>
      </c>
      <c r="AB524" s="271">
        <v>97.826086956521735</v>
      </c>
      <c r="AC524" s="274">
        <v>1</v>
      </c>
      <c r="AD524" s="271">
        <v>2.1739130434782608</v>
      </c>
      <c r="AE524" s="274">
        <v>0</v>
      </c>
      <c r="AF524" s="271">
        <v>0</v>
      </c>
      <c r="AG524" s="274">
        <v>0</v>
      </c>
      <c r="AH524" s="271">
        <v>0</v>
      </c>
      <c r="AI524" s="269">
        <v>36</v>
      </c>
      <c r="AJ524" s="269">
        <v>36</v>
      </c>
      <c r="AK524" s="271">
        <v>50</v>
      </c>
      <c r="AL524" s="271">
        <v>50</v>
      </c>
      <c r="AM524" s="271">
        <v>100</v>
      </c>
      <c r="AN524" s="272">
        <v>37.430555555555557</v>
      </c>
      <c r="AO524" s="273" t="s">
        <v>102</v>
      </c>
    </row>
    <row r="525" spans="1:41" x14ac:dyDescent="0.25">
      <c r="A525" s="266" t="s">
        <v>1232</v>
      </c>
      <c r="B525" s="269" t="s">
        <v>1232</v>
      </c>
      <c r="C525" s="273" t="str">
        <f>VLOOKUP(A525,'Questions_de_Village_V1-2-1'!$A:$AB,1,FALSE)</f>
        <v>Sideyk2</v>
      </c>
      <c r="D525" s="273" t="str">
        <f>VLOOKUP(A525,'Questions_de_Village_V1-2-1'!$A:$AB,9,FALSE)</f>
        <v>Sideyk2</v>
      </c>
      <c r="E525" s="273">
        <f>VLOOKUP(A525,'Questions_de_Village_V1-2-1'!$A:$AB,4,FALSE)</f>
        <v>12.2723209811</v>
      </c>
      <c r="F525" s="273">
        <f>VLOOKUP(A525,'Questions_de_Village_V1-2-1'!$A:$AB,5,FALSE)</f>
        <v>17.076998671199998</v>
      </c>
      <c r="G525" s="273">
        <f>VLOOKUP(A525,'Questions_de_Village_V1-2-1'!$A:$AB,6,FALSE)</f>
        <v>281.19251449500001</v>
      </c>
      <c r="H525" s="273"/>
      <c r="I525" s="273" t="str">
        <f>VLOOKUP(A525,'Questions_de_Village_V1-2-1'!$A:$AB,10,FALSE)</f>
        <v>Tania_1_Bokoro_</v>
      </c>
      <c r="J525" s="273" t="str">
        <f>VLOOKUP(A525,'Questions_de_Village_V1-2-1'!$A:$AB,11,FALSE)</f>
        <v>Bokoro</v>
      </c>
      <c r="K525" s="273" t="str">
        <f>VLOOKUP(A525,'Questions_de_Village_V1-2-1'!$A:$AB,14,FALSE)</f>
        <v>bh_in_village</v>
      </c>
      <c r="L525" s="273">
        <f>VLOOKUP(A525,'Questions_de_Village_V1-2-1'!$A:$AB,15,FALSE)</f>
        <v>1</v>
      </c>
      <c r="M525" s="273">
        <f>VLOOKUP(A525,'Questions_de_Village_V1-2-1'!$A:$AB,16,FALSE)</f>
        <v>0</v>
      </c>
      <c r="N525" s="269"/>
      <c r="O525" s="269"/>
      <c r="P525" s="269">
        <v>6737</v>
      </c>
      <c r="Q525" s="269">
        <v>6785</v>
      </c>
      <c r="R525" s="269">
        <v>49</v>
      </c>
      <c r="S525" s="266">
        <v>263</v>
      </c>
      <c r="T525" s="266">
        <v>168</v>
      </c>
      <c r="U525" s="271">
        <v>63.878326996197721</v>
      </c>
      <c r="V525" s="266">
        <v>79</v>
      </c>
      <c r="W525" s="271">
        <v>30.038022813688215</v>
      </c>
      <c r="X525" s="270">
        <v>5.3673469387755102</v>
      </c>
      <c r="Y525" s="270">
        <v>3.4285714285714284</v>
      </c>
      <c r="Z525" s="270">
        <v>1.6122448979591837</v>
      </c>
      <c r="AA525" s="274">
        <v>47</v>
      </c>
      <c r="AB525" s="271">
        <v>95.918367346938766</v>
      </c>
      <c r="AC525" s="274">
        <v>0</v>
      </c>
      <c r="AD525" s="271">
        <v>0</v>
      </c>
      <c r="AE525" s="274">
        <v>0</v>
      </c>
      <c r="AF525" s="271">
        <v>0</v>
      </c>
      <c r="AG525" s="274">
        <v>0</v>
      </c>
      <c r="AH525" s="271">
        <v>0</v>
      </c>
      <c r="AI525" s="269">
        <v>42</v>
      </c>
      <c r="AJ525" s="269">
        <v>37</v>
      </c>
      <c r="AK525" s="271">
        <v>53.164556962025308</v>
      </c>
      <c r="AL525" s="271">
        <v>46.835443037974684</v>
      </c>
      <c r="AM525" s="271">
        <v>100</v>
      </c>
      <c r="AN525" s="272">
        <v>32.721518987341774</v>
      </c>
      <c r="AO525" s="273" t="s">
        <v>102</v>
      </c>
    </row>
    <row r="526" spans="1:41" x14ac:dyDescent="0.25">
      <c r="A526" s="266" t="s">
        <v>1233</v>
      </c>
      <c r="B526" s="269" t="s">
        <v>1233</v>
      </c>
      <c r="C526" s="273" t="str">
        <f>VLOOKUP(A526,'Questions_de_Village_V1-2-1'!$A:$AB,1,FALSE)</f>
        <v>Sideyk3</v>
      </c>
      <c r="D526" s="273" t="str">
        <f>VLOOKUP(A526,'Questions_de_Village_V1-2-1'!$A:$AB,9,FALSE)</f>
        <v>Sideyk1</v>
      </c>
      <c r="E526" s="273">
        <f>VLOOKUP(A526,'Questions_de_Village_V1-2-1'!$A:$AB,4,FALSE)</f>
        <v>12.2680560469</v>
      </c>
      <c r="F526" s="273">
        <f>VLOOKUP(A526,'Questions_de_Village_V1-2-1'!$A:$AB,5,FALSE)</f>
        <v>17.0798494549</v>
      </c>
      <c r="G526" s="273">
        <f>VLOOKUP(A526,'Questions_de_Village_V1-2-1'!$A:$AB,6,FALSE)</f>
        <v>323.09932033600001</v>
      </c>
      <c r="H526" s="273"/>
      <c r="I526" s="273" t="str">
        <f>VLOOKUP(A526,'Questions_de_Village_V1-2-1'!$A:$AB,10,FALSE)</f>
        <v>Tania_1_Bokoro_</v>
      </c>
      <c r="J526" s="273" t="str">
        <f>VLOOKUP(A526,'Questions_de_Village_V1-2-1'!$A:$AB,11,FALSE)</f>
        <v>Bokoro</v>
      </c>
      <c r="K526" s="273" t="str">
        <f>VLOOKUP(A526,'Questions_de_Village_V1-2-1'!$A:$AB,14,FALSE)</f>
        <v>bh_in_village</v>
      </c>
      <c r="L526" s="273">
        <f>VLOOKUP(A526,'Questions_de_Village_V1-2-1'!$A:$AB,15,FALSE)</f>
        <v>1</v>
      </c>
      <c r="M526" s="273">
        <f>VLOOKUP(A526,'Questions_de_Village_V1-2-1'!$A:$AB,16,FALSE)</f>
        <v>0</v>
      </c>
      <c r="N526" s="269"/>
      <c r="O526" s="269"/>
      <c r="P526" s="269">
        <v>6786</v>
      </c>
      <c r="Q526" s="269">
        <v>6825</v>
      </c>
      <c r="R526" s="269">
        <v>40</v>
      </c>
      <c r="S526" s="266">
        <v>226</v>
      </c>
      <c r="T526" s="266">
        <v>144</v>
      </c>
      <c r="U526" s="271">
        <v>63.716814159292035</v>
      </c>
      <c r="V526" s="266">
        <v>70</v>
      </c>
      <c r="W526" s="271">
        <v>30.973451327433626</v>
      </c>
      <c r="X526" s="270">
        <v>5.65</v>
      </c>
      <c r="Y526" s="270">
        <v>3.6</v>
      </c>
      <c r="Z526" s="270">
        <v>1.75</v>
      </c>
      <c r="AA526" s="274">
        <v>38</v>
      </c>
      <c r="AB526" s="271">
        <v>95</v>
      </c>
      <c r="AC526" s="274">
        <v>2</v>
      </c>
      <c r="AD526" s="271">
        <v>5</v>
      </c>
      <c r="AE526" s="274">
        <v>0</v>
      </c>
      <c r="AF526" s="271">
        <v>0</v>
      </c>
      <c r="AG526" s="274">
        <v>0</v>
      </c>
      <c r="AH526" s="271">
        <v>0</v>
      </c>
      <c r="AI526" s="269">
        <v>30</v>
      </c>
      <c r="AJ526" s="269">
        <v>40</v>
      </c>
      <c r="AK526" s="271">
        <v>42.857142857142854</v>
      </c>
      <c r="AL526" s="271">
        <v>57.142857142857139</v>
      </c>
      <c r="AM526" s="271">
        <v>100</v>
      </c>
      <c r="AN526" s="272">
        <v>32.299999999999997</v>
      </c>
      <c r="AO526" s="273" t="s">
        <v>102</v>
      </c>
    </row>
    <row r="527" spans="1:41" x14ac:dyDescent="0.25">
      <c r="A527" s="266" t="s">
        <v>1843</v>
      </c>
      <c r="B527" s="269" t="s">
        <v>1843</v>
      </c>
      <c r="C527" s="273" t="str">
        <f>VLOOKUP(A527,'Questions_de_Village_V1-2-1'!$A:$AB,1,FALSE)</f>
        <v>Sidre Centre 1</v>
      </c>
      <c r="D527" s="273" t="str">
        <f>VLOOKUP(A527,'Questions_de_Village_V1-2-1'!$A:$AB,9,FALSE)</f>
        <v>Sidre Centre</v>
      </c>
      <c r="E527" s="273">
        <f>VLOOKUP(A527,'Questions_de_Village_V1-2-1'!$A:$AB,4,FALSE)</f>
        <v>12.125090884600001</v>
      </c>
      <c r="F527" s="273">
        <f>VLOOKUP(A527,'Questions_de_Village_V1-2-1'!$A:$AB,5,FALSE)</f>
        <v>16.743268378300002</v>
      </c>
      <c r="G527" s="273">
        <f>VLOOKUP(A527,'Questions_de_Village_V1-2-1'!$A:$AB,6,FALSE)</f>
        <v>328.496264752</v>
      </c>
      <c r="H527" s="273"/>
      <c r="I527" s="273" t="str">
        <f>VLOOKUP(A527,'Questions_de_Village_V1-2-1'!$A:$AB,10,FALSE)</f>
        <v>Daibaba_2_Kindji_</v>
      </c>
      <c r="J527" s="273" t="str">
        <f>VLOOKUP(A527,'Questions_de_Village_V1-2-1'!$A:$AB,11,FALSE)</f>
        <v>Dilema</v>
      </c>
      <c r="K527" s="273" t="str">
        <f>VLOOKUP(A527,'Questions_de_Village_V1-2-1'!$A:$AB,14,FALSE)</f>
        <v>bh_in_village</v>
      </c>
      <c r="L527" s="273">
        <f>VLOOKUP(A527,'Questions_de_Village_V1-2-1'!$A:$AB,15,FALSE)</f>
        <v>2</v>
      </c>
      <c r="M527" s="273">
        <f>VLOOKUP(A527,'Questions_de_Village_V1-2-1'!$A:$AB,16,FALSE)</f>
        <v>1</v>
      </c>
      <c r="N527" s="269"/>
      <c r="O527" s="269"/>
      <c r="P527" s="269">
        <v>1064</v>
      </c>
      <c r="Q527" s="269">
        <v>1156</v>
      </c>
      <c r="R527" s="269">
        <v>93</v>
      </c>
      <c r="S527" s="266">
        <v>498</v>
      </c>
      <c r="T527" s="266">
        <v>328</v>
      </c>
      <c r="U527" s="271">
        <v>65.863453815261039</v>
      </c>
      <c r="V527" s="266">
        <v>132</v>
      </c>
      <c r="W527" s="271">
        <v>26.506024096385545</v>
      </c>
      <c r="X527" s="270">
        <v>5.354838709677419</v>
      </c>
      <c r="Y527" s="270">
        <v>3.8588235294117648</v>
      </c>
      <c r="Z527" s="270">
        <v>1.4193548387096775</v>
      </c>
      <c r="AA527" s="274">
        <v>86</v>
      </c>
      <c r="AB527" s="271">
        <v>92.473118279569889</v>
      </c>
      <c r="AC527" s="274">
        <v>5</v>
      </c>
      <c r="AD527" s="271">
        <v>5.376344086021505</v>
      </c>
      <c r="AE527" s="274">
        <v>0</v>
      </c>
      <c r="AF527" s="271">
        <v>0</v>
      </c>
      <c r="AG527" s="274">
        <v>0</v>
      </c>
      <c r="AH527" s="271">
        <v>0</v>
      </c>
      <c r="AI527" s="269">
        <v>63</v>
      </c>
      <c r="AJ527" s="269">
        <v>69</v>
      </c>
      <c r="AK527" s="271">
        <v>47.727272727272727</v>
      </c>
      <c r="AL527" s="271">
        <v>52.272727272727273</v>
      </c>
      <c r="AM527" s="271">
        <v>100</v>
      </c>
      <c r="AN527" s="272">
        <v>29.416666666666668</v>
      </c>
      <c r="AO527" s="273" t="s">
        <v>1607</v>
      </c>
    </row>
    <row r="528" spans="1:41" x14ac:dyDescent="0.25">
      <c r="A528" s="266" t="s">
        <v>1844</v>
      </c>
      <c r="B528" s="269" t="s">
        <v>1844</v>
      </c>
      <c r="C528" s="273" t="str">
        <f>VLOOKUP(A528,'Questions_de_Village_V1-2-1'!$A:$AB,1,FALSE)</f>
        <v>Sidre Centre 2</v>
      </c>
      <c r="D528" s="273" t="str">
        <f>VLOOKUP(A528,'Questions_de_Village_V1-2-1'!$A:$AB,9,FALSE)</f>
        <v>Sidre Centre2</v>
      </c>
      <c r="E528" s="273">
        <f>VLOOKUP(A528,'Questions_de_Village_V1-2-1'!$A:$AB,4,FALSE)</f>
        <v>12.141199288099999</v>
      </c>
      <c r="F528" s="273">
        <f>VLOOKUP(A528,'Questions_de_Village_V1-2-1'!$A:$AB,5,FALSE)</f>
        <v>16.741046651400001</v>
      </c>
      <c r="G528" s="273">
        <f>VLOOKUP(A528,'Questions_de_Village_V1-2-1'!$A:$AB,6,FALSE)</f>
        <v>333.50565882299998</v>
      </c>
      <c r="H528" s="273"/>
      <c r="I528" s="273" t="str">
        <f>VLOOKUP(A528,'Questions_de_Village_V1-2-1'!$A:$AB,10,FALSE)</f>
        <v>Daibaba_2_Kindji_</v>
      </c>
      <c r="J528" s="273" t="str">
        <f>VLOOKUP(A528,'Questions_de_Village_V1-2-1'!$A:$AB,11,FALSE)</f>
        <v>Dilema</v>
      </c>
      <c r="K528" s="273" t="str">
        <f>VLOOKUP(A528,'Questions_de_Village_V1-2-1'!$A:$AB,14,FALSE)</f>
        <v>bh_in_village</v>
      </c>
      <c r="L528" s="273">
        <f>VLOOKUP(A528,'Questions_de_Village_V1-2-1'!$A:$AB,15,FALSE)</f>
        <v>1</v>
      </c>
      <c r="M528" s="273">
        <f>VLOOKUP(A528,'Questions_de_Village_V1-2-1'!$A:$AB,16,FALSE)</f>
        <v>1</v>
      </c>
      <c r="N528" s="269"/>
      <c r="O528" s="269"/>
      <c r="P528" s="269">
        <v>1157</v>
      </c>
      <c r="Q528" s="269">
        <v>1204</v>
      </c>
      <c r="R528" s="269">
        <v>48</v>
      </c>
      <c r="S528" s="266">
        <v>307</v>
      </c>
      <c r="T528" s="266">
        <v>211</v>
      </c>
      <c r="U528" s="271">
        <v>68.729641693811075</v>
      </c>
      <c r="V528" s="266">
        <v>96</v>
      </c>
      <c r="W528" s="271">
        <v>31.270358306188921</v>
      </c>
      <c r="X528" s="270">
        <v>6.395833333333333</v>
      </c>
      <c r="Y528" s="270">
        <v>4.6888888888888891</v>
      </c>
      <c r="Z528" s="270">
        <v>2</v>
      </c>
      <c r="AA528" s="274">
        <v>43</v>
      </c>
      <c r="AB528" s="271">
        <v>89.583333333333343</v>
      </c>
      <c r="AC528" s="274">
        <v>4</v>
      </c>
      <c r="AD528" s="271">
        <v>8.3333333333333321</v>
      </c>
      <c r="AE528" s="274">
        <v>0</v>
      </c>
      <c r="AF528" s="271">
        <v>0</v>
      </c>
      <c r="AG528" s="274">
        <v>0</v>
      </c>
      <c r="AH528" s="271">
        <v>0</v>
      </c>
      <c r="AI528" s="269">
        <v>44</v>
      </c>
      <c r="AJ528" s="269">
        <v>52</v>
      </c>
      <c r="AK528" s="271">
        <v>45.833333333333329</v>
      </c>
      <c r="AL528" s="271">
        <v>54.166666666666664</v>
      </c>
      <c r="AM528" s="271">
        <v>100</v>
      </c>
      <c r="AN528" s="272">
        <v>30.833333333333332</v>
      </c>
      <c r="AO528" s="273" t="s">
        <v>1607</v>
      </c>
    </row>
    <row r="529" spans="1:41" x14ac:dyDescent="0.25">
      <c r="A529" s="266" t="s">
        <v>1624</v>
      </c>
      <c r="B529" s="269" t="s">
        <v>1624</v>
      </c>
      <c r="C529" s="273" t="str">
        <f>VLOOKUP(A529,'Questions_de_Village_V1-2-1'!$A:$AB,1,FALSE)</f>
        <v>Sidre Hachime</v>
      </c>
      <c r="D529" s="273" t="str">
        <f>VLOOKUP(A529,'Questions_de_Village_V1-2-1'!$A:$AB,9,FALSE)</f>
        <v>Sidre Hachime</v>
      </c>
      <c r="E529" s="273">
        <f>VLOOKUP(A529,'Questions_de_Village_V1-2-1'!$A:$AB,4,FALSE)</f>
        <v>12.146556514</v>
      </c>
      <c r="F529" s="273">
        <f>VLOOKUP(A529,'Questions_de_Village_V1-2-1'!$A:$AB,5,FALSE)</f>
        <v>16.738049095800001</v>
      </c>
      <c r="G529" s="273">
        <f>VLOOKUP(A529,'Questions_de_Village_V1-2-1'!$A:$AB,6,FALSE)</f>
        <v>313.88245968500001</v>
      </c>
      <c r="H529" s="273"/>
      <c r="I529" s="273" t="str">
        <f>VLOOKUP(A529,'Questions_de_Village_V1-2-1'!$A:$AB,10,FALSE)</f>
        <v>Daibaba_2_Kindji_</v>
      </c>
      <c r="J529" s="273" t="str">
        <f>VLOOKUP(A529,'Questions_de_Village_V1-2-1'!$A:$AB,11,FALSE)</f>
        <v>Dilema</v>
      </c>
      <c r="K529" s="273" t="str">
        <f>VLOOKUP(A529,'Questions_de_Village_V1-2-1'!$A:$AB,14,FALSE)</f>
        <v>bh_in_village</v>
      </c>
      <c r="L529" s="273">
        <f>VLOOKUP(A529,'Questions_de_Village_V1-2-1'!$A:$AB,15,FALSE)</f>
        <v>1</v>
      </c>
      <c r="M529" s="273">
        <f>VLOOKUP(A529,'Questions_de_Village_V1-2-1'!$A:$AB,16,FALSE)</f>
        <v>0</v>
      </c>
      <c r="N529" s="269"/>
      <c r="O529" s="269"/>
      <c r="P529" s="269">
        <v>891</v>
      </c>
      <c r="Q529" s="269">
        <v>1063</v>
      </c>
      <c r="R529" s="269">
        <v>173</v>
      </c>
      <c r="S529" s="266">
        <v>975</v>
      </c>
      <c r="T529" s="266">
        <v>638</v>
      </c>
      <c r="U529" s="271">
        <v>65.435897435897445</v>
      </c>
      <c r="V529" s="266">
        <v>235</v>
      </c>
      <c r="W529" s="271">
        <v>24.102564102564102</v>
      </c>
      <c r="X529" s="270">
        <v>5.6358381502890174</v>
      </c>
      <c r="Y529" s="270">
        <v>4.063694267515924</v>
      </c>
      <c r="Z529" s="270">
        <v>1.3583815028901733</v>
      </c>
      <c r="AA529" s="274">
        <v>158</v>
      </c>
      <c r="AB529" s="271">
        <v>91.329479768786129</v>
      </c>
      <c r="AC529" s="274">
        <v>11</v>
      </c>
      <c r="AD529" s="271">
        <v>6.3583815028901727</v>
      </c>
      <c r="AE529" s="274">
        <v>2</v>
      </c>
      <c r="AF529" s="271">
        <v>1.1560693641618496</v>
      </c>
      <c r="AG529" s="274">
        <v>0</v>
      </c>
      <c r="AH529" s="271">
        <v>0</v>
      </c>
      <c r="AI529" s="269">
        <v>110</v>
      </c>
      <c r="AJ529" s="269">
        <v>125</v>
      </c>
      <c r="AK529" s="271">
        <v>46.808510638297875</v>
      </c>
      <c r="AL529" s="271">
        <v>53.191489361702125</v>
      </c>
      <c r="AM529" s="271">
        <v>100</v>
      </c>
      <c r="AN529" s="272">
        <v>27.897872340425533</v>
      </c>
      <c r="AO529" s="273" t="s">
        <v>1607</v>
      </c>
    </row>
    <row r="530" spans="1:41" x14ac:dyDescent="0.25">
      <c r="A530" s="266" t="s">
        <v>1845</v>
      </c>
      <c r="B530" s="269" t="s">
        <v>1845</v>
      </c>
      <c r="C530" s="273" t="e">
        <f>VLOOKUP(A530,'Questions_de_Village_V1-2-1'!$A:$AB,1,FALSE)</f>
        <v>#N/A</v>
      </c>
      <c r="D530" s="273" t="e">
        <f>VLOOKUP(A530,'Questions_de_Village_V1-2-1'!$A:$AB,9,FALSE)</f>
        <v>#N/A</v>
      </c>
      <c r="E530" s="273" t="e">
        <f>VLOOKUP(A530,'Questions_de_Village_V1-2-1'!$A:$AB,4,FALSE)</f>
        <v>#N/A</v>
      </c>
      <c r="F530" s="273" t="e">
        <f>VLOOKUP(A530,'Questions_de_Village_V1-2-1'!$A:$AB,5,FALSE)</f>
        <v>#N/A</v>
      </c>
      <c r="G530" s="273" t="e">
        <f>VLOOKUP(A530,'Questions_de_Village_V1-2-1'!$A:$AB,6,FALSE)</f>
        <v>#N/A</v>
      </c>
      <c r="H530" s="273"/>
      <c r="I530" s="273" t="e">
        <f>VLOOKUP(A530,'Questions_de_Village_V1-2-1'!$A:$AB,10,FALSE)</f>
        <v>#N/A</v>
      </c>
      <c r="J530" s="273" t="e">
        <f>VLOOKUP(A530,'Questions_de_Village_V1-2-1'!$A:$AB,11,FALSE)</f>
        <v>#N/A</v>
      </c>
      <c r="K530" s="273" t="e">
        <f>VLOOKUP(A530,'Questions_de_Village_V1-2-1'!$A:$AB,14,FALSE)</f>
        <v>#N/A</v>
      </c>
      <c r="L530" s="273" t="e">
        <f>VLOOKUP(A530,'Questions_de_Village_V1-2-1'!$A:$AB,15,FALSE)</f>
        <v>#N/A</v>
      </c>
      <c r="M530" s="273" t="e">
        <f>VLOOKUP(A530,'Questions_de_Village_V1-2-1'!$A:$AB,16,FALSE)</f>
        <v>#N/A</v>
      </c>
      <c r="N530" s="269"/>
      <c r="O530" s="269"/>
      <c r="P530" s="269">
        <v>1205</v>
      </c>
      <c r="Q530" s="269">
        <v>1224</v>
      </c>
      <c r="R530" s="269">
        <v>20</v>
      </c>
      <c r="S530" s="266">
        <v>122</v>
      </c>
      <c r="T530" s="266">
        <v>79</v>
      </c>
      <c r="U530" s="271">
        <v>64.754098360655746</v>
      </c>
      <c r="V530" s="266">
        <v>45</v>
      </c>
      <c r="W530" s="271">
        <v>36.885245901639344</v>
      </c>
      <c r="X530" s="270">
        <v>6.1</v>
      </c>
      <c r="Y530" s="270">
        <v>4.1578947368421053</v>
      </c>
      <c r="Z530" s="270">
        <v>2.25</v>
      </c>
      <c r="AA530" s="274">
        <v>16</v>
      </c>
      <c r="AB530" s="271">
        <v>80</v>
      </c>
      <c r="AC530" s="274">
        <v>1</v>
      </c>
      <c r="AD530" s="271">
        <v>5</v>
      </c>
      <c r="AE530" s="274">
        <v>2</v>
      </c>
      <c r="AF530" s="271">
        <v>10</v>
      </c>
      <c r="AG530" s="274">
        <v>0</v>
      </c>
      <c r="AH530" s="271">
        <v>0</v>
      </c>
      <c r="AI530" s="269">
        <v>22</v>
      </c>
      <c r="AJ530" s="269">
        <v>23</v>
      </c>
      <c r="AK530" s="271">
        <v>48.888888888888886</v>
      </c>
      <c r="AL530" s="271">
        <v>51.111111111111107</v>
      </c>
      <c r="AM530" s="271">
        <v>100</v>
      </c>
      <c r="AN530" s="272">
        <v>31.111111111111111</v>
      </c>
      <c r="AO530" s="273" t="s">
        <v>1607</v>
      </c>
    </row>
    <row r="531" spans="1:41" x14ac:dyDescent="0.25">
      <c r="A531" s="266" t="s">
        <v>1265</v>
      </c>
      <c r="B531" s="151" t="s">
        <v>1265</v>
      </c>
      <c r="C531" s="273" t="str">
        <f>VLOOKUP(A531,'Questions_de_Village_V1-2-1'!$A:$AB,1,FALSE)</f>
        <v>Simesim</v>
      </c>
      <c r="D531" s="273" t="str">
        <f>VLOOKUP(A531,'Questions_de_Village_V1-2-1'!$A:$AB,9,FALSE)</f>
        <v>Simessimé</v>
      </c>
      <c r="E531" s="273">
        <f>VLOOKUP(A531,'Questions_de_Village_V1-2-1'!$A:$AB,4,FALSE)</f>
        <v>11.941164223099999</v>
      </c>
      <c r="F531" s="273">
        <f>VLOOKUP(A531,'Questions_de_Village_V1-2-1'!$A:$AB,5,FALSE)</f>
        <v>16.796939426800002</v>
      </c>
      <c r="G531" s="273">
        <f>VLOOKUP(A531,'Questions_de_Village_V1-2-1'!$A:$AB,6,FALSE)</f>
        <v>337.238509201</v>
      </c>
      <c r="H531" s="273"/>
      <c r="I531" s="273" t="str">
        <f>VLOOKUP(A531,'Questions_de_Village_V1-2-1'!$A:$AB,10,FALSE)</f>
        <v>Daibaba_2_Kindji_</v>
      </c>
      <c r="J531" s="273" t="str">
        <f>VLOOKUP(A531,'Questions_de_Village_V1-2-1'!$A:$AB,11,FALSE)</f>
        <v>Dilema</v>
      </c>
      <c r="K531" s="273" t="str">
        <f>VLOOKUP(A531,'Questions_de_Village_V1-2-1'!$A:$AB,14,FALSE)</f>
        <v>commercial_bh_in_next_village</v>
      </c>
      <c r="L531" s="273">
        <f>VLOOKUP(A531,'Questions_de_Village_V1-2-1'!$A:$AB,15,FALSE)</f>
        <v>0</v>
      </c>
      <c r="M531" s="273">
        <f>VLOOKUP(A531,'Questions_de_Village_V1-2-1'!$A:$AB,16,FALSE)</f>
        <v>0</v>
      </c>
      <c r="N531" s="151"/>
      <c r="O531" s="151"/>
      <c r="P531" s="151">
        <v>85</v>
      </c>
      <c r="Q531" s="151">
        <v>108</v>
      </c>
      <c r="R531" s="151">
        <v>24</v>
      </c>
      <c r="S531" s="149">
        <v>163</v>
      </c>
      <c r="T531" s="149">
        <v>107</v>
      </c>
      <c r="U531" s="153">
        <v>65.644171779141104</v>
      </c>
      <c r="V531" s="149">
        <v>53</v>
      </c>
      <c r="W531" s="153">
        <v>32.515337423312886</v>
      </c>
      <c r="X531" s="152">
        <v>6.791666666666667</v>
      </c>
      <c r="Y531" s="152">
        <v>4.458333333333333</v>
      </c>
      <c r="Z531" s="152">
        <v>2.2083333333333335</v>
      </c>
      <c r="AA531" s="156">
        <v>16</v>
      </c>
      <c r="AB531" s="153">
        <v>66.666666666666657</v>
      </c>
      <c r="AC531" s="156">
        <v>8</v>
      </c>
      <c r="AD531" s="153">
        <v>33.333333333333329</v>
      </c>
      <c r="AE531" s="156">
        <v>0</v>
      </c>
      <c r="AF531" s="153">
        <v>0</v>
      </c>
      <c r="AG531" s="156">
        <v>0</v>
      </c>
      <c r="AH531" s="153">
        <v>0</v>
      </c>
      <c r="AI531" s="151">
        <v>22</v>
      </c>
      <c r="AJ531" s="151">
        <v>31</v>
      </c>
      <c r="AK531" s="153">
        <v>41.509433962264154</v>
      </c>
      <c r="AL531" s="153">
        <v>58.490566037735846</v>
      </c>
      <c r="AM531" s="153">
        <v>100</v>
      </c>
      <c r="AN531" s="154">
        <v>32.39622641509434</v>
      </c>
      <c r="AO531" s="169" t="s">
        <v>1607</v>
      </c>
    </row>
    <row r="532" spans="1:41" x14ac:dyDescent="0.25">
      <c r="A532" s="266" t="s">
        <v>1901</v>
      </c>
      <c r="B532" s="151" t="s">
        <v>1901</v>
      </c>
      <c r="C532" s="273" t="str">
        <f>VLOOKUP(A532,'Questions_de_Village_V1-2-1'!$A:$AB,1,FALSE)</f>
        <v>Souati Am Dabib</v>
      </c>
      <c r="D532" s="273" t="str">
        <f>VLOOKUP(A532,'Questions_de_Village_V1-2-1'!$A:$AB,9,FALSE)</f>
        <v>Souati Andabib</v>
      </c>
      <c r="E532" s="273">
        <f>VLOOKUP(A532,'Questions_de_Village_V1-2-1'!$A:$AB,4,FALSE)</f>
        <v>12.556926492000001</v>
      </c>
      <c r="F532" s="273">
        <f>VLOOKUP(A532,'Questions_de_Village_V1-2-1'!$A:$AB,5,FALSE)</f>
        <v>16.667548916299999</v>
      </c>
      <c r="G532" s="273">
        <f>VLOOKUP(A532,'Questions_de_Village_V1-2-1'!$A:$AB,6,FALSE)</f>
        <v>312.636232054</v>
      </c>
      <c r="H532" s="273"/>
      <c r="I532" s="273" t="str">
        <f>VLOOKUP(A532,'Questions_de_Village_V1-2-1'!$A:$AB,10,FALSE)</f>
        <v>Mayakne</v>
      </c>
      <c r="J532" s="273" t="str">
        <f>VLOOKUP(A532,'Questions_de_Village_V1-2-1'!$A:$AB,11,FALSE)</f>
        <v>Gambir</v>
      </c>
      <c r="K532" s="273" t="str">
        <f>VLOOKUP(A532,'Questions_de_Village_V1-2-1'!$A:$AB,14,FALSE)</f>
        <v>open_well_far_from_village</v>
      </c>
      <c r="L532" s="273">
        <f>VLOOKUP(A532,'Questions_de_Village_V1-2-1'!$A:$AB,15,FALSE)</f>
        <v>0</v>
      </c>
      <c r="M532" s="273">
        <f>VLOOKUP(A532,'Questions_de_Village_V1-2-1'!$A:$AB,16,FALSE)</f>
        <v>0</v>
      </c>
      <c r="N532" s="151"/>
      <c r="O532" s="151"/>
      <c r="P532" s="151">
        <v>1288</v>
      </c>
      <c r="Q532" s="151">
        <v>1297</v>
      </c>
      <c r="R532" s="151">
        <v>10</v>
      </c>
      <c r="S532" s="149">
        <v>75</v>
      </c>
      <c r="T532" s="149">
        <v>52</v>
      </c>
      <c r="U532" s="153">
        <v>69.333333333333343</v>
      </c>
      <c r="V532" s="149">
        <v>22</v>
      </c>
      <c r="W532" s="153">
        <v>29.333333333333332</v>
      </c>
      <c r="X532" s="152">
        <v>7.5</v>
      </c>
      <c r="Y532" s="152">
        <v>5.2</v>
      </c>
      <c r="Z532" s="152">
        <v>2.2000000000000002</v>
      </c>
      <c r="AA532" s="156">
        <v>7</v>
      </c>
      <c r="AB532" s="153">
        <v>70</v>
      </c>
      <c r="AC532" s="156">
        <v>3</v>
      </c>
      <c r="AD532" s="153">
        <v>30</v>
      </c>
      <c r="AE532" s="156">
        <v>0</v>
      </c>
      <c r="AF532" s="153">
        <v>0</v>
      </c>
      <c r="AG532" s="156">
        <v>0</v>
      </c>
      <c r="AH532" s="153">
        <v>0</v>
      </c>
      <c r="AI532" s="151">
        <v>8</v>
      </c>
      <c r="AJ532" s="151">
        <v>14</v>
      </c>
      <c r="AK532" s="153">
        <v>36.363636363636367</v>
      </c>
      <c r="AL532" s="153">
        <v>63.636363636363633</v>
      </c>
      <c r="AM532" s="153">
        <v>100</v>
      </c>
      <c r="AN532" s="154">
        <v>35.909090909090907</v>
      </c>
      <c r="AO532" s="273" t="s">
        <v>1886</v>
      </c>
    </row>
    <row r="533" spans="1:41" x14ac:dyDescent="0.25">
      <c r="A533" s="150" t="s">
        <v>1411</v>
      </c>
      <c r="B533" s="151" t="s">
        <v>1411</v>
      </c>
      <c r="C533" s="273" t="str">
        <f>VLOOKUP(A533,'Questions_de_Village_V1-2-1'!$A:$AB,1,FALSE)</f>
        <v>Soubia</v>
      </c>
      <c r="D533" s="273" t="str">
        <f>VLOOKUP(A533,'Questions_de_Village_V1-2-1'!$A:$AB,9,FALSE)</f>
        <v>Soubia</v>
      </c>
      <c r="E533" s="273">
        <f>VLOOKUP(A533,'Questions_de_Village_V1-2-1'!$A:$AB,4,FALSE)</f>
        <v>12.5880927125</v>
      </c>
      <c r="F533" s="273">
        <f>VLOOKUP(A533,'Questions_de_Village_V1-2-1'!$A:$AB,5,FALSE)</f>
        <v>16.560835110999999</v>
      </c>
      <c r="G533" s="273">
        <f>VLOOKUP(A533,'Questions_de_Village_V1-2-1'!$A:$AB,6,FALSE)</f>
        <v>332.71411811899998</v>
      </c>
      <c r="H533" s="273"/>
      <c r="I533" s="273" t="str">
        <f>VLOOKUP(A533,'Questions_de_Village_V1-2-1'!$A:$AB,10,FALSE)</f>
        <v>Moito</v>
      </c>
      <c r="J533" s="273" t="str">
        <f>VLOOKUP(A533,'Questions_de_Village_V1-2-1'!$A:$AB,11,FALSE)</f>
        <v>Moito</v>
      </c>
      <c r="K533" s="273" t="str">
        <f>VLOOKUP(A533,'Questions_de_Village_V1-2-1'!$A:$AB,14,FALSE)</f>
        <v>bh_in_village</v>
      </c>
      <c r="L533" s="273">
        <f>VLOOKUP(A533,'Questions_de_Village_V1-2-1'!$A:$AB,15,FALSE)</f>
        <v>1</v>
      </c>
      <c r="M533" s="273">
        <f>VLOOKUP(A533,'Questions_de_Village_V1-2-1'!$A:$AB,16,FALSE)</f>
        <v>0</v>
      </c>
      <c r="N533" s="151"/>
      <c r="O533" s="151"/>
      <c r="P533" s="151">
        <v>1490</v>
      </c>
      <c r="Q533" s="151">
        <v>1625</v>
      </c>
      <c r="R533" s="151">
        <v>136</v>
      </c>
      <c r="S533" s="149">
        <v>993</v>
      </c>
      <c r="T533" s="149">
        <v>726</v>
      </c>
      <c r="U533" s="153">
        <v>73.111782477341393</v>
      </c>
      <c r="V533" s="149">
        <v>291</v>
      </c>
      <c r="W533" s="153">
        <v>29.305135951661633</v>
      </c>
      <c r="X533" s="152">
        <v>7.3014705882352944</v>
      </c>
      <c r="Y533" s="152">
        <v>5.5</v>
      </c>
      <c r="Z533" s="152">
        <v>2.1397058823529411</v>
      </c>
      <c r="AA533" s="156">
        <v>111</v>
      </c>
      <c r="AB533" s="153">
        <v>81.617647058823522</v>
      </c>
      <c r="AC533" s="156">
        <v>14</v>
      </c>
      <c r="AD533" s="153">
        <v>10.294117647058822</v>
      </c>
      <c r="AE533" s="156">
        <v>1</v>
      </c>
      <c r="AF533" s="153">
        <v>0.73529411764705876</v>
      </c>
      <c r="AG533" s="156">
        <v>0</v>
      </c>
      <c r="AH533" s="153">
        <v>0</v>
      </c>
      <c r="AI533" s="151">
        <v>144</v>
      </c>
      <c r="AJ533" s="151">
        <v>147</v>
      </c>
      <c r="AK533" s="153">
        <v>49.484536082474229</v>
      </c>
      <c r="AL533" s="153">
        <v>50.515463917525771</v>
      </c>
      <c r="AM533" s="153">
        <v>100</v>
      </c>
      <c r="AN533" s="154">
        <v>33.443298969072167</v>
      </c>
      <c r="AO533" s="273" t="s">
        <v>105</v>
      </c>
    </row>
    <row r="534" spans="1:41" x14ac:dyDescent="0.25">
      <c r="A534" s="150" t="s">
        <v>1417</v>
      </c>
      <c r="B534" s="151" t="s">
        <v>1702</v>
      </c>
      <c r="C534" s="273" t="str">
        <f>VLOOKUP(A534,'Questions_de_Village_V1-2-1'!$A:$AB,1,FALSE)</f>
        <v>Soudia 1</v>
      </c>
      <c r="D534" s="273" t="str">
        <f>VLOOKUP(A534,'Questions_de_Village_V1-2-1'!$A:$AB,9,FALSE)</f>
        <v>Soudia</v>
      </c>
      <c r="E534" s="273">
        <f>VLOOKUP(A534,'Questions_de_Village_V1-2-1'!$A:$AB,4,FALSE)</f>
        <v>12.157483534600001</v>
      </c>
      <c r="F534" s="273">
        <f>VLOOKUP(A534,'Questions_de_Village_V1-2-1'!$A:$AB,5,FALSE)</f>
        <v>17.364791246599999</v>
      </c>
      <c r="G534" s="273">
        <f>VLOOKUP(A534,'Questions_de_Village_V1-2-1'!$A:$AB,6,FALSE)</f>
        <v>346.75294780600001</v>
      </c>
      <c r="H534" s="273"/>
      <c r="I534" s="273" t="str">
        <f>VLOOKUP(A534,'Questions_de_Village_V1-2-1'!$A:$AB,10,FALSE)</f>
        <v>Amloudouba</v>
      </c>
      <c r="J534" s="273" t="str">
        <f>VLOOKUP(A534,'Questions_de_Village_V1-2-1'!$A:$AB,11,FALSE)</f>
        <v>Ouled_Bili</v>
      </c>
      <c r="K534" s="273" t="str">
        <f>VLOOKUP(A534,'Questions_de_Village_V1-2-1'!$A:$AB,14,FALSE)</f>
        <v>commercial_bh_in_next_village</v>
      </c>
      <c r="L534" s="273">
        <f>VLOOKUP(A534,'Questions_de_Village_V1-2-1'!$A:$AB,15,FALSE)</f>
        <v>0</v>
      </c>
      <c r="M534" s="273">
        <f>VLOOKUP(A534,'Questions_de_Village_V1-2-1'!$A:$AB,16,FALSE)</f>
        <v>0</v>
      </c>
      <c r="N534" s="151"/>
      <c r="O534" s="151"/>
      <c r="P534" s="151">
        <v>394</v>
      </c>
      <c r="Q534" s="151">
        <v>504</v>
      </c>
      <c r="R534" s="151">
        <v>111</v>
      </c>
      <c r="S534" s="149">
        <v>563</v>
      </c>
      <c r="T534" s="149">
        <v>344</v>
      </c>
      <c r="U534" s="153">
        <v>61.101243339253998</v>
      </c>
      <c r="V534" s="149">
        <v>140</v>
      </c>
      <c r="W534" s="153">
        <v>24.866785079928952</v>
      </c>
      <c r="X534" s="152">
        <v>5.0720720720720722</v>
      </c>
      <c r="Y534" s="152">
        <v>3.5833333333333335</v>
      </c>
      <c r="Z534" s="152">
        <v>1.2612612612612613</v>
      </c>
      <c r="AA534" s="156">
        <v>107</v>
      </c>
      <c r="AB534" s="153">
        <v>96.396396396396398</v>
      </c>
      <c r="AC534" s="156">
        <v>3</v>
      </c>
      <c r="AD534" s="153">
        <v>2.7027027027027026</v>
      </c>
      <c r="AE534" s="156">
        <v>0</v>
      </c>
      <c r="AF534" s="153">
        <v>0</v>
      </c>
      <c r="AG534" s="156">
        <v>0</v>
      </c>
      <c r="AH534" s="153">
        <v>0</v>
      </c>
      <c r="AI534" s="151">
        <v>64</v>
      </c>
      <c r="AJ534" s="151">
        <v>75</v>
      </c>
      <c r="AK534" s="153">
        <v>45.714285714285715</v>
      </c>
      <c r="AL534" s="153">
        <v>53.571428571428569</v>
      </c>
      <c r="AM534" s="153">
        <v>99.285714285714278</v>
      </c>
      <c r="AN534" s="154">
        <v>29.092857142857142</v>
      </c>
      <c r="AO534" s="273" t="s">
        <v>2063</v>
      </c>
    </row>
    <row r="535" spans="1:41" x14ac:dyDescent="0.25">
      <c r="A535" s="150" t="s">
        <v>1454</v>
      </c>
      <c r="B535" s="151" t="s">
        <v>1702</v>
      </c>
      <c r="C535" s="273" t="str">
        <f>VLOOKUP(A535,'Questions_de_Village_V1-2-1'!$A:$AB,1,FALSE)</f>
        <v>Soudia 2</v>
      </c>
      <c r="D535" s="273" t="str">
        <f>VLOOKUP(A535,'Questions_de_Village_V1-2-1'!$A:$AB,9,FALSE)</f>
        <v/>
      </c>
      <c r="E535" s="273">
        <f>VLOOKUP(A535,'Questions_de_Village_V1-2-1'!$A:$AB,4,FALSE)</f>
        <v>12.157483534600001</v>
      </c>
      <c r="F535" s="273">
        <f>VLOOKUP(A535,'Questions_de_Village_V1-2-1'!$A:$AB,5,FALSE)</f>
        <v>17.364791246599999</v>
      </c>
      <c r="G535" s="273">
        <f>VLOOKUP(A535,'Questions_de_Village_V1-2-1'!$A:$AB,6,FALSE)</f>
        <v>0</v>
      </c>
      <c r="H535" s="273"/>
      <c r="I535" s="273" t="str">
        <f>VLOOKUP(A535,'Questions_de_Village_V1-2-1'!$A:$AB,10,FALSE)</f>
        <v/>
      </c>
      <c r="J535" s="273" t="str">
        <f>VLOOKUP(A535,'Questions_de_Village_V1-2-1'!$A:$AB,11,FALSE)</f>
        <v>Ouled_Bili</v>
      </c>
      <c r="K535" s="273" t="str">
        <f>VLOOKUP(A535,'Questions_de_Village_V1-2-1'!$A:$AB,14,FALSE)</f>
        <v>commercial_bh_in_next_village</v>
      </c>
      <c r="L535" s="273">
        <f>VLOOKUP(A535,'Questions_de_Village_V1-2-1'!$A:$AB,15,FALSE)</f>
        <v>0</v>
      </c>
      <c r="M535" s="273">
        <f>VLOOKUP(A535,'Questions_de_Village_V1-2-1'!$A:$AB,16,FALSE)</f>
        <v>0</v>
      </c>
      <c r="N535" s="151"/>
      <c r="O535" s="151"/>
      <c r="P535" s="151">
        <v>505</v>
      </c>
      <c r="Q535" s="151">
        <v>618</v>
      </c>
      <c r="R535" s="151">
        <v>114</v>
      </c>
      <c r="S535" s="149">
        <v>564</v>
      </c>
      <c r="T535" s="149">
        <v>352</v>
      </c>
      <c r="U535" s="153">
        <v>62.411347517730498</v>
      </c>
      <c r="V535" s="149">
        <v>130</v>
      </c>
      <c r="W535" s="153">
        <v>23.049645390070921</v>
      </c>
      <c r="X535" s="152">
        <v>4.9473684210526319</v>
      </c>
      <c r="Y535" s="152">
        <v>3.3846153846153846</v>
      </c>
      <c r="Z535" s="152">
        <v>1.1403508771929824</v>
      </c>
      <c r="AA535" s="156">
        <v>112</v>
      </c>
      <c r="AB535" s="153">
        <v>98.245614035087712</v>
      </c>
      <c r="AC535" s="156">
        <v>1</v>
      </c>
      <c r="AD535" s="153">
        <v>0.8771929824561403</v>
      </c>
      <c r="AE535" s="156">
        <v>0</v>
      </c>
      <c r="AF535" s="153">
        <v>0</v>
      </c>
      <c r="AG535" s="156">
        <v>0</v>
      </c>
      <c r="AH535" s="153">
        <v>0</v>
      </c>
      <c r="AI535" s="151">
        <v>69</v>
      </c>
      <c r="AJ535" s="151">
        <v>61</v>
      </c>
      <c r="AK535" s="153">
        <v>53.07692307692308</v>
      </c>
      <c r="AL535" s="153">
        <v>46.92307692307692</v>
      </c>
      <c r="AM535" s="153">
        <v>100</v>
      </c>
      <c r="AN535" s="154">
        <v>31.576923076923077</v>
      </c>
      <c r="AO535" s="273" t="s">
        <v>2063</v>
      </c>
    </row>
    <row r="536" spans="1:41" x14ac:dyDescent="0.25">
      <c r="A536" s="150" t="s">
        <v>1925</v>
      </c>
      <c r="B536" s="151" t="s">
        <v>1925</v>
      </c>
      <c r="C536" s="273" t="str">
        <f>VLOOKUP(A536,'Questions_de_Village_V1-2-1'!$A:$AB,1,FALSE)</f>
        <v>Soudie 3</v>
      </c>
      <c r="D536" s="273" t="str">
        <f>VLOOKUP(A536,'Questions_de_Village_V1-2-1'!$A:$AB,9,FALSE)</f>
        <v/>
      </c>
      <c r="E536" s="273">
        <f>VLOOKUP(A536,'Questions_de_Village_V1-2-1'!$A:$AB,4,FALSE)</f>
        <v>12.157483534600001</v>
      </c>
      <c r="F536" s="273">
        <f>VLOOKUP(A536,'Questions_de_Village_V1-2-1'!$A:$AB,5,FALSE)</f>
        <v>17.364791246599999</v>
      </c>
      <c r="G536" s="273">
        <f>VLOOKUP(A536,'Questions_de_Village_V1-2-1'!$A:$AB,6,FALSE)</f>
        <v>0</v>
      </c>
      <c r="H536" s="273"/>
      <c r="I536" s="273" t="str">
        <f>VLOOKUP(A536,'Questions_de_Village_V1-2-1'!$A:$AB,10,FALSE)</f>
        <v/>
      </c>
      <c r="J536" s="273" t="str">
        <f>VLOOKUP(A536,'Questions_de_Village_V1-2-1'!$A:$AB,11,FALSE)</f>
        <v>Ouled_Bili</v>
      </c>
      <c r="K536" s="273" t="str">
        <f>VLOOKUP(A536,'Questions_de_Village_V1-2-1'!$A:$AB,14,FALSE)</f>
        <v>commercial_bh_in_next_village</v>
      </c>
      <c r="L536" s="273">
        <f>VLOOKUP(A536,'Questions_de_Village_V1-2-1'!$A:$AB,15,FALSE)</f>
        <v>0</v>
      </c>
      <c r="M536" s="273">
        <f>VLOOKUP(A536,'Questions_de_Village_V1-2-1'!$A:$AB,16,FALSE)</f>
        <v>0</v>
      </c>
      <c r="N536" s="151"/>
      <c r="O536" s="151"/>
      <c r="P536" s="151">
        <v>1600</v>
      </c>
      <c r="Q536" s="151">
        <v>1717</v>
      </c>
      <c r="R536" s="151">
        <v>118</v>
      </c>
      <c r="S536" s="149">
        <v>676</v>
      </c>
      <c r="T536" s="149">
        <v>440</v>
      </c>
      <c r="U536" s="153">
        <v>65.088757396449708</v>
      </c>
      <c r="V536" s="149">
        <v>176</v>
      </c>
      <c r="W536" s="153">
        <v>26.035502958579883</v>
      </c>
      <c r="X536" s="152">
        <v>5.7288135593220337</v>
      </c>
      <c r="Y536" s="152">
        <v>3.9639639639639639</v>
      </c>
      <c r="Z536" s="152">
        <v>1.4915254237288136</v>
      </c>
      <c r="AA536" s="156">
        <v>109</v>
      </c>
      <c r="AB536" s="153">
        <v>92.372881355932208</v>
      </c>
      <c r="AC536" s="156">
        <v>7</v>
      </c>
      <c r="AD536" s="153">
        <v>5.9322033898305087</v>
      </c>
      <c r="AE536" s="156">
        <v>2</v>
      </c>
      <c r="AF536" s="153">
        <v>1.6949152542372881</v>
      </c>
      <c r="AG536" s="156">
        <v>0</v>
      </c>
      <c r="AH536" s="153">
        <v>0</v>
      </c>
      <c r="AI536" s="151">
        <v>80</v>
      </c>
      <c r="AJ536" s="151">
        <v>96</v>
      </c>
      <c r="AK536" s="153">
        <v>45.454545454545453</v>
      </c>
      <c r="AL536" s="153">
        <v>54.54545454545454</v>
      </c>
      <c r="AM536" s="153">
        <v>100</v>
      </c>
      <c r="AN536" s="154">
        <v>33.545454545454547</v>
      </c>
      <c r="AO536" s="273" t="s">
        <v>2063</v>
      </c>
    </row>
    <row r="537" spans="1:41" x14ac:dyDescent="0.25">
      <c r="A537" s="150" t="s">
        <v>1389</v>
      </c>
      <c r="B537" s="151" t="s">
        <v>2004</v>
      </c>
      <c r="C537" s="273" t="str">
        <f>VLOOKUP(A537,'Questions_de_Village_V1-2-1'!$A:$AB,1,FALSE)</f>
        <v>Sourdjie</v>
      </c>
      <c r="D537" s="273" t="str">
        <f>VLOOKUP(A537,'Questions_de_Village_V1-2-1'!$A:$AB,9,FALSE)</f>
        <v>Souroudjie</v>
      </c>
      <c r="E537" s="273">
        <f>VLOOKUP(A537,'Questions_de_Village_V1-2-1'!$A:$AB,4,FALSE)</f>
        <v>12.117603598800001</v>
      </c>
      <c r="F537" s="273">
        <f>VLOOKUP(A537,'Questions_de_Village_V1-2-1'!$A:$AB,5,FALSE)</f>
        <v>16.441078371900002</v>
      </c>
      <c r="G537" s="273">
        <f>VLOOKUP(A537,'Questions_de_Village_V1-2-1'!$A:$AB,6,FALSE)</f>
        <v>324.57334215499998</v>
      </c>
      <c r="H537" s="273"/>
      <c r="I537" s="273" t="str">
        <f>VLOOKUP(A537,'Questions_de_Village_V1-2-1'!$A:$AB,10,FALSE)</f>
        <v>Daibaba_1_Maigana_</v>
      </c>
      <c r="J537" s="273" t="str">
        <f>VLOOKUP(A537,'Questions_de_Village_V1-2-1'!$A:$AB,11,FALSE)</f>
        <v>Maigana</v>
      </c>
      <c r="K537" s="273" t="str">
        <f>VLOOKUP(A537,'Questions_de_Village_V1-2-1'!$A:$AB,14,FALSE)</f>
        <v>bh_in_village</v>
      </c>
      <c r="L537" s="273">
        <f>VLOOKUP(A537,'Questions_de_Village_V1-2-1'!$A:$AB,15,FALSE)</f>
        <v>1</v>
      </c>
      <c r="M537" s="273">
        <f>VLOOKUP(A537,'Questions_de_Village_V1-2-1'!$A:$AB,16,FALSE)</f>
        <v>0</v>
      </c>
      <c r="N537" s="151"/>
      <c r="O537" s="151"/>
      <c r="P537" s="151">
        <v>1124</v>
      </c>
      <c r="Q537" s="151">
        <v>1143</v>
      </c>
      <c r="R537" s="151">
        <v>20</v>
      </c>
      <c r="S537" s="149">
        <v>117</v>
      </c>
      <c r="T537" s="149">
        <v>73</v>
      </c>
      <c r="U537" s="153">
        <v>62.393162393162392</v>
      </c>
      <c r="V537" s="149">
        <v>28</v>
      </c>
      <c r="W537" s="153">
        <v>23.931623931623932</v>
      </c>
      <c r="X537" s="152">
        <v>5.85</v>
      </c>
      <c r="Y537" s="152">
        <v>4.2941176470588234</v>
      </c>
      <c r="Z537" s="152">
        <v>1.4</v>
      </c>
      <c r="AA537" s="156">
        <v>15</v>
      </c>
      <c r="AB537" s="153">
        <v>75</v>
      </c>
      <c r="AC537" s="156">
        <v>0</v>
      </c>
      <c r="AD537" s="153">
        <v>0</v>
      </c>
      <c r="AE537" s="156">
        <v>4</v>
      </c>
      <c r="AF537" s="153">
        <v>20</v>
      </c>
      <c r="AG537" s="156">
        <v>0</v>
      </c>
      <c r="AH537" s="153">
        <v>0</v>
      </c>
      <c r="AI537" s="151">
        <v>10</v>
      </c>
      <c r="AJ537" s="151">
        <v>18</v>
      </c>
      <c r="AK537" s="153">
        <v>35.714285714285715</v>
      </c>
      <c r="AL537" s="153">
        <v>64.285714285714292</v>
      </c>
      <c r="AM537" s="153">
        <v>100</v>
      </c>
      <c r="AN537" s="154">
        <v>36.142857142857146</v>
      </c>
      <c r="AO537" s="273" t="s">
        <v>1903</v>
      </c>
    </row>
    <row r="538" spans="1:41" x14ac:dyDescent="0.25">
      <c r="A538" s="150" t="s">
        <v>1394</v>
      </c>
      <c r="B538" s="151" t="s">
        <v>2021</v>
      </c>
      <c r="C538" s="273" t="str">
        <f>VLOOKUP(A538,'Questions_de_Village_V1-2-1'!$A:$AB,1,FALSE)</f>
        <v>Souwati</v>
      </c>
      <c r="D538" s="273" t="str">
        <f>VLOOKUP(A538,'Questions_de_Village_V1-2-1'!$A:$AB,9,FALSE)</f>
        <v/>
      </c>
      <c r="E538" s="273">
        <f>VLOOKUP(A538,'Questions_de_Village_V1-2-1'!$A:$AB,4,FALSE)</f>
        <v>12.560070961599999</v>
      </c>
      <c r="F538" s="273">
        <f>VLOOKUP(A538,'Questions_de_Village_V1-2-1'!$A:$AB,5,FALSE)</f>
        <v>16.643830064700001</v>
      </c>
      <c r="G538" s="273">
        <f>VLOOKUP(A538,'Questions_de_Village_V1-2-1'!$A:$AB,6,FALSE)</f>
        <v>308.70069036699999</v>
      </c>
      <c r="H538" s="273"/>
      <c r="I538" s="273" t="str">
        <f>VLOOKUP(A538,'Questions_de_Village_V1-2-1'!$A:$AB,10,FALSE)</f>
        <v>Moito</v>
      </c>
      <c r="J538" s="273" t="str">
        <f>VLOOKUP(A538,'Questions_de_Village_V1-2-1'!$A:$AB,11,FALSE)</f>
        <v>Moito</v>
      </c>
      <c r="K538" s="273" t="str">
        <f>VLOOKUP(A538,'Questions_de_Village_V1-2-1'!$A:$AB,14,FALSE)</f>
        <v>bh_in_village</v>
      </c>
      <c r="L538" s="273">
        <f>VLOOKUP(A538,'Questions_de_Village_V1-2-1'!$A:$AB,15,FALSE)</f>
        <v>1</v>
      </c>
      <c r="M538" s="273">
        <f>VLOOKUP(A538,'Questions_de_Village_V1-2-1'!$A:$AB,16,FALSE)</f>
        <v>1</v>
      </c>
      <c r="N538" s="151"/>
      <c r="O538" s="151"/>
      <c r="P538" s="151">
        <v>3037</v>
      </c>
      <c r="Q538" s="151">
        <v>3052</v>
      </c>
      <c r="R538" s="151">
        <v>16</v>
      </c>
      <c r="S538" s="149">
        <v>138</v>
      </c>
      <c r="T538" s="149">
        <v>104</v>
      </c>
      <c r="U538" s="153">
        <v>75.362318840579718</v>
      </c>
      <c r="V538" s="149">
        <v>59</v>
      </c>
      <c r="W538" s="153">
        <v>42.753623188405797</v>
      </c>
      <c r="X538" s="152">
        <v>8.625</v>
      </c>
      <c r="Y538" s="152">
        <v>6.5</v>
      </c>
      <c r="Z538" s="152">
        <v>3.6875</v>
      </c>
      <c r="AA538" s="156">
        <v>15</v>
      </c>
      <c r="AB538" s="153">
        <v>93.75</v>
      </c>
      <c r="AC538" s="156">
        <v>0</v>
      </c>
      <c r="AD538" s="153">
        <v>0</v>
      </c>
      <c r="AE538" s="156">
        <v>1</v>
      </c>
      <c r="AF538" s="153">
        <v>6.25</v>
      </c>
      <c r="AG538" s="156">
        <v>0</v>
      </c>
      <c r="AH538" s="153">
        <v>0</v>
      </c>
      <c r="AI538" s="151">
        <v>25</v>
      </c>
      <c r="AJ538" s="151">
        <v>34</v>
      </c>
      <c r="AK538" s="153">
        <v>42.372881355932201</v>
      </c>
      <c r="AL538" s="153">
        <v>57.627118644067799</v>
      </c>
      <c r="AM538" s="153">
        <v>100</v>
      </c>
      <c r="AN538" s="154">
        <v>34.474576271186443</v>
      </c>
      <c r="AO538" s="273" t="s">
        <v>105</v>
      </c>
    </row>
    <row r="539" spans="1:41" x14ac:dyDescent="0.25">
      <c r="A539" s="180" t="s">
        <v>1500</v>
      </c>
      <c r="B539" s="151" t="s">
        <v>1500</v>
      </c>
      <c r="C539" s="273" t="str">
        <f>VLOOKUP(A539,'Questions_de_Village_V1-2-1'!$A:$AB,1,FALSE)</f>
        <v>Suroudje</v>
      </c>
      <c r="D539" s="273" t="str">
        <f>VLOOKUP(A539,'Questions_de_Village_V1-2-1'!$A:$AB,9,FALSE)</f>
        <v>Souroudj</v>
      </c>
      <c r="E539" s="273">
        <f>VLOOKUP(A539,'Questions_de_Village_V1-2-1'!$A:$AB,4,FALSE)</f>
        <v>12.1082351007</v>
      </c>
      <c r="F539" s="273">
        <f>VLOOKUP(A539,'Questions_de_Village_V1-2-1'!$A:$AB,5,FALSE)</f>
        <v>17.4468691818</v>
      </c>
      <c r="G539" s="273">
        <f>VLOOKUP(A539,'Questions_de_Village_V1-2-1'!$A:$AB,6,FALSE)</f>
        <v>313.22120631400003</v>
      </c>
      <c r="H539" s="273"/>
      <c r="I539" s="273" t="str">
        <f>VLOOKUP(A539,'Questions_de_Village_V1-2-1'!$A:$AB,10,FALSE)</f>
        <v>Amloudouba</v>
      </c>
      <c r="J539" s="273" t="str">
        <f>VLOOKUP(A539,'Questions_de_Village_V1-2-1'!$A:$AB,11,FALSE)</f>
        <v>Arbouchatak</v>
      </c>
      <c r="K539" s="273" t="str">
        <f>VLOOKUP(A539,'Questions_de_Village_V1-2-1'!$A:$AB,14,FALSE)</f>
        <v>swamp_far_away</v>
      </c>
      <c r="L539" s="273">
        <f>VLOOKUP(A539,'Questions_de_Village_V1-2-1'!$A:$AB,15,FALSE)</f>
        <v>0</v>
      </c>
      <c r="M539" s="273">
        <f>VLOOKUP(A539,'Questions_de_Village_V1-2-1'!$A:$AB,16,FALSE)</f>
        <v>0</v>
      </c>
      <c r="N539" s="151"/>
      <c r="O539" s="151"/>
      <c r="P539" s="151">
        <v>2</v>
      </c>
      <c r="Q539" s="151">
        <v>46</v>
      </c>
      <c r="R539" s="151">
        <v>45</v>
      </c>
      <c r="S539" s="149">
        <v>202</v>
      </c>
      <c r="T539" s="149">
        <v>116</v>
      </c>
      <c r="U539" s="153">
        <v>57.42574257425742</v>
      </c>
      <c r="V539" s="149">
        <v>55</v>
      </c>
      <c r="W539" s="153">
        <v>27.227722772277229</v>
      </c>
      <c r="X539" s="152">
        <v>4.4888888888888889</v>
      </c>
      <c r="Y539" s="152">
        <v>2.5777777777777779</v>
      </c>
      <c r="Z539" s="152">
        <v>1.2222222222222223</v>
      </c>
      <c r="AA539" s="156">
        <v>44</v>
      </c>
      <c r="AB539" s="153">
        <v>97.777777777777771</v>
      </c>
      <c r="AC539" s="156">
        <v>0</v>
      </c>
      <c r="AD539" s="153">
        <v>0</v>
      </c>
      <c r="AE539" s="156">
        <v>0</v>
      </c>
      <c r="AF539" s="153">
        <v>0</v>
      </c>
      <c r="AG539" s="156">
        <v>0</v>
      </c>
      <c r="AH539" s="153">
        <v>0</v>
      </c>
      <c r="AI539" s="151">
        <v>22</v>
      </c>
      <c r="AJ539" s="151">
        <v>32</v>
      </c>
      <c r="AK539" s="153">
        <v>40</v>
      </c>
      <c r="AL539" s="153">
        <v>58.18181818181818</v>
      </c>
      <c r="AM539" s="153">
        <v>98.181818181818187</v>
      </c>
      <c r="AN539" s="154">
        <v>27.472727272727273</v>
      </c>
      <c r="AO539" s="273" t="s">
        <v>1796</v>
      </c>
    </row>
    <row r="540" spans="1:41" x14ac:dyDescent="0.25">
      <c r="A540" s="266" t="s">
        <v>1488</v>
      </c>
      <c r="B540" s="151" t="s">
        <v>1488</v>
      </c>
      <c r="C540" s="273" t="str">
        <f>VLOOKUP(A540,'Questions_de_Village_V1-2-1'!$A:$AB,1,FALSE)</f>
        <v>Taguile1</v>
      </c>
      <c r="D540" s="273" t="str">
        <f>VLOOKUP(A540,'Questions_de_Village_V1-2-1'!$A:$AB,9,FALSE)</f>
        <v>Tagile2</v>
      </c>
      <c r="E540" s="273">
        <f>VLOOKUP(A540,'Questions_de_Village_V1-2-1'!$A:$AB,4,FALSE)</f>
        <v>12.2586578407</v>
      </c>
      <c r="F540" s="273">
        <f>VLOOKUP(A540,'Questions_de_Village_V1-2-1'!$A:$AB,5,FALSE)</f>
        <v>17.190239967899998</v>
      </c>
      <c r="G540" s="273">
        <f>VLOOKUP(A540,'Questions_de_Village_V1-2-1'!$A:$AB,6,FALSE)</f>
        <v>333.615611656</v>
      </c>
      <c r="H540" s="273"/>
      <c r="I540" s="273" t="str">
        <f>VLOOKUP(A540,'Questions_de_Village_V1-2-1'!$A:$AB,10,FALSE)</f>
        <v>Tania_1_Bokoro_</v>
      </c>
      <c r="J540" s="273" t="str">
        <f>VLOOKUP(A540,'Questions_de_Village_V1-2-1'!$A:$AB,11,FALSE)</f>
        <v>Tchawai</v>
      </c>
      <c r="K540" s="273" t="str">
        <f>VLOOKUP(A540,'Questions_de_Village_V1-2-1'!$A:$AB,14,FALSE)</f>
        <v>open_well_in_or_near_village</v>
      </c>
      <c r="L540" s="273">
        <f>VLOOKUP(A540,'Questions_de_Village_V1-2-1'!$A:$AB,15,FALSE)</f>
        <v>0</v>
      </c>
      <c r="M540" s="273">
        <f>VLOOKUP(A540,'Questions_de_Village_V1-2-1'!$A:$AB,16,FALSE)</f>
        <v>2</v>
      </c>
      <c r="N540" s="151"/>
      <c r="O540" s="151"/>
      <c r="P540" s="151">
        <v>1928</v>
      </c>
      <c r="Q540" s="151">
        <v>1950</v>
      </c>
      <c r="R540" s="151">
        <v>23</v>
      </c>
      <c r="S540" s="149">
        <v>161</v>
      </c>
      <c r="T540" s="149">
        <v>111</v>
      </c>
      <c r="U540" s="153">
        <v>68.944099378881987</v>
      </c>
      <c r="V540" s="149">
        <v>56</v>
      </c>
      <c r="W540" s="153">
        <v>34.782608695652172</v>
      </c>
      <c r="X540" s="152">
        <v>7</v>
      </c>
      <c r="Y540" s="152">
        <v>4.8260869565217392</v>
      </c>
      <c r="Z540" s="152">
        <v>2.4347826086956523</v>
      </c>
      <c r="AA540" s="156">
        <v>19</v>
      </c>
      <c r="AB540" s="153">
        <v>82.608695652173907</v>
      </c>
      <c r="AC540" s="156">
        <v>4</v>
      </c>
      <c r="AD540" s="153">
        <v>17.391304347826086</v>
      </c>
      <c r="AE540" s="156">
        <v>0</v>
      </c>
      <c r="AF540" s="153">
        <v>0</v>
      </c>
      <c r="AG540" s="156">
        <v>0</v>
      </c>
      <c r="AH540" s="153">
        <v>0</v>
      </c>
      <c r="AI540" s="151">
        <v>21</v>
      </c>
      <c r="AJ540" s="151">
        <v>35</v>
      </c>
      <c r="AK540" s="153">
        <v>37.5</v>
      </c>
      <c r="AL540" s="153">
        <v>62.5</v>
      </c>
      <c r="AM540" s="153">
        <v>100</v>
      </c>
      <c r="AN540" s="154">
        <v>33.803571428571431</v>
      </c>
      <c r="AO540" s="273" t="s">
        <v>2051</v>
      </c>
    </row>
    <row r="541" spans="1:41" x14ac:dyDescent="0.25">
      <c r="A541" s="266" t="s">
        <v>1489</v>
      </c>
      <c r="B541" s="151" t="s">
        <v>1489</v>
      </c>
      <c r="C541" s="273" t="str">
        <f>VLOOKUP(A541,'Questions_de_Village_V1-2-1'!$A:$AB,1,FALSE)</f>
        <v>Taguile2</v>
      </c>
      <c r="D541" s="273" t="str">
        <f>VLOOKUP(A541,'Questions_de_Village_V1-2-1'!$A:$AB,9,FALSE)</f>
        <v>Atagile1</v>
      </c>
      <c r="E541" s="273">
        <f>VLOOKUP(A541,'Questions_de_Village_V1-2-1'!$A:$AB,4,FALSE)</f>
        <v>12.264878377100001</v>
      </c>
      <c r="F541" s="273">
        <f>VLOOKUP(A541,'Questions_de_Village_V1-2-1'!$A:$AB,5,FALSE)</f>
        <v>17.189832991300001</v>
      </c>
      <c r="G541" s="273">
        <f>VLOOKUP(A541,'Questions_de_Village_V1-2-1'!$A:$AB,6,FALSE)</f>
        <v>284.13564839100002</v>
      </c>
      <c r="H541" s="273"/>
      <c r="I541" s="273" t="str">
        <f>VLOOKUP(A541,'Questions_de_Village_V1-2-1'!$A:$AB,10,FALSE)</f>
        <v>Tania_2_Dukshi_</v>
      </c>
      <c r="J541" s="273" t="str">
        <f>VLOOKUP(A541,'Questions_de_Village_V1-2-1'!$A:$AB,11,FALSE)</f>
        <v>Tchawai</v>
      </c>
      <c r="K541" s="273" t="str">
        <f>VLOOKUP(A541,'Questions_de_Village_V1-2-1'!$A:$AB,14,FALSE)</f>
        <v>open_well_in_or_near_village</v>
      </c>
      <c r="L541" s="273">
        <f>VLOOKUP(A541,'Questions_de_Village_V1-2-1'!$A:$AB,15,FALSE)</f>
        <v>0</v>
      </c>
      <c r="M541" s="273">
        <f>VLOOKUP(A541,'Questions_de_Village_V1-2-1'!$A:$AB,16,FALSE)</f>
        <v>1</v>
      </c>
      <c r="N541" s="151"/>
      <c r="O541" s="151"/>
      <c r="P541" s="151">
        <v>1825</v>
      </c>
      <c r="Q541" s="151">
        <v>1872</v>
      </c>
      <c r="R541" s="151">
        <v>48</v>
      </c>
      <c r="S541" s="149">
        <v>289</v>
      </c>
      <c r="T541" s="149">
        <v>192</v>
      </c>
      <c r="U541" s="153">
        <v>66.435986159169545</v>
      </c>
      <c r="V541" s="149">
        <v>88</v>
      </c>
      <c r="W541" s="153">
        <v>30.449826989619378</v>
      </c>
      <c r="X541" s="152">
        <v>6.020833333333333</v>
      </c>
      <c r="Y541" s="152">
        <v>4</v>
      </c>
      <c r="Z541" s="152">
        <v>1.8333333333333333</v>
      </c>
      <c r="AA541" s="156">
        <v>44</v>
      </c>
      <c r="AB541" s="153">
        <v>91.666666666666657</v>
      </c>
      <c r="AC541" s="156">
        <v>2</v>
      </c>
      <c r="AD541" s="153">
        <v>4.1666666666666661</v>
      </c>
      <c r="AE541" s="156">
        <v>2</v>
      </c>
      <c r="AF541" s="153">
        <v>4.1666666666666661</v>
      </c>
      <c r="AG541" s="156">
        <v>0</v>
      </c>
      <c r="AH541" s="153">
        <v>0</v>
      </c>
      <c r="AI541" s="151">
        <v>41</v>
      </c>
      <c r="AJ541" s="151">
        <v>47</v>
      </c>
      <c r="AK541" s="153">
        <v>46.590909090909086</v>
      </c>
      <c r="AL541" s="153">
        <v>53.409090909090907</v>
      </c>
      <c r="AM541" s="153">
        <v>100</v>
      </c>
      <c r="AN541" s="154">
        <v>31.045454545454547</v>
      </c>
      <c r="AO541" s="273" t="s">
        <v>2051</v>
      </c>
    </row>
    <row r="542" spans="1:41" x14ac:dyDescent="0.25">
      <c r="A542" s="266" t="s">
        <v>1489</v>
      </c>
      <c r="B542" s="151" t="s">
        <v>1489</v>
      </c>
      <c r="C542" s="273" t="str">
        <f>VLOOKUP(A542,'Questions_de_Village_V1-2-1'!$A:$AB,1,FALSE)</f>
        <v>Taguile2</v>
      </c>
      <c r="D542" s="273" t="str">
        <f>VLOOKUP(A542,'Questions_de_Village_V1-2-1'!$A:$AB,9,FALSE)</f>
        <v>Atagile1</v>
      </c>
      <c r="E542" s="273">
        <f>VLOOKUP(A542,'Questions_de_Village_V1-2-1'!$A:$AB,4,FALSE)</f>
        <v>12.264878377100001</v>
      </c>
      <c r="F542" s="273">
        <f>VLOOKUP(A542,'Questions_de_Village_V1-2-1'!$A:$AB,5,FALSE)</f>
        <v>17.189832991300001</v>
      </c>
      <c r="G542" s="273">
        <f>VLOOKUP(A542,'Questions_de_Village_V1-2-1'!$A:$AB,6,FALSE)</f>
        <v>284.13564839100002</v>
      </c>
      <c r="H542" s="273"/>
      <c r="I542" s="273" t="str">
        <f>VLOOKUP(A542,'Questions_de_Village_V1-2-1'!$A:$AB,10,FALSE)</f>
        <v>Tania_2_Dukshi_</v>
      </c>
      <c r="J542" s="273" t="str">
        <f>VLOOKUP(A542,'Questions_de_Village_V1-2-1'!$A:$AB,11,FALSE)</f>
        <v>Tchawai</v>
      </c>
      <c r="K542" s="273" t="str">
        <f>VLOOKUP(A542,'Questions_de_Village_V1-2-1'!$A:$AB,14,FALSE)</f>
        <v>open_well_in_or_near_village</v>
      </c>
      <c r="L542" s="273">
        <f>VLOOKUP(A542,'Questions_de_Village_V1-2-1'!$A:$AB,15,FALSE)</f>
        <v>0</v>
      </c>
      <c r="M542" s="273">
        <f>VLOOKUP(A542,'Questions_de_Village_V1-2-1'!$A:$AB,16,FALSE)</f>
        <v>1</v>
      </c>
      <c r="N542" s="151"/>
      <c r="O542" s="151"/>
      <c r="P542" s="151">
        <v>1825</v>
      </c>
      <c r="Q542" s="151">
        <v>1872</v>
      </c>
      <c r="R542" s="151">
        <v>48</v>
      </c>
      <c r="S542" s="149">
        <v>289</v>
      </c>
      <c r="T542" s="149">
        <v>192</v>
      </c>
      <c r="U542" s="153">
        <v>66.435986159169545</v>
      </c>
      <c r="V542" s="149">
        <v>88</v>
      </c>
      <c r="W542" s="153">
        <v>30.449826989619378</v>
      </c>
      <c r="X542" s="152">
        <v>6.020833333333333</v>
      </c>
      <c r="Y542" s="152">
        <v>4</v>
      </c>
      <c r="Z542" s="152">
        <v>1.8333333333333333</v>
      </c>
      <c r="AA542" s="156">
        <v>44</v>
      </c>
      <c r="AB542" s="153">
        <v>91.666666666666657</v>
      </c>
      <c r="AC542" s="156">
        <v>2</v>
      </c>
      <c r="AD542" s="153">
        <v>4.1666666666666661</v>
      </c>
      <c r="AE542" s="156">
        <v>2</v>
      </c>
      <c r="AF542" s="153">
        <v>4.1666666666666661</v>
      </c>
      <c r="AG542" s="156">
        <v>0</v>
      </c>
      <c r="AH542" s="153">
        <v>0</v>
      </c>
      <c r="AI542" s="151">
        <v>41</v>
      </c>
      <c r="AJ542" s="151">
        <v>47</v>
      </c>
      <c r="AK542" s="153">
        <v>46.590909090909086</v>
      </c>
      <c r="AL542" s="153">
        <v>53.409090909090907</v>
      </c>
      <c r="AM542" s="153">
        <v>100</v>
      </c>
      <c r="AN542" s="154">
        <v>31.045454545454547</v>
      </c>
      <c r="AO542" s="273" t="s">
        <v>2051</v>
      </c>
    </row>
    <row r="543" spans="1:41" x14ac:dyDescent="0.25">
      <c r="A543" s="266" t="s">
        <v>1490</v>
      </c>
      <c r="B543" s="151" t="s">
        <v>1490</v>
      </c>
      <c r="C543" s="273" t="str">
        <f>VLOOKUP(A543,'Questions_de_Village_V1-2-1'!$A:$AB,1,FALSE)</f>
        <v>Taguile4</v>
      </c>
      <c r="D543" s="273" t="str">
        <f>VLOOKUP(A543,'Questions_de_Village_V1-2-1'!$A:$AB,9,FALSE)</f>
        <v>Taguil4</v>
      </c>
      <c r="E543" s="273">
        <f>VLOOKUP(A543,'Questions_de_Village_V1-2-1'!$A:$AB,4,FALSE)</f>
        <v>12.2517667128</v>
      </c>
      <c r="F543" s="273">
        <f>VLOOKUP(A543,'Questions_de_Village_V1-2-1'!$A:$AB,5,FALSE)</f>
        <v>17.189043462499999</v>
      </c>
      <c r="G543" s="273">
        <f>VLOOKUP(A543,'Questions_de_Village_V1-2-1'!$A:$AB,6,FALSE)</f>
        <v>330.92097371599999</v>
      </c>
      <c r="H543" s="273"/>
      <c r="I543" s="273" t="str">
        <f>VLOOKUP(A543,'Questions_de_Village_V1-2-1'!$A:$AB,10,FALSE)</f>
        <v>Tania_2_Dukshi_</v>
      </c>
      <c r="J543" s="273" t="str">
        <f>VLOOKUP(A543,'Questions_de_Village_V1-2-1'!$A:$AB,11,FALSE)</f>
        <v>Tchawai</v>
      </c>
      <c r="K543" s="273" t="str">
        <f>VLOOKUP(A543,'Questions_de_Village_V1-2-1'!$A:$AB,14,FALSE)</f>
        <v>bh_in_village</v>
      </c>
      <c r="L543" s="273">
        <f>VLOOKUP(A543,'Questions_de_Village_V1-2-1'!$A:$AB,15,FALSE)</f>
        <v>1</v>
      </c>
      <c r="M543" s="273">
        <f>VLOOKUP(A543,'Questions_de_Village_V1-2-1'!$A:$AB,16,FALSE)</f>
        <v>0</v>
      </c>
      <c r="N543" s="151"/>
      <c r="O543" s="151"/>
      <c r="P543" s="151">
        <v>1896</v>
      </c>
      <c r="Q543" s="151">
        <v>1919</v>
      </c>
      <c r="R543" s="151">
        <v>24</v>
      </c>
      <c r="S543" s="149">
        <v>129</v>
      </c>
      <c r="T543" s="149">
        <v>84</v>
      </c>
      <c r="U543" s="153">
        <v>65.116279069767444</v>
      </c>
      <c r="V543" s="149">
        <v>54</v>
      </c>
      <c r="W543" s="153">
        <v>41.860465116279073</v>
      </c>
      <c r="X543" s="152">
        <v>5.375</v>
      </c>
      <c r="Y543" s="152">
        <v>3.5</v>
      </c>
      <c r="Z543" s="152">
        <v>2.25</v>
      </c>
      <c r="AA543" s="156">
        <v>23</v>
      </c>
      <c r="AB543" s="153">
        <v>95.833333333333343</v>
      </c>
      <c r="AC543" s="156">
        <v>0</v>
      </c>
      <c r="AD543" s="153">
        <v>0</v>
      </c>
      <c r="AE543" s="156">
        <v>0</v>
      </c>
      <c r="AF543" s="153">
        <v>0</v>
      </c>
      <c r="AG543" s="156">
        <v>0</v>
      </c>
      <c r="AH543" s="153">
        <v>0</v>
      </c>
      <c r="AI543" s="151">
        <v>23</v>
      </c>
      <c r="AJ543" s="151">
        <v>31</v>
      </c>
      <c r="AK543" s="153">
        <v>42.592592592592595</v>
      </c>
      <c r="AL543" s="153">
        <v>57.407407407407405</v>
      </c>
      <c r="AM543" s="153">
        <v>100</v>
      </c>
      <c r="AN543" s="154">
        <v>42.351851851851855</v>
      </c>
      <c r="AO543" s="273" t="s">
        <v>2051</v>
      </c>
    </row>
    <row r="544" spans="1:41" x14ac:dyDescent="0.25">
      <c r="A544" s="150" t="s">
        <v>1274</v>
      </c>
      <c r="B544" s="151" t="s">
        <v>1274</v>
      </c>
      <c r="C544" s="273" t="str">
        <f>VLOOKUP(A544,'Questions_de_Village_V1-2-1'!$A:$AB,1,FALSE)</f>
        <v>Talata</v>
      </c>
      <c r="D544" s="273" t="str">
        <f>VLOOKUP(A544,'Questions_de_Village_V1-2-1'!$A:$AB,9,FALSE)</f>
        <v>Talata 1</v>
      </c>
      <c r="E544" s="273">
        <f>VLOOKUP(A544,'Questions_de_Village_V1-2-1'!$A:$AB,4,FALSE)</f>
        <v>12.7644749473</v>
      </c>
      <c r="F544" s="273">
        <f>VLOOKUP(A544,'Questions_de_Village_V1-2-1'!$A:$AB,5,FALSE)</f>
        <v>17.0419057288</v>
      </c>
      <c r="G544" s="273">
        <f>VLOOKUP(A544,'Questions_de_Village_V1-2-1'!$A:$AB,6,FALSE)</f>
        <v>301.915419149</v>
      </c>
      <c r="H544" s="273"/>
      <c r="I544" s="273" t="str">
        <f>VLOOKUP(A544,'Questions_de_Village_V1-2-1'!$A:$AB,10,FALSE)</f>
        <v>Moito</v>
      </c>
      <c r="J544" s="273" t="str">
        <f>VLOOKUP(A544,'Questions_de_Village_V1-2-1'!$A:$AB,11,FALSE)</f>
        <v>Djokhana</v>
      </c>
      <c r="K544" s="273" t="str">
        <f>VLOOKUP(A544,'Questions_de_Village_V1-2-1'!$A:$AB,14,FALSE)</f>
        <v>bh_in_village</v>
      </c>
      <c r="L544" s="273">
        <f>VLOOKUP(A544,'Questions_de_Village_V1-2-1'!$A:$AB,15,FALSE)</f>
        <v>1</v>
      </c>
      <c r="M544" s="273">
        <f>VLOOKUP(A544,'Questions_de_Village_V1-2-1'!$A:$AB,16,FALSE)</f>
        <v>1</v>
      </c>
      <c r="N544" s="151"/>
      <c r="O544" s="151"/>
      <c r="P544" s="151">
        <v>1084</v>
      </c>
      <c r="Q544" s="151">
        <v>1260</v>
      </c>
      <c r="R544" s="151">
        <v>177</v>
      </c>
      <c r="S544" s="149">
        <v>1285</v>
      </c>
      <c r="T544" s="149">
        <v>919</v>
      </c>
      <c r="U544" s="153">
        <v>71.517509727626461</v>
      </c>
      <c r="V544" s="149">
        <v>468</v>
      </c>
      <c r="W544" s="153">
        <v>36.420233463035018</v>
      </c>
      <c r="X544" s="152">
        <v>7.2598870056497171</v>
      </c>
      <c r="Y544" s="152">
        <v>5.1920903954802258</v>
      </c>
      <c r="Z544" s="152">
        <v>2.6440677966101696</v>
      </c>
      <c r="AA544" s="156">
        <v>162</v>
      </c>
      <c r="AB544" s="153">
        <v>91.525423728813564</v>
      </c>
      <c r="AC544" s="156">
        <v>12</v>
      </c>
      <c r="AD544" s="153">
        <v>6.7796610169491522</v>
      </c>
      <c r="AE544" s="156">
        <v>1</v>
      </c>
      <c r="AF544" s="153">
        <v>0.56497175141242939</v>
      </c>
      <c r="AG544" s="156">
        <v>0</v>
      </c>
      <c r="AH544" s="153">
        <v>0</v>
      </c>
      <c r="AI544" s="151">
        <v>203</v>
      </c>
      <c r="AJ544" s="151">
        <v>265</v>
      </c>
      <c r="AK544" s="153">
        <v>43.376068376068375</v>
      </c>
      <c r="AL544" s="153">
        <v>56.623931623931625</v>
      </c>
      <c r="AM544" s="153">
        <v>100</v>
      </c>
      <c r="AN544" s="154">
        <v>24.715811965811966</v>
      </c>
      <c r="AO544" s="273" t="s">
        <v>166</v>
      </c>
    </row>
    <row r="545" spans="1:41" x14ac:dyDescent="0.25">
      <c r="A545" s="150" t="s">
        <v>1923</v>
      </c>
      <c r="B545" s="151" t="s">
        <v>1923</v>
      </c>
      <c r="C545" s="273" t="str">
        <f>VLOOKUP(A545,'Questions_de_Village_V1-2-1'!$A:$AB,1,FALSE)</f>
        <v>Tambola 1</v>
      </c>
      <c r="D545" s="273" t="str">
        <f>VLOOKUP(A545,'Questions_de_Village_V1-2-1'!$A:$AB,9,FALSE)</f>
        <v>Tamboula1</v>
      </c>
      <c r="E545" s="273">
        <f>VLOOKUP(A545,'Questions_de_Village_V1-2-1'!$A:$AB,4,FALSE)</f>
        <v>12.0432028654</v>
      </c>
      <c r="F545" s="273">
        <f>VLOOKUP(A545,'Questions_de_Village_V1-2-1'!$A:$AB,5,FALSE)</f>
        <v>17.244723696499999</v>
      </c>
      <c r="G545" s="273">
        <f>VLOOKUP(A545,'Questions_de_Village_V1-2-1'!$A:$AB,6,FALSE)</f>
        <v>346.29748055200002</v>
      </c>
      <c r="H545" s="273"/>
      <c r="I545" s="273" t="str">
        <f>VLOOKUP(A545,'Questions_de_Village_V1-2-1'!$A:$AB,10,FALSE)</f>
        <v>Amloudouba</v>
      </c>
      <c r="J545" s="273" t="str">
        <f>VLOOKUP(A545,'Questions_de_Village_V1-2-1'!$A:$AB,11,FALSE)</f>
        <v>Ouled_Bili</v>
      </c>
      <c r="K545" s="273" t="str">
        <f>VLOOKUP(A545,'Questions_de_Village_V1-2-1'!$A:$AB,14,FALSE)</f>
        <v>bh_in_village</v>
      </c>
      <c r="L545" s="273">
        <f>VLOOKUP(A545,'Questions_de_Village_V1-2-1'!$A:$AB,15,FALSE)</f>
        <v>1</v>
      </c>
      <c r="M545" s="273">
        <f>VLOOKUP(A545,'Questions_de_Village_V1-2-1'!$A:$AB,16,FALSE)</f>
        <v>0</v>
      </c>
      <c r="N545" s="151"/>
      <c r="O545" s="151"/>
      <c r="P545" s="151">
        <v>648</v>
      </c>
      <c r="Q545" s="151">
        <v>697</v>
      </c>
      <c r="R545" s="151">
        <v>50</v>
      </c>
      <c r="S545" s="149">
        <v>349</v>
      </c>
      <c r="T545" s="149">
        <v>241</v>
      </c>
      <c r="U545" s="153">
        <v>69.05444126074498</v>
      </c>
      <c r="V545" s="149">
        <v>94</v>
      </c>
      <c r="W545" s="153">
        <v>26.93409742120344</v>
      </c>
      <c r="X545" s="152">
        <v>6.98</v>
      </c>
      <c r="Y545" s="152">
        <v>5.2391304347826084</v>
      </c>
      <c r="Z545" s="152">
        <v>1.88</v>
      </c>
      <c r="AA545" s="156">
        <v>43</v>
      </c>
      <c r="AB545" s="153">
        <v>86</v>
      </c>
      <c r="AC545" s="156">
        <v>6</v>
      </c>
      <c r="AD545" s="153">
        <v>12</v>
      </c>
      <c r="AE545" s="156">
        <v>0</v>
      </c>
      <c r="AF545" s="153">
        <v>0</v>
      </c>
      <c r="AG545" s="156">
        <v>1</v>
      </c>
      <c r="AH545" s="153">
        <v>2</v>
      </c>
      <c r="AI545" s="151">
        <v>53</v>
      </c>
      <c r="AJ545" s="151">
        <v>41</v>
      </c>
      <c r="AK545" s="153">
        <v>56.38297872340425</v>
      </c>
      <c r="AL545" s="153">
        <v>43.61702127659575</v>
      </c>
      <c r="AM545" s="153">
        <v>100</v>
      </c>
      <c r="AN545" s="154">
        <v>34.287234042553195</v>
      </c>
      <c r="AO545" s="273" t="s">
        <v>2063</v>
      </c>
    </row>
    <row r="546" spans="1:41" x14ac:dyDescent="0.25">
      <c r="A546" s="150" t="s">
        <v>1924</v>
      </c>
      <c r="B546" s="151" t="s">
        <v>1924</v>
      </c>
      <c r="C546" s="273" t="str">
        <f>VLOOKUP(A546,'Questions_de_Village_V1-2-1'!$A:$AB,1,FALSE)</f>
        <v>Tambola 2</v>
      </c>
      <c r="D546" s="273" t="str">
        <f>VLOOKUP(A546,'Questions_de_Village_V1-2-1'!$A:$AB,9,FALSE)</f>
        <v>Tamboula2</v>
      </c>
      <c r="E546" s="273">
        <f>VLOOKUP(A546,'Questions_de_Village_V1-2-1'!$A:$AB,4,FALSE)</f>
        <v>12.027846267499999</v>
      </c>
      <c r="F546" s="273">
        <f>VLOOKUP(A546,'Questions_de_Village_V1-2-1'!$A:$AB,5,FALSE)</f>
        <v>17.265010098899999</v>
      </c>
      <c r="G546" s="273">
        <f>VLOOKUP(A546,'Questions_de_Village_V1-2-1'!$A:$AB,6,FALSE)</f>
        <v>359.26575972099999</v>
      </c>
      <c r="H546" s="273"/>
      <c r="I546" s="273" t="str">
        <f>VLOOKUP(A546,'Questions_de_Village_V1-2-1'!$A:$AB,10,FALSE)</f>
        <v>Amloudouba</v>
      </c>
      <c r="J546" s="273" t="str">
        <f>VLOOKUP(A546,'Questions_de_Village_V1-2-1'!$A:$AB,11,FALSE)</f>
        <v>Ouled_Bili</v>
      </c>
      <c r="K546" s="273" t="str">
        <f>VLOOKUP(A546,'Questions_de_Village_V1-2-1'!$A:$AB,14,FALSE)</f>
        <v>swamp_far_away</v>
      </c>
      <c r="L546" s="273">
        <f>VLOOKUP(A546,'Questions_de_Village_V1-2-1'!$A:$AB,15,FALSE)</f>
        <v>0</v>
      </c>
      <c r="M546" s="273">
        <f>VLOOKUP(A546,'Questions_de_Village_V1-2-1'!$A:$AB,16,FALSE)</f>
        <v>0</v>
      </c>
      <c r="N546" s="151"/>
      <c r="O546" s="151"/>
      <c r="P546" s="151">
        <v>698</v>
      </c>
      <c r="Q546" s="151">
        <v>726</v>
      </c>
      <c r="R546" s="151">
        <v>29</v>
      </c>
      <c r="S546" s="149">
        <v>136</v>
      </c>
      <c r="T546" s="149">
        <v>85</v>
      </c>
      <c r="U546" s="153">
        <v>62.5</v>
      </c>
      <c r="V546" s="149">
        <v>32</v>
      </c>
      <c r="W546" s="153">
        <v>23.52941176470588</v>
      </c>
      <c r="X546" s="152">
        <v>4.6896551724137927</v>
      </c>
      <c r="Y546" s="152">
        <v>3.4</v>
      </c>
      <c r="Z546" s="152">
        <v>1.103448275862069</v>
      </c>
      <c r="AA546" s="156">
        <v>29</v>
      </c>
      <c r="AB546" s="153">
        <v>100</v>
      </c>
      <c r="AC546" s="156">
        <v>0</v>
      </c>
      <c r="AD546" s="153">
        <v>0</v>
      </c>
      <c r="AE546" s="156">
        <v>0</v>
      </c>
      <c r="AF546" s="153">
        <v>0</v>
      </c>
      <c r="AG546" s="156">
        <v>0</v>
      </c>
      <c r="AH546" s="153">
        <v>0</v>
      </c>
      <c r="AI546" s="151">
        <v>15</v>
      </c>
      <c r="AJ546" s="151">
        <v>17</v>
      </c>
      <c r="AK546" s="153">
        <v>46.875</v>
      </c>
      <c r="AL546" s="153">
        <v>53.125</v>
      </c>
      <c r="AM546" s="153">
        <v>100</v>
      </c>
      <c r="AN546" s="154">
        <v>32.5</v>
      </c>
      <c r="AO546" s="273" t="s">
        <v>2063</v>
      </c>
    </row>
    <row r="547" spans="1:41" x14ac:dyDescent="0.25">
      <c r="A547" s="266" t="s">
        <v>866</v>
      </c>
      <c r="B547" s="151" t="s">
        <v>866</v>
      </c>
      <c r="C547" s="273" t="s">
        <v>866</v>
      </c>
      <c r="D547" s="275" t="s">
        <v>866</v>
      </c>
      <c r="E547" s="275">
        <v>12.838244878399999</v>
      </c>
      <c r="F547" s="275">
        <v>16.6911088126</v>
      </c>
      <c r="G547" s="275">
        <v>298.11887939000002</v>
      </c>
      <c r="H547" s="275" t="s">
        <v>11</v>
      </c>
      <c r="I547" s="275" t="s">
        <v>11</v>
      </c>
      <c r="J547" s="275" t="s">
        <v>2065</v>
      </c>
      <c r="K547" s="275" t="s">
        <v>65</v>
      </c>
      <c r="L547" s="275">
        <v>0</v>
      </c>
      <c r="M547" s="275">
        <v>0</v>
      </c>
      <c r="N547" s="151"/>
      <c r="O547" s="151"/>
      <c r="P547" s="151">
        <v>1434</v>
      </c>
      <c r="Q547" s="151">
        <v>1502</v>
      </c>
      <c r="R547" s="151">
        <v>69</v>
      </c>
      <c r="S547" s="149">
        <v>451</v>
      </c>
      <c r="T547" s="149">
        <v>316</v>
      </c>
      <c r="U547" s="153">
        <v>70.066518847006648</v>
      </c>
      <c r="V547" s="149">
        <v>130</v>
      </c>
      <c r="W547" s="153">
        <v>28.824833702882486</v>
      </c>
      <c r="X547" s="152">
        <v>6.5362318840579707</v>
      </c>
      <c r="Y547" s="152">
        <v>4.5797101449275361</v>
      </c>
      <c r="Z547" s="152">
        <v>1.8840579710144927</v>
      </c>
      <c r="AA547" s="156">
        <v>62</v>
      </c>
      <c r="AB547" s="153">
        <v>89.85507246376811</v>
      </c>
      <c r="AC547" s="156">
        <v>6</v>
      </c>
      <c r="AD547" s="153">
        <v>8.695652173913043</v>
      </c>
      <c r="AE547" s="156">
        <v>0</v>
      </c>
      <c r="AF547" s="153">
        <v>0</v>
      </c>
      <c r="AG547" s="156">
        <v>0</v>
      </c>
      <c r="AH547" s="153">
        <v>0</v>
      </c>
      <c r="AI547" s="151">
        <v>55</v>
      </c>
      <c r="AJ547" s="151">
        <v>75</v>
      </c>
      <c r="AK547" s="153">
        <v>42.307692307692307</v>
      </c>
      <c r="AL547" s="153">
        <v>57.692307692307686</v>
      </c>
      <c r="AM547" s="153">
        <v>100</v>
      </c>
      <c r="AN547" s="154">
        <v>36.730769230769234</v>
      </c>
      <c r="AO547" s="273" t="s">
        <v>2052</v>
      </c>
    </row>
    <row r="548" spans="1:41" x14ac:dyDescent="0.25">
      <c r="A548" s="266" t="s">
        <v>492</v>
      </c>
      <c r="B548" s="151" t="s">
        <v>492</v>
      </c>
      <c r="C548" s="273" t="str">
        <f>VLOOKUP(A548,'Questions_de_Village_V1-2-1'!$A:$AB,1,FALSE)</f>
        <v>Tchangam</v>
      </c>
      <c r="D548" s="273" t="str">
        <f>VLOOKUP(A548,'Questions_de_Village_V1-2-1'!$A:$AB,9,FALSE)</f>
        <v>Tchangam2</v>
      </c>
      <c r="E548" s="273">
        <f>VLOOKUP(A548,'Questions_de_Village_V1-2-1'!$A:$AB,4,FALSE)</f>
        <v>12.296692030999999</v>
      </c>
      <c r="F548" s="273">
        <f>VLOOKUP(A548,'Questions_de_Village_V1-2-1'!$A:$AB,5,FALSE)</f>
        <v>16.991507137900001</v>
      </c>
      <c r="G548" s="273">
        <f>VLOOKUP(A548,'Questions_de_Village_V1-2-1'!$A:$AB,6,FALSE)</f>
        <v>317.91067068900003</v>
      </c>
      <c r="H548" s="273"/>
      <c r="I548" s="273" t="str">
        <f>VLOOKUP(A548,'Questions_de_Village_V1-2-1'!$A:$AB,10,FALSE)</f>
        <v>Tania_2_Dukshi_</v>
      </c>
      <c r="J548" s="273" t="str">
        <f>VLOOKUP(A548,'Questions_de_Village_V1-2-1'!$A:$AB,11,FALSE)</f>
        <v>Bokoro</v>
      </c>
      <c r="K548" s="273" t="str">
        <f>VLOOKUP(A548,'Questions_de_Village_V1-2-1'!$A:$AB,14,FALSE)</f>
        <v>bh_in_village</v>
      </c>
      <c r="L548" s="273">
        <f>VLOOKUP(A548,'Questions_de_Village_V1-2-1'!$A:$AB,15,FALSE)</f>
        <v>1</v>
      </c>
      <c r="M548" s="273">
        <f>VLOOKUP(A548,'Questions_de_Village_V1-2-1'!$A:$AB,16,FALSE)</f>
        <v>0</v>
      </c>
      <c r="N548" s="151"/>
      <c r="O548" s="151"/>
      <c r="P548" s="151">
        <v>2833</v>
      </c>
      <c r="Q548" s="151">
        <v>2851</v>
      </c>
      <c r="R548" s="151">
        <v>19</v>
      </c>
      <c r="S548" s="149">
        <v>85</v>
      </c>
      <c r="T548" s="149">
        <v>49</v>
      </c>
      <c r="U548" s="153">
        <v>57.647058823529406</v>
      </c>
      <c r="V548" s="149">
        <v>32</v>
      </c>
      <c r="W548" s="153">
        <v>37.647058823529413</v>
      </c>
      <c r="X548" s="152">
        <v>4.4736842105263159</v>
      </c>
      <c r="Y548" s="152">
        <v>2.8823529411764706</v>
      </c>
      <c r="Z548" s="152">
        <v>1.6842105263157894</v>
      </c>
      <c r="AA548" s="156">
        <v>15</v>
      </c>
      <c r="AB548" s="153">
        <v>78.94736842105263</v>
      </c>
      <c r="AC548" s="156">
        <v>3</v>
      </c>
      <c r="AD548" s="153">
        <v>15.789473684210526</v>
      </c>
      <c r="AE548" s="156">
        <v>0</v>
      </c>
      <c r="AF548" s="153">
        <v>0</v>
      </c>
      <c r="AG548" s="156">
        <v>0</v>
      </c>
      <c r="AH548" s="153">
        <v>0</v>
      </c>
      <c r="AI548" s="151">
        <v>17</v>
      </c>
      <c r="AJ548" s="151">
        <v>15</v>
      </c>
      <c r="AK548" s="153">
        <v>53.125</v>
      </c>
      <c r="AL548" s="153">
        <v>46.875</v>
      </c>
      <c r="AM548" s="153">
        <v>100</v>
      </c>
      <c r="AN548" s="154">
        <v>33.34375</v>
      </c>
      <c r="AO548" s="273" t="s">
        <v>102</v>
      </c>
    </row>
    <row r="549" spans="1:41" x14ac:dyDescent="0.25">
      <c r="A549" s="266" t="s">
        <v>1234</v>
      </c>
      <c r="B549" s="151" t="s">
        <v>1234</v>
      </c>
      <c r="C549" s="273" t="str">
        <f>VLOOKUP(A549,'Questions_de_Village_V1-2-1'!$A:$AB,1,FALSE)</f>
        <v>Tchangam 1</v>
      </c>
      <c r="D549" s="273" t="str">
        <f>VLOOKUP(A549,'Questions_de_Village_V1-2-1'!$A:$AB,9,FALSE)</f>
        <v>Tchangam3</v>
      </c>
      <c r="E549" s="273">
        <f>VLOOKUP(A549,'Questions_de_Village_V1-2-1'!$A:$AB,4,FALSE)</f>
        <v>12.2929286242</v>
      </c>
      <c r="F549" s="273">
        <f>VLOOKUP(A549,'Questions_de_Village_V1-2-1'!$A:$AB,5,FALSE)</f>
        <v>16.988984762200001</v>
      </c>
      <c r="G549" s="273">
        <f>VLOOKUP(A549,'Questions_de_Village_V1-2-1'!$A:$AB,6,FALSE)</f>
        <v>315.92541437099999</v>
      </c>
      <c r="H549" s="273"/>
      <c r="I549" s="273" t="str">
        <f>VLOOKUP(A549,'Questions_de_Village_V1-2-1'!$A:$AB,10,FALSE)</f>
        <v>Tania_1_Bokoro_</v>
      </c>
      <c r="J549" s="273" t="str">
        <f>VLOOKUP(A549,'Questions_de_Village_V1-2-1'!$A:$AB,11,FALSE)</f>
        <v>Bokoro</v>
      </c>
      <c r="K549" s="273" t="str">
        <f>VLOOKUP(A549,'Questions_de_Village_V1-2-1'!$A:$AB,14,FALSE)</f>
        <v>bh_in_village</v>
      </c>
      <c r="L549" s="273">
        <f>VLOOKUP(A549,'Questions_de_Village_V1-2-1'!$A:$AB,15,FALSE)</f>
        <v>1</v>
      </c>
      <c r="M549" s="273">
        <f>VLOOKUP(A549,'Questions_de_Village_V1-2-1'!$A:$AB,16,FALSE)</f>
        <v>0</v>
      </c>
      <c r="N549" s="151"/>
      <c r="O549" s="151"/>
      <c r="P549" s="151">
        <v>2852</v>
      </c>
      <c r="Q549" s="151">
        <v>2887</v>
      </c>
      <c r="R549" s="151">
        <v>36</v>
      </c>
      <c r="S549" s="149">
        <v>210</v>
      </c>
      <c r="T549" s="149">
        <v>137</v>
      </c>
      <c r="U549" s="153">
        <v>65.238095238095241</v>
      </c>
      <c r="V549" s="149">
        <v>76</v>
      </c>
      <c r="W549" s="153">
        <v>36.19047619047619</v>
      </c>
      <c r="X549" s="152">
        <v>5.833333333333333</v>
      </c>
      <c r="Y549" s="152">
        <v>3.8055555555555554</v>
      </c>
      <c r="Z549" s="152">
        <v>2.1111111111111112</v>
      </c>
      <c r="AA549" s="156">
        <v>34</v>
      </c>
      <c r="AB549" s="153">
        <v>94.444444444444443</v>
      </c>
      <c r="AC549" s="156">
        <v>2</v>
      </c>
      <c r="AD549" s="153">
        <v>5.5555555555555554</v>
      </c>
      <c r="AE549" s="156">
        <v>0</v>
      </c>
      <c r="AF549" s="153">
        <v>0</v>
      </c>
      <c r="AG549" s="156">
        <v>0</v>
      </c>
      <c r="AH549" s="153">
        <v>0</v>
      </c>
      <c r="AI549" s="151">
        <v>44</v>
      </c>
      <c r="AJ549" s="151">
        <v>32</v>
      </c>
      <c r="AK549" s="153">
        <v>57.894736842105267</v>
      </c>
      <c r="AL549" s="153">
        <v>42.105263157894733</v>
      </c>
      <c r="AM549" s="153">
        <v>100</v>
      </c>
      <c r="AN549" s="154">
        <v>31.065789473684209</v>
      </c>
      <c r="AO549" s="273" t="s">
        <v>102</v>
      </c>
    </row>
    <row r="550" spans="1:41" x14ac:dyDescent="0.25">
      <c r="A550" s="266" t="s">
        <v>1235</v>
      </c>
      <c r="B550" s="151" t="s">
        <v>1235</v>
      </c>
      <c r="C550" s="273" t="str">
        <f>VLOOKUP(A550,'Questions_de_Village_V1-2-1'!$A:$AB,1,FALSE)</f>
        <v>Tchangam 2</v>
      </c>
      <c r="D550" s="273" t="str">
        <f>VLOOKUP(A550,'Questions_de_Village_V1-2-1'!$A:$AB,9,FALSE)</f>
        <v>Tchangam Hilélé</v>
      </c>
      <c r="E550" s="273">
        <f>VLOOKUP(A550,'Questions_de_Village_V1-2-1'!$A:$AB,4,FALSE)</f>
        <v>12.295074270200001</v>
      </c>
      <c r="F550" s="273">
        <f>VLOOKUP(A550,'Questions_de_Village_V1-2-1'!$A:$AB,5,FALSE)</f>
        <v>16.984145554600001</v>
      </c>
      <c r="G550" s="273">
        <f>VLOOKUP(A550,'Questions_de_Village_V1-2-1'!$A:$AB,6,FALSE)</f>
        <v>321.136725033</v>
      </c>
      <c r="H550" s="273"/>
      <c r="I550" s="273" t="str">
        <f>VLOOKUP(A550,'Questions_de_Village_V1-2-1'!$A:$AB,10,FALSE)</f>
        <v>Tania_1_Bokoro_</v>
      </c>
      <c r="J550" s="273" t="str">
        <f>VLOOKUP(A550,'Questions_de_Village_V1-2-1'!$A:$AB,11,FALSE)</f>
        <v>Bokoro</v>
      </c>
      <c r="K550" s="273" t="str">
        <f>VLOOKUP(A550,'Questions_de_Village_V1-2-1'!$A:$AB,14,FALSE)</f>
        <v>bh_in_next_village</v>
      </c>
      <c r="L550" s="273">
        <f>VLOOKUP(A550,'Questions_de_Village_V1-2-1'!$A:$AB,15,FALSE)</f>
        <v>0</v>
      </c>
      <c r="M550" s="273">
        <f>VLOOKUP(A550,'Questions_de_Village_V1-2-1'!$A:$AB,16,FALSE)</f>
        <v>0</v>
      </c>
      <c r="N550" s="151"/>
      <c r="O550" s="151"/>
      <c r="P550" s="151">
        <v>3368</v>
      </c>
      <c r="Q550" s="151">
        <v>3415</v>
      </c>
      <c r="R550" s="151">
        <v>48</v>
      </c>
      <c r="S550" s="149">
        <v>244</v>
      </c>
      <c r="T550" s="149">
        <v>150</v>
      </c>
      <c r="U550" s="153">
        <v>61.475409836065573</v>
      </c>
      <c r="V550" s="149">
        <v>67</v>
      </c>
      <c r="W550" s="153">
        <v>27.459016393442624</v>
      </c>
      <c r="X550" s="152">
        <v>5.083333333333333</v>
      </c>
      <c r="Y550" s="152">
        <v>3.4883720930232558</v>
      </c>
      <c r="Z550" s="152">
        <v>1.3958333333333333</v>
      </c>
      <c r="AA550" s="156">
        <v>45</v>
      </c>
      <c r="AB550" s="153">
        <v>93.75</v>
      </c>
      <c r="AC550" s="156">
        <v>3</v>
      </c>
      <c r="AD550" s="153">
        <v>6.25</v>
      </c>
      <c r="AE550" s="156">
        <v>0</v>
      </c>
      <c r="AF550" s="153">
        <v>0</v>
      </c>
      <c r="AG550" s="156">
        <v>0</v>
      </c>
      <c r="AH550" s="153">
        <v>0</v>
      </c>
      <c r="AI550" s="151">
        <v>32</v>
      </c>
      <c r="AJ550" s="151">
        <v>35</v>
      </c>
      <c r="AK550" s="153">
        <v>47.761194029850742</v>
      </c>
      <c r="AL550" s="153">
        <v>52.238805970149251</v>
      </c>
      <c r="AM550" s="153">
        <v>100</v>
      </c>
      <c r="AN550" s="154">
        <v>33.253731343283583</v>
      </c>
      <c r="AO550" s="273" t="s">
        <v>102</v>
      </c>
    </row>
    <row r="551" spans="1:41" x14ac:dyDescent="0.25">
      <c r="A551" s="266" t="s">
        <v>1236</v>
      </c>
      <c r="B551" s="151" t="s">
        <v>1236</v>
      </c>
      <c r="C551" s="273" t="str">
        <f>VLOOKUP(A551,'Questions_de_Village_V1-2-1'!$A:$AB,1,FALSE)</f>
        <v>Tchangam Hilele</v>
      </c>
      <c r="D551" s="273" t="str">
        <f>VLOOKUP(A551,'Questions_de_Village_V1-2-1'!$A:$AB,9,FALSE)</f>
        <v>Tchangam1</v>
      </c>
      <c r="E551" s="273">
        <f>VLOOKUP(A551,'Questions_de_Village_V1-2-1'!$A:$AB,4,FALSE)</f>
        <v>12.296491855599999</v>
      </c>
      <c r="F551" s="273">
        <f>VLOOKUP(A551,'Questions_de_Village_V1-2-1'!$A:$AB,5,FALSE)</f>
        <v>16.997792614000002</v>
      </c>
      <c r="G551" s="273">
        <f>VLOOKUP(A551,'Questions_de_Village_V1-2-1'!$A:$AB,6,FALSE)</f>
        <v>313.918806147</v>
      </c>
      <c r="H551" s="273"/>
      <c r="I551" s="273" t="str">
        <f>VLOOKUP(A551,'Questions_de_Village_V1-2-1'!$A:$AB,10,FALSE)</f>
        <v>Tania_1_Bokoro_</v>
      </c>
      <c r="J551" s="273" t="str">
        <f>VLOOKUP(A551,'Questions_de_Village_V1-2-1'!$A:$AB,11,FALSE)</f>
        <v>Bokoro</v>
      </c>
      <c r="K551" s="273" t="str">
        <f>VLOOKUP(A551,'Questions_de_Village_V1-2-1'!$A:$AB,14,FALSE)</f>
        <v>bh_in_village</v>
      </c>
      <c r="L551" s="273">
        <f>VLOOKUP(A551,'Questions_de_Village_V1-2-1'!$A:$AB,15,FALSE)</f>
        <v>1</v>
      </c>
      <c r="M551" s="273">
        <f>VLOOKUP(A551,'Questions_de_Village_V1-2-1'!$A:$AB,16,FALSE)</f>
        <v>0</v>
      </c>
      <c r="N551" s="151"/>
      <c r="O551" s="151"/>
      <c r="P551" s="151">
        <v>5106</v>
      </c>
      <c r="Q551" s="151">
        <v>5137</v>
      </c>
      <c r="R551" s="151">
        <v>32</v>
      </c>
      <c r="S551" s="149">
        <v>178</v>
      </c>
      <c r="T551" s="149">
        <v>111</v>
      </c>
      <c r="U551" s="153">
        <v>62.359550561797747</v>
      </c>
      <c r="V551" s="149">
        <v>56</v>
      </c>
      <c r="W551" s="153">
        <v>31.460674157303369</v>
      </c>
      <c r="X551" s="152">
        <v>5.5625</v>
      </c>
      <c r="Y551" s="152">
        <v>3.5806451612903225</v>
      </c>
      <c r="Z551" s="152">
        <v>1.75</v>
      </c>
      <c r="AA551" s="156">
        <v>29</v>
      </c>
      <c r="AB551" s="153">
        <v>90.625</v>
      </c>
      <c r="AC551" s="156">
        <v>3</v>
      </c>
      <c r="AD551" s="153">
        <v>9.375</v>
      </c>
      <c r="AE551" s="156">
        <v>0</v>
      </c>
      <c r="AF551" s="153">
        <v>0</v>
      </c>
      <c r="AG551" s="156">
        <v>0</v>
      </c>
      <c r="AH551" s="153">
        <v>0</v>
      </c>
      <c r="AI551" s="151">
        <v>20</v>
      </c>
      <c r="AJ551" s="151">
        <v>36</v>
      </c>
      <c r="AK551" s="153">
        <v>35.714285714285715</v>
      </c>
      <c r="AL551" s="153">
        <v>64.285714285714292</v>
      </c>
      <c r="AM551" s="153">
        <v>100</v>
      </c>
      <c r="AN551" s="154">
        <v>34.964285714285715</v>
      </c>
      <c r="AO551" s="273" t="s">
        <v>102</v>
      </c>
    </row>
    <row r="552" spans="1:41" x14ac:dyDescent="0.25">
      <c r="A552" s="150" t="s">
        <v>1491</v>
      </c>
      <c r="B552" s="151" t="s">
        <v>2031</v>
      </c>
      <c r="C552" s="273" t="str">
        <f>VLOOKUP(A552,'Questions_de_Village_V1-2-1'!$A:$AB,1,FALSE)</f>
        <v>Tchawai  Alkoudou1</v>
      </c>
      <c r="D552" s="273" t="str">
        <f>VLOOKUP(A552,'Questions_de_Village_V1-2-1'!$A:$AB,9,FALSE)</f>
        <v>Tchawaï Alkoudou 1</v>
      </c>
      <c r="E552" s="273">
        <f>VLOOKUP(A552,'Questions_de_Village_V1-2-1'!$A:$AB,4,FALSE)</f>
        <v>12.270816958699999</v>
      </c>
      <c r="F552" s="273">
        <f>VLOOKUP(A552,'Questions_de_Village_V1-2-1'!$A:$AB,5,FALSE)</f>
        <v>17.154772190500001</v>
      </c>
      <c r="G552" s="273">
        <f>VLOOKUP(A552,'Questions_de_Village_V1-2-1'!$A:$AB,6,FALSE)</f>
        <v>310.03292829100002</v>
      </c>
      <c r="H552" s="273"/>
      <c r="I552" s="273" t="str">
        <f>VLOOKUP(A552,'Questions_de_Village_V1-2-1'!$A:$AB,10,FALSE)</f>
        <v>Tania_2_Dukshi_</v>
      </c>
      <c r="J552" s="273" t="str">
        <f>VLOOKUP(A552,'Questions_de_Village_V1-2-1'!$A:$AB,11,FALSE)</f>
        <v>Tchawai</v>
      </c>
      <c r="K552" s="273" t="str">
        <f>VLOOKUP(A552,'Questions_de_Village_V1-2-1'!$A:$AB,14,FALSE)</f>
        <v>bh_in_next_village</v>
      </c>
      <c r="L552" s="273">
        <f>VLOOKUP(A552,'Questions_de_Village_V1-2-1'!$A:$AB,15,FALSE)</f>
        <v>0</v>
      </c>
      <c r="M552" s="273">
        <f>VLOOKUP(A552,'Questions_de_Village_V1-2-1'!$A:$AB,16,FALSE)</f>
        <v>2</v>
      </c>
      <c r="N552" s="151"/>
      <c r="O552" s="151"/>
      <c r="P552" s="151">
        <v>952</v>
      </c>
      <c r="Q552" s="151">
        <v>1063</v>
      </c>
      <c r="R552" s="151">
        <v>112</v>
      </c>
      <c r="S552" s="149">
        <v>660</v>
      </c>
      <c r="T552" s="149">
        <v>437</v>
      </c>
      <c r="U552" s="153">
        <v>66.212121212121218</v>
      </c>
      <c r="V552" s="149">
        <v>171</v>
      </c>
      <c r="W552" s="153">
        <v>25.90909090909091</v>
      </c>
      <c r="X552" s="152">
        <v>5.8928571428571432</v>
      </c>
      <c r="Y552" s="152">
        <v>3.9017857142857144</v>
      </c>
      <c r="Z552" s="152">
        <v>1.5267857142857142</v>
      </c>
      <c r="AA552" s="156">
        <v>102</v>
      </c>
      <c r="AB552" s="153">
        <v>91.071428571428569</v>
      </c>
      <c r="AC552" s="156">
        <v>7</v>
      </c>
      <c r="AD552" s="153">
        <v>6.25</v>
      </c>
      <c r="AE552" s="156">
        <v>2</v>
      </c>
      <c r="AF552" s="153">
        <v>1.7857142857142856</v>
      </c>
      <c r="AG552" s="156">
        <v>0</v>
      </c>
      <c r="AH552" s="153">
        <v>0</v>
      </c>
      <c r="AI552" s="151">
        <v>74</v>
      </c>
      <c r="AJ552" s="151">
        <v>96</v>
      </c>
      <c r="AK552" s="153">
        <v>43.274853801169591</v>
      </c>
      <c r="AL552" s="153">
        <v>56.140350877192979</v>
      </c>
      <c r="AM552" s="153">
        <v>99.415204678362571</v>
      </c>
      <c r="AN552" s="154">
        <v>33.549707602339183</v>
      </c>
      <c r="AO552" s="273" t="s">
        <v>2051</v>
      </c>
    </row>
    <row r="553" spans="1:41" x14ac:dyDescent="0.25">
      <c r="A553" s="150" t="s">
        <v>1492</v>
      </c>
      <c r="B553" s="151" t="s">
        <v>2031</v>
      </c>
      <c r="C553" s="273" t="str">
        <f>VLOOKUP(A553,'Questions_de_Village_V1-2-1'!$A:$AB,1,FALSE)</f>
        <v>Tchawai  Saba</v>
      </c>
      <c r="D553" s="273" t="str">
        <f>VLOOKUP(A553,'Questions_de_Village_V1-2-1'!$A:$AB,9,FALSE)</f>
        <v>Tchawaye Saba</v>
      </c>
      <c r="E553" s="273">
        <f>VLOOKUP(A553,'Questions_de_Village_V1-2-1'!$A:$AB,4,FALSE)</f>
        <v>12.2434568999</v>
      </c>
      <c r="F553" s="273">
        <f>VLOOKUP(A553,'Questions_de_Village_V1-2-1'!$A:$AB,5,FALSE)</f>
        <v>17.1642492639</v>
      </c>
      <c r="G553" s="273">
        <f>VLOOKUP(A553,'Questions_de_Village_V1-2-1'!$A:$AB,6,FALSE)</f>
        <v>303.42304842499999</v>
      </c>
      <c r="H553" s="273"/>
      <c r="I553" s="273" t="str">
        <f>VLOOKUP(A553,'Questions_de_Village_V1-2-1'!$A:$AB,10,FALSE)</f>
        <v>Tania_2_Dukshi_</v>
      </c>
      <c r="J553" s="273" t="str">
        <f>VLOOKUP(A553,'Questions_de_Village_V1-2-1'!$A:$AB,11,FALSE)</f>
        <v>Tchawai</v>
      </c>
      <c r="K553" s="273" t="str">
        <f>VLOOKUP(A553,'Questions_de_Village_V1-2-1'!$A:$AB,14,FALSE)</f>
        <v>bh_in_village</v>
      </c>
      <c r="L553" s="273">
        <f>VLOOKUP(A553,'Questions_de_Village_V1-2-1'!$A:$AB,15,FALSE)</f>
        <v>1</v>
      </c>
      <c r="M553" s="273">
        <f>VLOOKUP(A553,'Questions_de_Village_V1-2-1'!$A:$AB,16,FALSE)</f>
        <v>0</v>
      </c>
      <c r="N553" s="151"/>
      <c r="O553" s="151"/>
      <c r="P553" s="151">
        <v>936</v>
      </c>
      <c r="Q553" s="151">
        <v>951</v>
      </c>
      <c r="R553" s="151">
        <v>16</v>
      </c>
      <c r="S553" s="149">
        <v>85</v>
      </c>
      <c r="T553" s="149">
        <v>56</v>
      </c>
      <c r="U553" s="153">
        <v>65.882352941176464</v>
      </c>
      <c r="V553" s="149">
        <v>18</v>
      </c>
      <c r="W553" s="153">
        <v>21.176470588235293</v>
      </c>
      <c r="X553" s="152">
        <v>5.3125</v>
      </c>
      <c r="Y553" s="152">
        <v>3.5</v>
      </c>
      <c r="Z553" s="152">
        <v>1.125</v>
      </c>
      <c r="AA553" s="156">
        <v>16</v>
      </c>
      <c r="AB553" s="153">
        <v>100</v>
      </c>
      <c r="AC553" s="156">
        <v>0</v>
      </c>
      <c r="AD553" s="153">
        <v>0</v>
      </c>
      <c r="AE553" s="156">
        <v>0</v>
      </c>
      <c r="AF553" s="153">
        <v>0</v>
      </c>
      <c r="AG553" s="156">
        <v>0</v>
      </c>
      <c r="AH553" s="153">
        <v>0</v>
      </c>
      <c r="AI553" s="151">
        <v>8</v>
      </c>
      <c r="AJ553" s="151">
        <v>10</v>
      </c>
      <c r="AK553" s="153">
        <v>44.444444444444443</v>
      </c>
      <c r="AL553" s="153">
        <v>55.555555555555557</v>
      </c>
      <c r="AM553" s="153">
        <v>100</v>
      </c>
      <c r="AN553" s="154">
        <v>39.388888888888886</v>
      </c>
      <c r="AO553" s="273" t="s">
        <v>2051</v>
      </c>
    </row>
    <row r="554" spans="1:41" x14ac:dyDescent="0.25">
      <c r="A554" s="150" t="s">
        <v>1493</v>
      </c>
      <c r="B554" s="151" t="s">
        <v>2031</v>
      </c>
      <c r="C554" s="273" t="str">
        <f>VLOOKUP(A554,'Questions_de_Village_V1-2-1'!$A:$AB,1,FALSE)</f>
        <v>Tchawai Achaina</v>
      </c>
      <c r="D554" s="273" t="str">
        <f>VLOOKUP(A554,'Questions_de_Village_V1-2-1'!$A:$AB,9,FALSE)</f>
        <v>Achana1</v>
      </c>
      <c r="E554" s="273">
        <f>VLOOKUP(A554,'Questions_de_Village_V1-2-1'!$A:$AB,4,FALSE)</f>
        <v>12.2414783118</v>
      </c>
      <c r="F554" s="273">
        <f>VLOOKUP(A554,'Questions_de_Village_V1-2-1'!$A:$AB,5,FALSE)</f>
        <v>17.1605829497</v>
      </c>
      <c r="G554" s="273">
        <f>VLOOKUP(A554,'Questions_de_Village_V1-2-1'!$A:$AB,6,FALSE)</f>
        <v>319.09707235100001</v>
      </c>
      <c r="H554" s="273"/>
      <c r="I554" s="273" t="str">
        <f>VLOOKUP(A554,'Questions_de_Village_V1-2-1'!$A:$AB,10,FALSE)</f>
        <v>Tania_2_Dukshi_</v>
      </c>
      <c r="J554" s="273" t="str">
        <f>VLOOKUP(A554,'Questions_de_Village_V1-2-1'!$A:$AB,11,FALSE)</f>
        <v>Tchawai</v>
      </c>
      <c r="K554" s="273" t="str">
        <f>VLOOKUP(A554,'Questions_de_Village_V1-2-1'!$A:$AB,14,FALSE)</f>
        <v>bh_in_village</v>
      </c>
      <c r="L554" s="273">
        <f>VLOOKUP(A554,'Questions_de_Village_V1-2-1'!$A:$AB,15,FALSE)</f>
        <v>1</v>
      </c>
      <c r="M554" s="273">
        <f>VLOOKUP(A554,'Questions_de_Village_V1-2-1'!$A:$AB,16,FALSE)</f>
        <v>0</v>
      </c>
      <c r="N554" s="151"/>
      <c r="O554" s="151"/>
      <c r="P554" s="151">
        <v>1132</v>
      </c>
      <c r="Q554" s="151">
        <v>1161</v>
      </c>
      <c r="R554" s="151">
        <v>30</v>
      </c>
      <c r="S554" s="149">
        <v>163</v>
      </c>
      <c r="T554" s="149">
        <v>104</v>
      </c>
      <c r="U554" s="153">
        <v>63.803680981595093</v>
      </c>
      <c r="V554" s="149">
        <v>53</v>
      </c>
      <c r="W554" s="153">
        <v>32.515337423312886</v>
      </c>
      <c r="X554" s="152">
        <v>5.4333333333333336</v>
      </c>
      <c r="Y554" s="152">
        <v>3.4666666666666668</v>
      </c>
      <c r="Z554" s="152">
        <v>1.7666666666666666</v>
      </c>
      <c r="AA554" s="156">
        <v>30</v>
      </c>
      <c r="AB554" s="153">
        <v>100</v>
      </c>
      <c r="AC554" s="156">
        <v>0</v>
      </c>
      <c r="AD554" s="153">
        <v>0</v>
      </c>
      <c r="AE554" s="156">
        <v>0</v>
      </c>
      <c r="AF554" s="153">
        <v>0</v>
      </c>
      <c r="AG554" s="156">
        <v>0</v>
      </c>
      <c r="AH554" s="153">
        <v>0</v>
      </c>
      <c r="AI554" s="151">
        <v>26</v>
      </c>
      <c r="AJ554" s="151">
        <v>27</v>
      </c>
      <c r="AK554" s="153">
        <v>49.056603773584904</v>
      </c>
      <c r="AL554" s="153">
        <v>50.943396226415096</v>
      </c>
      <c r="AM554" s="153">
        <v>100</v>
      </c>
      <c r="AN554" s="154">
        <v>33.339622641509436</v>
      </c>
      <c r="AO554" s="273" t="s">
        <v>2051</v>
      </c>
    </row>
    <row r="555" spans="1:41" x14ac:dyDescent="0.25">
      <c r="A555" s="150" t="s">
        <v>1494</v>
      </c>
      <c r="B555" s="151" t="s">
        <v>1494</v>
      </c>
      <c r="C555" s="273" t="str">
        <f>VLOOKUP(A555,'Questions_de_Village_V1-2-1'!$A:$AB,1,FALSE)</f>
        <v>Tchawai Alhimede</v>
      </c>
      <c r="D555" s="273" t="str">
        <f>VLOOKUP(A555,'Questions_de_Village_V1-2-1'!$A:$AB,9,FALSE)</f>
        <v>Tchaway Himede</v>
      </c>
      <c r="E555" s="273">
        <f>VLOOKUP(A555,'Questions_de_Village_V1-2-1'!$A:$AB,4,FALSE)</f>
        <v>12.2861314595</v>
      </c>
      <c r="F555" s="273">
        <f>VLOOKUP(A555,'Questions_de_Village_V1-2-1'!$A:$AB,5,FALSE)</f>
        <v>17.197444113500001</v>
      </c>
      <c r="G555" s="273">
        <f>VLOOKUP(A555,'Questions_de_Village_V1-2-1'!$A:$AB,6,FALSE)</f>
        <v>308.42538103200002</v>
      </c>
      <c r="H555" s="273"/>
      <c r="I555" s="273" t="str">
        <f>VLOOKUP(A555,'Questions_de_Village_V1-2-1'!$A:$AB,10,FALSE)</f>
        <v>Tania_1_Bokoro_</v>
      </c>
      <c r="J555" s="273" t="str">
        <f>VLOOKUP(A555,'Questions_de_Village_V1-2-1'!$A:$AB,11,FALSE)</f>
        <v>Tchawai</v>
      </c>
      <c r="K555" s="273" t="str">
        <f>VLOOKUP(A555,'Questions_de_Village_V1-2-1'!$A:$AB,14,FALSE)</f>
        <v>bh_in_village</v>
      </c>
      <c r="L555" s="273">
        <f>VLOOKUP(A555,'Questions_de_Village_V1-2-1'!$A:$AB,15,FALSE)</f>
        <v>1</v>
      </c>
      <c r="M555" s="273">
        <f>VLOOKUP(A555,'Questions_de_Village_V1-2-1'!$A:$AB,16,FALSE)</f>
        <v>1</v>
      </c>
      <c r="N555" s="151"/>
      <c r="O555" s="151"/>
      <c r="P555" s="151">
        <v>923</v>
      </c>
      <c r="Q555" s="151">
        <v>935</v>
      </c>
      <c r="R555" s="151">
        <v>13</v>
      </c>
      <c r="S555" s="149">
        <v>78</v>
      </c>
      <c r="T555" s="149">
        <v>55</v>
      </c>
      <c r="U555" s="153">
        <v>70.512820512820511</v>
      </c>
      <c r="V555" s="149">
        <v>20</v>
      </c>
      <c r="W555" s="153">
        <v>25.641025641025639</v>
      </c>
      <c r="X555" s="152">
        <v>6</v>
      </c>
      <c r="Y555" s="152">
        <v>4.2307692307692308</v>
      </c>
      <c r="Z555" s="152">
        <v>1.5384615384615385</v>
      </c>
      <c r="AA555" s="156">
        <v>13</v>
      </c>
      <c r="AB555" s="153">
        <v>100</v>
      </c>
      <c r="AC555" s="156">
        <v>0</v>
      </c>
      <c r="AD555" s="153">
        <v>0</v>
      </c>
      <c r="AE555" s="156">
        <v>0</v>
      </c>
      <c r="AF555" s="153">
        <v>0</v>
      </c>
      <c r="AG555" s="156">
        <v>0</v>
      </c>
      <c r="AH555" s="153">
        <v>0</v>
      </c>
      <c r="AI555" s="151">
        <v>12</v>
      </c>
      <c r="AJ555" s="151">
        <v>8</v>
      </c>
      <c r="AK555" s="153">
        <v>60</v>
      </c>
      <c r="AL555" s="153">
        <v>40</v>
      </c>
      <c r="AM555" s="153">
        <v>100</v>
      </c>
      <c r="AN555" s="154">
        <v>35.549999999999997</v>
      </c>
      <c r="AO555" s="273" t="s">
        <v>2051</v>
      </c>
    </row>
    <row r="556" spans="1:41" x14ac:dyDescent="0.25">
      <c r="A556" s="150" t="s">
        <v>1495</v>
      </c>
      <c r="B556" s="151" t="s">
        <v>2031</v>
      </c>
      <c r="C556" s="273" t="str">
        <f>VLOOKUP(A556,'Questions_de_Village_V1-2-1'!$A:$AB,1,FALSE)</f>
        <v>Tchawai Saba2</v>
      </c>
      <c r="D556" s="273" t="str">
        <f>VLOOKUP(A556,'Questions_de_Village_V1-2-1'!$A:$AB,9,FALSE)</f>
        <v>Tchaway Saba2</v>
      </c>
      <c r="E556" s="273">
        <f>VLOOKUP(A556,'Questions_de_Village_V1-2-1'!$A:$AB,4,FALSE)</f>
        <v>12.239269848699999</v>
      </c>
      <c r="F556" s="273">
        <f>VLOOKUP(A556,'Questions_de_Village_V1-2-1'!$A:$AB,5,FALSE)</f>
        <v>17.160011774000001</v>
      </c>
      <c r="G556" s="273">
        <f>VLOOKUP(A556,'Questions_de_Village_V1-2-1'!$A:$AB,6,FALSE)</f>
        <v>335.66530094000001</v>
      </c>
      <c r="H556" s="273"/>
      <c r="I556" s="273" t="str">
        <f>VLOOKUP(A556,'Questions_de_Village_V1-2-1'!$A:$AB,10,FALSE)</f>
        <v>Tania_2_Dukshi_</v>
      </c>
      <c r="J556" s="273" t="str">
        <f>VLOOKUP(A556,'Questions_de_Village_V1-2-1'!$A:$AB,11,FALSE)</f>
        <v>Tchawai</v>
      </c>
      <c r="K556" s="273" t="str">
        <f>VLOOKUP(A556,'Questions_de_Village_V1-2-1'!$A:$AB,14,FALSE)</f>
        <v>bh_in_village</v>
      </c>
      <c r="L556" s="273">
        <f>VLOOKUP(A556,'Questions_de_Village_V1-2-1'!$A:$AB,15,FALSE)</f>
        <v>1</v>
      </c>
      <c r="M556" s="273">
        <f>VLOOKUP(A556,'Questions_de_Village_V1-2-1'!$A:$AB,16,FALSE)</f>
        <v>0</v>
      </c>
      <c r="N556" s="151"/>
      <c r="O556" s="151"/>
      <c r="P556" s="151">
        <v>1064</v>
      </c>
      <c r="Q556" s="151">
        <v>1131</v>
      </c>
      <c r="R556" s="151">
        <v>68</v>
      </c>
      <c r="S556" s="149">
        <v>409</v>
      </c>
      <c r="T556" s="149">
        <v>272</v>
      </c>
      <c r="U556" s="153">
        <v>66.503667481662589</v>
      </c>
      <c r="V556" s="149">
        <v>68</v>
      </c>
      <c r="W556" s="153">
        <v>16.625916870415647</v>
      </c>
      <c r="X556" s="152">
        <v>6.0147058823529411</v>
      </c>
      <c r="Y556" s="152">
        <v>4</v>
      </c>
      <c r="Z556" s="152">
        <v>1</v>
      </c>
      <c r="AA556" s="156">
        <v>60</v>
      </c>
      <c r="AB556" s="153">
        <v>88.235294117647058</v>
      </c>
      <c r="AC556" s="156">
        <v>8</v>
      </c>
      <c r="AD556" s="153">
        <v>11.76470588235294</v>
      </c>
      <c r="AE556" s="156">
        <v>0</v>
      </c>
      <c r="AF556" s="153">
        <v>0</v>
      </c>
      <c r="AG556" s="156">
        <v>0</v>
      </c>
      <c r="AH556" s="153">
        <v>0</v>
      </c>
      <c r="AI556" s="151">
        <v>25</v>
      </c>
      <c r="AJ556" s="151">
        <v>43</v>
      </c>
      <c r="AK556" s="153">
        <v>36.764705882352942</v>
      </c>
      <c r="AL556" s="153">
        <v>63.235294117647058</v>
      </c>
      <c r="AM556" s="153">
        <v>100</v>
      </c>
      <c r="AN556" s="154">
        <v>30.602941176470587</v>
      </c>
      <c r="AO556" s="273" t="s">
        <v>2051</v>
      </c>
    </row>
    <row r="557" spans="1:41" x14ac:dyDescent="0.25">
      <c r="A557" s="150" t="s">
        <v>1249</v>
      </c>
      <c r="B557" s="151" t="s">
        <v>1249</v>
      </c>
      <c r="C557" s="273" t="str">
        <f>VLOOKUP(A557,'Questions_de_Village_V1-2-1'!$A:$AB,1,FALSE)</f>
        <v>Tchok Chari</v>
      </c>
      <c r="D557" s="273" t="str">
        <f>VLOOKUP(A557,'Questions_de_Village_V1-2-1'!$A:$AB,9,FALSE)</f>
        <v>Tchok Chari</v>
      </c>
      <c r="E557" s="273">
        <f>VLOOKUP(A557,'Questions_de_Village_V1-2-1'!$A:$AB,4,FALSE)</f>
        <v>12.0425286138</v>
      </c>
      <c r="F557" s="273">
        <f>VLOOKUP(A557,'Questions_de_Village_V1-2-1'!$A:$AB,5,FALSE)</f>
        <v>17.1140907001</v>
      </c>
      <c r="G557" s="273">
        <f>VLOOKUP(A557,'Questions_de_Village_V1-2-1'!$A:$AB,6,FALSE)</f>
        <v>328.301710748</v>
      </c>
      <c r="H557" s="273"/>
      <c r="I557" s="273" t="str">
        <f>VLOOKUP(A557,'Questions_de_Village_V1-2-1'!$A:$AB,10,FALSE)</f>
        <v>Tania_2_Dukshi_</v>
      </c>
      <c r="J557" s="273" t="str">
        <f>VLOOKUP(A557,'Questions_de_Village_V1-2-1'!$A:$AB,11,FALSE)</f>
        <v>Dilbini</v>
      </c>
      <c r="K557" s="273" t="str">
        <f>VLOOKUP(A557,'Questions_de_Village_V1-2-1'!$A:$AB,14,FALSE)</f>
        <v>bh_in_village</v>
      </c>
      <c r="L557" s="273">
        <f>VLOOKUP(A557,'Questions_de_Village_V1-2-1'!$A:$AB,15,FALSE)</f>
        <v>1</v>
      </c>
      <c r="M557" s="273">
        <f>VLOOKUP(A557,'Questions_de_Village_V1-2-1'!$A:$AB,16,FALSE)</f>
        <v>0</v>
      </c>
      <c r="N557" s="151"/>
      <c r="O557" s="151"/>
      <c r="P557" s="151">
        <v>1165</v>
      </c>
      <c r="Q557" s="151">
        <v>1202</v>
      </c>
      <c r="R557" s="151">
        <v>38</v>
      </c>
      <c r="S557" s="149">
        <v>285</v>
      </c>
      <c r="T557" s="149">
        <v>201</v>
      </c>
      <c r="U557" s="153">
        <v>70.526315789473685</v>
      </c>
      <c r="V557" s="149">
        <v>86</v>
      </c>
      <c r="W557" s="153">
        <v>30.175438596491226</v>
      </c>
      <c r="X557" s="152">
        <v>7.5</v>
      </c>
      <c r="Y557" s="152">
        <v>5.4324324324324325</v>
      </c>
      <c r="Z557" s="152">
        <v>2.263157894736842</v>
      </c>
      <c r="AA557" s="156">
        <v>30</v>
      </c>
      <c r="AB557" s="153">
        <v>78.94736842105263</v>
      </c>
      <c r="AC557" s="156">
        <v>8</v>
      </c>
      <c r="AD557" s="153">
        <v>21.052631578947366</v>
      </c>
      <c r="AE557" s="156">
        <v>0</v>
      </c>
      <c r="AF557" s="153">
        <v>0</v>
      </c>
      <c r="AG557" s="156">
        <v>0</v>
      </c>
      <c r="AH557" s="153">
        <v>0</v>
      </c>
      <c r="AI557" s="151">
        <v>40</v>
      </c>
      <c r="AJ557" s="151">
        <v>46</v>
      </c>
      <c r="AK557" s="153">
        <v>46.511627906976742</v>
      </c>
      <c r="AL557" s="153">
        <v>53.488372093023251</v>
      </c>
      <c r="AM557" s="153">
        <v>100</v>
      </c>
      <c r="AN557" s="154">
        <v>35.534883720930232</v>
      </c>
      <c r="AO557" s="273" t="s">
        <v>937</v>
      </c>
    </row>
    <row r="558" spans="1:41" x14ac:dyDescent="0.25">
      <c r="A558" s="266" t="s">
        <v>1829</v>
      </c>
      <c r="B558" s="151" t="s">
        <v>1967</v>
      </c>
      <c r="C558" s="273" t="e">
        <f>VLOOKUP(A558,'Questions_de_Village_V1-2-1'!$A:$AB,1,FALSE)</f>
        <v>#N/A</v>
      </c>
      <c r="D558" s="273" t="e">
        <f>VLOOKUP(A558,'Questions_de_Village_V1-2-1'!$A:$AB,9,FALSE)</f>
        <v>#N/A</v>
      </c>
      <c r="E558" s="273" t="e">
        <f>VLOOKUP(A558,'Questions_de_Village_V1-2-1'!$A:$AB,4,FALSE)</f>
        <v>#N/A</v>
      </c>
      <c r="F558" s="273" t="e">
        <f>VLOOKUP(A558,'Questions_de_Village_V1-2-1'!$A:$AB,5,FALSE)</f>
        <v>#N/A</v>
      </c>
      <c r="G558" s="273" t="e">
        <f>VLOOKUP(A558,'Questions_de_Village_V1-2-1'!$A:$AB,6,FALSE)</f>
        <v>#N/A</v>
      </c>
      <c r="H558" s="273"/>
      <c r="I558" s="273" t="e">
        <f>VLOOKUP(A558,'Questions_de_Village_V1-2-1'!$A:$AB,10,FALSE)</f>
        <v>#N/A</v>
      </c>
      <c r="J558" s="273" t="e">
        <f>VLOOKUP(A558,'Questions_de_Village_V1-2-1'!$A:$AB,11,FALSE)</f>
        <v>#N/A</v>
      </c>
      <c r="K558" s="273" t="e">
        <f>VLOOKUP(A558,'Questions_de_Village_V1-2-1'!$A:$AB,14,FALSE)</f>
        <v>#N/A</v>
      </c>
      <c r="L558" s="273" t="e">
        <f>VLOOKUP(A558,'Questions_de_Village_V1-2-1'!$A:$AB,15,FALSE)</f>
        <v>#N/A</v>
      </c>
      <c r="M558" s="273" t="e">
        <f>VLOOKUP(A558,'Questions_de_Village_V1-2-1'!$A:$AB,16,FALSE)</f>
        <v>#N/A</v>
      </c>
      <c r="N558" s="151"/>
      <c r="O558" s="151"/>
      <c r="P558" s="151">
        <v>2418</v>
      </c>
      <c r="Q558" s="151">
        <v>2474</v>
      </c>
      <c r="R558" s="151">
        <v>57</v>
      </c>
      <c r="S558" s="149">
        <v>348</v>
      </c>
      <c r="T558" s="149">
        <v>240</v>
      </c>
      <c r="U558" s="153">
        <v>68.965517241379317</v>
      </c>
      <c r="V558" s="149">
        <v>111</v>
      </c>
      <c r="W558" s="153">
        <v>31.896551724137932</v>
      </c>
      <c r="X558" s="152">
        <v>6.1052631578947372</v>
      </c>
      <c r="Y558" s="152">
        <v>4.2105263157894735</v>
      </c>
      <c r="Z558" s="152">
        <v>1.9473684210526316</v>
      </c>
      <c r="AA558" s="156">
        <v>56</v>
      </c>
      <c r="AB558" s="153">
        <v>98.245614035087712</v>
      </c>
      <c r="AC558" s="156">
        <v>0</v>
      </c>
      <c r="AD558" s="153">
        <v>0</v>
      </c>
      <c r="AE558" s="156">
        <v>0</v>
      </c>
      <c r="AF558" s="153">
        <v>0</v>
      </c>
      <c r="AG558" s="156">
        <v>0</v>
      </c>
      <c r="AH558" s="153">
        <v>0</v>
      </c>
      <c r="AI558" s="151">
        <v>53</v>
      </c>
      <c r="AJ558" s="151">
        <v>58</v>
      </c>
      <c r="AK558" s="153">
        <v>47.747747747747752</v>
      </c>
      <c r="AL558" s="153">
        <v>52.252252252252248</v>
      </c>
      <c r="AM558" s="153">
        <v>100</v>
      </c>
      <c r="AN558" s="154">
        <v>36.126126126126124</v>
      </c>
      <c r="AO558" s="273" t="s">
        <v>937</v>
      </c>
    </row>
    <row r="559" spans="1:41" x14ac:dyDescent="0.25">
      <c r="A559" s="150" t="s">
        <v>1410</v>
      </c>
      <c r="B559" s="151" t="s">
        <v>1410</v>
      </c>
      <c r="C559" s="273" t="str">
        <f>VLOOKUP(A559,'Questions_de_Village_V1-2-1'!$A:$AB,1,FALSE)</f>
        <v>Tchutchuna</v>
      </c>
      <c r="D559" s="273" t="str">
        <f>VLOOKUP(A559,'Questions_de_Village_V1-2-1'!$A:$AB,9,FALSE)</f>
        <v>Tchoutchouna</v>
      </c>
      <c r="E559" s="273">
        <f>VLOOKUP(A559,'Questions_de_Village_V1-2-1'!$A:$AB,4,FALSE)</f>
        <v>12.5848340371</v>
      </c>
      <c r="F559" s="273">
        <f>VLOOKUP(A559,'Questions_de_Village_V1-2-1'!$A:$AB,5,FALSE)</f>
        <v>16.561319365100001</v>
      </c>
      <c r="G559" s="273">
        <f>VLOOKUP(A559,'Questions_de_Village_V1-2-1'!$A:$AB,6,FALSE)</f>
        <v>300.52088213000002</v>
      </c>
      <c r="H559" s="273"/>
      <c r="I559" s="273" t="str">
        <f>VLOOKUP(A559,'Questions_de_Village_V1-2-1'!$A:$AB,10,FALSE)</f>
        <v>Moito</v>
      </c>
      <c r="J559" s="273" t="str">
        <f>VLOOKUP(A559,'Questions_de_Village_V1-2-1'!$A:$AB,11,FALSE)</f>
        <v>Moito</v>
      </c>
      <c r="K559" s="273" t="str">
        <f>VLOOKUP(A559,'Questions_de_Village_V1-2-1'!$A:$AB,14,FALSE)</f>
        <v>commercial_bh_in_village</v>
      </c>
      <c r="L559" s="273">
        <f>VLOOKUP(A559,'Questions_de_Village_V1-2-1'!$A:$AB,15,FALSE)</f>
        <v>0</v>
      </c>
      <c r="M559" s="273">
        <f>VLOOKUP(A559,'Questions_de_Village_V1-2-1'!$A:$AB,16,FALSE)</f>
        <v>0</v>
      </c>
      <c r="N559" s="151"/>
      <c r="O559" s="151"/>
      <c r="P559" s="151">
        <v>2215</v>
      </c>
      <c r="Q559" s="151">
        <v>2362</v>
      </c>
      <c r="R559" s="151">
        <v>148</v>
      </c>
      <c r="S559" s="149">
        <v>942</v>
      </c>
      <c r="T559" s="149">
        <v>657</v>
      </c>
      <c r="U559" s="153">
        <v>69.745222929936304</v>
      </c>
      <c r="V559" s="149">
        <v>231</v>
      </c>
      <c r="W559" s="153">
        <v>24.522292993630572</v>
      </c>
      <c r="X559" s="152">
        <v>6.3648648648648649</v>
      </c>
      <c r="Y559" s="152">
        <v>4.7266187050359711</v>
      </c>
      <c r="Z559" s="152">
        <v>1.5608108108108107</v>
      </c>
      <c r="AA559" s="156">
        <v>137</v>
      </c>
      <c r="AB559" s="153">
        <v>92.567567567567565</v>
      </c>
      <c r="AC559" s="156">
        <v>7</v>
      </c>
      <c r="AD559" s="153">
        <v>4.7297297297297298</v>
      </c>
      <c r="AE559" s="156">
        <v>1</v>
      </c>
      <c r="AF559" s="153">
        <v>0.67567567567567566</v>
      </c>
      <c r="AG559" s="156">
        <v>0</v>
      </c>
      <c r="AH559" s="153">
        <v>0</v>
      </c>
      <c r="AI559" s="151">
        <v>126</v>
      </c>
      <c r="AJ559" s="151">
        <v>105</v>
      </c>
      <c r="AK559" s="153">
        <v>54.54545454545454</v>
      </c>
      <c r="AL559" s="153">
        <v>45.454545454545453</v>
      </c>
      <c r="AM559" s="153">
        <v>100</v>
      </c>
      <c r="AN559" s="154">
        <v>30.173160173160174</v>
      </c>
      <c r="AO559" s="273" t="s">
        <v>105</v>
      </c>
    </row>
    <row r="560" spans="1:41" x14ac:dyDescent="0.25">
      <c r="A560" s="269" t="s">
        <v>933</v>
      </c>
      <c r="B560" s="151" t="s">
        <v>1786</v>
      </c>
      <c r="C560" s="273" t="s">
        <v>876</v>
      </c>
      <c r="D560" s="275" t="s">
        <v>876</v>
      </c>
      <c r="E560" s="275">
        <v>12.9220161832</v>
      </c>
      <c r="F560" s="275">
        <v>16.820343259099999</v>
      </c>
      <c r="G560" s="275">
        <v>299.66310244700003</v>
      </c>
      <c r="H560" s="275" t="s">
        <v>11</v>
      </c>
      <c r="I560" s="275" t="s">
        <v>2064</v>
      </c>
      <c r="J560" s="275" t="s">
        <v>2065</v>
      </c>
      <c r="K560" s="275" t="s">
        <v>12</v>
      </c>
      <c r="L560" s="275">
        <v>0</v>
      </c>
      <c r="M560" s="275">
        <v>1</v>
      </c>
      <c r="N560" s="151"/>
      <c r="O560" s="151"/>
      <c r="P560" s="151">
        <v>2</v>
      </c>
      <c r="Q560" s="151">
        <v>144</v>
      </c>
      <c r="R560" s="151">
        <v>143</v>
      </c>
      <c r="S560" s="149">
        <v>1085</v>
      </c>
      <c r="T560" s="149">
        <v>792</v>
      </c>
      <c r="U560" s="153">
        <v>72.995391705069125</v>
      </c>
      <c r="V560" s="149">
        <v>329</v>
      </c>
      <c r="W560" s="153">
        <v>30.322580645161288</v>
      </c>
      <c r="X560" s="152">
        <v>7.5874125874125875</v>
      </c>
      <c r="Y560" s="152">
        <v>5.5384615384615383</v>
      </c>
      <c r="Z560" s="152">
        <v>2.3006993006993008</v>
      </c>
      <c r="AA560" s="156">
        <v>134</v>
      </c>
      <c r="AB560" s="153">
        <v>93.706293706293707</v>
      </c>
      <c r="AC560" s="156">
        <v>9</v>
      </c>
      <c r="AD560" s="153">
        <v>6.2937062937062942</v>
      </c>
      <c r="AE560" s="156">
        <v>0</v>
      </c>
      <c r="AF560" s="153">
        <v>0</v>
      </c>
      <c r="AG560" s="156">
        <v>0</v>
      </c>
      <c r="AH560" s="153">
        <v>0</v>
      </c>
      <c r="AI560" s="151">
        <v>152</v>
      </c>
      <c r="AJ560" s="151">
        <v>177</v>
      </c>
      <c r="AK560" s="153">
        <v>46.200607902735563</v>
      </c>
      <c r="AL560" s="153">
        <v>53.799392097264445</v>
      </c>
      <c r="AM560" s="153">
        <v>100</v>
      </c>
      <c r="AN560" s="154">
        <v>33.231003039513681</v>
      </c>
      <c r="AO560" s="273" t="s">
        <v>2052</v>
      </c>
    </row>
    <row r="561" spans="1:41" x14ac:dyDescent="0.25">
      <c r="A561" s="150" t="s">
        <v>1812</v>
      </c>
      <c r="B561" s="151" t="s">
        <v>1812</v>
      </c>
      <c r="C561" s="273" t="e">
        <f>VLOOKUP(A561,'Questions_de_Village_V1-2-1'!$A:$AB,1,FALSE)</f>
        <v>#N/A</v>
      </c>
      <c r="D561" s="273" t="e">
        <f>VLOOKUP(A561,'Questions_de_Village_V1-2-1'!$A:$AB,9,FALSE)</f>
        <v>#N/A</v>
      </c>
      <c r="E561" s="273" t="e">
        <f>VLOOKUP(A561,'Questions_de_Village_V1-2-1'!$A:$AB,4,FALSE)</f>
        <v>#N/A</v>
      </c>
      <c r="F561" s="273" t="e">
        <f>VLOOKUP(A561,'Questions_de_Village_V1-2-1'!$A:$AB,5,FALSE)</f>
        <v>#N/A</v>
      </c>
      <c r="G561" s="273" t="e">
        <f>VLOOKUP(A561,'Questions_de_Village_V1-2-1'!$A:$AB,6,FALSE)</f>
        <v>#N/A</v>
      </c>
      <c r="H561" s="273"/>
      <c r="I561" s="273" t="e">
        <f>VLOOKUP(A561,'Questions_de_Village_V1-2-1'!$A:$AB,10,FALSE)</f>
        <v>#N/A</v>
      </c>
      <c r="J561" s="273" t="e">
        <f>VLOOKUP(A561,'Questions_de_Village_V1-2-1'!$A:$AB,11,FALSE)</f>
        <v>#N/A</v>
      </c>
      <c r="K561" s="273" t="e">
        <f>VLOOKUP(A561,'Questions_de_Village_V1-2-1'!$A:$AB,14,FALSE)</f>
        <v>#N/A</v>
      </c>
      <c r="L561" s="273" t="e">
        <f>VLOOKUP(A561,'Questions_de_Village_V1-2-1'!$A:$AB,15,FALSE)</f>
        <v>#N/A</v>
      </c>
      <c r="M561" s="273" t="e">
        <f>VLOOKUP(A561,'Questions_de_Village_V1-2-1'!$A:$AB,16,FALSE)</f>
        <v>#N/A</v>
      </c>
      <c r="N561" s="151"/>
      <c r="O561" s="151"/>
      <c r="P561" s="151">
        <v>1278</v>
      </c>
      <c r="Q561" s="151">
        <v>1309</v>
      </c>
      <c r="R561" s="151">
        <v>32</v>
      </c>
      <c r="S561" s="149">
        <v>204</v>
      </c>
      <c r="T561" s="149">
        <v>142</v>
      </c>
      <c r="U561" s="153">
        <v>69.607843137254903</v>
      </c>
      <c r="V561" s="149">
        <v>68</v>
      </c>
      <c r="W561" s="153">
        <v>33.333333333333329</v>
      </c>
      <c r="X561" s="152">
        <v>6.375</v>
      </c>
      <c r="Y561" s="152">
        <v>4.4375</v>
      </c>
      <c r="Z561" s="152">
        <v>2.125</v>
      </c>
      <c r="AA561" s="156">
        <v>31</v>
      </c>
      <c r="AB561" s="153">
        <v>96.875</v>
      </c>
      <c r="AC561" s="156">
        <v>1</v>
      </c>
      <c r="AD561" s="153">
        <v>3.125</v>
      </c>
      <c r="AE561" s="156">
        <v>0</v>
      </c>
      <c r="AF561" s="153">
        <v>0</v>
      </c>
      <c r="AG561" s="156">
        <v>0</v>
      </c>
      <c r="AH561" s="153">
        <v>0</v>
      </c>
      <c r="AI561" s="151">
        <v>31</v>
      </c>
      <c r="AJ561" s="151">
        <v>37</v>
      </c>
      <c r="AK561" s="153">
        <v>45.588235294117645</v>
      </c>
      <c r="AL561" s="153">
        <v>54.411764705882348</v>
      </c>
      <c r="AM561" s="153">
        <v>100</v>
      </c>
      <c r="AN561" s="154">
        <v>34.573529411764703</v>
      </c>
      <c r="AO561" s="273" t="s">
        <v>937</v>
      </c>
    </row>
    <row r="562" spans="1:41" x14ac:dyDescent="0.25">
      <c r="A562" s="150" t="s">
        <v>1440</v>
      </c>
      <c r="B562" s="151" t="s">
        <v>1440</v>
      </c>
      <c r="C562" s="273" t="str">
        <f>VLOOKUP(A562,'Questions_de_Village_V1-2-1'!$A:$AB,1,FALSE)</f>
        <v>Toual 1</v>
      </c>
      <c r="D562" s="273" t="str">
        <f>VLOOKUP(A562,'Questions_de_Village_V1-2-1'!$A:$AB,9,FALSE)</f>
        <v>Atoual</v>
      </c>
      <c r="E562" s="273">
        <f>VLOOKUP(A562,'Questions_de_Village_V1-2-1'!$A:$AB,4,FALSE)</f>
        <v>11.9425066504</v>
      </c>
      <c r="F562" s="273">
        <f>VLOOKUP(A562,'Questions_de_Village_V1-2-1'!$A:$AB,5,FALSE)</f>
        <v>17.183482820399998</v>
      </c>
      <c r="G562" s="273">
        <f>VLOOKUP(A562,'Questions_de_Village_V1-2-1'!$A:$AB,6,FALSE)</f>
        <v>329.95076019800001</v>
      </c>
      <c r="H562" s="273"/>
      <c r="I562" s="273" t="str">
        <f>VLOOKUP(A562,'Questions_de_Village_V1-2-1'!$A:$AB,10,FALSE)</f>
        <v>Amloudouba</v>
      </c>
      <c r="J562" s="273" t="str">
        <f>VLOOKUP(A562,'Questions_de_Village_V1-2-1'!$A:$AB,11,FALSE)</f>
        <v>Ouled_Bili</v>
      </c>
      <c r="K562" s="273" t="str">
        <f>VLOOKUP(A562,'Questions_de_Village_V1-2-1'!$A:$AB,14,FALSE)</f>
        <v>bh_in_village</v>
      </c>
      <c r="L562" s="273">
        <f>VLOOKUP(A562,'Questions_de_Village_V1-2-1'!$A:$AB,15,FALSE)</f>
        <v>2</v>
      </c>
      <c r="M562" s="273">
        <f>VLOOKUP(A562,'Questions_de_Village_V1-2-1'!$A:$AB,16,FALSE)</f>
        <v>2</v>
      </c>
      <c r="N562" s="151"/>
      <c r="O562" s="151"/>
      <c r="P562" s="151">
        <v>1321</v>
      </c>
      <c r="Q562" s="151">
        <v>1423</v>
      </c>
      <c r="R562" s="151">
        <v>103</v>
      </c>
      <c r="S562" s="149">
        <v>613</v>
      </c>
      <c r="T562" s="149">
        <v>422</v>
      </c>
      <c r="U562" s="153">
        <v>68.841761827079935</v>
      </c>
      <c r="V562" s="149">
        <v>88</v>
      </c>
      <c r="W562" s="153">
        <v>14.355628058727568</v>
      </c>
      <c r="X562" s="152">
        <v>5.9514563106796112</v>
      </c>
      <c r="Y562" s="152">
        <v>4.262626262626263</v>
      </c>
      <c r="Z562" s="152">
        <v>0.85436893203883491</v>
      </c>
      <c r="AA562" s="156">
        <v>100</v>
      </c>
      <c r="AB562" s="153">
        <v>97.087378640776706</v>
      </c>
      <c r="AC562" s="156">
        <v>2</v>
      </c>
      <c r="AD562" s="153">
        <v>1.9417475728155338</v>
      </c>
      <c r="AE562" s="156">
        <v>1</v>
      </c>
      <c r="AF562" s="153">
        <v>0.97087378640776689</v>
      </c>
      <c r="AG562" s="156">
        <v>0</v>
      </c>
      <c r="AH562" s="153">
        <v>0</v>
      </c>
      <c r="AI562" s="151">
        <v>37</v>
      </c>
      <c r="AJ562" s="151">
        <v>51</v>
      </c>
      <c r="AK562" s="153">
        <v>42.045454545454547</v>
      </c>
      <c r="AL562" s="153">
        <v>57.95454545454546</v>
      </c>
      <c r="AM562" s="153">
        <v>100</v>
      </c>
      <c r="AN562" s="154">
        <v>32.034090909090907</v>
      </c>
      <c r="AO562" s="273" t="s">
        <v>2063</v>
      </c>
    </row>
    <row r="563" spans="1:41" x14ac:dyDescent="0.25">
      <c r="A563" s="150" t="s">
        <v>1455</v>
      </c>
      <c r="B563" s="151" t="s">
        <v>1455</v>
      </c>
      <c r="C563" s="273" t="str">
        <f>VLOOKUP(A563,'Questions_de_Village_V1-2-1'!$A:$AB,1,FALSE)</f>
        <v>Toual 2</v>
      </c>
      <c r="D563" s="273" t="str">
        <f>VLOOKUP(A563,'Questions_de_Village_V1-2-1'!$A:$AB,9,FALSE)</f>
        <v/>
      </c>
      <c r="E563" s="273">
        <f>VLOOKUP(A563,'Questions_de_Village_V1-2-1'!$A:$AB,4,FALSE)</f>
        <v>11.9425066504</v>
      </c>
      <c r="F563" s="273">
        <f>VLOOKUP(A563,'Questions_de_Village_V1-2-1'!$A:$AB,5,FALSE)</f>
        <v>17.183482820399998</v>
      </c>
      <c r="G563" s="273">
        <f>VLOOKUP(A563,'Questions_de_Village_V1-2-1'!$A:$AB,6,FALSE)</f>
        <v>0</v>
      </c>
      <c r="H563" s="273"/>
      <c r="I563" s="273" t="str">
        <f>VLOOKUP(A563,'Questions_de_Village_V1-2-1'!$A:$AB,10,FALSE)</f>
        <v/>
      </c>
      <c r="J563" s="273" t="str">
        <f>VLOOKUP(A563,'Questions_de_Village_V1-2-1'!$A:$AB,11,FALSE)</f>
        <v>Ouled_Bili</v>
      </c>
      <c r="K563" s="273" t="str">
        <f>VLOOKUP(A563,'Questions_de_Village_V1-2-1'!$A:$AB,14,FALSE)</f>
        <v>bh_in_village</v>
      </c>
      <c r="L563" s="273">
        <f>VLOOKUP(A563,'Questions_de_Village_V1-2-1'!$A:$AB,15,FALSE)</f>
        <v>2</v>
      </c>
      <c r="M563" s="273">
        <f>VLOOKUP(A563,'Questions_de_Village_V1-2-1'!$A:$AB,16,FALSE)</f>
        <v>2</v>
      </c>
      <c r="N563" s="151"/>
      <c r="O563" s="151"/>
      <c r="P563" s="151">
        <v>1424</v>
      </c>
      <c r="Q563" s="151">
        <v>1549</v>
      </c>
      <c r="R563" s="151">
        <v>126</v>
      </c>
      <c r="S563" s="149">
        <v>743</v>
      </c>
      <c r="T563" s="149">
        <v>498</v>
      </c>
      <c r="U563" s="153">
        <v>67.02557200538358</v>
      </c>
      <c r="V563" s="149">
        <v>173</v>
      </c>
      <c r="W563" s="153">
        <v>23.283983849259755</v>
      </c>
      <c r="X563" s="152">
        <v>5.8968253968253972</v>
      </c>
      <c r="Y563" s="152">
        <v>4.4070796460176993</v>
      </c>
      <c r="Z563" s="152">
        <v>1.373015873015873</v>
      </c>
      <c r="AA563" s="156">
        <v>116</v>
      </c>
      <c r="AB563" s="153">
        <v>92.063492063492063</v>
      </c>
      <c r="AC563" s="156">
        <v>10</v>
      </c>
      <c r="AD563" s="153">
        <v>7.9365079365079358</v>
      </c>
      <c r="AE563" s="156">
        <v>0</v>
      </c>
      <c r="AF563" s="153">
        <v>0</v>
      </c>
      <c r="AG563" s="156">
        <v>0</v>
      </c>
      <c r="AH563" s="153">
        <v>0</v>
      </c>
      <c r="AI563" s="151">
        <v>83</v>
      </c>
      <c r="AJ563" s="151">
        <v>90</v>
      </c>
      <c r="AK563" s="153">
        <v>47.97687861271676</v>
      </c>
      <c r="AL563" s="153">
        <v>52.023121387283233</v>
      </c>
      <c r="AM563" s="153">
        <v>100</v>
      </c>
      <c r="AN563" s="154">
        <v>31.76300578034682</v>
      </c>
      <c r="AO563" s="273" t="s">
        <v>2063</v>
      </c>
    </row>
    <row r="564" spans="1:41" x14ac:dyDescent="0.25">
      <c r="A564" s="266" t="s">
        <v>1590</v>
      </c>
      <c r="B564" s="151" t="s">
        <v>1967</v>
      </c>
      <c r="C564" s="273" t="str">
        <f>VLOOKUP(A564,'Questions_de_Village_V1-2-1'!$A:$AB,1,FALSE)</f>
        <v>Touka Midesis</v>
      </c>
      <c r="D564" s="273" t="str">
        <f>VLOOKUP(A564,'Questions_de_Village_V1-2-1'!$A:$AB,9,FALSE)</f>
        <v>Touka Midesis</v>
      </c>
      <c r="E564" s="273">
        <f>VLOOKUP(A564,'Questions_de_Village_V1-2-1'!$A:$AB,4,FALSE)</f>
        <v>12.176736138000001</v>
      </c>
      <c r="F564" s="273">
        <f>VLOOKUP(A564,'Questions_de_Village_V1-2-1'!$A:$AB,5,FALSE)</f>
        <v>17.0456747928</v>
      </c>
      <c r="G564" s="273">
        <f>VLOOKUP(A564,'Questions_de_Village_V1-2-1'!$A:$AB,6,FALSE)</f>
        <v>323.62699536000002</v>
      </c>
      <c r="H564" s="273"/>
      <c r="I564" s="273" t="str">
        <f>VLOOKUP(A564,'Questions_de_Village_V1-2-1'!$A:$AB,10,FALSE)</f>
        <v>Tania_2_Dukshi_</v>
      </c>
      <c r="J564" s="273" t="str">
        <f>VLOOKUP(A564,'Questions_de_Village_V1-2-1'!$A:$AB,11,FALSE)</f>
        <v>Dilbini</v>
      </c>
      <c r="K564" s="273" t="str">
        <f>VLOOKUP(A564,'Questions_de_Village_V1-2-1'!$A:$AB,14,FALSE)</f>
        <v>bh_in_village</v>
      </c>
      <c r="L564" s="273">
        <f>VLOOKUP(A564,'Questions_de_Village_V1-2-1'!$A:$AB,15,FALSE)</f>
        <v>1</v>
      </c>
      <c r="M564" s="273">
        <f>VLOOKUP(A564,'Questions_de_Village_V1-2-1'!$A:$AB,16,FALSE)</f>
        <v>0</v>
      </c>
      <c r="N564" s="151"/>
      <c r="O564" s="151"/>
      <c r="P564" s="151">
        <v>1750</v>
      </c>
      <c r="Q564" s="151">
        <v>1844</v>
      </c>
      <c r="R564" s="151">
        <v>95</v>
      </c>
      <c r="S564" s="149">
        <v>754</v>
      </c>
      <c r="T564" s="149">
        <v>561</v>
      </c>
      <c r="U564" s="153">
        <v>74.403183023872671</v>
      </c>
      <c r="V564" s="149">
        <v>351</v>
      </c>
      <c r="W564" s="153">
        <v>46.551724137931032</v>
      </c>
      <c r="X564" s="152">
        <v>7.9368421052631577</v>
      </c>
      <c r="Y564" s="152">
        <v>5.9680851063829783</v>
      </c>
      <c r="Z564" s="152">
        <v>3.6947368421052631</v>
      </c>
      <c r="AA564" s="156">
        <v>84</v>
      </c>
      <c r="AB564" s="153">
        <v>88.421052631578945</v>
      </c>
      <c r="AC564" s="156">
        <v>9</v>
      </c>
      <c r="AD564" s="153">
        <v>9.4736842105263168</v>
      </c>
      <c r="AE564" s="156">
        <v>0</v>
      </c>
      <c r="AF564" s="153">
        <v>0</v>
      </c>
      <c r="AG564" s="156">
        <v>0</v>
      </c>
      <c r="AH564" s="153">
        <v>0</v>
      </c>
      <c r="AI564" s="151">
        <v>138</v>
      </c>
      <c r="AJ564" s="151">
        <v>212</v>
      </c>
      <c r="AK564" s="153">
        <v>39.316239316239319</v>
      </c>
      <c r="AL564" s="153">
        <v>60.3988603988604</v>
      </c>
      <c r="AM564" s="153">
        <v>99.715099715099711</v>
      </c>
      <c r="AN564" s="154">
        <v>35.564102564102562</v>
      </c>
      <c r="AO564" s="273" t="s">
        <v>937</v>
      </c>
    </row>
    <row r="565" spans="1:41" x14ac:dyDescent="0.25">
      <c r="A565" s="179" t="s">
        <v>1501</v>
      </c>
      <c r="B565" s="151" t="s">
        <v>1501</v>
      </c>
      <c r="C565" s="273" t="str">
        <f>VLOOKUP(A565,'Questions_de_Village_V1-2-1'!$A:$AB,1,FALSE)</f>
        <v>Toukouri</v>
      </c>
      <c r="D565" s="273" t="str">
        <f>VLOOKUP(A565,'Questions_de_Village_V1-2-1'!$A:$AB,9,FALSE)</f>
        <v>Toukour</v>
      </c>
      <c r="E565" s="273">
        <f>VLOOKUP(A565,'Questions_de_Village_V1-2-1'!$A:$AB,4,FALSE)</f>
        <v>12.0114218519</v>
      </c>
      <c r="F565" s="273">
        <f>VLOOKUP(A565,'Questions_de_Village_V1-2-1'!$A:$AB,5,FALSE)</f>
        <v>17.441226895300002</v>
      </c>
      <c r="G565" s="273">
        <f>VLOOKUP(A565,'Questions_de_Village_V1-2-1'!$A:$AB,6,FALSE)</f>
        <v>381.568192651</v>
      </c>
      <c r="H565" s="273"/>
      <c r="I565" s="273" t="str">
        <f>VLOOKUP(A565,'Questions_de_Village_V1-2-1'!$A:$AB,10,FALSE)</f>
        <v>Amloudouba</v>
      </c>
      <c r="J565" s="273" t="str">
        <f>VLOOKUP(A565,'Questions_de_Village_V1-2-1'!$A:$AB,11,FALSE)</f>
        <v>Arbouchatak</v>
      </c>
      <c r="K565" s="273" t="str">
        <f>VLOOKUP(A565,'Questions_de_Village_V1-2-1'!$A:$AB,14,FALSE)</f>
        <v>swamp_far_away</v>
      </c>
      <c r="L565" s="273">
        <f>VLOOKUP(A565,'Questions_de_Village_V1-2-1'!$A:$AB,15,FALSE)</f>
        <v>0</v>
      </c>
      <c r="M565" s="273">
        <f>VLOOKUP(A565,'Questions_de_Village_V1-2-1'!$A:$AB,16,FALSE)</f>
        <v>0</v>
      </c>
      <c r="N565" s="151"/>
      <c r="O565" s="151"/>
      <c r="P565" s="151">
        <v>1299</v>
      </c>
      <c r="Q565" s="151">
        <v>1321</v>
      </c>
      <c r="R565" s="151">
        <v>23</v>
      </c>
      <c r="S565" s="149">
        <v>134</v>
      </c>
      <c r="T565" s="149">
        <v>88</v>
      </c>
      <c r="U565" s="153">
        <v>65.671641791044777</v>
      </c>
      <c r="V565" s="149">
        <v>38</v>
      </c>
      <c r="W565" s="153">
        <v>28.35820895522388</v>
      </c>
      <c r="X565" s="152">
        <v>5.8260869565217392</v>
      </c>
      <c r="Y565" s="152">
        <v>3.8260869565217392</v>
      </c>
      <c r="Z565" s="152">
        <v>1.6521739130434783</v>
      </c>
      <c r="AA565" s="156">
        <v>21</v>
      </c>
      <c r="AB565" s="153">
        <v>91.304347826086953</v>
      </c>
      <c r="AC565" s="156">
        <v>2</v>
      </c>
      <c r="AD565" s="153">
        <v>8.695652173913043</v>
      </c>
      <c r="AE565" s="156">
        <v>0</v>
      </c>
      <c r="AF565" s="153">
        <v>0</v>
      </c>
      <c r="AG565" s="156">
        <v>0</v>
      </c>
      <c r="AH565" s="153">
        <v>0</v>
      </c>
      <c r="AI565" s="151">
        <v>13</v>
      </c>
      <c r="AJ565" s="151">
        <v>25</v>
      </c>
      <c r="AK565" s="153">
        <v>34.210526315789473</v>
      </c>
      <c r="AL565" s="153">
        <v>65.789473684210535</v>
      </c>
      <c r="AM565" s="153">
        <v>100</v>
      </c>
      <c r="AN565" s="154">
        <v>33.94736842105263</v>
      </c>
      <c r="AO565" s="273" t="s">
        <v>1796</v>
      </c>
    </row>
    <row r="566" spans="1:41" x14ac:dyDescent="0.25">
      <c r="A566" s="150" t="s">
        <v>1879</v>
      </c>
      <c r="B566" s="151" t="s">
        <v>1879</v>
      </c>
      <c r="C566" s="273" t="str">
        <f>VLOOKUP(A566,'Questions_de_Village_V1-2-1'!$A:$AB,1,FALSE)</f>
        <v>Toukoussa</v>
      </c>
      <c r="D566" s="273" t="str">
        <f>VLOOKUP(A566,'Questions_de_Village_V1-2-1'!$A:$AB,9,FALSE)</f>
        <v>Ene Fok</v>
      </c>
      <c r="E566" s="273">
        <f>VLOOKUP(A566,'Questions_de_Village_V1-2-1'!$A:$AB,4,FALSE)</f>
        <v>11.832509764399999</v>
      </c>
      <c r="F566" s="273">
        <f>VLOOKUP(A566,'Questions_de_Village_V1-2-1'!$A:$AB,5,FALSE)</f>
        <v>17.075507978099999</v>
      </c>
      <c r="G566" s="273">
        <f>VLOOKUP(A566,'Questions_de_Village_V1-2-1'!$A:$AB,6,FALSE)</f>
        <v>351.43095293599998</v>
      </c>
      <c r="H566" s="273"/>
      <c r="I566" s="273" t="str">
        <f>VLOOKUP(A566,'Questions_de_Village_V1-2-1'!$A:$AB,10,FALSE)</f>
        <v>Yessie</v>
      </c>
      <c r="J566" s="273" t="str">
        <f>VLOOKUP(A566,'Questions_de_Village_V1-2-1'!$A:$AB,11,FALSE)</f>
        <v>Gama</v>
      </c>
      <c r="K566" s="273" t="str">
        <f>VLOOKUP(A566,'Questions_de_Village_V1-2-1'!$A:$AB,14,FALSE)</f>
        <v>open_well_far_from_village</v>
      </c>
      <c r="L566" s="273">
        <f>VLOOKUP(A566,'Questions_de_Village_V1-2-1'!$A:$AB,15,FALSE)</f>
        <v>0</v>
      </c>
      <c r="M566" s="273">
        <f>VLOOKUP(A566,'Questions_de_Village_V1-2-1'!$A:$AB,16,FALSE)</f>
        <v>0</v>
      </c>
      <c r="N566" s="151"/>
      <c r="O566" s="151"/>
      <c r="P566" s="151">
        <v>2076</v>
      </c>
      <c r="Q566" s="151">
        <v>2094</v>
      </c>
      <c r="R566" s="151">
        <v>19</v>
      </c>
      <c r="S566" s="149">
        <v>101</v>
      </c>
      <c r="T566" s="149">
        <v>68</v>
      </c>
      <c r="U566" s="153">
        <v>67.32673267326733</v>
      </c>
      <c r="V566" s="149">
        <v>30</v>
      </c>
      <c r="W566" s="153">
        <v>29.702970297029701</v>
      </c>
      <c r="X566" s="152">
        <v>5.3157894736842106</v>
      </c>
      <c r="Y566" s="152">
        <v>3.7777777777777777</v>
      </c>
      <c r="Z566" s="152">
        <v>1.5789473684210527</v>
      </c>
      <c r="AA566" s="156">
        <v>19</v>
      </c>
      <c r="AB566" s="153">
        <v>100</v>
      </c>
      <c r="AC566" s="156">
        <v>0</v>
      </c>
      <c r="AD566" s="153">
        <v>0</v>
      </c>
      <c r="AE566" s="156">
        <v>0</v>
      </c>
      <c r="AF566" s="153">
        <v>0</v>
      </c>
      <c r="AG566" s="156">
        <v>0</v>
      </c>
      <c r="AH566" s="153">
        <v>0</v>
      </c>
      <c r="AI566" s="151">
        <v>9</v>
      </c>
      <c r="AJ566" s="151">
        <v>19</v>
      </c>
      <c r="AK566" s="153">
        <v>30</v>
      </c>
      <c r="AL566" s="153">
        <v>63.333333333333329</v>
      </c>
      <c r="AM566" s="153">
        <v>93.333333333333329</v>
      </c>
      <c r="AN566" s="154">
        <v>25.8</v>
      </c>
      <c r="AO566" s="273" t="s">
        <v>1961</v>
      </c>
    </row>
    <row r="567" spans="1:41" x14ac:dyDescent="0.25">
      <c r="A567" s="266" t="s">
        <v>1145</v>
      </c>
      <c r="B567" s="151" t="s">
        <v>1145</v>
      </c>
      <c r="C567" s="273" t="str">
        <f>VLOOKUP(A567,'Questions_de_Village_V1-2-1'!$A:$AB,1,FALSE)</f>
        <v>Toumtoubaye</v>
      </c>
      <c r="D567" s="273" t="str">
        <f>VLOOKUP(A567,'Questions_de_Village_V1-2-1'!$A:$AB,9,FALSE)</f>
        <v>Toumtoubay</v>
      </c>
      <c r="E567" s="273">
        <f>VLOOKUP(A567,'Questions_de_Village_V1-2-1'!$A:$AB,4,FALSE)</f>
        <v>12.6298388608</v>
      </c>
      <c r="F567" s="273">
        <f>VLOOKUP(A567,'Questions_de_Village_V1-2-1'!$A:$AB,5,FALSE)</f>
        <v>16.1833482678</v>
      </c>
      <c r="G567" s="273">
        <f>VLOOKUP(A567,'Questions_de_Village_V1-2-1'!$A:$AB,6,FALSE)</f>
        <v>295.06230012600003</v>
      </c>
      <c r="H567" s="273"/>
      <c r="I567" s="273" t="str">
        <f>VLOOKUP(A567,'Questions_de_Village_V1-2-1'!$A:$AB,10,FALSE)</f>
        <v>Kouka</v>
      </c>
      <c r="J567" s="273" t="str">
        <f>VLOOKUP(A567,'Questions_de_Village_V1-2-1'!$A:$AB,11,FALSE)</f>
        <v>Bisney</v>
      </c>
      <c r="K567" s="273" t="str">
        <f>VLOOKUP(A567,'Questions_de_Village_V1-2-1'!$A:$AB,14,FALSE)</f>
        <v>bh_in_next_village</v>
      </c>
      <c r="L567" s="273">
        <f>VLOOKUP(A567,'Questions_de_Village_V1-2-1'!$A:$AB,15,FALSE)</f>
        <v>0</v>
      </c>
      <c r="M567" s="273">
        <f>VLOOKUP(A567,'Questions_de_Village_V1-2-1'!$A:$AB,16,FALSE)</f>
        <v>0</v>
      </c>
      <c r="N567" s="151"/>
      <c r="O567" s="151"/>
      <c r="P567" s="151">
        <v>1247</v>
      </c>
      <c r="Q567" s="151">
        <v>1311</v>
      </c>
      <c r="R567" s="151">
        <v>65</v>
      </c>
      <c r="S567" s="149">
        <v>383</v>
      </c>
      <c r="T567" s="149">
        <v>251</v>
      </c>
      <c r="U567" s="153">
        <v>65.535248041775461</v>
      </c>
      <c r="V567" s="149">
        <v>90</v>
      </c>
      <c r="W567" s="153">
        <v>23.49869451697128</v>
      </c>
      <c r="X567" s="152">
        <v>5.8923076923076927</v>
      </c>
      <c r="Y567" s="152">
        <v>3.8615384615384616</v>
      </c>
      <c r="Z567" s="152">
        <v>1.3846153846153846</v>
      </c>
      <c r="AA567" s="156">
        <v>59</v>
      </c>
      <c r="AB567" s="153">
        <v>90.769230769230774</v>
      </c>
      <c r="AC567" s="156">
        <v>5</v>
      </c>
      <c r="AD567" s="153">
        <v>7.6923076923076925</v>
      </c>
      <c r="AE567" s="156">
        <v>0</v>
      </c>
      <c r="AF567" s="153">
        <v>0</v>
      </c>
      <c r="AG567" s="156">
        <v>0</v>
      </c>
      <c r="AH567" s="153">
        <v>0</v>
      </c>
      <c r="AI567" s="151">
        <v>39</v>
      </c>
      <c r="AJ567" s="151">
        <v>51</v>
      </c>
      <c r="AK567" s="153">
        <v>43.333333333333336</v>
      </c>
      <c r="AL567" s="153">
        <v>56.666666666666664</v>
      </c>
      <c r="AM567" s="153">
        <v>100</v>
      </c>
      <c r="AN567" s="154">
        <v>32.033333333333331</v>
      </c>
      <c r="AO567" s="273" t="s">
        <v>219</v>
      </c>
    </row>
    <row r="568" spans="1:41" x14ac:dyDescent="0.25">
      <c r="A568" s="181" t="s">
        <v>1502</v>
      </c>
      <c r="B568" s="151" t="s">
        <v>1502</v>
      </c>
      <c r="C568" s="273" t="str">
        <f>VLOOKUP(A568,'Questions_de_Village_V1-2-1'!$A:$AB,1,FALSE)</f>
        <v>Touweyra I</v>
      </c>
      <c r="D568" s="273" t="str">
        <f>VLOOKUP(A568,'Questions_de_Village_V1-2-1'!$A:$AB,9,FALSE)</f>
        <v>Touweyrai</v>
      </c>
      <c r="E568" s="273">
        <f>VLOOKUP(A568,'Questions_de_Village_V1-2-1'!$A:$AB,4,FALSE)</f>
        <v>12.1537819655</v>
      </c>
      <c r="F568" s="273">
        <f>VLOOKUP(A568,'Questions_de_Village_V1-2-1'!$A:$AB,5,FALSE)</f>
        <v>17.5683011544</v>
      </c>
      <c r="G568" s="273">
        <f>VLOOKUP(A568,'Questions_de_Village_V1-2-1'!$A:$AB,6,FALSE)</f>
        <v>330.32013330400002</v>
      </c>
      <c r="H568" s="273"/>
      <c r="I568" s="273" t="str">
        <f>VLOOKUP(A568,'Questions_de_Village_V1-2-1'!$A:$AB,10,FALSE)</f>
        <v>Amloudouba</v>
      </c>
      <c r="J568" s="273" t="str">
        <f>VLOOKUP(A568,'Questions_de_Village_V1-2-1'!$A:$AB,11,FALSE)</f>
        <v>Arbouchatak</v>
      </c>
      <c r="K568" s="273" t="str">
        <f>VLOOKUP(A568,'Questions_de_Village_V1-2-1'!$A:$AB,14,FALSE)</f>
        <v>commercial_bh_in_next_village</v>
      </c>
      <c r="L568" s="273">
        <f>VLOOKUP(A568,'Questions_de_Village_V1-2-1'!$A:$AB,15,FALSE)</f>
        <v>1</v>
      </c>
      <c r="M568" s="273">
        <f>VLOOKUP(A568,'Questions_de_Village_V1-2-1'!$A:$AB,16,FALSE)</f>
        <v>0</v>
      </c>
      <c r="N568" s="151"/>
      <c r="O568" s="151"/>
      <c r="P568" s="151">
        <v>1117</v>
      </c>
      <c r="Q568" s="151">
        <v>1137</v>
      </c>
      <c r="R568" s="151">
        <v>21</v>
      </c>
      <c r="S568" s="149">
        <v>117</v>
      </c>
      <c r="T568" s="149">
        <v>78</v>
      </c>
      <c r="U568" s="153">
        <v>66.666666666666657</v>
      </c>
      <c r="V568" s="149">
        <v>34</v>
      </c>
      <c r="W568" s="153">
        <v>29.059829059829063</v>
      </c>
      <c r="X568" s="152">
        <v>5.5714285714285712</v>
      </c>
      <c r="Y568" s="152">
        <v>3.7142857142857144</v>
      </c>
      <c r="Z568" s="152">
        <v>1.6190476190476191</v>
      </c>
      <c r="AA568" s="156">
        <v>21</v>
      </c>
      <c r="AB568" s="153">
        <v>100</v>
      </c>
      <c r="AC568" s="156">
        <v>0</v>
      </c>
      <c r="AD568" s="153">
        <v>0</v>
      </c>
      <c r="AE568" s="156">
        <v>0</v>
      </c>
      <c r="AF568" s="153">
        <v>0</v>
      </c>
      <c r="AG568" s="156">
        <v>0</v>
      </c>
      <c r="AH568" s="153">
        <v>0</v>
      </c>
      <c r="AI568" s="151">
        <v>16</v>
      </c>
      <c r="AJ568" s="151">
        <v>18</v>
      </c>
      <c r="AK568" s="153">
        <v>47.058823529411761</v>
      </c>
      <c r="AL568" s="153">
        <v>52.941176470588239</v>
      </c>
      <c r="AM568" s="153">
        <v>100</v>
      </c>
      <c r="AN568" s="154">
        <v>31.794117647058822</v>
      </c>
      <c r="AO568" s="273" t="s">
        <v>1796</v>
      </c>
    </row>
    <row r="569" spans="1:41" x14ac:dyDescent="0.25">
      <c r="A569" s="150" t="s">
        <v>1922</v>
      </c>
      <c r="B569" s="151" t="s">
        <v>1922</v>
      </c>
      <c r="C569" s="273" t="e">
        <f>VLOOKUP(A569,'Questions_de_Village_V1-2-1'!$A:$AB,1,FALSE)</f>
        <v>#N/A</v>
      </c>
      <c r="D569" s="273" t="e">
        <f>VLOOKUP(A569,'Questions_de_Village_V1-2-1'!$A:$AB,9,FALSE)</f>
        <v>#N/A</v>
      </c>
      <c r="E569" s="273" t="e">
        <f>VLOOKUP(A569,'Questions_de_Village_V1-2-1'!$A:$AB,4,FALSE)</f>
        <v>#N/A</v>
      </c>
      <c r="F569" s="273" t="e">
        <f>VLOOKUP(A569,'Questions_de_Village_V1-2-1'!$A:$AB,5,FALSE)</f>
        <v>#N/A</v>
      </c>
      <c r="G569" s="273" t="e">
        <f>VLOOKUP(A569,'Questions_de_Village_V1-2-1'!$A:$AB,6,FALSE)</f>
        <v>#N/A</v>
      </c>
      <c r="H569" s="273"/>
      <c r="I569" s="273" t="e">
        <f>VLOOKUP(A569,'Questions_de_Village_V1-2-1'!$A:$AB,10,FALSE)</f>
        <v>#N/A</v>
      </c>
      <c r="J569" s="273" t="e">
        <f>VLOOKUP(A569,'Questions_de_Village_V1-2-1'!$A:$AB,11,FALSE)</f>
        <v>#N/A</v>
      </c>
      <c r="K569" s="273" t="e">
        <f>VLOOKUP(A569,'Questions_de_Village_V1-2-1'!$A:$AB,14,FALSE)</f>
        <v>#N/A</v>
      </c>
      <c r="L569" s="273" t="e">
        <f>VLOOKUP(A569,'Questions_de_Village_V1-2-1'!$A:$AB,15,FALSE)</f>
        <v>#N/A</v>
      </c>
      <c r="M569" s="273" t="e">
        <f>VLOOKUP(A569,'Questions_de_Village_V1-2-1'!$A:$AB,16,FALSE)</f>
        <v>#N/A</v>
      </c>
      <c r="N569" s="151"/>
      <c r="O569" s="151"/>
      <c r="P569" s="151">
        <v>2</v>
      </c>
      <c r="Q569" s="151">
        <v>185</v>
      </c>
      <c r="R569" s="151">
        <v>184</v>
      </c>
      <c r="S569" s="149">
        <v>1043</v>
      </c>
      <c r="T569" s="149">
        <v>697</v>
      </c>
      <c r="U569" s="153">
        <v>66.826462128475555</v>
      </c>
      <c r="V569" s="149">
        <v>332</v>
      </c>
      <c r="W569" s="153">
        <v>31.831255992329815</v>
      </c>
      <c r="X569" s="152">
        <v>5.6684782608695654</v>
      </c>
      <c r="Y569" s="152">
        <v>4.4679487179487181</v>
      </c>
      <c r="Z569" s="152">
        <v>1.8043478260869565</v>
      </c>
      <c r="AA569" s="156">
        <v>163</v>
      </c>
      <c r="AB569" s="153">
        <v>88.58695652173914</v>
      </c>
      <c r="AC569" s="156">
        <v>16</v>
      </c>
      <c r="AD569" s="153">
        <v>8.695652173913043</v>
      </c>
      <c r="AE569" s="156">
        <v>2</v>
      </c>
      <c r="AF569" s="153">
        <v>1.0869565217391304</v>
      </c>
      <c r="AG569" s="156">
        <v>0</v>
      </c>
      <c r="AH569" s="153">
        <v>0</v>
      </c>
      <c r="AI569" s="151">
        <v>154</v>
      </c>
      <c r="AJ569" s="151">
        <v>178</v>
      </c>
      <c r="AK569" s="153">
        <v>46.385542168674696</v>
      </c>
      <c r="AL569" s="153">
        <v>53.614457831325304</v>
      </c>
      <c r="AM569" s="153">
        <v>100</v>
      </c>
      <c r="AN569" s="154">
        <v>35.816265060240966</v>
      </c>
      <c r="AO569" s="273" t="s">
        <v>2063</v>
      </c>
    </row>
    <row r="570" spans="1:41" x14ac:dyDescent="0.25">
      <c r="A570" s="266" t="s">
        <v>1237</v>
      </c>
      <c r="B570" s="151" t="s">
        <v>1237</v>
      </c>
      <c r="C570" s="273" t="str">
        <f>VLOOKUP(A570,'Questions_de_Village_V1-2-1'!$A:$AB,1,FALSE)</f>
        <v>Walat Fayit</v>
      </c>
      <c r="D570" s="273" t="str">
        <f>VLOOKUP(A570,'Questions_de_Village_V1-2-1'!$A:$AB,9,FALSE)</f>
        <v>Waladfayd</v>
      </c>
      <c r="E570" s="273">
        <f>VLOOKUP(A570,'Questions_de_Village_V1-2-1'!$A:$AB,4,FALSE)</f>
        <v>12.2492438779</v>
      </c>
      <c r="F570" s="273">
        <f>VLOOKUP(A570,'Questions_de_Village_V1-2-1'!$A:$AB,5,FALSE)</f>
        <v>17.002572871600002</v>
      </c>
      <c r="G570" s="273">
        <f>VLOOKUP(A570,'Questions_de_Village_V1-2-1'!$A:$AB,6,FALSE)</f>
        <v>320.962662798</v>
      </c>
      <c r="H570" s="273"/>
      <c r="I570" s="273" t="str">
        <f>VLOOKUP(A570,'Questions_de_Village_V1-2-1'!$A:$AB,10,FALSE)</f>
        <v>Tania_1_Bokoro_</v>
      </c>
      <c r="J570" s="273" t="str">
        <f>VLOOKUP(A570,'Questions_de_Village_V1-2-1'!$A:$AB,11,FALSE)</f>
        <v>Bokoro</v>
      </c>
      <c r="K570" s="273" t="str">
        <f>VLOOKUP(A570,'Questions_de_Village_V1-2-1'!$A:$AB,14,FALSE)</f>
        <v>open_well_in_or_near_village</v>
      </c>
      <c r="L570" s="273">
        <f>VLOOKUP(A570,'Questions_de_Village_V1-2-1'!$A:$AB,15,FALSE)</f>
        <v>0</v>
      </c>
      <c r="M570" s="273">
        <f>VLOOKUP(A570,'Questions_de_Village_V1-2-1'!$A:$AB,16,FALSE)</f>
        <v>1</v>
      </c>
      <c r="N570" s="151"/>
      <c r="O570" s="151"/>
      <c r="P570" s="151">
        <v>8061</v>
      </c>
      <c r="Q570" s="151">
        <v>8185</v>
      </c>
      <c r="R570" s="151">
        <v>125</v>
      </c>
      <c r="S570" s="149">
        <v>697</v>
      </c>
      <c r="T570" s="149">
        <v>455</v>
      </c>
      <c r="U570" s="153">
        <v>65.279770444763273</v>
      </c>
      <c r="V570" s="149">
        <v>179</v>
      </c>
      <c r="W570" s="153">
        <v>25.681492109038739</v>
      </c>
      <c r="X570" s="152">
        <v>5.5759999999999996</v>
      </c>
      <c r="Y570" s="152">
        <v>3.64</v>
      </c>
      <c r="Z570" s="152">
        <v>1.4319999999999999</v>
      </c>
      <c r="AA570" s="156">
        <v>114</v>
      </c>
      <c r="AB570" s="153">
        <v>91.2</v>
      </c>
      <c r="AC570" s="156">
        <v>7</v>
      </c>
      <c r="AD570" s="153">
        <v>5.6000000000000005</v>
      </c>
      <c r="AE570" s="156">
        <v>2</v>
      </c>
      <c r="AF570" s="153">
        <v>1.6</v>
      </c>
      <c r="AG570" s="156">
        <v>0</v>
      </c>
      <c r="AH570" s="153">
        <v>0</v>
      </c>
      <c r="AI570" s="151">
        <v>91</v>
      </c>
      <c r="AJ570" s="151">
        <v>88</v>
      </c>
      <c r="AK570" s="153">
        <v>50.837988826815639</v>
      </c>
      <c r="AL570" s="153">
        <v>49.162011173184354</v>
      </c>
      <c r="AM570" s="153">
        <v>100</v>
      </c>
      <c r="AN570" s="154">
        <v>33.368715083798882</v>
      </c>
      <c r="AO570" s="273" t="s">
        <v>102</v>
      </c>
    </row>
    <row r="571" spans="1:41" x14ac:dyDescent="0.25">
      <c r="A571" s="150" t="s">
        <v>1138</v>
      </c>
      <c r="B571" s="151" t="s">
        <v>1138</v>
      </c>
      <c r="C571" s="273" t="str">
        <f>VLOOKUP(A571,'Questions_de_Village_V1-2-1'!$A:$AB,1,FALSE)</f>
        <v>Yaskoma</v>
      </c>
      <c r="D571" s="273" t="str">
        <f>VLOOKUP(A571,'Questions_de_Village_V1-2-1'!$A:$AB,9,FALSE)</f>
        <v>Yeskoma1</v>
      </c>
      <c r="E571" s="273">
        <f>VLOOKUP(A571,'Questions_de_Village_V1-2-1'!$A:$AB,4,FALSE)</f>
        <v>12.8020287479</v>
      </c>
      <c r="F571" s="273">
        <f>VLOOKUP(A571,'Questions_de_Village_V1-2-1'!$A:$AB,5,FALSE)</f>
        <v>16.180263382700002</v>
      </c>
      <c r="G571" s="273">
        <f>VLOOKUP(A571,'Questions_de_Village_V1-2-1'!$A:$AB,6,FALSE)</f>
        <v>298.69509602199997</v>
      </c>
      <c r="H571" s="273"/>
      <c r="I571" s="273" t="str">
        <f>VLOOKUP(A571,'Questions_de_Village_V1-2-1'!$A:$AB,10,FALSE)</f>
        <v>Moito</v>
      </c>
      <c r="J571" s="273" t="str">
        <f>VLOOKUP(A571,'Questions_de_Village_V1-2-1'!$A:$AB,11,FALSE)</f>
        <v>Bisney</v>
      </c>
      <c r="K571" s="273" t="str">
        <f>VLOOKUP(A571,'Questions_de_Village_V1-2-1'!$A:$AB,14,FALSE)</f>
        <v>bh_in_village</v>
      </c>
      <c r="L571" s="273">
        <f>VLOOKUP(A571,'Questions_de_Village_V1-2-1'!$A:$AB,15,FALSE)</f>
        <v>1</v>
      </c>
      <c r="M571" s="273">
        <f>VLOOKUP(A571,'Questions_de_Village_V1-2-1'!$A:$AB,16,FALSE)</f>
        <v>0</v>
      </c>
      <c r="N571" s="151"/>
      <c r="O571" s="151"/>
      <c r="P571" s="151">
        <v>423</v>
      </c>
      <c r="Q571" s="151">
        <v>513</v>
      </c>
      <c r="R571" s="151">
        <v>91</v>
      </c>
      <c r="S571" s="149">
        <v>594</v>
      </c>
      <c r="T571" s="149">
        <v>413</v>
      </c>
      <c r="U571" s="153">
        <v>69.528619528619529</v>
      </c>
      <c r="V571" s="149">
        <v>134</v>
      </c>
      <c r="W571" s="153">
        <v>22.558922558922561</v>
      </c>
      <c r="X571" s="152">
        <v>6.5274725274725274</v>
      </c>
      <c r="Y571" s="152">
        <v>4.5384615384615383</v>
      </c>
      <c r="Z571" s="152">
        <v>1.4725274725274726</v>
      </c>
      <c r="AA571" s="156">
        <v>85</v>
      </c>
      <c r="AB571" s="153">
        <v>93.406593406593402</v>
      </c>
      <c r="AC571" s="156">
        <v>5</v>
      </c>
      <c r="AD571" s="153">
        <v>5.4945054945054945</v>
      </c>
      <c r="AE571" s="156">
        <v>1</v>
      </c>
      <c r="AF571" s="153">
        <v>1.098901098901099</v>
      </c>
      <c r="AG571" s="156">
        <v>0</v>
      </c>
      <c r="AH571" s="153">
        <v>0</v>
      </c>
      <c r="AI571" s="151">
        <v>66</v>
      </c>
      <c r="AJ571" s="151">
        <v>68</v>
      </c>
      <c r="AK571" s="153">
        <v>49.253731343283583</v>
      </c>
      <c r="AL571" s="153">
        <v>50.746268656716417</v>
      </c>
      <c r="AM571" s="153">
        <v>100</v>
      </c>
      <c r="AN571" s="154">
        <v>36.820895522388057</v>
      </c>
      <c r="AO571" s="273" t="s">
        <v>219</v>
      </c>
    </row>
    <row r="572" spans="1:41" x14ac:dyDescent="0.25">
      <c r="A572" s="266" t="s">
        <v>225</v>
      </c>
      <c r="B572" s="151" t="s">
        <v>225</v>
      </c>
      <c r="C572" s="273" t="str">
        <f>VLOOKUP(A572,'Questions_de_Village_V1-2-1'!$A:$AB,1,FALSE)</f>
        <v>Yeskoma1</v>
      </c>
      <c r="D572" s="273" t="str">
        <f>VLOOKUP(A572,'Questions_de_Village_V1-2-1'!$A:$AB,9,FALSE)</f>
        <v>Yeskoma2</v>
      </c>
      <c r="E572" s="273">
        <f>VLOOKUP(A572,'Questions_de_Village_V1-2-1'!$A:$AB,4,FALSE)</f>
        <v>12.793341589500001</v>
      </c>
      <c r="F572" s="273">
        <f>VLOOKUP(A572,'Questions_de_Village_V1-2-1'!$A:$AB,5,FALSE)</f>
        <v>16.1887493069</v>
      </c>
      <c r="G572" s="273">
        <f>VLOOKUP(A572,'Questions_de_Village_V1-2-1'!$A:$AB,6,FALSE)</f>
        <v>292.89096551199998</v>
      </c>
      <c r="H572" s="273"/>
      <c r="I572" s="273" t="str">
        <f>VLOOKUP(A572,'Questions_de_Village_V1-2-1'!$A:$AB,10,FALSE)</f>
        <v>Kouka</v>
      </c>
      <c r="J572" s="273" t="str">
        <f>VLOOKUP(A572,'Questions_de_Village_V1-2-1'!$A:$AB,11,FALSE)</f>
        <v>Bisney</v>
      </c>
      <c r="K572" s="273" t="str">
        <f>VLOOKUP(A572,'Questions_de_Village_V1-2-1'!$A:$AB,14,FALSE)</f>
        <v>open_well_far_from_village</v>
      </c>
      <c r="L572" s="273">
        <f>VLOOKUP(A572,'Questions_de_Village_V1-2-1'!$A:$AB,15,FALSE)</f>
        <v>0</v>
      </c>
      <c r="M572" s="273">
        <f>VLOOKUP(A572,'Questions_de_Village_V1-2-1'!$A:$AB,16,FALSE)</f>
        <v>1</v>
      </c>
      <c r="N572" s="151"/>
      <c r="O572" s="151"/>
      <c r="P572" s="151">
        <v>1454</v>
      </c>
      <c r="Q572" s="151">
        <v>1486</v>
      </c>
      <c r="R572" s="151">
        <v>33</v>
      </c>
      <c r="S572" s="149">
        <v>216</v>
      </c>
      <c r="T572" s="149">
        <v>148</v>
      </c>
      <c r="U572" s="153">
        <v>68.518518518518519</v>
      </c>
      <c r="V572" s="149">
        <v>105</v>
      </c>
      <c r="W572" s="153">
        <v>48.611111111111107</v>
      </c>
      <c r="X572" s="152">
        <v>6.5454545454545459</v>
      </c>
      <c r="Y572" s="152">
        <v>4.4848484848484844</v>
      </c>
      <c r="Z572" s="152">
        <v>3.1818181818181817</v>
      </c>
      <c r="AA572" s="156">
        <v>31</v>
      </c>
      <c r="AB572" s="153">
        <v>93.939393939393938</v>
      </c>
      <c r="AC572" s="156">
        <v>2</v>
      </c>
      <c r="AD572" s="153">
        <v>6.0606060606060606</v>
      </c>
      <c r="AE572" s="156">
        <v>0</v>
      </c>
      <c r="AF572" s="153">
        <v>0</v>
      </c>
      <c r="AG572" s="156">
        <v>0</v>
      </c>
      <c r="AH572" s="153">
        <v>0</v>
      </c>
      <c r="AI572" s="151">
        <v>38</v>
      </c>
      <c r="AJ572" s="151">
        <v>67</v>
      </c>
      <c r="AK572" s="153">
        <v>36.19047619047619</v>
      </c>
      <c r="AL572" s="153">
        <v>63.809523809523803</v>
      </c>
      <c r="AM572" s="153">
        <v>100</v>
      </c>
      <c r="AN572" s="154">
        <v>36.25714285714286</v>
      </c>
      <c r="AO572" s="273" t="s">
        <v>219</v>
      </c>
    </row>
    <row r="573" spans="1:41" x14ac:dyDescent="0.25">
      <c r="A573" s="266" t="s">
        <v>225</v>
      </c>
      <c r="B573" s="151" t="s">
        <v>225</v>
      </c>
      <c r="C573" s="273" t="str">
        <f>VLOOKUP(A573,'Questions_de_Village_V1-2-1'!$A:$AB,1,FALSE)</f>
        <v>Yeskoma1</v>
      </c>
      <c r="D573" s="273" t="str">
        <f>VLOOKUP(A573,'Questions_de_Village_V1-2-1'!$A:$AB,9,FALSE)</f>
        <v>Yeskoma2</v>
      </c>
      <c r="E573" s="273">
        <f>VLOOKUP(A573,'Questions_de_Village_V1-2-1'!$A:$AB,4,FALSE)</f>
        <v>12.793341589500001</v>
      </c>
      <c r="F573" s="273">
        <f>VLOOKUP(A573,'Questions_de_Village_V1-2-1'!$A:$AB,5,FALSE)</f>
        <v>16.1887493069</v>
      </c>
      <c r="G573" s="273">
        <f>VLOOKUP(A573,'Questions_de_Village_V1-2-1'!$A:$AB,6,FALSE)</f>
        <v>292.89096551199998</v>
      </c>
      <c r="H573" s="273"/>
      <c r="I573" s="273" t="str">
        <f>VLOOKUP(A573,'Questions_de_Village_V1-2-1'!$A:$AB,10,FALSE)</f>
        <v>Kouka</v>
      </c>
      <c r="J573" s="273" t="str">
        <f>VLOOKUP(A573,'Questions_de_Village_V1-2-1'!$A:$AB,11,FALSE)</f>
        <v>Bisney</v>
      </c>
      <c r="K573" s="273" t="str">
        <f>VLOOKUP(A573,'Questions_de_Village_V1-2-1'!$A:$AB,14,FALSE)</f>
        <v>open_well_far_from_village</v>
      </c>
      <c r="L573" s="273">
        <f>VLOOKUP(A573,'Questions_de_Village_V1-2-1'!$A:$AB,15,FALSE)</f>
        <v>0</v>
      </c>
      <c r="M573" s="273">
        <f>VLOOKUP(A573,'Questions_de_Village_V1-2-1'!$A:$AB,16,FALSE)</f>
        <v>1</v>
      </c>
      <c r="N573" s="151"/>
      <c r="O573" s="151"/>
      <c r="P573" s="151">
        <v>1454</v>
      </c>
      <c r="Q573" s="151">
        <v>1486</v>
      </c>
      <c r="R573" s="151">
        <v>33</v>
      </c>
      <c r="S573" s="149">
        <v>216</v>
      </c>
      <c r="T573" s="149">
        <v>148</v>
      </c>
      <c r="U573" s="153">
        <v>68.518518518518519</v>
      </c>
      <c r="V573" s="149">
        <v>105</v>
      </c>
      <c r="W573" s="153">
        <v>48.611111111111107</v>
      </c>
      <c r="X573" s="152">
        <v>6.5454545454545459</v>
      </c>
      <c r="Y573" s="152">
        <v>4.4848484848484844</v>
      </c>
      <c r="Z573" s="152">
        <v>3.1818181818181817</v>
      </c>
      <c r="AA573" s="156">
        <v>31</v>
      </c>
      <c r="AB573" s="153">
        <v>93.939393939393938</v>
      </c>
      <c r="AC573" s="156">
        <v>2</v>
      </c>
      <c r="AD573" s="153">
        <v>6.0606060606060606</v>
      </c>
      <c r="AE573" s="156">
        <v>0</v>
      </c>
      <c r="AF573" s="153">
        <v>0</v>
      </c>
      <c r="AG573" s="156">
        <v>0</v>
      </c>
      <c r="AH573" s="153">
        <v>0</v>
      </c>
      <c r="AI573" s="151">
        <v>38</v>
      </c>
      <c r="AJ573" s="151">
        <v>67</v>
      </c>
      <c r="AK573" s="153">
        <v>36.19047619047619</v>
      </c>
      <c r="AL573" s="153">
        <v>63.809523809523803</v>
      </c>
      <c r="AM573" s="153">
        <v>100</v>
      </c>
      <c r="AN573" s="154">
        <v>36.25714285714286</v>
      </c>
      <c r="AO573" s="273" t="s">
        <v>219</v>
      </c>
    </row>
    <row r="574" spans="1:41" x14ac:dyDescent="0.25">
      <c r="A574" s="150" t="s">
        <v>38</v>
      </c>
      <c r="B574" s="151" t="s">
        <v>38</v>
      </c>
      <c r="C574" s="273" t="str">
        <f>VLOOKUP(A574,'Questions_de_Village_V1-2-1'!$A:$AB,1,FALSE)</f>
        <v>Zirega</v>
      </c>
      <c r="D574" s="273" t="str">
        <f>VLOOKUP(A574,'Questions_de_Village_V1-2-1'!$A:$AB,9,FALSE)</f>
        <v>Zirega</v>
      </c>
      <c r="E574" s="273">
        <f>VLOOKUP(A574,'Questions_de_Village_V1-2-1'!$A:$AB,4,FALSE)</f>
        <v>12.591132162999999</v>
      </c>
      <c r="F574" s="273">
        <f>VLOOKUP(A574,'Questions_de_Village_V1-2-1'!$A:$AB,5,FALSE)</f>
        <v>16.555453871200001</v>
      </c>
      <c r="G574" s="273">
        <f>VLOOKUP(A574,'Questions_de_Village_V1-2-1'!$A:$AB,6,FALSE)</f>
        <v>309.03290242700001</v>
      </c>
      <c r="H574" s="273"/>
      <c r="I574" s="273" t="str">
        <f>VLOOKUP(A574,'Questions_de_Village_V1-2-1'!$A:$AB,10,FALSE)</f>
        <v>Moito</v>
      </c>
      <c r="J574" s="273" t="str">
        <f>VLOOKUP(A574,'Questions_de_Village_V1-2-1'!$A:$AB,11,FALSE)</f>
        <v>Moito</v>
      </c>
      <c r="K574" s="273" t="str">
        <f>VLOOKUP(A574,'Questions_de_Village_V1-2-1'!$A:$AB,14,FALSE)</f>
        <v>bh_in_next_village</v>
      </c>
      <c r="L574" s="273">
        <f>VLOOKUP(A574,'Questions_de_Village_V1-2-1'!$A:$AB,15,FALSE)</f>
        <v>0</v>
      </c>
      <c r="M574" s="273">
        <f>VLOOKUP(A574,'Questions_de_Village_V1-2-1'!$A:$AB,16,FALSE)</f>
        <v>1</v>
      </c>
      <c r="N574" s="151"/>
      <c r="O574" s="151"/>
      <c r="P574" s="151">
        <v>2738</v>
      </c>
      <c r="Q574" s="151">
        <v>3036</v>
      </c>
      <c r="R574" s="151">
        <v>299</v>
      </c>
      <c r="S574" s="149">
        <v>1580</v>
      </c>
      <c r="T574" s="149">
        <v>1029</v>
      </c>
      <c r="U574" s="153">
        <v>65.12658227848101</v>
      </c>
      <c r="V574" s="149">
        <v>426</v>
      </c>
      <c r="W574" s="153">
        <v>26.962025316455694</v>
      </c>
      <c r="X574" s="152">
        <v>5.2842809364548495</v>
      </c>
      <c r="Y574" s="152">
        <v>4.0038910505836576</v>
      </c>
      <c r="Z574" s="152">
        <v>1.4247491638795986</v>
      </c>
      <c r="AA574" s="156">
        <v>271</v>
      </c>
      <c r="AB574" s="153">
        <v>90.635451505016718</v>
      </c>
      <c r="AC574" s="156">
        <v>16</v>
      </c>
      <c r="AD574" s="153">
        <v>5.3511705685618729</v>
      </c>
      <c r="AE574" s="156">
        <v>1</v>
      </c>
      <c r="AF574" s="153">
        <v>0.33444816053511706</v>
      </c>
      <c r="AG574" s="156">
        <v>0</v>
      </c>
      <c r="AH574" s="153">
        <v>0</v>
      </c>
      <c r="AI574" s="151">
        <v>196</v>
      </c>
      <c r="AJ574" s="151">
        <v>230</v>
      </c>
      <c r="AK574" s="153">
        <v>46.009389671361504</v>
      </c>
      <c r="AL574" s="153">
        <v>53.990610328638496</v>
      </c>
      <c r="AM574" s="153">
        <v>100</v>
      </c>
      <c r="AN574" s="154">
        <v>33.431924882629104</v>
      </c>
      <c r="AO574" s="273" t="s">
        <v>105</v>
      </c>
    </row>
    <row r="575" spans="1:41" x14ac:dyDescent="0.25">
      <c r="A575" s="266" t="s">
        <v>1149</v>
      </c>
      <c r="B575" s="269" t="s">
        <v>1149</v>
      </c>
      <c r="C575" s="273" t="str">
        <f>VLOOKUP(A575,'Questions_de_Village_V1-2-1'!$A:$AB,1,FALSE)</f>
        <v>Zougoubi</v>
      </c>
      <c r="D575" s="273" t="str">
        <f>VLOOKUP(A575,'Questions_de_Village_V1-2-1'!$A:$AB,9,FALSE)</f>
        <v>Moito</v>
      </c>
      <c r="E575" s="273">
        <f>VLOOKUP(A575,'Questions_de_Village_V1-2-1'!$A:$AB,4,FALSE)</f>
        <v>12.6147823403</v>
      </c>
      <c r="F575" s="273">
        <f>VLOOKUP(A575,'Questions_de_Village_V1-2-1'!$A:$AB,5,FALSE)</f>
        <v>16.158306816300001</v>
      </c>
      <c r="G575" s="273">
        <f>VLOOKUP(A575,'Questions_de_Village_V1-2-1'!$A:$AB,6,FALSE)</f>
        <v>313.19876842100001</v>
      </c>
      <c r="H575" s="273"/>
      <c r="I575" s="273" t="str">
        <f>VLOOKUP(A575,'Questions_de_Village_V1-2-1'!$A:$AB,10,FALSE)</f>
        <v>Assala</v>
      </c>
      <c r="J575" s="273" t="str">
        <f>VLOOKUP(A575,'Questions_de_Village_V1-2-1'!$A:$AB,11,FALSE)</f>
        <v>Bisney</v>
      </c>
      <c r="K575" s="273" t="str">
        <f>VLOOKUP(A575,'Questions_de_Village_V1-2-1'!$A:$AB,14,FALSE)</f>
        <v>bh_in_village</v>
      </c>
      <c r="L575" s="273">
        <f>VLOOKUP(A575,'Questions_de_Village_V1-2-1'!$A:$AB,15,FALSE)</f>
        <v>1</v>
      </c>
      <c r="M575" s="273">
        <f>VLOOKUP(A575,'Questions_de_Village_V1-2-1'!$A:$AB,16,FALSE)</f>
        <v>0</v>
      </c>
      <c r="N575" s="269"/>
      <c r="O575" s="269"/>
      <c r="P575" s="269">
        <v>1058</v>
      </c>
      <c r="Q575" s="269">
        <v>1094</v>
      </c>
      <c r="R575" s="269">
        <v>37</v>
      </c>
      <c r="S575" s="266">
        <v>218</v>
      </c>
      <c r="T575" s="266">
        <v>149</v>
      </c>
      <c r="U575" s="271">
        <v>68.348623853211009</v>
      </c>
      <c r="V575" s="266">
        <v>72</v>
      </c>
      <c r="W575" s="271">
        <v>33.027522935779821</v>
      </c>
      <c r="X575" s="270">
        <v>5.8918918918918921</v>
      </c>
      <c r="Y575" s="270">
        <v>4.0270270270270272</v>
      </c>
      <c r="Z575" s="270">
        <v>1.9459459459459461</v>
      </c>
      <c r="AA575" s="274">
        <v>36</v>
      </c>
      <c r="AB575" s="271">
        <v>97.297297297297305</v>
      </c>
      <c r="AC575" s="274">
        <v>0</v>
      </c>
      <c r="AD575" s="271">
        <v>0</v>
      </c>
      <c r="AE575" s="274">
        <v>0</v>
      </c>
      <c r="AF575" s="271">
        <v>0</v>
      </c>
      <c r="AG575" s="274">
        <v>0</v>
      </c>
      <c r="AH575" s="271">
        <v>0</v>
      </c>
      <c r="AI575" s="269">
        <v>35</v>
      </c>
      <c r="AJ575" s="269">
        <v>37</v>
      </c>
      <c r="AK575" s="271">
        <v>48.611111111111107</v>
      </c>
      <c r="AL575" s="271">
        <v>51.388888888888886</v>
      </c>
      <c r="AM575" s="271">
        <v>100</v>
      </c>
      <c r="AN575" s="272">
        <v>32.736111111111114</v>
      </c>
      <c r="AO575" s="273" t="s">
        <v>219</v>
      </c>
    </row>
    <row r="576" spans="1:41" x14ac:dyDescent="0.25">
      <c r="A576" s="266" t="s">
        <v>1238</v>
      </c>
      <c r="B576" s="269" t="s">
        <v>1965</v>
      </c>
      <c r="C576" s="273" t="str">
        <f>VLOOKUP(A576,'Questions_de_Village_V1-2-1'!$A:$AB,1,FALSE)</f>
        <v>Zouwa</v>
      </c>
      <c r="D576" s="273" t="str">
        <f>VLOOKUP(A576,'Questions_de_Village_V1-2-1'!$A:$AB,9,FALSE)</f>
        <v>Zoua1</v>
      </c>
      <c r="E576" s="273">
        <f>VLOOKUP(A576,'Questions_de_Village_V1-2-1'!$A:$AB,4,FALSE)</f>
        <v>12.4380166782</v>
      </c>
      <c r="F576" s="273">
        <f>VLOOKUP(A576,'Questions_de_Village_V1-2-1'!$A:$AB,5,FALSE)</f>
        <v>17.015373545500001</v>
      </c>
      <c r="G576" s="273">
        <f>VLOOKUP(A576,'Questions_de_Village_V1-2-1'!$A:$AB,6,FALSE)</f>
        <v>355.35839905300003</v>
      </c>
      <c r="H576" s="273"/>
      <c r="I576" s="273" t="str">
        <f>VLOOKUP(A576,'Questions_de_Village_V1-2-1'!$A:$AB,10,FALSE)</f>
        <v>Tania_1_Bokoro_</v>
      </c>
      <c r="J576" s="273" t="str">
        <f>VLOOKUP(A576,'Questions_de_Village_V1-2-1'!$A:$AB,11,FALSE)</f>
        <v>Bokoro</v>
      </c>
      <c r="K576" s="273" t="str">
        <f>VLOOKUP(A576,'Questions_de_Village_V1-2-1'!$A:$AB,14,FALSE)</f>
        <v>open_well_in_or_near_village</v>
      </c>
      <c r="L576" s="273">
        <f>VLOOKUP(A576,'Questions_de_Village_V1-2-1'!$A:$AB,15,FALSE)</f>
        <v>0</v>
      </c>
      <c r="M576" s="273">
        <f>VLOOKUP(A576,'Questions_de_Village_V1-2-1'!$A:$AB,16,FALSE)</f>
        <v>1</v>
      </c>
      <c r="N576" s="269"/>
      <c r="O576" s="269"/>
      <c r="P576" s="269">
        <v>9080</v>
      </c>
      <c r="Q576" s="269">
        <v>9110</v>
      </c>
      <c r="R576" s="269">
        <v>31</v>
      </c>
      <c r="S576" s="266">
        <v>174</v>
      </c>
      <c r="T576" s="266">
        <v>113</v>
      </c>
      <c r="U576" s="271">
        <v>64.942528735632195</v>
      </c>
      <c r="V576" s="266">
        <v>39</v>
      </c>
      <c r="W576" s="271">
        <v>22.413793103448278</v>
      </c>
      <c r="X576" s="270">
        <v>5.612903225806452</v>
      </c>
      <c r="Y576" s="270">
        <v>3.6451612903225805</v>
      </c>
      <c r="Z576" s="270">
        <v>1.2580645161290323</v>
      </c>
      <c r="AA576" s="274">
        <v>27</v>
      </c>
      <c r="AB576" s="271">
        <v>87.096774193548384</v>
      </c>
      <c r="AC576" s="274">
        <v>2</v>
      </c>
      <c r="AD576" s="271">
        <v>6.4516129032258061</v>
      </c>
      <c r="AE576" s="274">
        <v>0</v>
      </c>
      <c r="AF576" s="271">
        <v>0</v>
      </c>
      <c r="AG576" s="274">
        <v>0</v>
      </c>
      <c r="AH576" s="271">
        <v>0</v>
      </c>
      <c r="AI576" s="269">
        <v>24</v>
      </c>
      <c r="AJ576" s="269">
        <v>15</v>
      </c>
      <c r="AK576" s="271">
        <v>61.53846153846154</v>
      </c>
      <c r="AL576" s="271">
        <v>38.461538461538467</v>
      </c>
      <c r="AM576" s="271">
        <v>100</v>
      </c>
      <c r="AN576" s="272">
        <v>33.07692307692308</v>
      </c>
      <c r="AO576" s="273" t="s">
        <v>102</v>
      </c>
    </row>
    <row r="577" spans="1:41" x14ac:dyDescent="0.25">
      <c r="A577" s="266" t="s">
        <v>1239</v>
      </c>
      <c r="B577" s="269" t="s">
        <v>1239</v>
      </c>
      <c r="C577" s="273" t="str">
        <f>VLOOKUP(A577,'Questions_de_Village_V1-2-1'!$A:$AB,1,FALSE)</f>
        <v>Zouwa 2</v>
      </c>
      <c r="D577" s="273" t="str">
        <f>VLOOKUP(A577,'Questions_de_Village_V1-2-1'!$A:$AB,9,FALSE)</f>
        <v>Zoua2</v>
      </c>
      <c r="E577" s="273">
        <f>VLOOKUP(A577,'Questions_de_Village_V1-2-1'!$A:$AB,4,FALSE)</f>
        <v>12.451213381200001</v>
      </c>
      <c r="F577" s="273">
        <f>VLOOKUP(A577,'Questions_de_Village_V1-2-1'!$A:$AB,5,FALSE)</f>
        <v>17.0189996061</v>
      </c>
      <c r="G577" s="273">
        <f>VLOOKUP(A577,'Questions_de_Village_V1-2-1'!$A:$AB,6,FALSE)</f>
        <v>307.979086564</v>
      </c>
      <c r="H577" s="273"/>
      <c r="I577" s="273" t="str">
        <f>VLOOKUP(A577,'Questions_de_Village_V1-2-1'!$A:$AB,10,FALSE)</f>
        <v>Tania_1_Bokoro_</v>
      </c>
      <c r="J577" s="273" t="str">
        <f>VLOOKUP(A577,'Questions_de_Village_V1-2-1'!$A:$AB,11,FALSE)</f>
        <v>Bokoro</v>
      </c>
      <c r="K577" s="273" t="str">
        <f>VLOOKUP(A577,'Questions_de_Village_V1-2-1'!$A:$AB,14,FALSE)</f>
        <v>open_well_far_from_village</v>
      </c>
      <c r="L577" s="273">
        <f>VLOOKUP(A577,'Questions_de_Village_V1-2-1'!$A:$AB,15,FALSE)</f>
        <v>0</v>
      </c>
      <c r="M577" s="273">
        <f>VLOOKUP(A577,'Questions_de_Village_V1-2-1'!$A:$AB,16,FALSE)</f>
        <v>0</v>
      </c>
      <c r="N577" s="269"/>
      <c r="O577" s="269"/>
      <c r="P577" s="269">
        <v>63</v>
      </c>
      <c r="Q577" s="269">
        <v>78</v>
      </c>
      <c r="R577" s="269">
        <v>16</v>
      </c>
      <c r="S577" s="266">
        <v>85</v>
      </c>
      <c r="T577" s="266">
        <v>54</v>
      </c>
      <c r="U577" s="271">
        <v>63.529411764705877</v>
      </c>
      <c r="V577" s="266">
        <v>23</v>
      </c>
      <c r="W577" s="271">
        <v>27.058823529411764</v>
      </c>
      <c r="X577" s="270">
        <v>5.3125</v>
      </c>
      <c r="Y577" s="270">
        <v>3.8571428571428572</v>
      </c>
      <c r="Z577" s="270">
        <v>1.4375</v>
      </c>
      <c r="AA577" s="274">
        <v>14</v>
      </c>
      <c r="AB577" s="271">
        <v>87.5</v>
      </c>
      <c r="AC577" s="274">
        <v>1</v>
      </c>
      <c r="AD577" s="271">
        <v>6.25</v>
      </c>
      <c r="AE577" s="274">
        <v>0</v>
      </c>
      <c r="AF577" s="271">
        <v>0</v>
      </c>
      <c r="AG577" s="274">
        <v>0</v>
      </c>
      <c r="AH577" s="271">
        <v>0</v>
      </c>
      <c r="AI577" s="269">
        <v>10</v>
      </c>
      <c r="AJ577" s="269">
        <v>13</v>
      </c>
      <c r="AK577" s="271">
        <v>43.478260869565219</v>
      </c>
      <c r="AL577" s="271">
        <v>56.521739130434781</v>
      </c>
      <c r="AM577" s="271">
        <v>100</v>
      </c>
      <c r="AN577" s="272">
        <v>31.608695652173914</v>
      </c>
      <c r="AO577" s="273" t="s">
        <v>102</v>
      </c>
    </row>
  </sheetData>
  <autoFilter ref="C1:C577"/>
  <sortState ref="A2:AO577">
    <sortCondition ref="A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6"/>
  <sheetViews>
    <sheetView workbookViewId="0">
      <selection activeCell="N1" sqref="N1:O1048576"/>
    </sheetView>
  </sheetViews>
  <sheetFormatPr defaultRowHeight="15" x14ac:dyDescent="0.25"/>
  <cols>
    <col min="1" max="1" width="23.42578125" bestFit="1" customWidth="1"/>
    <col min="2" max="2" width="25.28515625" customWidth="1"/>
    <col min="5" max="5" width="18.85546875" customWidth="1"/>
    <col min="6" max="6" width="16.42578125" customWidth="1"/>
    <col min="7" max="7" width="15.140625" customWidth="1"/>
    <col min="9" max="9" width="26.140625" customWidth="1"/>
    <col min="14" max="14" width="23.28515625" bestFit="1" customWidth="1"/>
  </cols>
  <sheetData>
    <row r="1" spans="1:40" ht="128.25" x14ac:dyDescent="0.25">
      <c r="A1" s="41" t="s">
        <v>1751</v>
      </c>
      <c r="B1" s="42" t="s">
        <v>1752</v>
      </c>
      <c r="C1" s="51" t="s">
        <v>1753</v>
      </c>
      <c r="D1" s="51" t="s">
        <v>1754</v>
      </c>
      <c r="E1" s="51" t="s">
        <v>1755</v>
      </c>
      <c r="F1" s="51" t="s">
        <v>1756</v>
      </c>
      <c r="G1" s="51" t="s">
        <v>1757</v>
      </c>
      <c r="H1" s="51" t="s">
        <v>1758</v>
      </c>
      <c r="I1" s="51" t="s">
        <v>1759</v>
      </c>
      <c r="J1" s="51" t="s">
        <v>1760</v>
      </c>
      <c r="K1" s="51" t="s">
        <v>5</v>
      </c>
      <c r="L1" s="51" t="s">
        <v>6</v>
      </c>
      <c r="M1" s="51" t="s">
        <v>7</v>
      </c>
      <c r="N1" s="42"/>
      <c r="O1" s="42"/>
      <c r="P1" s="54" t="s">
        <v>1761</v>
      </c>
      <c r="Q1" s="54" t="s">
        <v>1762</v>
      </c>
      <c r="R1" s="42" t="s">
        <v>1763</v>
      </c>
      <c r="S1" s="42" t="s">
        <v>1764</v>
      </c>
      <c r="T1" s="42" t="s">
        <v>1765</v>
      </c>
      <c r="U1" s="42" t="s">
        <v>1766</v>
      </c>
      <c r="V1" s="42" t="s">
        <v>1767</v>
      </c>
      <c r="W1" s="42" t="s">
        <v>1768</v>
      </c>
      <c r="X1" s="42" t="s">
        <v>1769</v>
      </c>
      <c r="Y1" s="42" t="s">
        <v>1770</v>
      </c>
      <c r="Z1" s="42" t="s">
        <v>1771</v>
      </c>
      <c r="AA1" s="52" t="s">
        <v>1772</v>
      </c>
      <c r="AB1" s="42" t="s">
        <v>1773</v>
      </c>
      <c r="AC1" s="52" t="s">
        <v>1774</v>
      </c>
      <c r="AD1" s="42" t="s">
        <v>1775</v>
      </c>
      <c r="AE1" s="52" t="s">
        <v>1776</v>
      </c>
      <c r="AF1" s="42" t="s">
        <v>1777</v>
      </c>
      <c r="AG1" s="52" t="s">
        <v>1778</v>
      </c>
      <c r="AH1" s="42" t="s">
        <v>1779</v>
      </c>
      <c r="AI1" s="42" t="s">
        <v>1780</v>
      </c>
      <c r="AJ1" s="42" t="s">
        <v>1781</v>
      </c>
      <c r="AK1" s="48" t="s">
        <v>1782</v>
      </c>
      <c r="AL1" s="42" t="s">
        <v>1783</v>
      </c>
      <c r="AM1" s="42" t="s">
        <v>1784</v>
      </c>
      <c r="AN1" s="48" t="s">
        <v>1785</v>
      </c>
    </row>
    <row r="2" spans="1:40" x14ac:dyDescent="0.25">
      <c r="A2" s="44" t="s">
        <v>1413</v>
      </c>
      <c r="B2" s="45" t="s">
        <v>1413</v>
      </c>
      <c r="C2" s="50" t="str">
        <f>VLOOKUP(A2,'Questions_de_Village_V1-2-1'!$A:$AB,1,FALSE)</f>
        <v>Abadroua</v>
      </c>
      <c r="D2" s="155" t="str">
        <f>VLOOKUP(A2,'Questions_de_Village_V1-2-1'!$A:$AB,9,FALSE)</f>
        <v>Bandourou</v>
      </c>
      <c r="E2" s="155">
        <f>VLOOKUP(A2,'Questions_de_Village_V1-2-1'!$A:$AB,4,FALSE)</f>
        <v>12.594969968799999</v>
      </c>
      <c r="F2" s="155">
        <f>VLOOKUP(A2,'Questions_de_Village_V1-2-1'!$A:$AB,5,FALSE)</f>
        <v>16.549989258499998</v>
      </c>
      <c r="G2" s="155">
        <f>VLOOKUP(A2,'Questions_de_Village_V1-2-1'!$A:$AB,6,FALSE)</f>
        <v>336.67477128799999</v>
      </c>
      <c r="H2" s="155"/>
      <c r="I2" s="155" t="str">
        <f>VLOOKUP(A2,'Questions_de_Village_V1-2-1'!$A:$AB,10,FALSE)</f>
        <v>Moito</v>
      </c>
      <c r="J2" s="155" t="str">
        <f>VLOOKUP(A2,'Questions_de_Village_V1-2-1'!$A:$AB,11,FALSE)</f>
        <v>Moito</v>
      </c>
      <c r="K2" s="155" t="str">
        <f>VLOOKUP(A2,'Questions_de_Village_V1-2-1'!$A:$AB,14,FALSE)</f>
        <v>open_well_in_or_near_village</v>
      </c>
      <c r="L2" s="155">
        <f>VLOOKUP(A2,'Questions_de_Village_V1-2-1'!$A:$AB,15,FALSE)</f>
        <v>0</v>
      </c>
      <c r="M2" s="155">
        <f>VLOOKUP(A2,'Questions_de_Village_V1-2-1'!$A:$AB,16,FALSE)</f>
        <v>0</v>
      </c>
      <c r="N2" s="45"/>
      <c r="O2" s="45"/>
      <c r="P2" s="45">
        <v>2169</v>
      </c>
      <c r="Q2" s="45">
        <v>2214</v>
      </c>
      <c r="R2" s="45">
        <v>46</v>
      </c>
      <c r="S2" s="43">
        <v>295</v>
      </c>
      <c r="T2" s="43">
        <v>205</v>
      </c>
      <c r="U2" s="47">
        <v>69.491525423728817</v>
      </c>
      <c r="V2" s="43">
        <v>104</v>
      </c>
      <c r="W2" s="47">
        <v>35.254237288135592</v>
      </c>
      <c r="X2" s="46">
        <v>6.4130434782608692</v>
      </c>
      <c r="Y2" s="46">
        <v>4.6590909090909092</v>
      </c>
      <c r="Z2" s="46">
        <v>2.2608695652173911</v>
      </c>
      <c r="AA2" s="53">
        <v>38</v>
      </c>
      <c r="AB2" s="47">
        <v>82.608695652173907</v>
      </c>
      <c r="AC2" s="53">
        <v>5</v>
      </c>
      <c r="AD2" s="47">
        <v>10.869565217391305</v>
      </c>
      <c r="AE2" s="53">
        <v>0</v>
      </c>
      <c r="AF2" s="47">
        <v>0</v>
      </c>
      <c r="AG2" s="53">
        <v>0</v>
      </c>
      <c r="AH2" s="47">
        <v>0</v>
      </c>
      <c r="AI2" s="45">
        <v>49</v>
      </c>
      <c r="AJ2" s="45">
        <v>55</v>
      </c>
      <c r="AK2" s="47">
        <v>47.115384615384613</v>
      </c>
      <c r="AL2" s="47">
        <v>52.884615384615387</v>
      </c>
      <c r="AM2" s="47">
        <v>100</v>
      </c>
      <c r="AN2" s="49">
        <v>35.990384615384613</v>
      </c>
    </row>
    <row r="3" spans="1:40" x14ac:dyDescent="0.25">
      <c r="A3" s="44" t="s">
        <v>1921</v>
      </c>
      <c r="B3" s="45" t="s">
        <v>1921</v>
      </c>
      <c r="C3" s="155" t="str">
        <f>VLOOKUP(A3,'Questions_de_Village_V1-2-1'!$A:$AB,1,FALSE)</f>
        <v>Abandouroua</v>
      </c>
      <c r="D3" s="155" t="str">
        <f>VLOOKUP(A3,'Questions_de_Village_V1-2-1'!$A:$AB,9,FALSE)</f>
        <v>Abandoura</v>
      </c>
      <c r="E3" s="155">
        <f>VLOOKUP(A3,'Questions_de_Village_V1-2-1'!$A:$AB,4,FALSE)</f>
        <v>12.6382774421</v>
      </c>
      <c r="F3" s="155">
        <f>VLOOKUP(A3,'Questions_de_Village_V1-2-1'!$A:$AB,5,FALSE)</f>
        <v>16.514401277699999</v>
      </c>
      <c r="G3" s="155">
        <f>VLOOKUP(A3,'Questions_de_Village_V1-2-1'!$A:$AB,6,FALSE)</f>
        <v>303.33079506500002</v>
      </c>
      <c r="H3" s="155"/>
      <c r="I3" s="155" t="str">
        <f>VLOOKUP(A3,'Questions_de_Village_V1-2-1'!$A:$AB,10,FALSE)</f>
        <v>Moito</v>
      </c>
      <c r="J3" s="155" t="str">
        <f>VLOOKUP(A3,'Questions_de_Village_V1-2-1'!$A:$AB,11,FALSE)</f>
        <v>Moito</v>
      </c>
      <c r="K3" s="155" t="str">
        <f>VLOOKUP(A3,'Questions_de_Village_V1-2-1'!$A:$AB,14,FALSE)</f>
        <v>open_well_in_or_near_village</v>
      </c>
      <c r="L3" s="155">
        <f>VLOOKUP(A3,'Questions_de_Village_V1-2-1'!$A:$AB,15,FALSE)</f>
        <v>0</v>
      </c>
      <c r="M3" s="155">
        <f>VLOOKUP(A3,'Questions_de_Village_V1-2-1'!$A:$AB,16,FALSE)</f>
        <v>1</v>
      </c>
      <c r="N3" s="45"/>
      <c r="O3" s="45"/>
      <c r="P3" s="45">
        <v>3167</v>
      </c>
      <c r="Q3" s="45">
        <v>3215</v>
      </c>
      <c r="R3" s="45">
        <v>49</v>
      </c>
      <c r="S3" s="43">
        <v>339</v>
      </c>
      <c r="T3" s="43">
        <v>244</v>
      </c>
      <c r="U3" s="47">
        <v>71.976401179941007</v>
      </c>
      <c r="V3" s="43">
        <v>116</v>
      </c>
      <c r="W3" s="47">
        <v>34.21828908554572</v>
      </c>
      <c r="X3" s="46">
        <v>6.9183673469387754</v>
      </c>
      <c r="Y3" s="46">
        <v>5.1914893617021276</v>
      </c>
      <c r="Z3" s="46">
        <v>2.3673469387755102</v>
      </c>
      <c r="AA3" s="53">
        <v>44</v>
      </c>
      <c r="AB3" s="47">
        <v>89.795918367346943</v>
      </c>
      <c r="AC3" s="53">
        <v>4</v>
      </c>
      <c r="AD3" s="47">
        <v>8.1632653061224492</v>
      </c>
      <c r="AE3" s="53">
        <v>0</v>
      </c>
      <c r="AF3" s="47">
        <v>0</v>
      </c>
      <c r="AG3" s="53">
        <v>0</v>
      </c>
      <c r="AH3" s="47">
        <v>0</v>
      </c>
      <c r="AI3" s="45">
        <v>48</v>
      </c>
      <c r="AJ3" s="45">
        <v>68</v>
      </c>
      <c r="AK3" s="47">
        <v>41.379310344827587</v>
      </c>
      <c r="AL3" s="47">
        <v>58.620689655172406</v>
      </c>
      <c r="AM3" s="47">
        <v>100</v>
      </c>
      <c r="AN3" s="49">
        <v>34.21551724137931</v>
      </c>
    </row>
    <row r="4" spans="1:40" x14ac:dyDescent="0.25">
      <c r="A4" s="149" t="s">
        <v>1268</v>
      </c>
      <c r="B4" s="45" t="s">
        <v>1268</v>
      </c>
      <c r="C4" s="155" t="str">
        <f>VLOOKUP(A4,'Questions_de_Village_V1-2-1'!$A:$AB,1,FALSE)</f>
        <v>Aba-Soufa</v>
      </c>
      <c r="D4" s="155" t="str">
        <f>VLOOKUP(A4,'Questions_de_Village_V1-2-1'!$A:$AB,9,FALSE)</f>
        <v>Abasoufi</v>
      </c>
      <c r="E4" s="155">
        <f>VLOOKUP(A4,'Questions_de_Village_V1-2-1'!$A:$AB,4,FALSE)</f>
        <v>12.6371381521</v>
      </c>
      <c r="F4" s="155">
        <f>VLOOKUP(A4,'Questions_de_Village_V1-2-1'!$A:$AB,5,FALSE)</f>
        <v>16.939081443999999</v>
      </c>
      <c r="G4" s="155">
        <f>VLOOKUP(A4,'Questions_de_Village_V1-2-1'!$A:$AB,6,FALSE)</f>
        <v>302.54350806399998</v>
      </c>
      <c r="H4" s="155"/>
      <c r="I4" s="155" t="str">
        <f>VLOOKUP(A4,'Questions_de_Village_V1-2-1'!$A:$AB,10,FALSE)</f>
        <v>Kouka</v>
      </c>
      <c r="J4" s="155" t="str">
        <f>VLOOKUP(A4,'Questions_de_Village_V1-2-1'!$A:$AB,11,FALSE)</f>
        <v>Djokhana</v>
      </c>
      <c r="K4" s="155" t="str">
        <f>VLOOKUP(A4,'Questions_de_Village_V1-2-1'!$A:$AB,14,FALSE)</f>
        <v>bh_in_village</v>
      </c>
      <c r="L4" s="155">
        <f>VLOOKUP(A4,'Questions_de_Village_V1-2-1'!$A:$AB,15,FALSE)</f>
        <v>1</v>
      </c>
      <c r="M4" s="155">
        <f>VLOOKUP(A4,'Questions_de_Village_V1-2-1'!$A:$AB,16,FALSE)</f>
        <v>0</v>
      </c>
      <c r="N4" s="45"/>
      <c r="O4" s="45"/>
      <c r="P4" s="45">
        <v>2334</v>
      </c>
      <c r="Q4" s="45">
        <v>2417</v>
      </c>
      <c r="R4" s="45">
        <v>84</v>
      </c>
      <c r="S4" s="43">
        <v>640</v>
      </c>
      <c r="T4" s="43">
        <v>464</v>
      </c>
      <c r="U4" s="47">
        <v>72.5</v>
      </c>
      <c r="V4" s="43">
        <v>157</v>
      </c>
      <c r="W4" s="47">
        <v>24.53125</v>
      </c>
      <c r="X4" s="46">
        <v>7.6190476190476186</v>
      </c>
      <c r="Y4" s="46">
        <v>5.5238095238095237</v>
      </c>
      <c r="Z4" s="46">
        <v>1.8690476190476191</v>
      </c>
      <c r="AA4" s="53">
        <v>74</v>
      </c>
      <c r="AB4" s="47">
        <v>88.095238095238088</v>
      </c>
      <c r="AC4" s="53">
        <v>10</v>
      </c>
      <c r="AD4" s="47">
        <v>11.904761904761903</v>
      </c>
      <c r="AE4" s="53">
        <v>0</v>
      </c>
      <c r="AF4" s="47">
        <v>0</v>
      </c>
      <c r="AG4" s="53">
        <v>0</v>
      </c>
      <c r="AH4" s="47">
        <v>0</v>
      </c>
      <c r="AI4" s="45">
        <v>63</v>
      </c>
      <c r="AJ4" s="45">
        <v>94</v>
      </c>
      <c r="AK4" s="47">
        <v>40.127388535031848</v>
      </c>
      <c r="AL4" s="47">
        <v>59.872611464968152</v>
      </c>
      <c r="AM4" s="47">
        <v>100</v>
      </c>
      <c r="AN4" s="49">
        <v>34.242038216560509</v>
      </c>
    </row>
    <row r="5" spans="1:40" x14ac:dyDescent="0.25">
      <c r="A5" s="150" t="s">
        <v>599</v>
      </c>
      <c r="B5" s="45" t="s">
        <v>599</v>
      </c>
      <c r="C5" s="155" t="str">
        <f>VLOOKUP(A5,'Questions_de_Village_V1-2-1'!$A:$AB,1,FALSE)</f>
        <v>Abdalari</v>
      </c>
      <c r="D5" s="155" t="str">
        <f>VLOOKUP(A5,'Questions_de_Village_V1-2-1'!$A:$AB,9,FALSE)</f>
        <v>Abdalari</v>
      </c>
      <c r="E5" s="155">
        <f>VLOOKUP(A5,'Questions_de_Village_V1-2-1'!$A:$AB,4,FALSE)</f>
        <v>11.8869129185</v>
      </c>
      <c r="F5" s="155">
        <f>VLOOKUP(A5,'Questions_de_Village_V1-2-1'!$A:$AB,5,FALSE)</f>
        <v>17.165854411200002</v>
      </c>
      <c r="G5" s="155">
        <f>VLOOKUP(A5,'Questions_de_Village_V1-2-1'!$A:$AB,6,FALSE)</f>
        <v>354.66804221699999</v>
      </c>
      <c r="H5" s="155"/>
      <c r="I5" s="155" t="str">
        <f>VLOOKUP(A5,'Questions_de_Village_V1-2-1'!$A:$AB,10,FALSE)</f>
        <v>Borno</v>
      </c>
      <c r="J5" s="155" t="str">
        <f>VLOOKUP(A5,'Questions_de_Village_V1-2-1'!$A:$AB,11,FALSE)</f>
        <v>Gama</v>
      </c>
      <c r="K5" s="155" t="str">
        <f>VLOOKUP(A5,'Questions_de_Village_V1-2-1'!$A:$AB,14,FALSE)</f>
        <v>bh_in_village</v>
      </c>
      <c r="L5" s="155">
        <f>VLOOKUP(A5,'Questions_de_Village_V1-2-1'!$A:$AB,15,FALSE)</f>
        <v>1</v>
      </c>
      <c r="M5" s="155">
        <f>VLOOKUP(A5,'Questions_de_Village_V1-2-1'!$A:$AB,16,FALSE)</f>
        <v>0</v>
      </c>
      <c r="N5" s="45"/>
      <c r="O5" s="45"/>
      <c r="P5" s="45">
        <v>1964</v>
      </c>
      <c r="Q5" s="45">
        <v>1969</v>
      </c>
      <c r="R5" s="45">
        <v>6</v>
      </c>
      <c r="S5" s="43">
        <v>31</v>
      </c>
      <c r="T5" s="43">
        <v>19</v>
      </c>
      <c r="U5" s="47">
        <v>61.29032258064516</v>
      </c>
      <c r="V5" s="43">
        <v>9</v>
      </c>
      <c r="W5" s="47">
        <v>29.032258064516132</v>
      </c>
      <c r="X5" s="46">
        <v>5.166666666666667</v>
      </c>
      <c r="Y5" s="46">
        <v>3.8</v>
      </c>
      <c r="Z5" s="46">
        <v>1.5</v>
      </c>
      <c r="AA5" s="53">
        <v>6</v>
      </c>
      <c r="AB5" s="47">
        <v>100</v>
      </c>
      <c r="AC5" s="53">
        <v>0</v>
      </c>
      <c r="AD5" s="47">
        <v>0</v>
      </c>
      <c r="AE5" s="53">
        <v>0</v>
      </c>
      <c r="AF5" s="47">
        <v>0</v>
      </c>
      <c r="AG5" s="53">
        <v>0</v>
      </c>
      <c r="AH5" s="47">
        <v>0</v>
      </c>
      <c r="AI5" s="45">
        <v>3</v>
      </c>
      <c r="AJ5" s="45">
        <v>5</v>
      </c>
      <c r="AK5" s="47">
        <v>33.333333333333329</v>
      </c>
      <c r="AL5" s="47">
        <v>55.555555555555557</v>
      </c>
      <c r="AM5" s="47">
        <v>88.888888888888886</v>
      </c>
      <c r="AN5" s="49">
        <v>25.333333333333332</v>
      </c>
    </row>
    <row r="6" spans="1:40" x14ac:dyDescent="0.25">
      <c r="A6" s="69" t="s">
        <v>1112</v>
      </c>
      <c r="B6" s="45" t="s">
        <v>1112</v>
      </c>
      <c r="C6" s="155" t="str">
        <f>VLOOKUP(A6,'Questions_de_Village_V1-2-1'!$A:$AB,1,FALSE)</f>
        <v>Abdjidja</v>
      </c>
      <c r="D6" s="155" t="str">
        <f>VLOOKUP(A6,'Questions_de_Village_V1-2-1'!$A:$AB,9,FALSE)</f>
        <v>Djaya</v>
      </c>
      <c r="E6" s="155">
        <f>VLOOKUP(A6,'Questions_de_Village_V1-2-1'!$A:$AB,4,FALSE)</f>
        <v>12.167009395899999</v>
      </c>
      <c r="F6" s="155">
        <f>VLOOKUP(A6,'Questions_de_Village_V1-2-1'!$A:$AB,5,FALSE)</f>
        <v>17.547486349300002</v>
      </c>
      <c r="G6" s="155">
        <f>VLOOKUP(A6,'Questions_de_Village_V1-2-1'!$A:$AB,6,FALSE)</f>
        <v>344.05060296400001</v>
      </c>
      <c r="H6" s="155"/>
      <c r="I6" s="155" t="str">
        <f>VLOOKUP(A6,'Questions_de_Village_V1-2-1'!$A:$AB,10,FALSE)</f>
        <v>Amloudouba</v>
      </c>
      <c r="J6" s="155" t="str">
        <f>VLOOKUP(A6,'Questions_de_Village_V1-2-1'!$A:$AB,11,FALSE)</f>
        <v>Arbouchatak</v>
      </c>
      <c r="K6" s="155" t="str">
        <f>VLOOKUP(A6,'Questions_de_Village_V1-2-1'!$A:$AB,14,FALSE)</f>
        <v>commercial_bh_in_village</v>
      </c>
      <c r="L6" s="155">
        <f>VLOOKUP(A6,'Questions_de_Village_V1-2-1'!$A:$AB,15,FALSE)</f>
        <v>0</v>
      </c>
      <c r="M6" s="155">
        <f>VLOOKUP(A6,'Questions_de_Village_V1-2-1'!$A:$AB,16,FALSE)</f>
        <v>0</v>
      </c>
      <c r="N6" s="45"/>
      <c r="O6" s="45"/>
      <c r="P6" s="45">
        <v>226</v>
      </c>
      <c r="Q6" s="45">
        <v>283</v>
      </c>
      <c r="R6" s="45">
        <v>58</v>
      </c>
      <c r="S6" s="43">
        <v>296</v>
      </c>
      <c r="T6" s="43">
        <v>191</v>
      </c>
      <c r="U6" s="47">
        <v>64.527027027027032</v>
      </c>
      <c r="V6" s="43">
        <v>63</v>
      </c>
      <c r="W6" s="47">
        <v>21.283783783783782</v>
      </c>
      <c r="X6" s="46">
        <v>5.1034482758620694</v>
      </c>
      <c r="Y6" s="46">
        <v>3.2931034482758621</v>
      </c>
      <c r="Z6" s="46">
        <v>1.0862068965517242</v>
      </c>
      <c r="AA6" s="53">
        <v>57</v>
      </c>
      <c r="AB6" s="47">
        <v>98.275862068965509</v>
      </c>
      <c r="AC6" s="53">
        <v>1</v>
      </c>
      <c r="AD6" s="47">
        <v>1.7241379310344827</v>
      </c>
      <c r="AE6" s="53">
        <v>0</v>
      </c>
      <c r="AF6" s="47">
        <v>0</v>
      </c>
      <c r="AG6" s="53">
        <v>0</v>
      </c>
      <c r="AH6" s="47">
        <v>0</v>
      </c>
      <c r="AI6" s="45">
        <v>28</v>
      </c>
      <c r="AJ6" s="45">
        <v>35</v>
      </c>
      <c r="AK6" s="47">
        <v>44.444444444444443</v>
      </c>
      <c r="AL6" s="47">
        <v>55.555555555555557</v>
      </c>
      <c r="AM6" s="47">
        <v>100</v>
      </c>
      <c r="AN6" s="49">
        <v>36.317460317460316</v>
      </c>
    </row>
    <row r="7" spans="1:40" x14ac:dyDescent="0.25">
      <c r="A7" s="69" t="s">
        <v>1113</v>
      </c>
      <c r="B7" s="45" t="s">
        <v>1113</v>
      </c>
      <c r="C7" s="155" t="str">
        <f>VLOOKUP(A7,'Questions_de_Village_V1-2-1'!$A:$AB,1,FALSE)</f>
        <v>Abdjorgoma</v>
      </c>
      <c r="D7" s="155" t="str">
        <f>VLOOKUP(A7,'Questions_de_Village_V1-2-1'!$A:$AB,9,FALSE)</f>
        <v>Abdjargoma</v>
      </c>
      <c r="E7" s="155">
        <f>VLOOKUP(A7,'Questions_de_Village_V1-2-1'!$A:$AB,4,FALSE)</f>
        <v>12.1286412733</v>
      </c>
      <c r="F7" s="155">
        <f>VLOOKUP(A7,'Questions_de_Village_V1-2-1'!$A:$AB,5,FALSE)</f>
        <v>17.564759219999999</v>
      </c>
      <c r="G7" s="155">
        <f>VLOOKUP(A7,'Questions_de_Village_V1-2-1'!$A:$AB,6,FALSE)</f>
        <v>350.97478797600002</v>
      </c>
      <c r="H7" s="155"/>
      <c r="I7" s="155" t="str">
        <f>VLOOKUP(A7,'Questions_de_Village_V1-2-1'!$A:$AB,10,FALSE)</f>
        <v>Amloudouba</v>
      </c>
      <c r="J7" s="155" t="str">
        <f>VLOOKUP(A7,'Questions_de_Village_V1-2-1'!$A:$AB,11,FALSE)</f>
        <v>Arbouchatak</v>
      </c>
      <c r="K7" s="155" t="str">
        <f>VLOOKUP(A7,'Questions_de_Village_V1-2-1'!$A:$AB,14,FALSE)</f>
        <v>swamp_far_away</v>
      </c>
      <c r="L7" s="155">
        <f>VLOOKUP(A7,'Questions_de_Village_V1-2-1'!$A:$AB,15,FALSE)</f>
        <v>0</v>
      </c>
      <c r="M7" s="155">
        <f>VLOOKUP(A7,'Questions_de_Village_V1-2-1'!$A:$AB,16,FALSE)</f>
        <v>0</v>
      </c>
      <c r="N7" s="45"/>
      <c r="O7" s="45"/>
      <c r="P7" s="45">
        <v>1249</v>
      </c>
      <c r="Q7" s="45">
        <v>1277</v>
      </c>
      <c r="R7" s="45">
        <v>29</v>
      </c>
      <c r="S7" s="43">
        <v>144</v>
      </c>
      <c r="T7" s="43">
        <v>87</v>
      </c>
      <c r="U7" s="47">
        <v>60.416666666666664</v>
      </c>
      <c r="V7" s="43">
        <v>44</v>
      </c>
      <c r="W7" s="47">
        <v>30.555555555555557</v>
      </c>
      <c r="X7" s="46">
        <v>4.9655172413793105</v>
      </c>
      <c r="Y7" s="46">
        <v>3</v>
      </c>
      <c r="Z7" s="46">
        <v>1.5172413793103448</v>
      </c>
      <c r="AA7" s="53">
        <v>28</v>
      </c>
      <c r="AB7" s="47">
        <v>96.551724137931032</v>
      </c>
      <c r="AC7" s="53">
        <v>1</v>
      </c>
      <c r="AD7" s="47">
        <v>3.4482758620689653</v>
      </c>
      <c r="AE7" s="53">
        <v>0</v>
      </c>
      <c r="AF7" s="47">
        <v>0</v>
      </c>
      <c r="AG7" s="53">
        <v>0</v>
      </c>
      <c r="AH7" s="47">
        <v>0</v>
      </c>
      <c r="AI7" s="45">
        <v>26</v>
      </c>
      <c r="AJ7" s="45">
        <v>17</v>
      </c>
      <c r="AK7" s="47">
        <v>59.090909090909093</v>
      </c>
      <c r="AL7" s="47">
        <v>38.636363636363633</v>
      </c>
      <c r="AM7" s="47">
        <v>97.72727272727272</v>
      </c>
      <c r="AN7" s="49">
        <v>28.931818181818183</v>
      </c>
    </row>
    <row r="8" spans="1:40" x14ac:dyDescent="0.25">
      <c r="A8" s="150" t="s">
        <v>34</v>
      </c>
      <c r="B8" s="45" t="s">
        <v>34</v>
      </c>
      <c r="C8" s="155" t="str">
        <f>VLOOKUP(A8,'Questions_de_Village_V1-2-1'!$A:$AB,1,FALSE)</f>
        <v>Abdoumboul</v>
      </c>
      <c r="D8" s="155" t="str">
        <f>VLOOKUP(A8,'Questions_de_Village_V1-2-1'!$A:$AB,9,FALSE)</f>
        <v>Abdoumboul</v>
      </c>
      <c r="E8" s="155">
        <f>VLOOKUP(A8,'Questions_de_Village_V1-2-1'!$A:$AB,4,FALSE)</f>
        <v>12.714093887400001</v>
      </c>
      <c r="F8" s="155">
        <f>VLOOKUP(A8,'Questions_de_Village_V1-2-1'!$A:$AB,5,FALSE)</f>
        <v>16.5144099587</v>
      </c>
      <c r="G8" s="155">
        <f>VLOOKUP(A8,'Questions_de_Village_V1-2-1'!$A:$AB,6,FALSE)</f>
        <v>308.77057751900003</v>
      </c>
      <c r="H8" s="155"/>
      <c r="I8" s="155" t="str">
        <f>VLOOKUP(A8,'Questions_de_Village_V1-2-1'!$A:$AB,10,FALSE)</f>
        <v>Moito</v>
      </c>
      <c r="J8" s="155" t="str">
        <f>VLOOKUP(A8,'Questions_de_Village_V1-2-1'!$A:$AB,11,FALSE)</f>
        <v>Moito</v>
      </c>
      <c r="K8" s="155" t="str">
        <f>VLOOKUP(A8,'Questions_de_Village_V1-2-1'!$A:$AB,14,FALSE)</f>
        <v>bh_in_village</v>
      </c>
      <c r="L8" s="155">
        <f>VLOOKUP(A8,'Questions_de_Village_V1-2-1'!$A:$AB,15,FALSE)</f>
        <v>1</v>
      </c>
      <c r="M8" s="155">
        <f>VLOOKUP(A8,'Questions_de_Village_V1-2-1'!$A:$AB,16,FALSE)</f>
        <v>2</v>
      </c>
      <c r="N8" s="45"/>
      <c r="O8" s="45"/>
      <c r="P8" s="45">
        <v>2500</v>
      </c>
      <c r="Q8" s="45">
        <v>2640</v>
      </c>
      <c r="R8" s="45">
        <v>141</v>
      </c>
      <c r="S8" s="43">
        <v>1028</v>
      </c>
      <c r="T8" s="43">
        <v>729</v>
      </c>
      <c r="U8" s="47">
        <v>70.91439688715954</v>
      </c>
      <c r="V8" s="43">
        <v>378</v>
      </c>
      <c r="W8" s="47">
        <v>36.770428015564207</v>
      </c>
      <c r="X8" s="46">
        <v>7.2907801418439719</v>
      </c>
      <c r="Y8" s="46">
        <v>5.1702127659574471</v>
      </c>
      <c r="Z8" s="46">
        <v>2.6808510638297873</v>
      </c>
      <c r="AA8" s="53">
        <v>125</v>
      </c>
      <c r="AB8" s="47">
        <v>88.652482269503537</v>
      </c>
      <c r="AC8" s="53">
        <v>15</v>
      </c>
      <c r="AD8" s="47">
        <v>10.638297872340425</v>
      </c>
      <c r="AE8" s="53">
        <v>1</v>
      </c>
      <c r="AF8" s="47">
        <v>0.70921985815602839</v>
      </c>
      <c r="AG8" s="53">
        <v>0</v>
      </c>
      <c r="AH8" s="47">
        <v>0</v>
      </c>
      <c r="AI8" s="45">
        <v>200</v>
      </c>
      <c r="AJ8" s="45">
        <v>178</v>
      </c>
      <c r="AK8" s="47">
        <v>52.910052910052904</v>
      </c>
      <c r="AL8" s="47">
        <v>47.089947089947088</v>
      </c>
      <c r="AM8" s="47">
        <v>100</v>
      </c>
      <c r="AN8" s="49">
        <v>34.44708994708995</v>
      </c>
    </row>
    <row r="9" spans="1:40" x14ac:dyDescent="0.25">
      <c r="A9" s="150" t="s">
        <v>64</v>
      </c>
      <c r="B9" s="45" t="s">
        <v>64</v>
      </c>
      <c r="C9" s="155" t="str">
        <f>VLOOKUP(A9,'Questions_de_Village_V1-2-1'!$A:$AB,1,FALSE)</f>
        <v>Abgar</v>
      </c>
      <c r="D9" s="155" t="str">
        <f>VLOOKUP(A9,'Questions_de_Village_V1-2-1'!$A:$AB,9,FALSE)</f>
        <v>Abgar</v>
      </c>
      <c r="E9" s="155">
        <f>VLOOKUP(A9,'Questions_de_Village_V1-2-1'!$A:$AB,4,FALSE)</f>
        <v>12.600732542899999</v>
      </c>
      <c r="F9" s="155">
        <f>VLOOKUP(A9,'Questions_de_Village_V1-2-1'!$A:$AB,5,FALSE)</f>
        <v>16.633181951400001</v>
      </c>
      <c r="G9" s="155">
        <f>VLOOKUP(A9,'Questions_de_Village_V1-2-1'!$A:$AB,6,FALSE)</f>
        <v>339.77651298500001</v>
      </c>
      <c r="H9" s="155"/>
      <c r="I9" s="155" t="str">
        <f>VLOOKUP(A9,'Questions_de_Village_V1-2-1'!$A:$AB,10,FALSE)</f>
        <v>Moito</v>
      </c>
      <c r="J9" s="155" t="str">
        <f>VLOOKUP(A9,'Questions_de_Village_V1-2-1'!$A:$AB,11,FALSE)</f>
        <v>Moito</v>
      </c>
      <c r="K9" s="155" t="str">
        <f>VLOOKUP(A9,'Questions_de_Village_V1-2-1'!$A:$AB,14,FALSE)</f>
        <v>open_well_far_from_village</v>
      </c>
      <c r="L9" s="155">
        <f>VLOOKUP(A9,'Questions_de_Village_V1-2-1'!$A:$AB,15,FALSE)</f>
        <v>0</v>
      </c>
      <c r="M9" s="155">
        <f>VLOOKUP(A9,'Questions_de_Village_V1-2-1'!$A:$AB,16,FALSE)</f>
        <v>0</v>
      </c>
      <c r="N9" s="45"/>
      <c r="O9" s="45"/>
      <c r="P9" s="45">
        <v>3156</v>
      </c>
      <c r="Q9" s="45">
        <v>3166</v>
      </c>
      <c r="R9" s="45">
        <v>11</v>
      </c>
      <c r="S9" s="43">
        <v>88</v>
      </c>
      <c r="T9" s="43">
        <v>65</v>
      </c>
      <c r="U9" s="47">
        <v>73.86363636363636</v>
      </c>
      <c r="V9" s="43">
        <v>29</v>
      </c>
      <c r="W9" s="47">
        <v>32.954545454545453</v>
      </c>
      <c r="X9" s="46">
        <v>8</v>
      </c>
      <c r="Y9" s="46">
        <v>5.9090909090909092</v>
      </c>
      <c r="Z9" s="46">
        <v>2.6363636363636362</v>
      </c>
      <c r="AA9" s="53">
        <v>10</v>
      </c>
      <c r="AB9" s="47">
        <v>90.909090909090907</v>
      </c>
      <c r="AC9" s="53">
        <v>1</v>
      </c>
      <c r="AD9" s="47">
        <v>9.0909090909090917</v>
      </c>
      <c r="AE9" s="53">
        <v>0</v>
      </c>
      <c r="AF9" s="47">
        <v>0</v>
      </c>
      <c r="AG9" s="53">
        <v>0</v>
      </c>
      <c r="AH9" s="47">
        <v>0</v>
      </c>
      <c r="AI9" s="45">
        <v>17</v>
      </c>
      <c r="AJ9" s="45">
        <v>12</v>
      </c>
      <c r="AK9" s="47">
        <v>58.620689655172406</v>
      </c>
      <c r="AL9" s="47">
        <v>41.379310344827587</v>
      </c>
      <c r="AM9" s="47">
        <v>100</v>
      </c>
      <c r="AN9" s="49">
        <v>35.517241379310342</v>
      </c>
    </row>
    <row r="10" spans="1:40" x14ac:dyDescent="0.25">
      <c r="A10" s="55" t="s">
        <v>1065</v>
      </c>
      <c r="B10" s="58" t="s">
        <v>1065</v>
      </c>
      <c r="C10" s="155" t="str">
        <f>VLOOKUP(A10,'Questions_de_Village_V1-2-1'!$A:$AB,1,FALSE)</f>
        <v>Abgode  Centre</v>
      </c>
      <c r="D10" s="155" t="str">
        <f>VLOOKUP(A10,'Questions_de_Village_V1-2-1'!$A:$AB,9,FALSE)</f>
        <v>Abgodé</v>
      </c>
      <c r="E10" s="155">
        <f>VLOOKUP(A10,'Questions_de_Village_V1-2-1'!$A:$AB,4,FALSE)</f>
        <v>13.020869041299999</v>
      </c>
      <c r="F10" s="155">
        <f>VLOOKUP(A10,'Questions_de_Village_V1-2-1'!$A:$AB,5,FALSE)</f>
        <v>16.834437830100001</v>
      </c>
      <c r="G10" s="155">
        <f>VLOOKUP(A10,'Questions_de_Village_V1-2-1'!$A:$AB,6,FALSE)</f>
        <v>300.31712380800002</v>
      </c>
      <c r="H10" s="155"/>
      <c r="I10" s="155" t="str">
        <f>VLOOKUP(A10,'Questions_de_Village_V1-2-1'!$A:$AB,10,FALSE)</f>
        <v>Moito</v>
      </c>
      <c r="J10" s="155" t="str">
        <f>VLOOKUP(A10,'Questions_de_Village_V1-2-1'!$A:$AB,11,FALSE)</f>
        <v>Abgode</v>
      </c>
      <c r="K10" s="155" t="str">
        <f>VLOOKUP(A10,'Questions_de_Village_V1-2-1'!$A:$AB,14,FALSE)</f>
        <v>bh_in_village</v>
      </c>
      <c r="L10" s="155">
        <f>VLOOKUP(A10,'Questions_de_Village_V1-2-1'!$A:$AB,15,FALSE)</f>
        <v>4</v>
      </c>
      <c r="M10" s="155">
        <f>VLOOKUP(A10,'Questions_de_Village_V1-2-1'!$A:$AB,16,FALSE)</f>
        <v>4</v>
      </c>
      <c r="N10" s="58"/>
      <c r="O10" s="58"/>
      <c r="P10" s="58">
        <v>1364</v>
      </c>
      <c r="Q10" s="58">
        <v>1741</v>
      </c>
      <c r="R10" s="58">
        <v>378</v>
      </c>
      <c r="S10" s="56">
        <v>2853</v>
      </c>
      <c r="T10" s="56">
        <v>2071</v>
      </c>
      <c r="U10" s="60">
        <v>72.590255871012971</v>
      </c>
      <c r="V10" s="56">
        <v>1027</v>
      </c>
      <c r="W10" s="60">
        <v>35.997195934104454</v>
      </c>
      <c r="X10" s="59">
        <v>7.5476190476190474</v>
      </c>
      <c r="Y10" s="59">
        <v>5.4788359788359786</v>
      </c>
      <c r="Z10" s="59">
        <v>2.7169312169312168</v>
      </c>
      <c r="AA10" s="62">
        <v>329</v>
      </c>
      <c r="AB10" s="60">
        <v>87.037037037037038</v>
      </c>
      <c r="AC10" s="62">
        <v>41</v>
      </c>
      <c r="AD10" s="60">
        <v>10.846560846560847</v>
      </c>
      <c r="AE10" s="62">
        <v>1</v>
      </c>
      <c r="AF10" s="60">
        <v>0.26455026455026454</v>
      </c>
      <c r="AG10" s="62">
        <v>0</v>
      </c>
      <c r="AH10" s="60">
        <v>0</v>
      </c>
      <c r="AI10" s="58">
        <v>504</v>
      </c>
      <c r="AJ10" s="58">
        <v>518</v>
      </c>
      <c r="AK10" s="60">
        <v>49.074975657254136</v>
      </c>
      <c r="AL10" s="60">
        <v>50.438169425511191</v>
      </c>
      <c r="AM10" s="60">
        <v>99.513145082765334</v>
      </c>
      <c r="AN10" s="61">
        <v>35.542356377799415</v>
      </c>
    </row>
    <row r="11" spans="1:40" x14ac:dyDescent="0.25">
      <c r="A11" s="55" t="s">
        <v>1790</v>
      </c>
      <c r="B11" s="58" t="s">
        <v>1931</v>
      </c>
      <c r="C11" s="155" t="e">
        <f>VLOOKUP(A11,'Questions_de_Village_V1-2-1'!$A:$AB,1,FALSE)</f>
        <v>#N/A</v>
      </c>
      <c r="D11" s="155" t="e">
        <f>VLOOKUP(A11,'Questions_de_Village_V1-2-1'!$A:$AB,9,FALSE)</f>
        <v>#N/A</v>
      </c>
      <c r="E11" s="155" t="e">
        <f>VLOOKUP(A11,'Questions_de_Village_V1-2-1'!$A:$AB,4,FALSE)</f>
        <v>#N/A</v>
      </c>
      <c r="F11" s="155" t="e">
        <f>VLOOKUP(A11,'Questions_de_Village_V1-2-1'!$A:$AB,5,FALSE)</f>
        <v>#N/A</v>
      </c>
      <c r="G11" s="155" t="e">
        <f>VLOOKUP(A11,'Questions_de_Village_V1-2-1'!$A:$AB,6,FALSE)</f>
        <v>#N/A</v>
      </c>
      <c r="H11" s="155"/>
      <c r="I11" s="155" t="e">
        <f>VLOOKUP(A11,'Questions_de_Village_V1-2-1'!$A:$AB,10,FALSE)</f>
        <v>#N/A</v>
      </c>
      <c r="J11" s="155" t="e">
        <f>VLOOKUP(A11,'Questions_de_Village_V1-2-1'!$A:$AB,11,FALSE)</f>
        <v>#N/A</v>
      </c>
      <c r="K11" s="155" t="e">
        <f>VLOOKUP(A11,'Questions_de_Village_V1-2-1'!$A:$AB,14,FALSE)</f>
        <v>#N/A</v>
      </c>
      <c r="L11" s="155" t="e">
        <f>VLOOKUP(A11,'Questions_de_Village_V1-2-1'!$A:$AB,15,FALSE)</f>
        <v>#N/A</v>
      </c>
      <c r="M11" s="155" t="e">
        <f>VLOOKUP(A11,'Questions_de_Village_V1-2-1'!$A:$AB,16,FALSE)</f>
        <v>#N/A</v>
      </c>
      <c r="N11" s="58"/>
      <c r="O11" s="58"/>
      <c r="P11" s="58">
        <v>1184</v>
      </c>
      <c r="Q11" s="58">
        <v>1363</v>
      </c>
      <c r="R11" s="58">
        <v>180</v>
      </c>
      <c r="S11" s="56">
        <v>1352</v>
      </c>
      <c r="T11" s="56">
        <v>982</v>
      </c>
      <c r="U11" s="60">
        <v>72.633136094674555</v>
      </c>
      <c r="V11" s="56">
        <v>387</v>
      </c>
      <c r="W11" s="60">
        <v>28.624260355029584</v>
      </c>
      <c r="X11" s="59">
        <v>7.5111111111111111</v>
      </c>
      <c r="Y11" s="59">
        <v>5.4555555555555557</v>
      </c>
      <c r="Z11" s="59">
        <v>2.15</v>
      </c>
      <c r="AA11" s="62">
        <v>165</v>
      </c>
      <c r="AB11" s="60">
        <v>91.666666666666657</v>
      </c>
      <c r="AC11" s="62">
        <v>13</v>
      </c>
      <c r="AD11" s="60">
        <v>7.2222222222222214</v>
      </c>
      <c r="AE11" s="62">
        <v>0</v>
      </c>
      <c r="AF11" s="60">
        <v>0</v>
      </c>
      <c r="AG11" s="62">
        <v>0</v>
      </c>
      <c r="AH11" s="60">
        <v>0</v>
      </c>
      <c r="AI11" s="58">
        <v>178</v>
      </c>
      <c r="AJ11" s="58">
        <v>209</v>
      </c>
      <c r="AK11" s="60">
        <v>45.99483204134367</v>
      </c>
      <c r="AL11" s="60">
        <v>54.00516795865633</v>
      </c>
      <c r="AM11" s="60">
        <v>100</v>
      </c>
      <c r="AN11" s="61">
        <v>35.34108527131783</v>
      </c>
    </row>
    <row r="12" spans="1:40" x14ac:dyDescent="0.25">
      <c r="A12" s="55" t="s">
        <v>1066</v>
      </c>
      <c r="B12" s="58" t="s">
        <v>1066</v>
      </c>
      <c r="C12" s="155" t="str">
        <f>VLOOKUP(A12,'Questions_de_Village_V1-2-1'!$A:$AB,1,FALSE)</f>
        <v>Abgode Kabir</v>
      </c>
      <c r="D12" s="155" t="str">
        <f>VLOOKUP(A12,'Questions_de_Village_V1-2-1'!$A:$AB,9,FALSE)</f>
        <v>Abgodé Wadé</v>
      </c>
      <c r="E12" s="155">
        <f>VLOOKUP(A12,'Questions_de_Village_V1-2-1'!$A:$AB,4,FALSE)</f>
        <v>13.0167242123</v>
      </c>
      <c r="F12" s="155">
        <f>VLOOKUP(A12,'Questions_de_Village_V1-2-1'!$A:$AB,5,FALSE)</f>
        <v>16.819802623800001</v>
      </c>
      <c r="G12" s="155">
        <f>VLOOKUP(A12,'Questions_de_Village_V1-2-1'!$A:$AB,6,FALSE)</f>
        <v>301.84193990099999</v>
      </c>
      <c r="H12" s="155"/>
      <c r="I12" s="155" t="str">
        <f>VLOOKUP(A12,'Questions_de_Village_V1-2-1'!$A:$AB,10,FALSE)</f>
        <v>Moito</v>
      </c>
      <c r="J12" s="155" t="str">
        <f>VLOOKUP(A12,'Questions_de_Village_V1-2-1'!$A:$AB,11,FALSE)</f>
        <v>Abgode</v>
      </c>
      <c r="K12" s="155" t="str">
        <f>VLOOKUP(A12,'Questions_de_Village_V1-2-1'!$A:$AB,14,FALSE)</f>
        <v>bh_in_village</v>
      </c>
      <c r="L12" s="155">
        <f>VLOOKUP(A12,'Questions_de_Village_V1-2-1'!$A:$AB,15,FALSE)</f>
        <v>4</v>
      </c>
      <c r="M12" s="155">
        <f>VLOOKUP(A12,'Questions_de_Village_V1-2-1'!$A:$AB,16,FALSE)</f>
        <v>0</v>
      </c>
      <c r="N12" s="58"/>
      <c r="O12" s="58"/>
      <c r="P12" s="58">
        <v>930</v>
      </c>
      <c r="Q12" s="58">
        <v>1183</v>
      </c>
      <c r="R12" s="58">
        <v>254</v>
      </c>
      <c r="S12" s="56">
        <v>1897</v>
      </c>
      <c r="T12" s="56">
        <v>1377</v>
      </c>
      <c r="U12" s="60">
        <v>72.588297311544551</v>
      </c>
      <c r="V12" s="56">
        <v>552</v>
      </c>
      <c r="W12" s="60">
        <v>29.098576700052714</v>
      </c>
      <c r="X12" s="59">
        <v>7.4685039370078741</v>
      </c>
      <c r="Y12" s="59">
        <v>5.4212598425196852</v>
      </c>
      <c r="Z12" s="59">
        <v>2.173228346456693</v>
      </c>
      <c r="AA12" s="62">
        <v>213</v>
      </c>
      <c r="AB12" s="60">
        <v>83.858267716535423</v>
      </c>
      <c r="AC12" s="62">
        <v>24</v>
      </c>
      <c r="AD12" s="60">
        <v>9.4488188976377945</v>
      </c>
      <c r="AE12" s="62">
        <v>4</v>
      </c>
      <c r="AF12" s="60">
        <v>1.5748031496062991</v>
      </c>
      <c r="AG12" s="62">
        <v>0</v>
      </c>
      <c r="AH12" s="60">
        <v>0</v>
      </c>
      <c r="AI12" s="58">
        <v>238</v>
      </c>
      <c r="AJ12" s="58">
        <v>309</v>
      </c>
      <c r="AK12" s="60">
        <v>43.115942028985508</v>
      </c>
      <c r="AL12" s="60">
        <v>55.978260869565219</v>
      </c>
      <c r="AM12" s="60">
        <v>99.094202898550719</v>
      </c>
      <c r="AN12" s="61">
        <v>32.31702898550725</v>
      </c>
    </row>
    <row r="13" spans="1:40" x14ac:dyDescent="0.25">
      <c r="A13" s="57" t="s">
        <v>1402</v>
      </c>
      <c r="B13" s="58" t="s">
        <v>1402</v>
      </c>
      <c r="C13" s="155" t="str">
        <f>VLOOKUP(A13,'Questions_de_Village_V1-2-1'!$A:$AB,1,FALSE)</f>
        <v>Abgoutie</v>
      </c>
      <c r="D13" s="155" t="str">
        <f>VLOOKUP(A13,'Questions_de_Village_V1-2-1'!$A:$AB,9,FALSE)</f>
        <v>Abgoutié</v>
      </c>
      <c r="E13" s="155">
        <f>VLOOKUP(A13,'Questions_de_Village_V1-2-1'!$A:$AB,4,FALSE)</f>
        <v>12.6657460375</v>
      </c>
      <c r="F13" s="155">
        <f>VLOOKUP(A13,'Questions_de_Village_V1-2-1'!$A:$AB,5,FALSE)</f>
        <v>16.5778053429</v>
      </c>
      <c r="G13" s="155">
        <f>VLOOKUP(A13,'Questions_de_Village_V1-2-1'!$A:$AB,6,FALSE)</f>
        <v>324.00437189899998</v>
      </c>
      <c r="H13" s="155"/>
      <c r="I13" s="155" t="str">
        <f>VLOOKUP(A13,'Questions_de_Village_V1-2-1'!$A:$AB,10,FALSE)</f>
        <v>Moito</v>
      </c>
      <c r="J13" s="155" t="str">
        <f>VLOOKUP(A13,'Questions_de_Village_V1-2-1'!$A:$AB,11,FALSE)</f>
        <v>Moito</v>
      </c>
      <c r="K13" s="155" t="str">
        <f>VLOOKUP(A13,'Questions_de_Village_V1-2-1'!$A:$AB,14,FALSE)</f>
        <v>bh_in_village</v>
      </c>
      <c r="L13" s="155">
        <f>VLOOKUP(A13,'Questions_de_Village_V1-2-1'!$A:$AB,15,FALSE)</f>
        <v>1</v>
      </c>
      <c r="M13" s="155">
        <f>VLOOKUP(A13,'Questions_de_Village_V1-2-1'!$A:$AB,16,FALSE)</f>
        <v>0</v>
      </c>
      <c r="N13" s="58"/>
      <c r="O13" s="58"/>
      <c r="P13" s="58">
        <v>714</v>
      </c>
      <c r="Q13" s="58">
        <v>741</v>
      </c>
      <c r="R13" s="58">
        <v>28</v>
      </c>
      <c r="S13" s="56">
        <v>240</v>
      </c>
      <c r="T13" s="56">
        <v>182</v>
      </c>
      <c r="U13" s="60">
        <v>75.833333333333329</v>
      </c>
      <c r="V13" s="56">
        <v>59</v>
      </c>
      <c r="W13" s="60">
        <v>24.583333333333332</v>
      </c>
      <c r="X13" s="59">
        <v>8.5714285714285712</v>
      </c>
      <c r="Y13" s="59">
        <v>6.7407407407407405</v>
      </c>
      <c r="Z13" s="59">
        <v>2.1071428571428572</v>
      </c>
      <c r="AA13" s="62">
        <v>26</v>
      </c>
      <c r="AB13" s="60">
        <v>92.857142857142861</v>
      </c>
      <c r="AC13" s="62">
        <v>2</v>
      </c>
      <c r="AD13" s="60">
        <v>7.1428571428571423</v>
      </c>
      <c r="AE13" s="62">
        <v>0</v>
      </c>
      <c r="AF13" s="60">
        <v>0</v>
      </c>
      <c r="AG13" s="62">
        <v>0</v>
      </c>
      <c r="AH13" s="60">
        <v>0</v>
      </c>
      <c r="AI13" s="58">
        <v>29</v>
      </c>
      <c r="AJ13" s="58">
        <v>30</v>
      </c>
      <c r="AK13" s="60">
        <v>49.152542372881356</v>
      </c>
      <c r="AL13" s="60">
        <v>50.847457627118644</v>
      </c>
      <c r="AM13" s="60">
        <v>100</v>
      </c>
      <c r="AN13" s="61">
        <v>34.847457627118644</v>
      </c>
    </row>
    <row r="14" spans="1:40" x14ac:dyDescent="0.25">
      <c r="A14" s="149" t="s">
        <v>1892</v>
      </c>
      <c r="B14" s="58" t="s">
        <v>1994</v>
      </c>
      <c r="C14" s="155" t="str">
        <f>VLOOKUP(A14,'Questions_de_Village_V1-2-1'!$A:$AB,1,FALSE)</f>
        <v>Abicholio 2</v>
      </c>
      <c r="D14" s="155" t="str">
        <f>VLOOKUP(A14,'Questions_de_Village_V1-2-1'!$A:$AB,9,FALSE)</f>
        <v>Amtcholio1</v>
      </c>
      <c r="E14" s="155">
        <f>VLOOKUP(A14,'Questions_de_Village_V1-2-1'!$A:$AB,4,FALSE)</f>
        <v>12.636960245999999</v>
      </c>
      <c r="F14" s="155">
        <f>VLOOKUP(A14,'Questions_de_Village_V1-2-1'!$A:$AB,5,FALSE)</f>
        <v>16.7421928085</v>
      </c>
      <c r="G14" s="155">
        <f>VLOOKUP(A14,'Questions_de_Village_V1-2-1'!$A:$AB,6,FALSE)</f>
        <v>290.05665163999998</v>
      </c>
      <c r="H14" s="155"/>
      <c r="I14" s="155" t="str">
        <f>VLOOKUP(A14,'Questions_de_Village_V1-2-1'!$A:$AB,10,FALSE)</f>
        <v>Mayakne</v>
      </c>
      <c r="J14" s="155" t="str">
        <f>VLOOKUP(A14,'Questions_de_Village_V1-2-1'!$A:$AB,11,FALSE)</f>
        <v>Gambir</v>
      </c>
      <c r="K14" s="155" t="str">
        <f>VLOOKUP(A14,'Questions_de_Village_V1-2-1'!$A:$AB,14,FALSE)</f>
        <v>bh_in_next_village</v>
      </c>
      <c r="L14" s="155">
        <f>VLOOKUP(A14,'Questions_de_Village_V1-2-1'!$A:$AB,15,FALSE)</f>
        <v>0</v>
      </c>
      <c r="M14" s="155">
        <f>VLOOKUP(A14,'Questions_de_Village_V1-2-1'!$A:$AB,16,FALSE)</f>
        <v>0</v>
      </c>
      <c r="N14" s="58"/>
      <c r="O14" s="58"/>
      <c r="P14" s="58">
        <v>683</v>
      </c>
      <c r="Q14" s="58">
        <v>702</v>
      </c>
      <c r="R14" s="58">
        <v>20</v>
      </c>
      <c r="S14" s="56">
        <v>145</v>
      </c>
      <c r="T14" s="56">
        <v>108</v>
      </c>
      <c r="U14" s="60">
        <v>74.482758620689665</v>
      </c>
      <c r="V14" s="56">
        <v>68</v>
      </c>
      <c r="W14" s="60">
        <v>46.896551724137929</v>
      </c>
      <c r="X14" s="59">
        <v>7.25</v>
      </c>
      <c r="Y14" s="59">
        <v>5.4</v>
      </c>
      <c r="Z14" s="59">
        <v>3.4</v>
      </c>
      <c r="AA14" s="62">
        <v>20</v>
      </c>
      <c r="AB14" s="60">
        <v>100</v>
      </c>
      <c r="AC14" s="62">
        <v>0</v>
      </c>
      <c r="AD14" s="60">
        <v>0</v>
      </c>
      <c r="AE14" s="62">
        <v>0</v>
      </c>
      <c r="AF14" s="60">
        <v>0</v>
      </c>
      <c r="AG14" s="62">
        <v>0</v>
      </c>
      <c r="AH14" s="60">
        <v>0</v>
      </c>
      <c r="AI14" s="58">
        <v>27</v>
      </c>
      <c r="AJ14" s="58">
        <v>36</v>
      </c>
      <c r="AK14" s="60">
        <v>39.705882352941174</v>
      </c>
      <c r="AL14" s="60">
        <v>52.941176470588239</v>
      </c>
      <c r="AM14" s="60">
        <v>92.64705882352942</v>
      </c>
      <c r="AN14" s="61">
        <v>43.602941176470587</v>
      </c>
    </row>
    <row r="15" spans="1:40" x14ac:dyDescent="0.25">
      <c r="A15" s="57" t="s">
        <v>1069</v>
      </c>
      <c r="B15" s="58" t="s">
        <v>1947</v>
      </c>
      <c r="C15" s="155" t="str">
        <f>VLOOKUP(A15,'Questions_de_Village_V1-2-1'!$A:$AB,1,FALSE)</f>
        <v>Abirebi Centre</v>
      </c>
      <c r="D15" s="155" t="str">
        <f>VLOOKUP(A15,'Questions_de_Village_V1-2-1'!$A:$AB,9,FALSE)</f>
        <v>Abirebi Centre1</v>
      </c>
      <c r="E15" s="155">
        <f>VLOOKUP(A15,'Questions_de_Village_V1-2-1'!$A:$AB,4,FALSE)</f>
        <v>12.3080339631</v>
      </c>
      <c r="F15" s="155">
        <f>VLOOKUP(A15,'Questions_de_Village_V1-2-1'!$A:$AB,5,FALSE)</f>
        <v>16.732279977400001</v>
      </c>
      <c r="G15" s="155">
        <f>VLOOKUP(A15,'Questions_de_Village_V1-2-1'!$A:$AB,6,FALSE)</f>
        <v>325.56841341199998</v>
      </c>
      <c r="H15" s="155"/>
      <c r="I15" s="155" t="str">
        <f>VLOOKUP(A15,'Questions_de_Village_V1-2-1'!$A:$AB,10,FALSE)</f>
        <v>Daibaba_1_Maigana_</v>
      </c>
      <c r="J15" s="155" t="str">
        <f>VLOOKUP(A15,'Questions_de_Village_V1-2-1'!$A:$AB,11,FALSE)</f>
        <v>Albirebi</v>
      </c>
      <c r="K15" s="155" t="str">
        <f>VLOOKUP(A15,'Questions_de_Village_V1-2-1'!$A:$AB,14,FALSE)</f>
        <v>commercial_bh_in_village</v>
      </c>
      <c r="L15" s="155">
        <f>VLOOKUP(A15,'Questions_de_Village_V1-2-1'!$A:$AB,15,FALSE)</f>
        <v>0</v>
      </c>
      <c r="M15" s="155">
        <f>VLOOKUP(A15,'Questions_de_Village_V1-2-1'!$A:$AB,16,FALSE)</f>
        <v>1</v>
      </c>
      <c r="N15" s="58"/>
      <c r="O15" s="58"/>
      <c r="P15" s="58">
        <v>1029</v>
      </c>
      <c r="Q15" s="58">
        <v>1254</v>
      </c>
      <c r="R15" s="58">
        <v>226</v>
      </c>
      <c r="S15" s="56">
        <v>1479</v>
      </c>
      <c r="T15" s="56">
        <v>999</v>
      </c>
      <c r="U15" s="60">
        <v>67.545638945233264</v>
      </c>
      <c r="V15" s="56">
        <v>544</v>
      </c>
      <c r="W15" s="60">
        <v>36.781609195402297</v>
      </c>
      <c r="X15" s="59">
        <v>6.5442477876106198</v>
      </c>
      <c r="Y15" s="59">
        <v>4.5203619909502262</v>
      </c>
      <c r="Z15" s="59">
        <v>2.4070796460176993</v>
      </c>
      <c r="AA15" s="62">
        <v>195</v>
      </c>
      <c r="AB15" s="60">
        <v>86.283185840707972</v>
      </c>
      <c r="AC15" s="62">
        <v>24</v>
      </c>
      <c r="AD15" s="60">
        <v>10.619469026548673</v>
      </c>
      <c r="AE15" s="62">
        <v>5</v>
      </c>
      <c r="AF15" s="60">
        <v>2.2123893805309733</v>
      </c>
      <c r="AG15" s="62">
        <v>2</v>
      </c>
      <c r="AH15" s="60">
        <v>0.88495575221238942</v>
      </c>
      <c r="AI15" s="58">
        <v>254</v>
      </c>
      <c r="AJ15" s="58">
        <v>290</v>
      </c>
      <c r="AK15" s="60">
        <v>46.691176470588239</v>
      </c>
      <c r="AL15" s="60">
        <v>53.308823529411761</v>
      </c>
      <c r="AM15" s="60">
        <v>100</v>
      </c>
      <c r="AN15" s="61">
        <v>33.020220588235297</v>
      </c>
    </row>
    <row r="16" spans="1:40" x14ac:dyDescent="0.25">
      <c r="A16" s="57" t="s">
        <v>1795</v>
      </c>
      <c r="B16" s="58" t="s">
        <v>1080</v>
      </c>
      <c r="C16" s="155" t="str">
        <f>VLOOKUP(A16,'Questions_de_Village_V1-2-1'!$A:$AB,1,FALSE)</f>
        <v>Abirebi Chanko</v>
      </c>
      <c r="D16" s="155" t="str">
        <f>VLOOKUP(A16,'Questions_de_Village_V1-2-1'!$A:$AB,9,FALSE)</f>
        <v>Abiribi Chanko</v>
      </c>
      <c r="E16" s="155">
        <f>VLOOKUP(A16,'Questions_de_Village_V1-2-1'!$A:$AB,4,FALSE)</f>
        <v>12.302226231900001</v>
      </c>
      <c r="F16" s="155">
        <f>VLOOKUP(A16,'Questions_de_Village_V1-2-1'!$A:$AB,5,FALSE)</f>
        <v>16.736883259399999</v>
      </c>
      <c r="G16" s="155">
        <f>VLOOKUP(A16,'Questions_de_Village_V1-2-1'!$A:$AB,6,FALSE)</f>
        <v>331.66148362000001</v>
      </c>
      <c r="H16" s="155"/>
      <c r="I16" s="155" t="str">
        <f>VLOOKUP(A16,'Questions_de_Village_V1-2-1'!$A:$AB,10,FALSE)</f>
        <v>Daibaba_1_Maigana_</v>
      </c>
      <c r="J16" s="155" t="str">
        <f>VLOOKUP(A16,'Questions_de_Village_V1-2-1'!$A:$AB,11,FALSE)</f>
        <v>Albirebi</v>
      </c>
      <c r="K16" s="155" t="str">
        <f>VLOOKUP(A16,'Questions_de_Village_V1-2-1'!$A:$AB,14,FALSE)</f>
        <v>open_well_in_or_near_village</v>
      </c>
      <c r="L16" s="155">
        <f>VLOOKUP(A16,'Questions_de_Village_V1-2-1'!$A:$AB,15,FALSE)</f>
        <v>0</v>
      </c>
      <c r="M16" s="155">
        <f>VLOOKUP(A16,'Questions_de_Village_V1-2-1'!$A:$AB,16,FALSE)</f>
        <v>1</v>
      </c>
      <c r="N16" s="58"/>
      <c r="O16" s="58"/>
      <c r="P16" s="58">
        <v>877</v>
      </c>
      <c r="Q16" s="58">
        <v>898</v>
      </c>
      <c r="R16" s="58">
        <v>22</v>
      </c>
      <c r="S16" s="56">
        <v>122</v>
      </c>
      <c r="T16" s="56">
        <v>78</v>
      </c>
      <c r="U16" s="60">
        <v>63.934426229508205</v>
      </c>
      <c r="V16" s="56">
        <v>51</v>
      </c>
      <c r="W16" s="60">
        <v>41.803278688524593</v>
      </c>
      <c r="X16" s="59">
        <v>5.5454545454545459</v>
      </c>
      <c r="Y16" s="59">
        <v>3.5454545454545454</v>
      </c>
      <c r="Z16" s="59">
        <v>2.3181818181818183</v>
      </c>
      <c r="AA16" s="62">
        <v>22</v>
      </c>
      <c r="AB16" s="60">
        <v>100</v>
      </c>
      <c r="AC16" s="62">
        <v>0</v>
      </c>
      <c r="AD16" s="60">
        <v>0</v>
      </c>
      <c r="AE16" s="62">
        <v>0</v>
      </c>
      <c r="AF16" s="60">
        <v>0</v>
      </c>
      <c r="AG16" s="62">
        <v>0</v>
      </c>
      <c r="AH16" s="60">
        <v>0</v>
      </c>
      <c r="AI16" s="58">
        <v>30</v>
      </c>
      <c r="AJ16" s="58">
        <v>21</v>
      </c>
      <c r="AK16" s="60">
        <v>58.82352941176471</v>
      </c>
      <c r="AL16" s="60">
        <v>41.17647058823529</v>
      </c>
      <c r="AM16" s="60">
        <v>100</v>
      </c>
      <c r="AN16" s="61">
        <v>29.098039215686274</v>
      </c>
    </row>
    <row r="17" spans="1:40" x14ac:dyDescent="0.25">
      <c r="A17" s="57" t="s">
        <v>1072</v>
      </c>
      <c r="B17" s="58" t="s">
        <v>1072</v>
      </c>
      <c r="C17" s="155" t="str">
        <f>VLOOKUP(A17,'Questions_de_Village_V1-2-1'!$A:$AB,1,FALSE)</f>
        <v>Abmangour</v>
      </c>
      <c r="D17" s="155" t="str">
        <f>VLOOKUP(A17,'Questions_de_Village_V1-2-1'!$A:$AB,9,FALSE)</f>
        <v>Amangour</v>
      </c>
      <c r="E17" s="155">
        <f>VLOOKUP(A17,'Questions_de_Village_V1-2-1'!$A:$AB,4,FALSE)</f>
        <v>12.4259998234</v>
      </c>
      <c r="F17" s="155">
        <f>VLOOKUP(A17,'Questions_de_Village_V1-2-1'!$A:$AB,5,FALSE)</f>
        <v>16.739720863700001</v>
      </c>
      <c r="G17" s="155">
        <f>VLOOKUP(A17,'Questions_de_Village_V1-2-1'!$A:$AB,6,FALSE)</f>
        <v>318.078541691</v>
      </c>
      <c r="H17" s="155"/>
      <c r="I17" s="155" t="str">
        <f>VLOOKUP(A17,'Questions_de_Village_V1-2-1'!$A:$AB,10,FALSE)</f>
        <v>Daibaba_1_Maigana_</v>
      </c>
      <c r="J17" s="155" t="str">
        <f>VLOOKUP(A17,'Questions_de_Village_V1-2-1'!$A:$AB,11,FALSE)</f>
        <v>Albirebi</v>
      </c>
      <c r="K17" s="155" t="str">
        <f>VLOOKUP(A17,'Questions_de_Village_V1-2-1'!$A:$AB,14,FALSE)</f>
        <v>bh_in_next_village</v>
      </c>
      <c r="L17" s="155">
        <f>VLOOKUP(A17,'Questions_de_Village_V1-2-1'!$A:$AB,15,FALSE)</f>
        <v>0</v>
      </c>
      <c r="M17" s="155">
        <f>VLOOKUP(A17,'Questions_de_Village_V1-2-1'!$A:$AB,16,FALSE)</f>
        <v>0</v>
      </c>
      <c r="N17" s="58"/>
      <c r="O17" s="58"/>
      <c r="P17" s="58">
        <v>808</v>
      </c>
      <c r="Q17" s="58">
        <v>825</v>
      </c>
      <c r="R17" s="58">
        <v>18</v>
      </c>
      <c r="S17" s="56">
        <v>145</v>
      </c>
      <c r="T17" s="56">
        <v>104</v>
      </c>
      <c r="U17" s="60">
        <v>71.724137931034477</v>
      </c>
      <c r="V17" s="56">
        <v>54</v>
      </c>
      <c r="W17" s="60">
        <v>37.241379310344833</v>
      </c>
      <c r="X17" s="59">
        <v>8.0555555555555554</v>
      </c>
      <c r="Y17" s="59">
        <v>5.7777777777777777</v>
      </c>
      <c r="Z17" s="59">
        <v>3</v>
      </c>
      <c r="AA17" s="62">
        <v>13</v>
      </c>
      <c r="AB17" s="60">
        <v>72.222222222222214</v>
      </c>
      <c r="AC17" s="62">
        <v>5</v>
      </c>
      <c r="AD17" s="60">
        <v>27.777777777777779</v>
      </c>
      <c r="AE17" s="62">
        <v>0</v>
      </c>
      <c r="AF17" s="60">
        <v>0</v>
      </c>
      <c r="AG17" s="62">
        <v>0</v>
      </c>
      <c r="AH17" s="60">
        <v>0</v>
      </c>
      <c r="AI17" s="58">
        <v>29</v>
      </c>
      <c r="AJ17" s="58">
        <v>25</v>
      </c>
      <c r="AK17" s="60">
        <v>53.703703703703709</v>
      </c>
      <c r="AL17" s="60">
        <v>46.296296296296298</v>
      </c>
      <c r="AM17" s="60">
        <v>100</v>
      </c>
      <c r="AN17" s="61">
        <v>36.296296296296298</v>
      </c>
    </row>
    <row r="18" spans="1:40" x14ac:dyDescent="0.25">
      <c r="A18" s="114" t="s">
        <v>1893</v>
      </c>
      <c r="B18" s="58" t="s">
        <v>1995</v>
      </c>
      <c r="C18" s="155" t="str">
        <f>VLOOKUP(A18,'Questions_de_Village_V1-2-1'!$A:$AB,1,FALSE)</f>
        <v>Abnouchab</v>
      </c>
      <c r="D18" s="155" t="str">
        <f>VLOOKUP(A18,'Questions_de_Village_V1-2-1'!$A:$AB,9,FALSE)</f>
        <v>Abnouchab2</v>
      </c>
      <c r="E18" s="155">
        <f>VLOOKUP(A18,'Questions_de_Village_V1-2-1'!$A:$AB,4,FALSE)</f>
        <v>12.475367046900001</v>
      </c>
      <c r="F18" s="155">
        <f>VLOOKUP(A18,'Questions_de_Village_V1-2-1'!$A:$AB,5,FALSE)</f>
        <v>16.819788668000001</v>
      </c>
      <c r="G18" s="155">
        <f>VLOOKUP(A18,'Questions_de_Village_V1-2-1'!$A:$AB,6,FALSE)</f>
        <v>329.65965491499998</v>
      </c>
      <c r="H18" s="155"/>
      <c r="I18" s="155" t="str">
        <f>VLOOKUP(A18,'Questions_de_Village_V1-2-1'!$A:$AB,10,FALSE)</f>
        <v>Mayakne</v>
      </c>
      <c r="J18" s="155" t="str">
        <f>VLOOKUP(A18,'Questions_de_Village_V1-2-1'!$A:$AB,11,FALSE)</f>
        <v>Gambir</v>
      </c>
      <c r="K18" s="155" t="str">
        <f>VLOOKUP(A18,'Questions_de_Village_V1-2-1'!$A:$AB,14,FALSE)</f>
        <v>bh_in_village</v>
      </c>
      <c r="L18" s="155">
        <f>VLOOKUP(A18,'Questions_de_Village_V1-2-1'!$A:$AB,15,FALSE)</f>
        <v>1</v>
      </c>
      <c r="M18" s="155">
        <f>VLOOKUP(A18,'Questions_de_Village_V1-2-1'!$A:$AB,16,FALSE)</f>
        <v>0</v>
      </c>
      <c r="N18" s="58"/>
      <c r="O18" s="58"/>
      <c r="P18" s="58">
        <v>703</v>
      </c>
      <c r="Q18" s="58">
        <v>707</v>
      </c>
      <c r="R18" s="58">
        <v>5</v>
      </c>
      <c r="S18" s="56">
        <v>30</v>
      </c>
      <c r="T18" s="56">
        <v>20</v>
      </c>
      <c r="U18" s="60">
        <v>66.666666666666657</v>
      </c>
      <c r="V18" s="56">
        <v>8</v>
      </c>
      <c r="W18" s="60">
        <v>26.666666666666668</v>
      </c>
      <c r="X18" s="59">
        <v>6</v>
      </c>
      <c r="Y18" s="59">
        <v>4</v>
      </c>
      <c r="Z18" s="59">
        <v>1.6</v>
      </c>
      <c r="AA18" s="62">
        <v>5</v>
      </c>
      <c r="AB18" s="60">
        <v>100</v>
      </c>
      <c r="AC18" s="62">
        <v>0</v>
      </c>
      <c r="AD18" s="60">
        <v>0</v>
      </c>
      <c r="AE18" s="62">
        <v>0</v>
      </c>
      <c r="AF18" s="60">
        <v>0</v>
      </c>
      <c r="AG18" s="62">
        <v>0</v>
      </c>
      <c r="AH18" s="60">
        <v>0</v>
      </c>
      <c r="AI18" s="58">
        <v>2</v>
      </c>
      <c r="AJ18" s="58">
        <v>6</v>
      </c>
      <c r="AK18" s="60">
        <v>25</v>
      </c>
      <c r="AL18" s="60">
        <v>75</v>
      </c>
      <c r="AM18" s="60">
        <v>100</v>
      </c>
      <c r="AN18" s="61">
        <v>39.125</v>
      </c>
    </row>
    <row r="19" spans="1:40" x14ac:dyDescent="0.25">
      <c r="A19" s="114" t="s">
        <v>2055</v>
      </c>
      <c r="B19" s="58" t="s">
        <v>1995</v>
      </c>
      <c r="C19" s="155" t="str">
        <f>VLOOKUP(A19,'Questions_de_Village_V1-2-1'!$A:$AB,1,FALSE)</f>
        <v>Abnouchab 2</v>
      </c>
      <c r="D19" s="155" t="str">
        <f>VLOOKUP(A19,'Questions_de_Village_V1-2-1'!$A:$AB,9,FALSE)</f>
        <v>Abnouchap1</v>
      </c>
      <c r="E19" s="155">
        <f>VLOOKUP(A19,'Questions_de_Village_V1-2-1'!$A:$AB,4,FALSE)</f>
        <v>12.4826036358</v>
      </c>
      <c r="F19" s="155">
        <f>VLOOKUP(A19,'Questions_de_Village_V1-2-1'!$A:$AB,5,FALSE)</f>
        <v>16.813423371500001</v>
      </c>
      <c r="G19" s="155">
        <f>VLOOKUP(A19,'Questions_de_Village_V1-2-1'!$A:$AB,6,FALSE)</f>
        <v>329.05659781100002</v>
      </c>
      <c r="H19" s="155"/>
      <c r="I19" s="155" t="str">
        <f>VLOOKUP(A19,'Questions_de_Village_V1-2-1'!$A:$AB,10,FALSE)</f>
        <v>Mayakne</v>
      </c>
      <c r="J19" s="155" t="str">
        <f>VLOOKUP(A19,'Questions_de_Village_V1-2-1'!$A:$AB,11,FALSE)</f>
        <v>Gambir</v>
      </c>
      <c r="K19" s="155" t="str">
        <f>VLOOKUP(A19,'Questions_de_Village_V1-2-1'!$A:$AB,14,FALSE)</f>
        <v>open_well_in_or_near_village</v>
      </c>
      <c r="L19" s="155">
        <f>VLOOKUP(A19,'Questions_de_Village_V1-2-1'!$A:$AB,15,FALSE)</f>
        <v>0</v>
      </c>
      <c r="M19" s="155">
        <f>VLOOKUP(A19,'Questions_de_Village_V1-2-1'!$A:$AB,16,FALSE)</f>
        <v>0</v>
      </c>
      <c r="N19" s="58"/>
      <c r="O19" s="58"/>
      <c r="P19" s="58">
        <v>708</v>
      </c>
      <c r="Q19" s="58">
        <v>714</v>
      </c>
      <c r="R19" s="58">
        <v>7</v>
      </c>
      <c r="S19" s="56">
        <v>44</v>
      </c>
      <c r="T19" s="56">
        <v>29</v>
      </c>
      <c r="U19" s="60">
        <v>65.909090909090907</v>
      </c>
      <c r="V19" s="56">
        <v>15</v>
      </c>
      <c r="W19" s="60">
        <v>34.090909090909086</v>
      </c>
      <c r="X19" s="59">
        <v>6.2857142857142856</v>
      </c>
      <c r="Y19" s="59">
        <v>4.1428571428571432</v>
      </c>
      <c r="Z19" s="59">
        <v>2.1428571428571428</v>
      </c>
      <c r="AA19" s="62">
        <v>6</v>
      </c>
      <c r="AB19" s="60">
        <v>85.714285714285708</v>
      </c>
      <c r="AC19" s="62">
        <v>1</v>
      </c>
      <c r="AD19" s="60">
        <v>14.285714285714285</v>
      </c>
      <c r="AE19" s="62">
        <v>0</v>
      </c>
      <c r="AF19" s="60">
        <v>0</v>
      </c>
      <c r="AG19" s="62">
        <v>0</v>
      </c>
      <c r="AH19" s="60">
        <v>0</v>
      </c>
      <c r="AI19" s="58">
        <v>7</v>
      </c>
      <c r="AJ19" s="58">
        <v>8</v>
      </c>
      <c r="AK19" s="60">
        <v>46.666666666666664</v>
      </c>
      <c r="AL19" s="60">
        <v>53.333333333333336</v>
      </c>
      <c r="AM19" s="60">
        <v>100</v>
      </c>
      <c r="AN19" s="61">
        <v>31.333333333333332</v>
      </c>
    </row>
    <row r="20" spans="1:40" x14ac:dyDescent="0.25">
      <c r="A20" s="114" t="s">
        <v>2056</v>
      </c>
      <c r="B20" s="58" t="s">
        <v>1995</v>
      </c>
      <c r="C20" s="155" t="str">
        <f>VLOOKUP(A20,'Questions_de_Village_V1-2-1'!$A:$AB,1,FALSE)</f>
        <v>Abnouchab 3</v>
      </c>
      <c r="D20" s="155" t="str">
        <f>VLOOKUP(A20,'Questions_de_Village_V1-2-1'!$A:$AB,9,FALSE)</f>
        <v>Abnouchap3</v>
      </c>
      <c r="E20" s="155">
        <f>VLOOKUP(A20,'Questions_de_Village_V1-2-1'!$A:$AB,4,FALSE)</f>
        <v>12.469335045599999</v>
      </c>
      <c r="F20" s="155">
        <f>VLOOKUP(A20,'Questions_de_Village_V1-2-1'!$A:$AB,5,FALSE)</f>
        <v>16.8021095002</v>
      </c>
      <c r="G20" s="155">
        <f>VLOOKUP(A20,'Questions_de_Village_V1-2-1'!$A:$AB,6,FALSE)</f>
        <v>291.94223376299999</v>
      </c>
      <c r="H20" s="155"/>
      <c r="I20" s="155" t="str">
        <f>VLOOKUP(A20,'Questions_de_Village_V1-2-1'!$A:$AB,10,FALSE)</f>
        <v>Mayakne</v>
      </c>
      <c r="J20" s="155" t="str">
        <f>VLOOKUP(A20,'Questions_de_Village_V1-2-1'!$A:$AB,11,FALSE)</f>
        <v>Gambir</v>
      </c>
      <c r="K20" s="155" t="str">
        <f>VLOOKUP(A20,'Questions_de_Village_V1-2-1'!$A:$AB,14,FALSE)</f>
        <v>bh_in_village</v>
      </c>
      <c r="L20" s="155">
        <f>VLOOKUP(A20,'Questions_de_Village_V1-2-1'!$A:$AB,15,FALSE)</f>
        <v>1</v>
      </c>
      <c r="M20" s="155">
        <f>VLOOKUP(A20,'Questions_de_Village_V1-2-1'!$A:$AB,16,FALSE)</f>
        <v>0</v>
      </c>
      <c r="N20" s="58"/>
      <c r="O20" s="58"/>
      <c r="P20" s="58">
        <v>715</v>
      </c>
      <c r="Q20" s="58">
        <v>716</v>
      </c>
      <c r="R20" s="58">
        <v>2</v>
      </c>
      <c r="S20" s="56">
        <v>11</v>
      </c>
      <c r="T20" s="56">
        <v>8</v>
      </c>
      <c r="U20" s="60">
        <v>72.727272727272734</v>
      </c>
      <c r="V20" s="56">
        <v>3</v>
      </c>
      <c r="W20" s="60">
        <v>27.27272727272727</v>
      </c>
      <c r="X20" s="59">
        <v>5.5</v>
      </c>
      <c r="Y20" s="59">
        <v>4</v>
      </c>
      <c r="Z20" s="59">
        <v>1.5</v>
      </c>
      <c r="AA20" s="62">
        <v>2</v>
      </c>
      <c r="AB20" s="60">
        <v>100</v>
      </c>
      <c r="AC20" s="62">
        <v>0</v>
      </c>
      <c r="AD20" s="60">
        <v>0</v>
      </c>
      <c r="AE20" s="62">
        <v>0</v>
      </c>
      <c r="AF20" s="60">
        <v>0</v>
      </c>
      <c r="AG20" s="62">
        <v>0</v>
      </c>
      <c r="AH20" s="60">
        <v>0</v>
      </c>
      <c r="AI20" s="58">
        <v>0</v>
      </c>
      <c r="AJ20" s="58">
        <v>3</v>
      </c>
      <c r="AK20" s="60">
        <v>0</v>
      </c>
      <c r="AL20" s="60">
        <v>100</v>
      </c>
      <c r="AM20" s="60">
        <v>100</v>
      </c>
      <c r="AN20" s="61">
        <v>35</v>
      </c>
    </row>
    <row r="21" spans="1:40" x14ac:dyDescent="0.25">
      <c r="A21" s="149" t="s">
        <v>1150</v>
      </c>
      <c r="B21" s="58" t="s">
        <v>1150</v>
      </c>
      <c r="C21" s="155" t="str">
        <f>VLOOKUP(A21,'Questions_de_Village_V1-2-1'!$A:$AB,1,FALSE)</f>
        <v xml:space="preserve">Aboulgare </v>
      </c>
      <c r="D21" s="155" t="str">
        <f>VLOOKUP(A21,'Questions_de_Village_V1-2-1'!$A:$AB,9,FALSE)</f>
        <v>Abalgare</v>
      </c>
      <c r="E21" s="155">
        <f>VLOOKUP(A21,'Questions_de_Village_V1-2-1'!$A:$AB,4,FALSE)</f>
        <v>12.5562040705</v>
      </c>
      <c r="F21" s="155">
        <f>VLOOKUP(A21,'Questions_de_Village_V1-2-1'!$A:$AB,5,FALSE)</f>
        <v>17.1373278957</v>
      </c>
      <c r="G21" s="155">
        <f>VLOOKUP(A21,'Questions_de_Village_V1-2-1'!$A:$AB,6,FALSE)</f>
        <v>314.20558146000002</v>
      </c>
      <c r="H21" s="155"/>
      <c r="I21" s="155" t="str">
        <f>VLOOKUP(A21,'Questions_de_Village_V1-2-1'!$A:$AB,10,FALSE)</f>
        <v>Tania_1_Bokoro_</v>
      </c>
      <c r="J21" s="155" t="str">
        <f>VLOOKUP(A21,'Questions_de_Village_V1-2-1'!$A:$AB,11,FALSE)</f>
        <v>Bokoro</v>
      </c>
      <c r="K21" s="155" t="str">
        <f>VLOOKUP(A21,'Questions_de_Village_V1-2-1'!$A:$AB,14,FALSE)</f>
        <v>bh_in_village</v>
      </c>
      <c r="L21" s="155">
        <f>VLOOKUP(A21,'Questions_de_Village_V1-2-1'!$A:$AB,15,FALSE)</f>
        <v>2</v>
      </c>
      <c r="M21" s="155">
        <f>VLOOKUP(A21,'Questions_de_Village_V1-2-1'!$A:$AB,16,FALSE)</f>
        <v>1</v>
      </c>
      <c r="N21" s="58"/>
      <c r="O21" s="58"/>
      <c r="P21" s="58">
        <v>7992</v>
      </c>
      <c r="Q21" s="58">
        <v>8060</v>
      </c>
      <c r="R21" s="58">
        <v>69</v>
      </c>
      <c r="S21" s="56">
        <v>439</v>
      </c>
      <c r="T21" s="56">
        <v>303</v>
      </c>
      <c r="U21" s="60">
        <v>69.020501138952156</v>
      </c>
      <c r="V21" s="56">
        <v>117</v>
      </c>
      <c r="W21" s="60">
        <v>26.651480637813211</v>
      </c>
      <c r="X21" s="59">
        <v>6.36231884057971</v>
      </c>
      <c r="Y21" s="59">
        <v>4.3913043478260869</v>
      </c>
      <c r="Z21" s="59">
        <v>1.6956521739130435</v>
      </c>
      <c r="AA21" s="62">
        <v>69</v>
      </c>
      <c r="AB21" s="60">
        <v>100</v>
      </c>
      <c r="AC21" s="62">
        <v>0</v>
      </c>
      <c r="AD21" s="60">
        <v>0</v>
      </c>
      <c r="AE21" s="62">
        <v>0</v>
      </c>
      <c r="AF21" s="60">
        <v>0</v>
      </c>
      <c r="AG21" s="62">
        <v>0</v>
      </c>
      <c r="AH21" s="60">
        <v>0</v>
      </c>
      <c r="AI21" s="58">
        <v>68</v>
      </c>
      <c r="AJ21" s="58">
        <v>49</v>
      </c>
      <c r="AK21" s="60">
        <v>58.119658119658126</v>
      </c>
      <c r="AL21" s="60">
        <v>41.880341880341881</v>
      </c>
      <c r="AM21" s="60">
        <v>100</v>
      </c>
      <c r="AN21" s="61">
        <v>34.803418803418801</v>
      </c>
    </row>
    <row r="22" spans="1:40" x14ac:dyDescent="0.25">
      <c r="A22" s="57" t="s">
        <v>377</v>
      </c>
      <c r="B22" s="58" t="s">
        <v>1962</v>
      </c>
      <c r="C22" s="155" t="str">
        <f>VLOOKUP(A22,'Questions_de_Village_V1-2-1'!$A:$AB,1,FALSE)</f>
        <v>Abourda</v>
      </c>
      <c r="D22" s="155" t="str">
        <f>VLOOKUP(A22,'Questions_de_Village_V1-2-1'!$A:$AB,9,FALSE)</f>
        <v>Abourda</v>
      </c>
      <c r="E22" s="155">
        <f>VLOOKUP(A22,'Questions_de_Village_V1-2-1'!$A:$AB,4,FALSE)</f>
        <v>12.5222287266</v>
      </c>
      <c r="F22" s="155">
        <f>VLOOKUP(A22,'Questions_de_Village_V1-2-1'!$A:$AB,5,FALSE)</f>
        <v>17.212198324799999</v>
      </c>
      <c r="G22" s="155">
        <f>VLOOKUP(A22,'Questions_de_Village_V1-2-1'!$A:$AB,6,FALSE)</f>
        <v>333.52336293100001</v>
      </c>
      <c r="H22" s="155"/>
      <c r="I22" s="155" t="str">
        <f>VLOOKUP(A22,'Questions_de_Village_V1-2-1'!$A:$AB,10,FALSE)</f>
        <v>Tania_1_Bokoro_</v>
      </c>
      <c r="J22" s="155" t="str">
        <f>VLOOKUP(A22,'Questions_de_Village_V1-2-1'!$A:$AB,11,FALSE)</f>
        <v>Bokoro</v>
      </c>
      <c r="K22" s="155" t="str">
        <f>VLOOKUP(A22,'Questions_de_Village_V1-2-1'!$A:$AB,14,FALSE)</f>
        <v>commercial_bh_in_village</v>
      </c>
      <c r="L22" s="155">
        <f>VLOOKUP(A22,'Questions_de_Village_V1-2-1'!$A:$AB,15,FALSE)</f>
        <v>0</v>
      </c>
      <c r="M22" s="155">
        <f>VLOOKUP(A22,'Questions_de_Village_V1-2-1'!$A:$AB,16,FALSE)</f>
        <v>0</v>
      </c>
      <c r="N22" s="58"/>
      <c r="O22" s="58"/>
      <c r="P22" s="58">
        <v>5266</v>
      </c>
      <c r="Q22" s="58">
        <v>5981</v>
      </c>
      <c r="R22" s="58">
        <v>716</v>
      </c>
      <c r="S22" s="56">
        <v>4853</v>
      </c>
      <c r="T22" s="56">
        <v>3447</v>
      </c>
      <c r="U22" s="60">
        <v>71.028229960848961</v>
      </c>
      <c r="V22" s="56">
        <v>1308</v>
      </c>
      <c r="W22" s="60">
        <v>26.952400576962702</v>
      </c>
      <c r="X22" s="59">
        <v>6.777932960893855</v>
      </c>
      <c r="Y22" s="59">
        <v>4.8209790209790206</v>
      </c>
      <c r="Z22" s="59">
        <v>1.8268156424581006</v>
      </c>
      <c r="AA22" s="62">
        <v>681</v>
      </c>
      <c r="AB22" s="60">
        <v>95.111731843575427</v>
      </c>
      <c r="AC22" s="62">
        <v>22</v>
      </c>
      <c r="AD22" s="60">
        <v>3.0726256983240221</v>
      </c>
      <c r="AE22" s="62">
        <v>3</v>
      </c>
      <c r="AF22" s="60">
        <v>0.41899441340782123</v>
      </c>
      <c r="AG22" s="62">
        <v>1</v>
      </c>
      <c r="AH22" s="60">
        <v>0.13966480446927373</v>
      </c>
      <c r="AI22" s="58">
        <v>643</v>
      </c>
      <c r="AJ22" s="58">
        <v>664</v>
      </c>
      <c r="AK22" s="60">
        <v>49.159021406727824</v>
      </c>
      <c r="AL22" s="60">
        <v>50.764525993883794</v>
      </c>
      <c r="AM22" s="60">
        <v>99.923547400611625</v>
      </c>
      <c r="AN22" s="61">
        <v>34.569571865443422</v>
      </c>
    </row>
    <row r="23" spans="1:40" x14ac:dyDescent="0.25">
      <c r="A23" s="57" t="s">
        <v>1396</v>
      </c>
      <c r="B23" s="58" t="s">
        <v>1396</v>
      </c>
      <c r="C23" s="155" t="str">
        <f>VLOOKUP(A23,'Questions_de_Village_V1-2-1'!$A:$AB,1,FALSE)</f>
        <v>Abrayna</v>
      </c>
      <c r="D23" s="155" t="str">
        <f>VLOOKUP(A23,'Questions_de_Village_V1-2-1'!$A:$AB,9,FALSE)</f>
        <v>Abragna</v>
      </c>
      <c r="E23" s="155">
        <f>VLOOKUP(A23,'Questions_de_Village_V1-2-1'!$A:$AB,4,FALSE)</f>
        <v>12.5078824899</v>
      </c>
      <c r="F23" s="155">
        <f>VLOOKUP(A23,'Questions_de_Village_V1-2-1'!$A:$AB,5,FALSE)</f>
        <v>16.542580680699999</v>
      </c>
      <c r="G23" s="155">
        <f>VLOOKUP(A23,'Questions_de_Village_V1-2-1'!$A:$AB,6,FALSE)</f>
        <v>322.24770485699997</v>
      </c>
      <c r="H23" s="155"/>
      <c r="I23" s="155" t="str">
        <f>VLOOKUP(A23,'Questions_de_Village_V1-2-1'!$A:$AB,10,FALSE)</f>
        <v>Kouka</v>
      </c>
      <c r="J23" s="155" t="str">
        <f>VLOOKUP(A23,'Questions_de_Village_V1-2-1'!$A:$AB,11,FALSE)</f>
        <v>Moito</v>
      </c>
      <c r="K23" s="155" t="str">
        <f>VLOOKUP(A23,'Questions_de_Village_V1-2-1'!$A:$AB,14,FALSE)</f>
        <v>commercial_bh_in_next_village</v>
      </c>
      <c r="L23" s="155">
        <f>VLOOKUP(A23,'Questions_de_Village_V1-2-1'!$A:$AB,15,FALSE)</f>
        <v>1</v>
      </c>
      <c r="M23" s="155">
        <f>VLOOKUP(A23,'Questions_de_Village_V1-2-1'!$A:$AB,16,FALSE)</f>
        <v>0</v>
      </c>
      <c r="N23" s="58"/>
      <c r="O23" s="58"/>
      <c r="P23" s="58">
        <v>3245</v>
      </c>
      <c r="Q23" s="58">
        <v>3272</v>
      </c>
      <c r="R23" s="58">
        <v>28</v>
      </c>
      <c r="S23" s="56">
        <v>192</v>
      </c>
      <c r="T23" s="56">
        <v>135</v>
      </c>
      <c r="U23" s="60">
        <v>70.3125</v>
      </c>
      <c r="V23" s="56">
        <v>59</v>
      </c>
      <c r="W23" s="60">
        <v>30.729166666666668</v>
      </c>
      <c r="X23" s="59">
        <v>6.8571428571428568</v>
      </c>
      <c r="Y23" s="59">
        <v>4.8214285714285712</v>
      </c>
      <c r="Z23" s="59">
        <v>2.1071428571428572</v>
      </c>
      <c r="AA23" s="62">
        <v>27</v>
      </c>
      <c r="AB23" s="60">
        <v>96.428571428571431</v>
      </c>
      <c r="AC23" s="62">
        <v>1</v>
      </c>
      <c r="AD23" s="60">
        <v>3.5714285714285712</v>
      </c>
      <c r="AE23" s="62">
        <v>0</v>
      </c>
      <c r="AF23" s="60">
        <v>0</v>
      </c>
      <c r="AG23" s="62">
        <v>0</v>
      </c>
      <c r="AH23" s="60">
        <v>0</v>
      </c>
      <c r="AI23" s="58">
        <v>26</v>
      </c>
      <c r="AJ23" s="58">
        <v>33</v>
      </c>
      <c r="AK23" s="60">
        <v>44.067796610169488</v>
      </c>
      <c r="AL23" s="60">
        <v>55.932203389830505</v>
      </c>
      <c r="AM23" s="60">
        <v>100</v>
      </c>
      <c r="AN23" s="61">
        <v>35.983050847457626</v>
      </c>
    </row>
    <row r="24" spans="1:40" x14ac:dyDescent="0.25">
      <c r="A24" s="150" t="s">
        <v>1866</v>
      </c>
      <c r="B24" s="58" t="s">
        <v>1983</v>
      </c>
      <c r="C24" s="155" t="str">
        <f>VLOOKUP(A24,'Questions_de_Village_V1-2-1'!$A:$AB,1,FALSE)</f>
        <v>Abre 1</v>
      </c>
      <c r="D24" s="155" t="str">
        <f>VLOOKUP(A24,'Questions_de_Village_V1-2-1'!$A:$AB,9,FALSE)</f>
        <v>Habre3</v>
      </c>
      <c r="E24" s="155">
        <f>VLOOKUP(A24,'Questions_de_Village_V1-2-1'!$A:$AB,4,FALSE)</f>
        <v>11.912925400200001</v>
      </c>
      <c r="F24" s="155">
        <f>VLOOKUP(A24,'Questions_de_Village_V1-2-1'!$A:$AB,5,FALSE)</f>
        <v>17.158925570899999</v>
      </c>
      <c r="G24" s="155">
        <f>VLOOKUP(A24,'Questions_de_Village_V1-2-1'!$A:$AB,6,FALSE)</f>
        <v>336.90822040299997</v>
      </c>
      <c r="H24" s="155"/>
      <c r="I24" s="155" t="str">
        <f>VLOOKUP(A24,'Questions_de_Village_V1-2-1'!$A:$AB,10,FALSE)</f>
        <v>Yessie</v>
      </c>
      <c r="J24" s="155" t="str">
        <f>VLOOKUP(A24,'Questions_de_Village_V1-2-1'!$A:$AB,11,FALSE)</f>
        <v>Gama</v>
      </c>
      <c r="K24" s="155" t="str">
        <f>VLOOKUP(A24,'Questions_de_Village_V1-2-1'!$A:$AB,14,FALSE)</f>
        <v>bh_in_village</v>
      </c>
      <c r="L24" s="155">
        <f>VLOOKUP(A24,'Questions_de_Village_V1-2-1'!$A:$AB,15,FALSE)</f>
        <v>1</v>
      </c>
      <c r="M24" s="155">
        <f>VLOOKUP(A24,'Questions_de_Village_V1-2-1'!$A:$AB,16,FALSE)</f>
        <v>0</v>
      </c>
      <c r="N24" s="58"/>
      <c r="O24" s="58"/>
      <c r="P24" s="58">
        <v>1658</v>
      </c>
      <c r="Q24" s="58">
        <v>1679</v>
      </c>
      <c r="R24" s="58">
        <v>22</v>
      </c>
      <c r="S24" s="56">
        <v>124</v>
      </c>
      <c r="T24" s="56">
        <v>80</v>
      </c>
      <c r="U24" s="60">
        <v>64.516129032258064</v>
      </c>
      <c r="V24" s="56">
        <v>30</v>
      </c>
      <c r="W24" s="60">
        <v>24.193548387096776</v>
      </c>
      <c r="X24" s="59">
        <v>5.6363636363636367</v>
      </c>
      <c r="Y24" s="59">
        <v>3.6363636363636362</v>
      </c>
      <c r="Z24" s="59">
        <v>1.3636363636363635</v>
      </c>
      <c r="AA24" s="62">
        <v>21</v>
      </c>
      <c r="AB24" s="60">
        <v>95.454545454545453</v>
      </c>
      <c r="AC24" s="62">
        <v>1</v>
      </c>
      <c r="AD24" s="60">
        <v>4.5454545454545459</v>
      </c>
      <c r="AE24" s="62">
        <v>0</v>
      </c>
      <c r="AF24" s="60">
        <v>0</v>
      </c>
      <c r="AG24" s="62">
        <v>0</v>
      </c>
      <c r="AH24" s="60">
        <v>0</v>
      </c>
      <c r="AI24" s="58">
        <v>16</v>
      </c>
      <c r="AJ24" s="58">
        <v>12</v>
      </c>
      <c r="AK24" s="60">
        <v>53.333333333333336</v>
      </c>
      <c r="AL24" s="60">
        <v>40</v>
      </c>
      <c r="AM24" s="60">
        <v>93.333333333333343</v>
      </c>
      <c r="AN24" s="61">
        <v>27.733333333333334</v>
      </c>
    </row>
    <row r="25" spans="1:40" x14ac:dyDescent="0.25">
      <c r="A25" s="57" t="s">
        <v>1867</v>
      </c>
      <c r="B25" s="58" t="s">
        <v>1983</v>
      </c>
      <c r="C25" s="155" t="str">
        <f>VLOOKUP(A25,'Questions_de_Village_V1-2-1'!$A:$AB,1,FALSE)</f>
        <v>Abre 2</v>
      </c>
      <c r="D25" s="155" t="str">
        <f>VLOOKUP(A25,'Questions_de_Village_V1-2-1'!$A:$AB,9,FALSE)</f>
        <v>Habre1</v>
      </c>
      <c r="E25" s="155">
        <f>VLOOKUP(A25,'Questions_de_Village_V1-2-1'!$A:$AB,4,FALSE)</f>
        <v>11.9387192233</v>
      </c>
      <c r="F25" s="155">
        <f>VLOOKUP(A25,'Questions_de_Village_V1-2-1'!$A:$AB,5,FALSE)</f>
        <v>17.149156713899998</v>
      </c>
      <c r="G25" s="155">
        <f>VLOOKUP(A25,'Questions_de_Village_V1-2-1'!$A:$AB,6,FALSE)</f>
        <v>334.817471146</v>
      </c>
      <c r="H25" s="155"/>
      <c r="I25" s="155" t="str">
        <f>VLOOKUP(A25,'Questions_de_Village_V1-2-1'!$A:$AB,10,FALSE)</f>
        <v>Yessie</v>
      </c>
      <c r="J25" s="155" t="str">
        <f>VLOOKUP(A25,'Questions_de_Village_V1-2-1'!$A:$AB,11,FALSE)</f>
        <v>Gama</v>
      </c>
      <c r="K25" s="155" t="str">
        <f>VLOOKUP(A25,'Questions_de_Village_V1-2-1'!$A:$AB,14,FALSE)</f>
        <v>bh_in_village</v>
      </c>
      <c r="L25" s="155">
        <f>VLOOKUP(A25,'Questions_de_Village_V1-2-1'!$A:$AB,15,FALSE)</f>
        <v>1</v>
      </c>
      <c r="M25" s="155">
        <f>VLOOKUP(A25,'Questions_de_Village_V1-2-1'!$A:$AB,16,FALSE)</f>
        <v>0</v>
      </c>
      <c r="N25" s="58"/>
      <c r="O25" s="58"/>
      <c r="P25" s="58">
        <v>1680</v>
      </c>
      <c r="Q25" s="58">
        <v>1709</v>
      </c>
      <c r="R25" s="58">
        <v>30</v>
      </c>
      <c r="S25" s="56">
        <v>166</v>
      </c>
      <c r="T25" s="56">
        <v>107</v>
      </c>
      <c r="U25" s="60">
        <v>64.457831325301214</v>
      </c>
      <c r="V25" s="56">
        <v>38</v>
      </c>
      <c r="W25" s="60">
        <v>22.891566265060241</v>
      </c>
      <c r="X25" s="59">
        <v>5.5333333333333332</v>
      </c>
      <c r="Y25" s="59">
        <v>3.9629629629629628</v>
      </c>
      <c r="Z25" s="59">
        <v>1.2666666666666666</v>
      </c>
      <c r="AA25" s="62">
        <v>28</v>
      </c>
      <c r="AB25" s="60">
        <v>93.333333333333329</v>
      </c>
      <c r="AC25" s="62">
        <v>2</v>
      </c>
      <c r="AD25" s="60">
        <v>6.666666666666667</v>
      </c>
      <c r="AE25" s="62">
        <v>0</v>
      </c>
      <c r="AF25" s="60">
        <v>0</v>
      </c>
      <c r="AG25" s="62">
        <v>0</v>
      </c>
      <c r="AH25" s="60">
        <v>0</v>
      </c>
      <c r="AI25" s="58">
        <v>22</v>
      </c>
      <c r="AJ25" s="58">
        <v>13</v>
      </c>
      <c r="AK25" s="60">
        <v>57.894736842105267</v>
      </c>
      <c r="AL25" s="60">
        <v>34.210526315789473</v>
      </c>
      <c r="AM25" s="60">
        <v>92.10526315789474</v>
      </c>
      <c r="AN25" s="61">
        <v>25.421052631578949</v>
      </c>
    </row>
    <row r="26" spans="1:40" x14ac:dyDescent="0.25">
      <c r="A26" s="149" t="s">
        <v>1253</v>
      </c>
      <c r="B26" s="58" t="s">
        <v>1603</v>
      </c>
      <c r="C26" s="155" t="str">
        <f>VLOOKUP(A26,'Questions_de_Village_V1-2-1'!$A:$AB,1,FALSE)</f>
        <v>Abroki</v>
      </c>
      <c r="D26" s="155" t="str">
        <f>VLOOKUP(A26,'Questions_de_Village_V1-2-1'!$A:$AB,9,FALSE)</f>
        <v>Abroki Kindji</v>
      </c>
      <c r="E26" s="155">
        <f>VLOOKUP(A26,'Questions_de_Village_V1-2-1'!$A:$AB,4,FALSE)</f>
        <v>12.0398937358</v>
      </c>
      <c r="F26" s="155">
        <f>VLOOKUP(A26,'Questions_de_Village_V1-2-1'!$A:$AB,5,FALSE)</f>
        <v>16.861666659600001</v>
      </c>
      <c r="G26" s="155">
        <f>VLOOKUP(A26,'Questions_de_Village_V1-2-1'!$A:$AB,6,FALSE)</f>
        <v>335.20001493000001</v>
      </c>
      <c r="H26" s="155"/>
      <c r="I26" s="155" t="str">
        <f>VLOOKUP(A26,'Questions_de_Village_V1-2-1'!$A:$AB,10,FALSE)</f>
        <v>Daibaba_1_Maigana_</v>
      </c>
      <c r="J26" s="155" t="str">
        <f>VLOOKUP(A26,'Questions_de_Village_V1-2-1'!$A:$AB,11,FALSE)</f>
        <v>Dilema</v>
      </c>
      <c r="K26" s="155" t="str">
        <f>VLOOKUP(A26,'Questions_de_Village_V1-2-1'!$A:$AB,14,FALSE)</f>
        <v>bh_in_village</v>
      </c>
      <c r="L26" s="155">
        <f>VLOOKUP(A26,'Questions_de_Village_V1-2-1'!$A:$AB,15,FALSE)</f>
        <v>1</v>
      </c>
      <c r="M26" s="155">
        <f>VLOOKUP(A26,'Questions_de_Village_V1-2-1'!$A:$AB,16,FALSE)</f>
        <v>0</v>
      </c>
      <c r="N26" s="58"/>
      <c r="O26" s="58"/>
      <c r="P26" s="58">
        <v>1337</v>
      </c>
      <c r="Q26" s="58">
        <v>1379</v>
      </c>
      <c r="R26" s="58">
        <v>43</v>
      </c>
      <c r="S26" s="56">
        <v>289</v>
      </c>
      <c r="T26" s="56">
        <v>202</v>
      </c>
      <c r="U26" s="60">
        <v>69.896193771626301</v>
      </c>
      <c r="V26" s="56">
        <v>89</v>
      </c>
      <c r="W26" s="60">
        <v>30.79584775086505</v>
      </c>
      <c r="X26" s="59">
        <v>6.7209302325581399</v>
      </c>
      <c r="Y26" s="59">
        <v>4.8095238095238093</v>
      </c>
      <c r="Z26" s="59">
        <v>2.0697674418604652</v>
      </c>
      <c r="AA26" s="62">
        <v>39</v>
      </c>
      <c r="AB26" s="60">
        <v>90.697674418604649</v>
      </c>
      <c r="AC26" s="62">
        <v>4</v>
      </c>
      <c r="AD26" s="60">
        <v>9.3023255813953494</v>
      </c>
      <c r="AE26" s="62">
        <v>0</v>
      </c>
      <c r="AF26" s="60">
        <v>0</v>
      </c>
      <c r="AG26" s="62">
        <v>0</v>
      </c>
      <c r="AH26" s="60">
        <v>0</v>
      </c>
      <c r="AI26" s="58">
        <v>42</v>
      </c>
      <c r="AJ26" s="58">
        <v>47</v>
      </c>
      <c r="AK26" s="60">
        <v>47.191011235955052</v>
      </c>
      <c r="AL26" s="60">
        <v>52.80898876404494</v>
      </c>
      <c r="AM26" s="60">
        <v>100</v>
      </c>
      <c r="AN26" s="61">
        <v>32.08988764044944</v>
      </c>
    </row>
    <row r="27" spans="1:40" x14ac:dyDescent="0.25">
      <c r="A27" s="57" t="s">
        <v>806</v>
      </c>
      <c r="B27" s="58" t="s">
        <v>1305</v>
      </c>
      <c r="C27" s="155" t="str">
        <f>VLOOKUP(A27,'Questions_de_Village_V1-2-1'!$A:$AB,1,FALSE)</f>
        <v>Achana</v>
      </c>
      <c r="D27" s="155" t="str">
        <f>VLOOKUP(A27,'Questions_de_Village_V1-2-1'!$A:$AB,9,FALSE)</f>
        <v>Achana</v>
      </c>
      <c r="E27" s="155">
        <f>VLOOKUP(A27,'Questions_de_Village_V1-2-1'!$A:$AB,4,FALSE)</f>
        <v>11.969638012500001</v>
      </c>
      <c r="F27" s="155">
        <f>VLOOKUP(A27,'Questions_de_Village_V1-2-1'!$A:$AB,5,FALSE)</f>
        <v>16.836976392899999</v>
      </c>
      <c r="G27" s="155">
        <f>VLOOKUP(A27,'Questions_de_Village_V1-2-1'!$A:$AB,6,FALSE)</f>
        <v>330.389226017</v>
      </c>
      <c r="H27" s="155"/>
      <c r="I27" s="155" t="str">
        <f>VLOOKUP(A27,'Questions_de_Village_V1-2-1'!$A:$AB,10,FALSE)</f>
        <v>Daibaba_2_Kindji_</v>
      </c>
      <c r="J27" s="155" t="str">
        <f>VLOOKUP(A27,'Questions_de_Village_V1-2-1'!$A:$AB,11,FALSE)</f>
        <v>Dilema</v>
      </c>
      <c r="K27" s="155" t="str">
        <f>VLOOKUP(A27,'Questions_de_Village_V1-2-1'!$A:$AB,14,FALSE)</f>
        <v>bh_in_village</v>
      </c>
      <c r="L27" s="155">
        <f>VLOOKUP(A27,'Questions_de_Village_V1-2-1'!$A:$AB,15,FALSE)</f>
        <v>1</v>
      </c>
      <c r="M27" s="155">
        <f>VLOOKUP(A27,'Questions_de_Village_V1-2-1'!$A:$AB,16,FALSE)</f>
        <v>0</v>
      </c>
      <c r="N27" s="58"/>
      <c r="O27" s="58"/>
      <c r="P27" s="58">
        <v>1894</v>
      </c>
      <c r="Q27" s="58">
        <v>1956</v>
      </c>
      <c r="R27" s="58">
        <v>63</v>
      </c>
      <c r="S27" s="56">
        <v>400</v>
      </c>
      <c r="T27" s="56">
        <v>267</v>
      </c>
      <c r="U27" s="60">
        <v>66.75</v>
      </c>
      <c r="V27" s="56">
        <v>144</v>
      </c>
      <c r="W27" s="60">
        <v>36</v>
      </c>
      <c r="X27" s="59">
        <v>6.3492063492063489</v>
      </c>
      <c r="Y27" s="59">
        <v>4.3770491803278686</v>
      </c>
      <c r="Z27" s="59">
        <v>2.2857142857142856</v>
      </c>
      <c r="AA27" s="62">
        <v>50</v>
      </c>
      <c r="AB27" s="60">
        <v>79.365079365079367</v>
      </c>
      <c r="AC27" s="62">
        <v>12</v>
      </c>
      <c r="AD27" s="60">
        <v>19.047619047619047</v>
      </c>
      <c r="AE27" s="62">
        <v>0</v>
      </c>
      <c r="AF27" s="60">
        <v>0</v>
      </c>
      <c r="AG27" s="62">
        <v>0</v>
      </c>
      <c r="AH27" s="60">
        <v>0</v>
      </c>
      <c r="AI27" s="58">
        <v>71</v>
      </c>
      <c r="AJ27" s="58">
        <v>73</v>
      </c>
      <c r="AK27" s="60">
        <v>49.305555555555557</v>
      </c>
      <c r="AL27" s="60">
        <v>50.694444444444443</v>
      </c>
      <c r="AM27" s="60">
        <v>100</v>
      </c>
      <c r="AN27" s="61">
        <v>37.055555555555557</v>
      </c>
    </row>
    <row r="28" spans="1:40" x14ac:dyDescent="0.25">
      <c r="A28" s="149" t="s">
        <v>1151</v>
      </c>
      <c r="B28" s="58" t="s">
        <v>1151</v>
      </c>
      <c r="C28" s="155" t="str">
        <f>VLOOKUP(A28,'Questions_de_Village_V1-2-1'!$A:$AB,1,FALSE)</f>
        <v>Ach-Charak</v>
      </c>
      <c r="D28" s="155" t="str">
        <f>VLOOKUP(A28,'Questions_de_Village_V1-2-1'!$A:$AB,9,FALSE)</f>
        <v>Ackarak</v>
      </c>
      <c r="E28" s="155">
        <f>VLOOKUP(A28,'Questions_de_Village_V1-2-1'!$A:$AB,4,FALSE)</f>
        <v>12.475033997400001</v>
      </c>
      <c r="F28" s="155">
        <f>VLOOKUP(A28,'Questions_de_Village_V1-2-1'!$A:$AB,5,FALSE)</f>
        <v>17.041455470300001</v>
      </c>
      <c r="G28" s="155">
        <f>VLOOKUP(A28,'Questions_de_Village_V1-2-1'!$A:$AB,6,FALSE)</f>
        <v>305.83136841999999</v>
      </c>
      <c r="H28" s="155"/>
      <c r="I28" s="155" t="str">
        <f>VLOOKUP(A28,'Questions_de_Village_V1-2-1'!$A:$AB,10,FALSE)</f>
        <v>Tania_1_Bokoro_</v>
      </c>
      <c r="J28" s="155" t="str">
        <f>VLOOKUP(A28,'Questions_de_Village_V1-2-1'!$A:$AB,11,FALSE)</f>
        <v>Bokoro</v>
      </c>
      <c r="K28" s="155" t="str">
        <f>VLOOKUP(A28,'Questions_de_Village_V1-2-1'!$A:$AB,14,FALSE)</f>
        <v>open_well_in_or_near_village</v>
      </c>
      <c r="L28" s="155">
        <f>VLOOKUP(A28,'Questions_de_Village_V1-2-1'!$A:$AB,15,FALSE)</f>
        <v>0</v>
      </c>
      <c r="M28" s="155">
        <f>VLOOKUP(A28,'Questions_de_Village_V1-2-1'!$A:$AB,16,FALSE)</f>
        <v>1</v>
      </c>
      <c r="N28" s="58"/>
      <c r="O28" s="58"/>
      <c r="P28" s="58">
        <v>8886</v>
      </c>
      <c r="Q28" s="58">
        <v>8916</v>
      </c>
      <c r="R28" s="58">
        <v>31</v>
      </c>
      <c r="S28" s="56">
        <v>183</v>
      </c>
      <c r="T28" s="56">
        <v>121</v>
      </c>
      <c r="U28" s="60">
        <v>66.120218579234972</v>
      </c>
      <c r="V28" s="56">
        <v>64</v>
      </c>
      <c r="W28" s="60">
        <v>34.972677595628419</v>
      </c>
      <c r="X28" s="59">
        <v>5.903225806451613</v>
      </c>
      <c r="Y28" s="59">
        <v>3.903225806451613</v>
      </c>
      <c r="Z28" s="59">
        <v>2.064516129032258</v>
      </c>
      <c r="AA28" s="62">
        <v>29</v>
      </c>
      <c r="AB28" s="60">
        <v>93.548387096774192</v>
      </c>
      <c r="AC28" s="62">
        <v>1</v>
      </c>
      <c r="AD28" s="60">
        <v>3.225806451612903</v>
      </c>
      <c r="AE28" s="62">
        <v>0</v>
      </c>
      <c r="AF28" s="60">
        <v>0</v>
      </c>
      <c r="AG28" s="62">
        <v>0</v>
      </c>
      <c r="AH28" s="60">
        <v>0</v>
      </c>
      <c r="AI28" s="58">
        <v>30</v>
      </c>
      <c r="AJ28" s="58">
        <v>34</v>
      </c>
      <c r="AK28" s="60">
        <v>46.875</v>
      </c>
      <c r="AL28" s="60">
        <v>53.125</v>
      </c>
      <c r="AM28" s="60">
        <v>100</v>
      </c>
      <c r="AN28" s="61">
        <v>37.875</v>
      </c>
    </row>
    <row r="29" spans="1:40" x14ac:dyDescent="0.25">
      <c r="A29" s="149" t="s">
        <v>1852</v>
      </c>
      <c r="B29" s="58" t="s">
        <v>1194</v>
      </c>
      <c r="C29" s="155" t="e">
        <f>VLOOKUP(A29,'Questions_de_Village_V1-2-1'!$A:$AB,1,FALSE)</f>
        <v>#N/A</v>
      </c>
      <c r="D29" s="155" t="e">
        <f>VLOOKUP(A29,'Questions_de_Village_V1-2-1'!$A:$AB,9,FALSE)</f>
        <v>#N/A</v>
      </c>
      <c r="E29" s="155" t="e">
        <f>VLOOKUP(A29,'Questions_de_Village_V1-2-1'!$A:$AB,4,FALSE)</f>
        <v>#N/A</v>
      </c>
      <c r="F29" s="155" t="e">
        <f>VLOOKUP(A29,'Questions_de_Village_V1-2-1'!$A:$AB,5,FALSE)</f>
        <v>#N/A</v>
      </c>
      <c r="G29" s="155" t="e">
        <f>VLOOKUP(A29,'Questions_de_Village_V1-2-1'!$A:$AB,6,FALSE)</f>
        <v>#N/A</v>
      </c>
      <c r="H29" s="155"/>
      <c r="I29" s="155" t="e">
        <f>VLOOKUP(A29,'Questions_de_Village_V1-2-1'!$A:$AB,10,FALSE)</f>
        <v>#N/A</v>
      </c>
      <c r="J29" s="155" t="e">
        <f>VLOOKUP(A29,'Questions_de_Village_V1-2-1'!$A:$AB,11,FALSE)</f>
        <v>#N/A</v>
      </c>
      <c r="K29" s="155" t="e">
        <f>VLOOKUP(A29,'Questions_de_Village_V1-2-1'!$A:$AB,14,FALSE)</f>
        <v>#N/A</v>
      </c>
      <c r="L29" s="155" t="e">
        <f>VLOOKUP(A29,'Questions_de_Village_V1-2-1'!$A:$AB,15,FALSE)</f>
        <v>#N/A</v>
      </c>
      <c r="M29" s="155" t="e">
        <f>VLOOKUP(A29,'Questions_de_Village_V1-2-1'!$A:$AB,16,FALSE)</f>
        <v>#N/A</v>
      </c>
      <c r="N29" s="58"/>
      <c r="O29" s="58"/>
      <c r="P29" s="58">
        <v>1692</v>
      </c>
      <c r="Q29" s="58">
        <v>1729</v>
      </c>
      <c r="R29" s="58">
        <v>38</v>
      </c>
      <c r="S29" s="56">
        <v>241</v>
      </c>
      <c r="T29" s="56">
        <v>155</v>
      </c>
      <c r="U29" s="60">
        <v>64.315352697095435</v>
      </c>
      <c r="V29" s="56">
        <v>96</v>
      </c>
      <c r="W29" s="60">
        <v>39.834024896265561</v>
      </c>
      <c r="X29" s="59">
        <v>6.3421052631578947</v>
      </c>
      <c r="Y29" s="59">
        <v>4.3055555555555554</v>
      </c>
      <c r="Z29" s="59">
        <v>2.5263157894736841</v>
      </c>
      <c r="AA29" s="62">
        <v>28</v>
      </c>
      <c r="AB29" s="60">
        <v>73.68421052631578</v>
      </c>
      <c r="AC29" s="62">
        <v>9</v>
      </c>
      <c r="AD29" s="60">
        <v>23.684210526315788</v>
      </c>
      <c r="AE29" s="62">
        <v>1</v>
      </c>
      <c r="AF29" s="60">
        <v>2.6315789473684208</v>
      </c>
      <c r="AG29" s="62">
        <v>0</v>
      </c>
      <c r="AH29" s="60">
        <v>0</v>
      </c>
      <c r="AI29" s="58">
        <v>52</v>
      </c>
      <c r="AJ29" s="58">
        <v>44</v>
      </c>
      <c r="AK29" s="60">
        <v>54.166666666666664</v>
      </c>
      <c r="AL29" s="60">
        <v>45.833333333333329</v>
      </c>
      <c r="AM29" s="60">
        <v>100</v>
      </c>
      <c r="AN29" s="61">
        <v>34</v>
      </c>
    </row>
    <row r="30" spans="1:40" x14ac:dyDescent="0.25">
      <c r="A30" s="149" t="s">
        <v>1137</v>
      </c>
      <c r="B30" s="58" t="s">
        <v>1137</v>
      </c>
      <c r="C30" s="155" t="str">
        <f>VLOOKUP(A30,'Questions_de_Village_V1-2-1'!$A:$AB,1,FALSE)</f>
        <v>Achoureye</v>
      </c>
      <c r="D30" s="155" t="str">
        <f>VLOOKUP(A30,'Questions_de_Village_V1-2-1'!$A:$AB,9,FALSE)</f>
        <v>Achoreye</v>
      </c>
      <c r="E30" s="155">
        <f>VLOOKUP(A30,'Questions_de_Village_V1-2-1'!$A:$AB,4,FALSE)</f>
        <v>12.3590240838</v>
      </c>
      <c r="F30" s="155">
        <f>VLOOKUP(A30,'Questions_de_Village_V1-2-1'!$A:$AB,5,FALSE)</f>
        <v>16.102204698200001</v>
      </c>
      <c r="G30" s="155">
        <f>VLOOKUP(A30,'Questions_de_Village_V1-2-1'!$A:$AB,6,FALSE)</f>
        <v>304.53866193599998</v>
      </c>
      <c r="H30" s="155"/>
      <c r="I30" s="155" t="str">
        <f>VLOOKUP(A30,'Questions_de_Village_V1-2-1'!$A:$AB,10,FALSE)</f>
        <v>Assala</v>
      </c>
      <c r="J30" s="155" t="str">
        <f>VLOOKUP(A30,'Questions_de_Village_V1-2-1'!$A:$AB,11,FALSE)</f>
        <v>Bisney</v>
      </c>
      <c r="K30" s="155" t="str">
        <f>VLOOKUP(A30,'Questions_de_Village_V1-2-1'!$A:$AB,14,FALSE)</f>
        <v>open_well_far_from_village</v>
      </c>
      <c r="L30" s="155">
        <f>VLOOKUP(A30,'Questions_de_Village_V1-2-1'!$A:$AB,15,FALSE)</f>
        <v>0</v>
      </c>
      <c r="M30" s="155">
        <f>VLOOKUP(A30,'Questions_de_Village_V1-2-1'!$A:$AB,16,FALSE)</f>
        <v>0</v>
      </c>
      <c r="N30" s="58"/>
      <c r="O30" s="58"/>
      <c r="P30" s="58">
        <v>1002</v>
      </c>
      <c r="Q30" s="58">
        <v>1034</v>
      </c>
      <c r="R30" s="58">
        <v>33</v>
      </c>
      <c r="S30" s="56">
        <v>207</v>
      </c>
      <c r="T30" s="56">
        <v>147</v>
      </c>
      <c r="U30" s="60">
        <v>71.014492753623188</v>
      </c>
      <c r="V30" s="56">
        <v>59</v>
      </c>
      <c r="W30" s="60">
        <v>28.502415458937197</v>
      </c>
      <c r="X30" s="59">
        <v>6.2727272727272725</v>
      </c>
      <c r="Y30" s="59">
        <v>4.4545454545454541</v>
      </c>
      <c r="Z30" s="59">
        <v>1.7878787878787878</v>
      </c>
      <c r="AA30" s="62">
        <v>31</v>
      </c>
      <c r="AB30" s="60">
        <v>93.939393939393938</v>
      </c>
      <c r="AC30" s="62">
        <v>1</v>
      </c>
      <c r="AD30" s="60">
        <v>3.0303030303030303</v>
      </c>
      <c r="AE30" s="62">
        <v>0</v>
      </c>
      <c r="AF30" s="60">
        <v>0</v>
      </c>
      <c r="AG30" s="62">
        <v>0</v>
      </c>
      <c r="AH30" s="60">
        <v>0</v>
      </c>
      <c r="AI30" s="58">
        <v>27</v>
      </c>
      <c r="AJ30" s="58">
        <v>32</v>
      </c>
      <c r="AK30" s="60">
        <v>45.762711864406782</v>
      </c>
      <c r="AL30" s="60">
        <v>54.237288135593218</v>
      </c>
      <c r="AM30" s="60">
        <v>100</v>
      </c>
      <c r="AN30" s="61">
        <v>36.525423728813557</v>
      </c>
    </row>
    <row r="31" spans="1:40" x14ac:dyDescent="0.25">
      <c r="A31" s="57" t="s">
        <v>1337</v>
      </c>
      <c r="B31" s="58" t="s">
        <v>1337</v>
      </c>
      <c r="C31" s="155" t="str">
        <f>VLOOKUP(A31,'Questions_de_Village_V1-2-1'!$A:$AB,1,FALSE)</f>
        <v>Adafane Abdelaziz</v>
      </c>
      <c r="D31" s="155" t="str">
        <f>VLOOKUP(A31,'Questions_de_Village_V1-2-1'!$A:$AB,9,FALSE)</f>
        <v>Dafin Abdel Aziz</v>
      </c>
      <c r="E31" s="155">
        <f>VLOOKUP(A31,'Questions_de_Village_V1-2-1'!$A:$AB,4,FALSE)</f>
        <v>11.999304381</v>
      </c>
      <c r="F31" s="155">
        <f>VLOOKUP(A31,'Questions_de_Village_V1-2-1'!$A:$AB,5,FALSE)</f>
        <v>16.516494708700002</v>
      </c>
      <c r="G31" s="155">
        <f>VLOOKUP(A31,'Questions_de_Village_V1-2-1'!$A:$AB,6,FALSE)</f>
        <v>302.77535890600001</v>
      </c>
      <c r="H31" s="155"/>
      <c r="I31" s="155" t="str">
        <f>VLOOKUP(A31,'Questions_de_Village_V1-2-1'!$A:$AB,10,FALSE)</f>
        <v>Daibaba_1_Maigana_</v>
      </c>
      <c r="J31" s="155" t="str">
        <f>VLOOKUP(A31,'Questions_de_Village_V1-2-1'!$A:$AB,11,FALSE)</f>
        <v>Maigana</v>
      </c>
      <c r="K31" s="155" t="str">
        <f>VLOOKUP(A31,'Questions_de_Village_V1-2-1'!$A:$AB,14,FALSE)</f>
        <v>bh_in_village</v>
      </c>
      <c r="L31" s="155">
        <f>VLOOKUP(A31,'Questions_de_Village_V1-2-1'!$A:$AB,15,FALSE)</f>
        <v>2</v>
      </c>
      <c r="M31" s="155">
        <f>VLOOKUP(A31,'Questions_de_Village_V1-2-1'!$A:$AB,16,FALSE)</f>
        <v>0</v>
      </c>
      <c r="N31" s="58"/>
      <c r="O31" s="58"/>
      <c r="P31" s="58">
        <v>1540</v>
      </c>
      <c r="Q31" s="58">
        <v>1566</v>
      </c>
      <c r="R31" s="58">
        <v>27</v>
      </c>
      <c r="S31" s="56">
        <v>191</v>
      </c>
      <c r="T31" s="56">
        <v>132</v>
      </c>
      <c r="U31" s="60">
        <v>69.109947643979055</v>
      </c>
      <c r="V31" s="56">
        <v>65</v>
      </c>
      <c r="W31" s="60">
        <v>34.031413612565444</v>
      </c>
      <c r="X31" s="59">
        <v>7.0740740740740744</v>
      </c>
      <c r="Y31" s="59">
        <v>5.0769230769230766</v>
      </c>
      <c r="Z31" s="59">
        <v>2.4074074074074074</v>
      </c>
      <c r="AA31" s="62">
        <v>23</v>
      </c>
      <c r="AB31" s="60">
        <v>85.18518518518519</v>
      </c>
      <c r="AC31" s="62">
        <v>3</v>
      </c>
      <c r="AD31" s="60">
        <v>11.111111111111111</v>
      </c>
      <c r="AE31" s="62">
        <v>1</v>
      </c>
      <c r="AF31" s="60">
        <v>3.7037037037037033</v>
      </c>
      <c r="AG31" s="62">
        <v>0</v>
      </c>
      <c r="AH31" s="60">
        <v>0</v>
      </c>
      <c r="AI31" s="58">
        <v>38</v>
      </c>
      <c r="AJ31" s="58">
        <v>27</v>
      </c>
      <c r="AK31" s="60">
        <v>58.461538461538467</v>
      </c>
      <c r="AL31" s="60">
        <v>41.53846153846154</v>
      </c>
      <c r="AM31" s="60">
        <v>100</v>
      </c>
      <c r="AN31" s="61">
        <v>35.507692307692309</v>
      </c>
    </row>
    <row r="32" spans="1:40" x14ac:dyDescent="0.25">
      <c r="A32" s="57" t="s">
        <v>1338</v>
      </c>
      <c r="B32" s="58" t="s">
        <v>2001</v>
      </c>
      <c r="C32" s="155" t="str">
        <f>VLOOKUP(A32,'Questions_de_Village_V1-2-1'!$A:$AB,1,FALSE)</f>
        <v>Adafine Abguider</v>
      </c>
      <c r="D32" s="155" t="str">
        <f>VLOOKUP(A32,'Questions_de_Village_V1-2-1'!$A:$AB,9,FALSE)</f>
        <v>Dafin Abguider</v>
      </c>
      <c r="E32" s="155">
        <f>VLOOKUP(A32,'Questions_de_Village_V1-2-1'!$A:$AB,4,FALSE)</f>
        <v>12.0047504329</v>
      </c>
      <c r="F32" s="155">
        <f>VLOOKUP(A32,'Questions_de_Village_V1-2-1'!$A:$AB,5,FALSE)</f>
        <v>16.477891294399999</v>
      </c>
      <c r="G32" s="155">
        <f>VLOOKUP(A32,'Questions_de_Village_V1-2-1'!$A:$AB,6,FALSE)</f>
        <v>315.58507446499999</v>
      </c>
      <c r="H32" s="155"/>
      <c r="I32" s="155" t="str">
        <f>VLOOKUP(A32,'Questions_de_Village_V1-2-1'!$A:$AB,10,FALSE)</f>
        <v>Daibaba_1_Maigana_</v>
      </c>
      <c r="J32" s="155" t="str">
        <f>VLOOKUP(A32,'Questions_de_Village_V1-2-1'!$A:$AB,11,FALSE)</f>
        <v>Maigana</v>
      </c>
      <c r="K32" s="155" t="str">
        <f>VLOOKUP(A32,'Questions_de_Village_V1-2-1'!$A:$AB,14,FALSE)</f>
        <v>open_well_in_or_near_village</v>
      </c>
      <c r="L32" s="155">
        <f>VLOOKUP(A32,'Questions_de_Village_V1-2-1'!$A:$AB,15,FALSE)</f>
        <v>0</v>
      </c>
      <c r="M32" s="155">
        <f>VLOOKUP(A32,'Questions_de_Village_V1-2-1'!$A:$AB,16,FALSE)</f>
        <v>1</v>
      </c>
      <c r="N32" s="58"/>
      <c r="O32" s="58"/>
      <c r="P32" s="58">
        <v>508</v>
      </c>
      <c r="Q32" s="58">
        <v>583</v>
      </c>
      <c r="R32" s="58">
        <v>76</v>
      </c>
      <c r="S32" s="56">
        <v>650</v>
      </c>
      <c r="T32" s="56">
        <v>475</v>
      </c>
      <c r="U32" s="60">
        <v>73.076923076923066</v>
      </c>
      <c r="V32" s="56">
        <v>197</v>
      </c>
      <c r="W32" s="60">
        <v>30.307692307692307</v>
      </c>
      <c r="X32" s="59">
        <v>8.5526315789473681</v>
      </c>
      <c r="Y32" s="59">
        <v>6.333333333333333</v>
      </c>
      <c r="Z32" s="59">
        <v>2.5921052631578947</v>
      </c>
      <c r="AA32" s="62">
        <v>56</v>
      </c>
      <c r="AB32" s="60">
        <v>73.68421052631578</v>
      </c>
      <c r="AC32" s="62">
        <v>14</v>
      </c>
      <c r="AD32" s="60">
        <v>18.421052631578945</v>
      </c>
      <c r="AE32" s="62">
        <v>5</v>
      </c>
      <c r="AF32" s="60">
        <v>6.5789473684210522</v>
      </c>
      <c r="AG32" s="62">
        <v>0</v>
      </c>
      <c r="AH32" s="60">
        <v>0</v>
      </c>
      <c r="AI32" s="58">
        <v>85</v>
      </c>
      <c r="AJ32" s="58">
        <v>112</v>
      </c>
      <c r="AK32" s="60">
        <v>43.147208121827411</v>
      </c>
      <c r="AL32" s="60">
        <v>56.852791878172596</v>
      </c>
      <c r="AM32" s="60">
        <v>100</v>
      </c>
      <c r="AN32" s="61">
        <v>36.817258883248734</v>
      </c>
    </row>
    <row r="33" spans="1:40" x14ac:dyDescent="0.25">
      <c r="A33" s="57" t="s">
        <v>1339</v>
      </c>
      <c r="B33" s="58" t="s">
        <v>2000</v>
      </c>
      <c r="C33" s="155" t="str">
        <f>VLOOKUP(A33,'Questions_de_Village_V1-2-1'!$A:$AB,1,FALSE)</f>
        <v>Adafine Gogo</v>
      </c>
      <c r="D33" s="155" t="str">
        <f>VLOOKUP(A33,'Questions_de_Village_V1-2-1'!$A:$AB,9,FALSE)</f>
        <v>Dafine. Gogo</v>
      </c>
      <c r="E33" s="155">
        <f>VLOOKUP(A33,'Questions_de_Village_V1-2-1'!$A:$AB,4,FALSE)</f>
        <v>11.9530112197</v>
      </c>
      <c r="F33" s="155">
        <f>VLOOKUP(A33,'Questions_de_Village_V1-2-1'!$A:$AB,5,FALSE)</f>
        <v>16.459917889300002</v>
      </c>
      <c r="G33" s="155">
        <f>VLOOKUP(A33,'Questions_de_Village_V1-2-1'!$A:$AB,6,FALSE)</f>
        <v>319.13969122700001</v>
      </c>
      <c r="H33" s="155"/>
      <c r="I33" s="155" t="str">
        <f>VLOOKUP(A33,'Questions_de_Village_V1-2-1'!$A:$AB,10,FALSE)</f>
        <v>Daibaba_1_Maigana_</v>
      </c>
      <c r="J33" s="155" t="str">
        <f>VLOOKUP(A33,'Questions_de_Village_V1-2-1'!$A:$AB,11,FALSE)</f>
        <v>Maigana</v>
      </c>
      <c r="K33" s="155" t="str">
        <f>VLOOKUP(A33,'Questions_de_Village_V1-2-1'!$A:$AB,14,FALSE)</f>
        <v>open_well_in_or_near_village</v>
      </c>
      <c r="L33" s="155">
        <f>VLOOKUP(A33,'Questions_de_Village_V1-2-1'!$A:$AB,15,FALSE)</f>
        <v>0</v>
      </c>
      <c r="M33" s="155">
        <f>VLOOKUP(A33,'Questions_de_Village_V1-2-1'!$A:$AB,16,FALSE)</f>
        <v>1</v>
      </c>
      <c r="N33" s="58"/>
      <c r="O33" s="58"/>
      <c r="P33" s="58">
        <v>425</v>
      </c>
      <c r="Q33" s="58">
        <v>507</v>
      </c>
      <c r="R33" s="58">
        <v>83</v>
      </c>
      <c r="S33" s="56">
        <v>580</v>
      </c>
      <c r="T33" s="56">
        <v>400</v>
      </c>
      <c r="U33" s="60">
        <v>68.965517241379317</v>
      </c>
      <c r="V33" s="56">
        <v>222</v>
      </c>
      <c r="W33" s="60">
        <v>38.275862068965516</v>
      </c>
      <c r="X33" s="59">
        <v>6.9879518072289155</v>
      </c>
      <c r="Y33" s="59">
        <v>4.8192771084337354</v>
      </c>
      <c r="Z33" s="59">
        <v>2.6746987951807228</v>
      </c>
      <c r="AA33" s="62">
        <v>71</v>
      </c>
      <c r="AB33" s="60">
        <v>85.542168674698786</v>
      </c>
      <c r="AC33" s="62">
        <v>10</v>
      </c>
      <c r="AD33" s="60">
        <v>12.048192771084338</v>
      </c>
      <c r="AE33" s="62">
        <v>2</v>
      </c>
      <c r="AF33" s="60">
        <v>2.4096385542168677</v>
      </c>
      <c r="AG33" s="62">
        <v>0</v>
      </c>
      <c r="AH33" s="60">
        <v>0</v>
      </c>
      <c r="AI33" s="58">
        <v>115</v>
      </c>
      <c r="AJ33" s="58">
        <v>107</v>
      </c>
      <c r="AK33" s="60">
        <v>51.801801801801808</v>
      </c>
      <c r="AL33" s="60">
        <v>48.198198198198199</v>
      </c>
      <c r="AM33" s="60">
        <v>100</v>
      </c>
      <c r="AN33" s="61">
        <v>34.86036036036036</v>
      </c>
    </row>
    <row r="34" spans="1:40" x14ac:dyDescent="0.25">
      <c r="A34" s="150" t="s">
        <v>1340</v>
      </c>
      <c r="B34" s="58" t="s">
        <v>2002</v>
      </c>
      <c r="C34" s="155" t="str">
        <f>VLOOKUP(A34,'Questions_de_Village_V1-2-1'!$A:$AB,1,FALSE)</f>
        <v>Addafin Annabagaya</v>
      </c>
      <c r="D34" s="155" t="str">
        <f>VLOOKUP(A34,'Questions_de_Village_V1-2-1'!$A:$AB,9,FALSE)</f>
        <v>Dafin Nabagay</v>
      </c>
      <c r="E34" s="155">
        <f>VLOOKUP(A34,'Questions_de_Village_V1-2-1'!$A:$AB,4,FALSE)</f>
        <v>11.939313735000001</v>
      </c>
      <c r="F34" s="155">
        <f>VLOOKUP(A34,'Questions_de_Village_V1-2-1'!$A:$AB,5,FALSE)</f>
        <v>16.532531877499999</v>
      </c>
      <c r="G34" s="155">
        <f>VLOOKUP(A34,'Questions_de_Village_V1-2-1'!$A:$AB,6,FALSE)</f>
        <v>339.45894370799999</v>
      </c>
      <c r="H34" s="155"/>
      <c r="I34" s="155" t="str">
        <f>VLOOKUP(A34,'Questions_de_Village_V1-2-1'!$A:$AB,10,FALSE)</f>
        <v>Daibaba_1_Maigana_</v>
      </c>
      <c r="J34" s="155" t="str">
        <f>VLOOKUP(A34,'Questions_de_Village_V1-2-1'!$A:$AB,11,FALSE)</f>
        <v>Maigana</v>
      </c>
      <c r="K34" s="155" t="str">
        <f>VLOOKUP(A34,'Questions_de_Village_V1-2-1'!$A:$AB,14,FALSE)</f>
        <v>bh_in_village</v>
      </c>
      <c r="L34" s="155">
        <f>VLOOKUP(A34,'Questions_de_Village_V1-2-1'!$A:$AB,15,FALSE)</f>
        <v>1</v>
      </c>
      <c r="M34" s="155">
        <f>VLOOKUP(A34,'Questions_de_Village_V1-2-1'!$A:$AB,16,FALSE)</f>
        <v>0</v>
      </c>
      <c r="N34" s="58"/>
      <c r="O34" s="58"/>
      <c r="P34" s="58">
        <v>933</v>
      </c>
      <c r="Q34" s="58">
        <v>969</v>
      </c>
      <c r="R34" s="58">
        <v>37</v>
      </c>
      <c r="S34" s="56">
        <v>244</v>
      </c>
      <c r="T34" s="56">
        <v>166</v>
      </c>
      <c r="U34" s="60">
        <v>68.032786885245898</v>
      </c>
      <c r="V34" s="56">
        <v>89</v>
      </c>
      <c r="W34" s="60">
        <v>36.475409836065573</v>
      </c>
      <c r="X34" s="59">
        <v>6.5945945945945947</v>
      </c>
      <c r="Y34" s="59">
        <v>4.4864864864864868</v>
      </c>
      <c r="Z34" s="59">
        <v>2.4054054054054053</v>
      </c>
      <c r="AA34" s="62">
        <v>29</v>
      </c>
      <c r="AB34" s="60">
        <v>78.378378378378372</v>
      </c>
      <c r="AC34" s="62">
        <v>6</v>
      </c>
      <c r="AD34" s="60">
        <v>16.216216216216218</v>
      </c>
      <c r="AE34" s="62">
        <v>0</v>
      </c>
      <c r="AF34" s="60">
        <v>0</v>
      </c>
      <c r="AG34" s="62">
        <v>0</v>
      </c>
      <c r="AH34" s="60">
        <v>0</v>
      </c>
      <c r="AI34" s="58">
        <v>49</v>
      </c>
      <c r="AJ34" s="58">
        <v>40</v>
      </c>
      <c r="AK34" s="60">
        <v>55.056179775280903</v>
      </c>
      <c r="AL34" s="60">
        <v>44.943820224719097</v>
      </c>
      <c r="AM34" s="60">
        <v>100</v>
      </c>
      <c r="AN34" s="61">
        <v>30.202247191011235</v>
      </c>
    </row>
    <row r="35" spans="1:40" x14ac:dyDescent="0.25">
      <c r="A35" s="149" t="s">
        <v>1152</v>
      </c>
      <c r="B35" s="58" t="s">
        <v>1152</v>
      </c>
      <c r="C35" s="155" t="str">
        <f>VLOOKUP(A35,'Questions_de_Village_V1-2-1'!$A:$AB,1,FALSE)</f>
        <v>Addiker 1</v>
      </c>
      <c r="D35" s="155" t="str">
        <f>VLOOKUP(A35,'Questions_de_Village_V1-2-1'!$A:$AB,9,FALSE)</f>
        <v>Addiker 1</v>
      </c>
      <c r="E35" s="155">
        <f>VLOOKUP(A35,'Questions_de_Village_V1-2-1'!$A:$AB,4,FALSE)</f>
        <v>12.5411102776</v>
      </c>
      <c r="F35" s="155">
        <f>VLOOKUP(A35,'Questions_de_Village_V1-2-1'!$A:$AB,5,FALSE)</f>
        <v>17.149116409000001</v>
      </c>
      <c r="G35" s="155">
        <f>VLOOKUP(A35,'Questions_de_Village_V1-2-1'!$A:$AB,6,FALSE)</f>
        <v>286.27078652599999</v>
      </c>
      <c r="H35" s="155"/>
      <c r="I35" s="155" t="str">
        <f>VLOOKUP(A35,'Questions_de_Village_V1-2-1'!$A:$AB,10,FALSE)</f>
        <v>Tania_2_Dukshi_</v>
      </c>
      <c r="J35" s="155" t="str">
        <f>VLOOKUP(A35,'Questions_de_Village_V1-2-1'!$A:$AB,11,FALSE)</f>
        <v>Bokoro</v>
      </c>
      <c r="K35" s="155" t="str">
        <f>VLOOKUP(A35,'Questions_de_Village_V1-2-1'!$A:$AB,14,FALSE)</f>
        <v>open_well_far_from_village</v>
      </c>
      <c r="L35" s="155">
        <f>VLOOKUP(A35,'Questions_de_Village_V1-2-1'!$A:$AB,15,FALSE)</f>
        <v>0</v>
      </c>
      <c r="M35" s="155">
        <f>VLOOKUP(A35,'Questions_de_Village_V1-2-1'!$A:$AB,16,FALSE)</f>
        <v>1</v>
      </c>
      <c r="N35" s="58"/>
      <c r="O35" s="58"/>
      <c r="P35" s="58">
        <v>4709</v>
      </c>
      <c r="Q35" s="58">
        <v>4726</v>
      </c>
      <c r="R35" s="58">
        <v>18</v>
      </c>
      <c r="S35" s="56">
        <v>84</v>
      </c>
      <c r="T35" s="56">
        <v>49</v>
      </c>
      <c r="U35" s="60">
        <v>58.333333333333336</v>
      </c>
      <c r="V35" s="56">
        <v>27</v>
      </c>
      <c r="W35" s="60">
        <v>32.142857142857146</v>
      </c>
      <c r="X35" s="59">
        <v>4.666666666666667</v>
      </c>
      <c r="Y35" s="59">
        <v>2.8823529411764706</v>
      </c>
      <c r="Z35" s="59">
        <v>1.5</v>
      </c>
      <c r="AA35" s="62">
        <v>18</v>
      </c>
      <c r="AB35" s="60">
        <v>100</v>
      </c>
      <c r="AC35" s="62">
        <v>0</v>
      </c>
      <c r="AD35" s="60">
        <v>0</v>
      </c>
      <c r="AE35" s="62">
        <v>0</v>
      </c>
      <c r="AF35" s="60">
        <v>0</v>
      </c>
      <c r="AG35" s="62">
        <v>0</v>
      </c>
      <c r="AH35" s="60">
        <v>0</v>
      </c>
      <c r="AI35" s="58">
        <v>12</v>
      </c>
      <c r="AJ35" s="58">
        <v>15</v>
      </c>
      <c r="AK35" s="60">
        <v>44.444444444444443</v>
      </c>
      <c r="AL35" s="60">
        <v>55.555555555555557</v>
      </c>
      <c r="AM35" s="60">
        <v>100</v>
      </c>
      <c r="AN35" s="61">
        <v>33.555555555555557</v>
      </c>
    </row>
    <row r="36" spans="1:40" x14ac:dyDescent="0.25">
      <c r="A36" s="149" t="s">
        <v>1153</v>
      </c>
      <c r="B36" s="58" t="s">
        <v>1153</v>
      </c>
      <c r="C36" s="155" t="str">
        <f>VLOOKUP(A36,'Questions_de_Village_V1-2-1'!$A:$AB,1,FALSE)</f>
        <v>Addiker 2</v>
      </c>
      <c r="D36" s="155" t="str">
        <f>VLOOKUP(A36,'Questions_de_Village_V1-2-1'!$A:$AB,9,FALSE)</f>
        <v>Addiker 2</v>
      </c>
      <c r="E36" s="155">
        <f>VLOOKUP(A36,'Questions_de_Village_V1-2-1'!$A:$AB,4,FALSE)</f>
        <v>12.541144473399999</v>
      </c>
      <c r="F36" s="155">
        <f>VLOOKUP(A36,'Questions_de_Village_V1-2-1'!$A:$AB,5,FALSE)</f>
        <v>17.1491500174</v>
      </c>
      <c r="G36" s="155">
        <f>VLOOKUP(A36,'Questions_de_Village_V1-2-1'!$A:$AB,6,FALSE)</f>
        <v>298.39618100000001</v>
      </c>
      <c r="H36" s="155"/>
      <c r="I36" s="155" t="str">
        <f>VLOOKUP(A36,'Questions_de_Village_V1-2-1'!$A:$AB,10,FALSE)</f>
        <v>Tania_1_Bokoro_</v>
      </c>
      <c r="J36" s="155" t="str">
        <f>VLOOKUP(A36,'Questions_de_Village_V1-2-1'!$A:$AB,11,FALSE)</f>
        <v>Bokoro</v>
      </c>
      <c r="K36" s="155" t="str">
        <f>VLOOKUP(A36,'Questions_de_Village_V1-2-1'!$A:$AB,14,FALSE)</f>
        <v>open_well_far_from_village</v>
      </c>
      <c r="L36" s="155">
        <f>VLOOKUP(A36,'Questions_de_Village_V1-2-1'!$A:$AB,15,FALSE)</f>
        <v>0</v>
      </c>
      <c r="M36" s="155">
        <f>VLOOKUP(A36,'Questions_de_Village_V1-2-1'!$A:$AB,16,FALSE)</f>
        <v>0</v>
      </c>
      <c r="N36" s="58"/>
      <c r="O36" s="58"/>
      <c r="P36" s="58">
        <v>4727</v>
      </c>
      <c r="Q36" s="58">
        <v>4740</v>
      </c>
      <c r="R36" s="58">
        <v>14</v>
      </c>
      <c r="S36" s="56">
        <v>64</v>
      </c>
      <c r="T36" s="56">
        <v>36</v>
      </c>
      <c r="U36" s="60">
        <v>56.25</v>
      </c>
      <c r="V36" s="56">
        <v>19</v>
      </c>
      <c r="W36" s="60">
        <v>29.6875</v>
      </c>
      <c r="X36" s="59">
        <v>4.5714285714285712</v>
      </c>
      <c r="Y36" s="59">
        <v>2.7692307692307692</v>
      </c>
      <c r="Z36" s="59">
        <v>1.3571428571428572</v>
      </c>
      <c r="AA36" s="62">
        <v>14</v>
      </c>
      <c r="AB36" s="60">
        <v>100</v>
      </c>
      <c r="AC36" s="62">
        <v>0</v>
      </c>
      <c r="AD36" s="60">
        <v>0</v>
      </c>
      <c r="AE36" s="62">
        <v>0</v>
      </c>
      <c r="AF36" s="60">
        <v>0</v>
      </c>
      <c r="AG36" s="62">
        <v>0</v>
      </c>
      <c r="AH36" s="60">
        <v>0</v>
      </c>
      <c r="AI36" s="58">
        <v>10</v>
      </c>
      <c r="AJ36" s="58">
        <v>9</v>
      </c>
      <c r="AK36" s="60">
        <v>52.631578947368418</v>
      </c>
      <c r="AL36" s="60">
        <v>47.368421052631575</v>
      </c>
      <c r="AM36" s="60">
        <v>100</v>
      </c>
      <c r="AN36" s="61">
        <v>34.315789473684212</v>
      </c>
    </row>
    <row r="37" spans="1:40" x14ac:dyDescent="0.25">
      <c r="A37" s="149" t="s">
        <v>2061</v>
      </c>
      <c r="B37" s="58" t="s">
        <v>2061</v>
      </c>
      <c r="C37" s="155" t="str">
        <f>VLOOKUP(A37,'Questions_de_Village_V1-2-1'!$A:$AB,1,FALSE)</f>
        <v>Adelebe Mourai 2</v>
      </c>
      <c r="D37" s="155" t="str">
        <f>VLOOKUP(A37,'Questions_de_Village_V1-2-1'!$A:$AB,9,FALSE)</f>
        <v>Adilebe Mouray2</v>
      </c>
      <c r="E37" s="155">
        <f>VLOOKUP(A37,'Questions_de_Village_V1-2-1'!$A:$AB,4,FALSE)</f>
        <v>12.170026593599999</v>
      </c>
      <c r="F37" s="155">
        <f>VLOOKUP(A37,'Questions_de_Village_V1-2-1'!$A:$AB,5,FALSE)</f>
        <v>16.987897505199999</v>
      </c>
      <c r="G37" s="155">
        <f>VLOOKUP(A37,'Questions_de_Village_V1-2-1'!$A:$AB,6,FALSE)</f>
        <v>326.937644498</v>
      </c>
      <c r="H37" s="155"/>
      <c r="I37" s="155" t="str">
        <f>VLOOKUP(A37,'Questions_de_Village_V1-2-1'!$A:$AB,10,FALSE)</f>
        <v>Tania_2_Dukshi_</v>
      </c>
      <c r="J37" s="155" t="str">
        <f>VLOOKUP(A37,'Questions_de_Village_V1-2-1'!$A:$AB,11,FALSE)</f>
        <v>Dilbini</v>
      </c>
      <c r="K37" s="155" t="str">
        <f>VLOOKUP(A37,'Questions_de_Village_V1-2-1'!$A:$AB,14,FALSE)</f>
        <v>bh_in_village</v>
      </c>
      <c r="L37" s="155">
        <f>VLOOKUP(A37,'Questions_de_Village_V1-2-1'!$A:$AB,15,FALSE)</f>
        <v>1</v>
      </c>
      <c r="M37" s="155">
        <f>VLOOKUP(A37,'Questions_de_Village_V1-2-1'!$A:$AB,16,FALSE)</f>
        <v>0</v>
      </c>
      <c r="N37" s="58"/>
      <c r="O37" s="58"/>
      <c r="P37" s="58">
        <v>266</v>
      </c>
      <c r="Q37" s="58">
        <v>368</v>
      </c>
      <c r="R37" s="58">
        <v>103</v>
      </c>
      <c r="S37" s="56">
        <v>595</v>
      </c>
      <c r="T37" s="56">
        <v>391</v>
      </c>
      <c r="U37" s="60">
        <v>65.714285714285708</v>
      </c>
      <c r="V37" s="56">
        <v>202</v>
      </c>
      <c r="W37" s="60">
        <v>33.949579831932773</v>
      </c>
      <c r="X37" s="59">
        <v>5.7766990291262132</v>
      </c>
      <c r="Y37" s="59">
        <v>3.796116504854369</v>
      </c>
      <c r="Z37" s="59">
        <v>1.9611650485436893</v>
      </c>
      <c r="AA37" s="62">
        <v>97</v>
      </c>
      <c r="AB37" s="60">
        <v>94.174757281553397</v>
      </c>
      <c r="AC37" s="62">
        <v>5</v>
      </c>
      <c r="AD37" s="60">
        <v>4.8543689320388346</v>
      </c>
      <c r="AE37" s="62">
        <v>1</v>
      </c>
      <c r="AF37" s="60">
        <v>0.97087378640776689</v>
      </c>
      <c r="AG37" s="62">
        <v>0</v>
      </c>
      <c r="AH37" s="60">
        <v>0</v>
      </c>
      <c r="AI37" s="58">
        <v>89</v>
      </c>
      <c r="AJ37" s="58">
        <v>113</v>
      </c>
      <c r="AK37" s="60">
        <v>44.059405940594061</v>
      </c>
      <c r="AL37" s="60">
        <v>55.940594059405946</v>
      </c>
      <c r="AM37" s="60">
        <v>100</v>
      </c>
      <c r="AN37" s="61">
        <v>35.623762376237622</v>
      </c>
    </row>
    <row r="38" spans="1:40" x14ac:dyDescent="0.25">
      <c r="A38" s="149" t="s">
        <v>1154</v>
      </c>
      <c r="B38" s="58" t="s">
        <v>1154</v>
      </c>
      <c r="C38" s="155" t="str">
        <f>VLOOKUP(A38,'Questions_de_Village_V1-2-1'!$A:$AB,1,FALSE)</f>
        <v>Adere 1</v>
      </c>
      <c r="D38" s="155" t="str">
        <f>VLOOKUP(A38,'Questions_de_Village_V1-2-1'!$A:$AB,9,FALSE)</f>
        <v>Adere 1</v>
      </c>
      <c r="E38" s="155">
        <f>VLOOKUP(A38,'Questions_de_Village_V1-2-1'!$A:$AB,4,FALSE)</f>
        <v>12.540187746200001</v>
      </c>
      <c r="F38" s="155">
        <f>VLOOKUP(A38,'Questions_de_Village_V1-2-1'!$A:$AB,5,FALSE)</f>
        <v>17.148671626199999</v>
      </c>
      <c r="G38" s="155">
        <f>VLOOKUP(A38,'Questions_de_Village_V1-2-1'!$A:$AB,6,FALSE)</f>
        <v>309.95230223800002</v>
      </c>
      <c r="H38" s="155"/>
      <c r="I38" s="155" t="str">
        <f>VLOOKUP(A38,'Questions_de_Village_V1-2-1'!$A:$AB,10,FALSE)</f>
        <v>Tania_1_Bokoro_</v>
      </c>
      <c r="J38" s="155" t="str">
        <f>VLOOKUP(A38,'Questions_de_Village_V1-2-1'!$A:$AB,11,FALSE)</f>
        <v>Bokoro</v>
      </c>
      <c r="K38" s="155" t="str">
        <f>VLOOKUP(A38,'Questions_de_Village_V1-2-1'!$A:$AB,14,FALSE)</f>
        <v>open_well_far_from_village</v>
      </c>
      <c r="L38" s="155">
        <f>VLOOKUP(A38,'Questions_de_Village_V1-2-1'!$A:$AB,15,FALSE)</f>
        <v>0</v>
      </c>
      <c r="M38" s="155">
        <f>VLOOKUP(A38,'Questions_de_Village_V1-2-1'!$A:$AB,16,FALSE)</f>
        <v>0</v>
      </c>
      <c r="N38" s="58"/>
      <c r="O38" s="58"/>
      <c r="P38" s="58">
        <v>4741</v>
      </c>
      <c r="Q38" s="58">
        <v>4808</v>
      </c>
      <c r="R38" s="58">
        <v>68</v>
      </c>
      <c r="S38" s="56">
        <v>368</v>
      </c>
      <c r="T38" s="56">
        <v>231</v>
      </c>
      <c r="U38" s="60">
        <v>62.771739130434781</v>
      </c>
      <c r="V38" s="56">
        <v>126</v>
      </c>
      <c r="W38" s="60">
        <v>34.239130434782609</v>
      </c>
      <c r="X38" s="59">
        <v>5.4117647058823533</v>
      </c>
      <c r="Y38" s="59">
        <v>3.609375</v>
      </c>
      <c r="Z38" s="59">
        <v>1.8529411764705883</v>
      </c>
      <c r="AA38" s="62">
        <v>66</v>
      </c>
      <c r="AB38" s="60">
        <v>97.058823529411768</v>
      </c>
      <c r="AC38" s="62">
        <v>2</v>
      </c>
      <c r="AD38" s="60">
        <v>2.9411764705882351</v>
      </c>
      <c r="AE38" s="62">
        <v>0</v>
      </c>
      <c r="AF38" s="60">
        <v>0</v>
      </c>
      <c r="AG38" s="62">
        <v>0</v>
      </c>
      <c r="AH38" s="60">
        <v>0</v>
      </c>
      <c r="AI38" s="58">
        <v>63</v>
      </c>
      <c r="AJ38" s="58">
        <v>63</v>
      </c>
      <c r="AK38" s="60">
        <v>50</v>
      </c>
      <c r="AL38" s="60">
        <v>50</v>
      </c>
      <c r="AM38" s="60">
        <v>100</v>
      </c>
      <c r="AN38" s="61">
        <v>30.246031746031747</v>
      </c>
    </row>
    <row r="39" spans="1:40" x14ac:dyDescent="0.25">
      <c r="A39" s="149" t="s">
        <v>1819</v>
      </c>
      <c r="B39" s="58" t="s">
        <v>1967</v>
      </c>
      <c r="C39" s="155" t="e">
        <f>VLOOKUP(A39,'Questions_de_Village_V1-2-1'!$A:$AB,1,FALSE)</f>
        <v>#N/A</v>
      </c>
      <c r="D39" s="155" t="e">
        <f>VLOOKUP(A39,'Questions_de_Village_V1-2-1'!$A:$AB,9,FALSE)</f>
        <v>#N/A</v>
      </c>
      <c r="E39" s="155" t="e">
        <f>VLOOKUP(A39,'Questions_de_Village_V1-2-1'!$A:$AB,4,FALSE)</f>
        <v>#N/A</v>
      </c>
      <c r="F39" s="155" t="e">
        <f>VLOOKUP(A39,'Questions_de_Village_V1-2-1'!$A:$AB,5,FALSE)</f>
        <v>#N/A</v>
      </c>
      <c r="G39" s="155" t="e">
        <f>VLOOKUP(A39,'Questions_de_Village_V1-2-1'!$A:$AB,6,FALSE)</f>
        <v>#N/A</v>
      </c>
      <c r="H39" s="155"/>
      <c r="I39" s="155" t="e">
        <f>VLOOKUP(A39,'Questions_de_Village_V1-2-1'!$A:$AB,10,FALSE)</f>
        <v>#N/A</v>
      </c>
      <c r="J39" s="155" t="e">
        <f>VLOOKUP(A39,'Questions_de_Village_V1-2-1'!$A:$AB,11,FALSE)</f>
        <v>#N/A</v>
      </c>
      <c r="K39" s="155" t="e">
        <f>VLOOKUP(A39,'Questions_de_Village_V1-2-1'!$A:$AB,14,FALSE)</f>
        <v>#N/A</v>
      </c>
      <c r="L39" s="155" t="e">
        <f>VLOOKUP(A39,'Questions_de_Village_V1-2-1'!$A:$AB,15,FALSE)</f>
        <v>#N/A</v>
      </c>
      <c r="M39" s="155" t="e">
        <f>VLOOKUP(A39,'Questions_de_Village_V1-2-1'!$A:$AB,16,FALSE)</f>
        <v>#N/A</v>
      </c>
      <c r="N39" s="58"/>
      <c r="O39" s="58"/>
      <c r="P39" s="58">
        <v>1939</v>
      </c>
      <c r="Q39" s="58">
        <v>1963</v>
      </c>
      <c r="R39" s="58">
        <v>25</v>
      </c>
      <c r="S39" s="56">
        <v>169</v>
      </c>
      <c r="T39" s="56">
        <v>113</v>
      </c>
      <c r="U39" s="60">
        <v>66.863905325443781</v>
      </c>
      <c r="V39" s="56">
        <v>68</v>
      </c>
      <c r="W39" s="60">
        <v>40.236686390532547</v>
      </c>
      <c r="X39" s="59">
        <v>6.76</v>
      </c>
      <c r="Y39" s="59">
        <v>4.5199999999999996</v>
      </c>
      <c r="Z39" s="59">
        <v>2.72</v>
      </c>
      <c r="AA39" s="62">
        <v>17</v>
      </c>
      <c r="AB39" s="60">
        <v>68</v>
      </c>
      <c r="AC39" s="62">
        <v>7</v>
      </c>
      <c r="AD39" s="60">
        <v>28.000000000000004</v>
      </c>
      <c r="AE39" s="62">
        <v>0</v>
      </c>
      <c r="AF39" s="60">
        <v>0</v>
      </c>
      <c r="AG39" s="62">
        <v>0</v>
      </c>
      <c r="AH39" s="60">
        <v>0</v>
      </c>
      <c r="AI39" s="58">
        <v>33</v>
      </c>
      <c r="AJ39" s="58">
        <v>35</v>
      </c>
      <c r="AK39" s="60">
        <v>48.529411764705884</v>
      </c>
      <c r="AL39" s="60">
        <v>51.470588235294116</v>
      </c>
      <c r="AM39" s="60">
        <v>100</v>
      </c>
      <c r="AN39" s="61">
        <v>36.485294117647058</v>
      </c>
    </row>
    <row r="40" spans="1:40" x14ac:dyDescent="0.25">
      <c r="A40" s="149" t="s">
        <v>1822</v>
      </c>
      <c r="B40" s="58" t="s">
        <v>1967</v>
      </c>
      <c r="C40" s="155" t="str">
        <f>VLOOKUP(A40,'Questions_de_Village_V1-2-1'!$A:$AB,1,FALSE)</f>
        <v>Adjelti Frizi</v>
      </c>
      <c r="D40" s="155" t="str">
        <f>VLOOKUP(A40,'Questions_de_Village_V1-2-1'!$A:$AB,9,FALSE)</f>
        <v>Hadjelti Amchaloba</v>
      </c>
      <c r="E40" s="155">
        <f>VLOOKUP(A40,'Questions_de_Village_V1-2-1'!$A:$AB,4,FALSE)</f>
        <v>12.1289589807</v>
      </c>
      <c r="F40" s="155">
        <f>VLOOKUP(A40,'Questions_de_Village_V1-2-1'!$A:$AB,5,FALSE)</f>
        <v>17.171953005199999</v>
      </c>
      <c r="G40" s="155">
        <f>VLOOKUP(A40,'Questions_de_Village_V1-2-1'!$A:$AB,6,FALSE)</f>
        <v>322.05113742200001</v>
      </c>
      <c r="H40" s="155"/>
      <c r="I40" s="155" t="str">
        <f>VLOOKUP(A40,'Questions_de_Village_V1-2-1'!$A:$AB,10,FALSE)</f>
        <v>Tania_1_Bokoro_</v>
      </c>
      <c r="J40" s="155" t="str">
        <f>VLOOKUP(A40,'Questions_de_Village_V1-2-1'!$A:$AB,11,FALSE)</f>
        <v>Dilbini</v>
      </c>
      <c r="K40" s="155" t="str">
        <f>VLOOKUP(A40,'Questions_de_Village_V1-2-1'!$A:$AB,14,FALSE)</f>
        <v>bh_in_village</v>
      </c>
      <c r="L40" s="155">
        <f>VLOOKUP(A40,'Questions_de_Village_V1-2-1'!$A:$AB,15,FALSE)</f>
        <v>1</v>
      </c>
      <c r="M40" s="155">
        <f>VLOOKUP(A40,'Questions_de_Village_V1-2-1'!$A:$AB,16,FALSE)</f>
        <v>0</v>
      </c>
      <c r="N40" s="58"/>
      <c r="O40" s="58"/>
      <c r="P40" s="58">
        <v>2070</v>
      </c>
      <c r="Q40" s="58">
        <v>2136</v>
      </c>
      <c r="R40" s="58">
        <v>67</v>
      </c>
      <c r="S40" s="56">
        <v>456</v>
      </c>
      <c r="T40" s="56">
        <v>317</v>
      </c>
      <c r="U40" s="60">
        <v>69.517543859649123</v>
      </c>
      <c r="V40" s="56">
        <v>132</v>
      </c>
      <c r="W40" s="60">
        <v>28.947368421052634</v>
      </c>
      <c r="X40" s="59">
        <v>6.8059701492537314</v>
      </c>
      <c r="Y40" s="59">
        <v>4.7313432835820892</v>
      </c>
      <c r="Z40" s="59">
        <v>1.9701492537313432</v>
      </c>
      <c r="AA40" s="62">
        <v>51</v>
      </c>
      <c r="AB40" s="60">
        <v>76.119402985074629</v>
      </c>
      <c r="AC40" s="62">
        <v>10</v>
      </c>
      <c r="AD40" s="60">
        <v>14.925373134328357</v>
      </c>
      <c r="AE40" s="62">
        <v>1</v>
      </c>
      <c r="AF40" s="60">
        <v>1.4925373134328357</v>
      </c>
      <c r="AG40" s="62">
        <v>1</v>
      </c>
      <c r="AH40" s="60">
        <v>1.4925373134328357</v>
      </c>
      <c r="AI40" s="58">
        <v>61</v>
      </c>
      <c r="AJ40" s="58">
        <v>70</v>
      </c>
      <c r="AK40" s="60">
        <v>46.212121212121211</v>
      </c>
      <c r="AL40" s="60">
        <v>53.030303030303031</v>
      </c>
      <c r="AM40" s="60">
        <v>99.242424242424249</v>
      </c>
      <c r="AN40" s="61">
        <v>33.878787878787875</v>
      </c>
    </row>
    <row r="41" spans="1:40" x14ac:dyDescent="0.25">
      <c r="A41" s="149" t="s">
        <v>1814</v>
      </c>
      <c r="B41" s="58" t="s">
        <v>1814</v>
      </c>
      <c r="C41" s="155" t="str">
        <f>VLOOKUP(A41,'Questions_de_Village_V1-2-1'!$A:$AB,1,FALSE)</f>
        <v>Adjelti Moussa</v>
      </c>
      <c r="D41" s="155" t="str">
        <f>VLOOKUP(A41,'Questions_de_Village_V1-2-1'!$A:$AB,9,FALSE)</f>
        <v>Hadjelti Moussa</v>
      </c>
      <c r="E41" s="155">
        <f>VLOOKUP(A41,'Questions_de_Village_V1-2-1'!$A:$AB,4,FALSE)</f>
        <v>12.127735788800001</v>
      </c>
      <c r="F41" s="155">
        <f>VLOOKUP(A41,'Questions_de_Village_V1-2-1'!$A:$AB,5,FALSE)</f>
        <v>17.1449876555</v>
      </c>
      <c r="G41" s="155">
        <f>VLOOKUP(A41,'Questions_de_Village_V1-2-1'!$A:$AB,6,FALSE)</f>
        <v>336.531292081</v>
      </c>
      <c r="H41" s="155"/>
      <c r="I41" s="155" t="str">
        <f>VLOOKUP(A41,'Questions_de_Village_V1-2-1'!$A:$AB,10,FALSE)</f>
        <v>Tania_2_Dukshi_</v>
      </c>
      <c r="J41" s="155" t="str">
        <f>VLOOKUP(A41,'Questions_de_Village_V1-2-1'!$A:$AB,11,FALSE)</f>
        <v>Dilbini</v>
      </c>
      <c r="K41" s="155" t="str">
        <f>VLOOKUP(A41,'Questions_de_Village_V1-2-1'!$A:$AB,14,FALSE)</f>
        <v>bh_in_next_village</v>
      </c>
      <c r="L41" s="155">
        <f>VLOOKUP(A41,'Questions_de_Village_V1-2-1'!$A:$AB,15,FALSE)</f>
        <v>0</v>
      </c>
      <c r="M41" s="155">
        <f>VLOOKUP(A41,'Questions_de_Village_V1-2-1'!$A:$AB,16,FALSE)</f>
        <v>1</v>
      </c>
      <c r="N41" s="58"/>
      <c r="O41" s="58"/>
      <c r="P41" s="58">
        <v>1370</v>
      </c>
      <c r="Q41" s="58">
        <v>1450</v>
      </c>
      <c r="R41" s="58">
        <v>81</v>
      </c>
      <c r="S41" s="56">
        <v>531</v>
      </c>
      <c r="T41" s="56">
        <v>368</v>
      </c>
      <c r="U41" s="60">
        <v>69.303201506591336</v>
      </c>
      <c r="V41" s="56">
        <v>132</v>
      </c>
      <c r="W41" s="60">
        <v>24.858757062146893</v>
      </c>
      <c r="X41" s="59">
        <v>6.5555555555555554</v>
      </c>
      <c r="Y41" s="59">
        <v>4.8421052631578947</v>
      </c>
      <c r="Z41" s="59">
        <v>1.6296296296296295</v>
      </c>
      <c r="AA41" s="62">
        <v>71</v>
      </c>
      <c r="AB41" s="60">
        <v>87.654320987654316</v>
      </c>
      <c r="AC41" s="62">
        <v>10</v>
      </c>
      <c r="AD41" s="60">
        <v>12.345679012345679</v>
      </c>
      <c r="AE41" s="62">
        <v>0</v>
      </c>
      <c r="AF41" s="60">
        <v>0</v>
      </c>
      <c r="AG41" s="62">
        <v>0</v>
      </c>
      <c r="AH41" s="60">
        <v>0</v>
      </c>
      <c r="AI41" s="58">
        <v>63</v>
      </c>
      <c r="AJ41" s="58">
        <v>67</v>
      </c>
      <c r="AK41" s="60">
        <v>47.727272727272727</v>
      </c>
      <c r="AL41" s="60">
        <v>50.757575757575758</v>
      </c>
      <c r="AM41" s="60">
        <v>98.484848484848484</v>
      </c>
      <c r="AN41" s="61">
        <v>30.045454545454547</v>
      </c>
    </row>
    <row r="42" spans="1:40" x14ac:dyDescent="0.25">
      <c r="A42" s="149" t="s">
        <v>1155</v>
      </c>
      <c r="B42" s="58" t="s">
        <v>1155</v>
      </c>
      <c r="C42" s="155" t="str">
        <f>VLOOKUP(A42,'Questions_de_Village_V1-2-1'!$A:$AB,1,FALSE)</f>
        <v>Ahmat Danna 2</v>
      </c>
      <c r="D42" s="155" t="str">
        <f>VLOOKUP(A42,'Questions_de_Village_V1-2-1'!$A:$AB,9,FALSE)</f>
        <v>Ahmat Danna 2</v>
      </c>
      <c r="E42" s="155">
        <f>VLOOKUP(A42,'Questions_de_Village_V1-2-1'!$A:$AB,4,FALSE)</f>
        <v>12.3718322835</v>
      </c>
      <c r="F42" s="155">
        <f>VLOOKUP(A42,'Questions_de_Village_V1-2-1'!$A:$AB,5,FALSE)</f>
        <v>17.050601780699999</v>
      </c>
      <c r="G42" s="155">
        <f>VLOOKUP(A42,'Questions_de_Village_V1-2-1'!$A:$AB,6,FALSE)</f>
        <v>308.70559590800002</v>
      </c>
      <c r="H42" s="155"/>
      <c r="I42" s="155" t="str">
        <f>VLOOKUP(A42,'Questions_de_Village_V1-2-1'!$A:$AB,10,FALSE)</f>
        <v>Tania_1_Bokoro_</v>
      </c>
      <c r="J42" s="155" t="str">
        <f>VLOOKUP(A42,'Questions_de_Village_V1-2-1'!$A:$AB,11,FALSE)</f>
        <v>Bokoro</v>
      </c>
      <c r="K42" s="155" t="str">
        <f>VLOOKUP(A42,'Questions_de_Village_V1-2-1'!$A:$AB,14,FALSE)</f>
        <v>bh_in_village</v>
      </c>
      <c r="L42" s="155">
        <f>VLOOKUP(A42,'Questions_de_Village_V1-2-1'!$A:$AB,15,FALSE)</f>
        <v>1</v>
      </c>
      <c r="M42" s="155">
        <f>VLOOKUP(A42,'Questions_de_Village_V1-2-1'!$A:$AB,16,FALSE)</f>
        <v>0</v>
      </c>
      <c r="N42" s="58"/>
      <c r="O42" s="58"/>
      <c r="P42" s="58">
        <v>915</v>
      </c>
      <c r="Q42" s="58">
        <v>1308</v>
      </c>
      <c r="R42" s="58">
        <v>394</v>
      </c>
      <c r="S42" s="56">
        <v>2721</v>
      </c>
      <c r="T42" s="56">
        <v>1901</v>
      </c>
      <c r="U42" s="60">
        <v>69.864020580668878</v>
      </c>
      <c r="V42" s="56">
        <v>1012</v>
      </c>
      <c r="W42" s="60">
        <v>37.192208746784274</v>
      </c>
      <c r="X42" s="59">
        <v>6.906091370558376</v>
      </c>
      <c r="Y42" s="59">
        <v>4.8994845360824746</v>
      </c>
      <c r="Z42" s="59">
        <v>2.5685279187817258</v>
      </c>
      <c r="AA42" s="62">
        <v>351</v>
      </c>
      <c r="AB42" s="60">
        <v>89.086294416243646</v>
      </c>
      <c r="AC42" s="62">
        <v>32</v>
      </c>
      <c r="AD42" s="60">
        <v>8.1218274111675122</v>
      </c>
      <c r="AE42" s="62">
        <v>9</v>
      </c>
      <c r="AF42" s="60">
        <v>2.2842639593908629</v>
      </c>
      <c r="AG42" s="62">
        <v>0</v>
      </c>
      <c r="AH42" s="60">
        <v>0</v>
      </c>
      <c r="AI42" s="58">
        <v>485</v>
      </c>
      <c r="AJ42" s="58">
        <v>527</v>
      </c>
      <c r="AK42" s="60">
        <v>47.92490118577075</v>
      </c>
      <c r="AL42" s="60">
        <v>52.07509881422925</v>
      </c>
      <c r="AM42" s="60">
        <v>100</v>
      </c>
      <c r="AN42" s="61">
        <v>34.809288537549406</v>
      </c>
    </row>
    <row r="43" spans="1:40" x14ac:dyDescent="0.25">
      <c r="A43" s="149" t="s">
        <v>1825</v>
      </c>
      <c r="B43" s="58" t="s">
        <v>1967</v>
      </c>
      <c r="C43" s="155" t="str">
        <f>VLOOKUP(A43,'Questions_de_Village_V1-2-1'!$A:$AB,1,FALSE)</f>
        <v>Ajelite Amchir</v>
      </c>
      <c r="D43" s="155" t="str">
        <f>VLOOKUP(A43,'Questions_de_Village_V1-2-1'!$A:$AB,9,FALSE)</f>
        <v>Almikefi Amchier</v>
      </c>
      <c r="E43" s="155">
        <f>VLOOKUP(A43,'Questions_de_Village_V1-2-1'!$A:$AB,4,FALSE)</f>
        <v>12.1360049456</v>
      </c>
      <c r="F43" s="155">
        <f>VLOOKUP(A43,'Questions_de_Village_V1-2-1'!$A:$AB,5,FALSE)</f>
        <v>17.173263502000001</v>
      </c>
      <c r="G43" s="155">
        <f>VLOOKUP(A43,'Questions_de_Village_V1-2-1'!$A:$AB,6,FALSE)</f>
        <v>338.220828918</v>
      </c>
      <c r="H43" s="155"/>
      <c r="I43" s="155" t="str">
        <f>VLOOKUP(A43,'Questions_de_Village_V1-2-1'!$A:$AB,10,FALSE)</f>
        <v>Tania_2_Dukshi_</v>
      </c>
      <c r="J43" s="155" t="str">
        <f>VLOOKUP(A43,'Questions_de_Village_V1-2-1'!$A:$AB,11,FALSE)</f>
        <v>Dilbini</v>
      </c>
      <c r="K43" s="155" t="str">
        <f>VLOOKUP(A43,'Questions_de_Village_V1-2-1'!$A:$AB,14,FALSE)</f>
        <v>bh_in_village</v>
      </c>
      <c r="L43" s="155">
        <f>VLOOKUP(A43,'Questions_de_Village_V1-2-1'!$A:$AB,15,FALSE)</f>
        <v>2</v>
      </c>
      <c r="M43" s="155">
        <f>VLOOKUP(A43,'Questions_de_Village_V1-2-1'!$A:$AB,16,FALSE)</f>
        <v>0</v>
      </c>
      <c r="N43" s="58"/>
      <c r="O43" s="58"/>
      <c r="P43" s="58">
        <v>2207</v>
      </c>
      <c r="Q43" s="58">
        <v>2280</v>
      </c>
      <c r="R43" s="58">
        <v>74</v>
      </c>
      <c r="S43" s="56">
        <v>415</v>
      </c>
      <c r="T43" s="56">
        <v>264</v>
      </c>
      <c r="U43" s="60">
        <v>63.614457831325296</v>
      </c>
      <c r="V43" s="56">
        <v>117</v>
      </c>
      <c r="W43" s="60">
        <v>28.192771084337348</v>
      </c>
      <c r="X43" s="59">
        <v>5.6081081081081079</v>
      </c>
      <c r="Y43" s="59">
        <v>3.5675675675675675</v>
      </c>
      <c r="Z43" s="59">
        <v>1.5810810810810811</v>
      </c>
      <c r="AA43" s="62">
        <v>64</v>
      </c>
      <c r="AB43" s="60">
        <v>86.486486486486484</v>
      </c>
      <c r="AC43" s="62">
        <v>7</v>
      </c>
      <c r="AD43" s="60">
        <v>9.4594594594594597</v>
      </c>
      <c r="AE43" s="62">
        <v>2</v>
      </c>
      <c r="AF43" s="60">
        <v>2.7027027027027026</v>
      </c>
      <c r="AG43" s="62">
        <v>0</v>
      </c>
      <c r="AH43" s="60">
        <v>0</v>
      </c>
      <c r="AI43" s="58">
        <v>52</v>
      </c>
      <c r="AJ43" s="58">
        <v>65</v>
      </c>
      <c r="AK43" s="60">
        <v>44.444444444444443</v>
      </c>
      <c r="AL43" s="60">
        <v>55.555555555555557</v>
      </c>
      <c r="AM43" s="60">
        <v>100</v>
      </c>
      <c r="AN43" s="61">
        <v>35.598290598290596</v>
      </c>
    </row>
    <row r="44" spans="1:40" x14ac:dyDescent="0.25">
      <c r="A44" s="149" t="s">
        <v>1828</v>
      </c>
      <c r="B44" s="58" t="s">
        <v>1968</v>
      </c>
      <c r="C44" s="155" t="str">
        <f>VLOOKUP(A44,'Questions_de_Village_V1-2-1'!$A:$AB,1,FALSE)</f>
        <v>Ajelti Mustaf</v>
      </c>
      <c r="D44" s="155" t="str">
        <f>VLOOKUP(A44,'Questions_de_Village_V1-2-1'!$A:$AB,9,FALSE)</f>
        <v>Hadjelti Alkoudou</v>
      </c>
      <c r="E44" s="155">
        <f>VLOOKUP(A44,'Questions_de_Village_V1-2-1'!$A:$AB,4,FALSE)</f>
        <v>12.1165004228</v>
      </c>
      <c r="F44" s="155">
        <f>VLOOKUP(A44,'Questions_de_Village_V1-2-1'!$A:$AB,5,FALSE)</f>
        <v>17.176707259699999</v>
      </c>
      <c r="G44" s="155">
        <f>VLOOKUP(A44,'Questions_de_Village_V1-2-1'!$A:$AB,6,FALSE)</f>
        <v>319.46587573900001</v>
      </c>
      <c r="H44" s="155"/>
      <c r="I44" s="155" t="str">
        <f>VLOOKUP(A44,'Questions_de_Village_V1-2-1'!$A:$AB,10,FALSE)</f>
        <v>Tania_2_Dukshi_</v>
      </c>
      <c r="J44" s="155" t="str">
        <f>VLOOKUP(A44,'Questions_de_Village_V1-2-1'!$A:$AB,11,FALSE)</f>
        <v>Dilbini</v>
      </c>
      <c r="K44" s="155" t="str">
        <f>VLOOKUP(A44,'Questions_de_Village_V1-2-1'!$A:$AB,14,FALSE)</f>
        <v>bh_in_village</v>
      </c>
      <c r="L44" s="155">
        <f>VLOOKUP(A44,'Questions_de_Village_V1-2-1'!$A:$AB,15,FALSE)</f>
        <v>1</v>
      </c>
      <c r="M44" s="155">
        <f>VLOOKUP(A44,'Questions_de_Village_V1-2-1'!$A:$AB,16,FALSE)</f>
        <v>0</v>
      </c>
      <c r="N44" s="58"/>
      <c r="O44" s="58"/>
      <c r="P44" s="58">
        <v>2355</v>
      </c>
      <c r="Q44" s="58">
        <v>2417</v>
      </c>
      <c r="R44" s="58">
        <v>63</v>
      </c>
      <c r="S44" s="56">
        <v>376</v>
      </c>
      <c r="T44" s="56">
        <v>250</v>
      </c>
      <c r="U44" s="60">
        <v>66.489361702127653</v>
      </c>
      <c r="V44" s="56">
        <v>87</v>
      </c>
      <c r="W44" s="60">
        <v>23.138297872340424</v>
      </c>
      <c r="X44" s="59">
        <v>5.9682539682539684</v>
      </c>
      <c r="Y44" s="59">
        <v>3.9682539682539684</v>
      </c>
      <c r="Z44" s="59">
        <v>1.3809523809523809</v>
      </c>
      <c r="AA44" s="62">
        <v>53</v>
      </c>
      <c r="AB44" s="60">
        <v>84.126984126984127</v>
      </c>
      <c r="AC44" s="62">
        <v>8</v>
      </c>
      <c r="AD44" s="60">
        <v>12.698412698412698</v>
      </c>
      <c r="AE44" s="62">
        <v>0</v>
      </c>
      <c r="AF44" s="60">
        <v>0</v>
      </c>
      <c r="AG44" s="62">
        <v>1</v>
      </c>
      <c r="AH44" s="60">
        <v>1.5873015873015872</v>
      </c>
      <c r="AI44" s="58">
        <v>38</v>
      </c>
      <c r="AJ44" s="58">
        <v>48</v>
      </c>
      <c r="AK44" s="60">
        <v>43.678160919540232</v>
      </c>
      <c r="AL44" s="60">
        <v>55.172413793103445</v>
      </c>
      <c r="AM44" s="60">
        <v>98.850574712643677</v>
      </c>
      <c r="AN44" s="61">
        <v>34.574712643678161</v>
      </c>
    </row>
    <row r="45" spans="1:40" x14ac:dyDescent="0.25">
      <c r="A45" s="57" t="s">
        <v>1899</v>
      </c>
      <c r="B45" s="58" t="s">
        <v>1998</v>
      </c>
      <c r="C45" s="155" t="str">
        <f>VLOOKUP(A45,'Questions_de_Village_V1-2-1'!$A:$AB,1,FALSE)</f>
        <v>Al Baradi</v>
      </c>
      <c r="D45" s="155" t="str">
        <f>VLOOKUP(A45,'Questions_de_Village_V1-2-1'!$A:$AB,9,FALSE)</f>
        <v>Alkouk</v>
      </c>
      <c r="E45" s="155">
        <f>VLOOKUP(A45,'Questions_de_Village_V1-2-1'!$A:$AB,4,FALSE)</f>
        <v>12.484241964000001</v>
      </c>
      <c r="F45" s="155">
        <f>VLOOKUP(A45,'Questions_de_Village_V1-2-1'!$A:$AB,5,FALSE)</f>
        <v>16.785483592599999</v>
      </c>
      <c r="G45" s="155">
        <f>VLOOKUP(A45,'Questions_de_Village_V1-2-1'!$A:$AB,6,FALSE)</f>
        <v>316.100640607</v>
      </c>
      <c r="H45" s="155"/>
      <c r="I45" s="155" t="str">
        <f>VLOOKUP(A45,'Questions_de_Village_V1-2-1'!$A:$AB,10,FALSE)</f>
        <v>Mayakne</v>
      </c>
      <c r="J45" s="155" t="str">
        <f>VLOOKUP(A45,'Questions_de_Village_V1-2-1'!$A:$AB,11,FALSE)</f>
        <v>Gambir</v>
      </c>
      <c r="K45" s="155" t="str">
        <f>VLOOKUP(A45,'Questions_de_Village_V1-2-1'!$A:$AB,14,FALSE)</f>
        <v>bh_in_village</v>
      </c>
      <c r="L45" s="155">
        <f>VLOOKUP(A45,'Questions_de_Village_V1-2-1'!$A:$AB,15,FALSE)</f>
        <v>1</v>
      </c>
      <c r="M45" s="155">
        <f>VLOOKUP(A45,'Questions_de_Village_V1-2-1'!$A:$AB,16,FALSE)</f>
        <v>0</v>
      </c>
      <c r="N45" s="58"/>
      <c r="O45" s="58"/>
      <c r="P45" s="58">
        <v>1261</v>
      </c>
      <c r="Q45" s="58">
        <v>1269</v>
      </c>
      <c r="R45" s="58">
        <v>9</v>
      </c>
      <c r="S45" s="56">
        <v>58</v>
      </c>
      <c r="T45" s="56">
        <v>40</v>
      </c>
      <c r="U45" s="60">
        <v>68.965517241379317</v>
      </c>
      <c r="V45" s="56">
        <v>13</v>
      </c>
      <c r="W45" s="60">
        <v>22.413793103448278</v>
      </c>
      <c r="X45" s="59">
        <v>6.4444444444444446</v>
      </c>
      <c r="Y45" s="59">
        <v>4.4444444444444446</v>
      </c>
      <c r="Z45" s="59">
        <v>1.4444444444444444</v>
      </c>
      <c r="AA45" s="62">
        <v>8</v>
      </c>
      <c r="AB45" s="60">
        <v>88.888888888888886</v>
      </c>
      <c r="AC45" s="62">
        <v>1</v>
      </c>
      <c r="AD45" s="60">
        <v>11.111111111111111</v>
      </c>
      <c r="AE45" s="62">
        <v>0</v>
      </c>
      <c r="AF45" s="60">
        <v>0</v>
      </c>
      <c r="AG45" s="62">
        <v>0</v>
      </c>
      <c r="AH45" s="60">
        <v>0</v>
      </c>
      <c r="AI45" s="58">
        <v>7</v>
      </c>
      <c r="AJ45" s="58">
        <v>4</v>
      </c>
      <c r="AK45" s="60">
        <v>53.846153846153847</v>
      </c>
      <c r="AL45" s="60">
        <v>30.76923076923077</v>
      </c>
      <c r="AM45" s="60">
        <v>84.615384615384613</v>
      </c>
      <c r="AN45" s="61">
        <v>28.53846153846154</v>
      </c>
    </row>
    <row r="46" spans="1:40" x14ac:dyDescent="0.25">
      <c r="A46" s="149" t="s">
        <v>1802</v>
      </c>
      <c r="B46" s="58" t="s">
        <v>1802</v>
      </c>
      <c r="C46" s="155" t="str">
        <f>VLOOKUP(A46,'Questions_de_Village_V1-2-1'!$A:$AB,1,FALSE)</f>
        <v>Alagure</v>
      </c>
      <c r="D46" s="155" t="str">
        <f>VLOOKUP(A46,'Questions_de_Village_V1-2-1'!$A:$AB,9,FALSE)</f>
        <v>Moito</v>
      </c>
      <c r="E46" s="155">
        <f>VLOOKUP(A46,'Questions_de_Village_V1-2-1'!$A:$AB,4,FALSE)</f>
        <v>12.4737008031</v>
      </c>
      <c r="F46" s="155">
        <f>VLOOKUP(A46,'Questions_de_Village_V1-2-1'!$A:$AB,5,FALSE)</f>
        <v>16.217420802300001</v>
      </c>
      <c r="G46" s="155">
        <f>VLOOKUP(A46,'Questions_de_Village_V1-2-1'!$A:$AB,6,FALSE)</f>
        <v>320.78379680299997</v>
      </c>
      <c r="H46" s="155"/>
      <c r="I46" s="155" t="str">
        <f>VLOOKUP(A46,'Questions_de_Village_V1-2-1'!$A:$AB,10,FALSE)</f>
        <v>Assala</v>
      </c>
      <c r="J46" s="155" t="str">
        <f>VLOOKUP(A46,'Questions_de_Village_V1-2-1'!$A:$AB,11,FALSE)</f>
        <v>Bisney</v>
      </c>
      <c r="K46" s="155" t="str">
        <f>VLOOKUP(A46,'Questions_de_Village_V1-2-1'!$A:$AB,14,FALSE)</f>
        <v>bh_in_village</v>
      </c>
      <c r="L46" s="155">
        <f>VLOOKUP(A46,'Questions_de_Village_V1-2-1'!$A:$AB,15,FALSE)</f>
        <v>1</v>
      </c>
      <c r="M46" s="155">
        <f>VLOOKUP(A46,'Questions_de_Village_V1-2-1'!$A:$AB,16,FALSE)</f>
        <v>0</v>
      </c>
      <c r="N46" s="58"/>
      <c r="O46" s="58"/>
      <c r="P46" s="58">
        <v>1110</v>
      </c>
      <c r="Q46" s="58">
        <v>1125</v>
      </c>
      <c r="R46" s="58">
        <v>16</v>
      </c>
      <c r="S46" s="56">
        <v>86</v>
      </c>
      <c r="T46" s="56">
        <v>56</v>
      </c>
      <c r="U46" s="60">
        <v>65.116279069767444</v>
      </c>
      <c r="V46" s="56">
        <v>28</v>
      </c>
      <c r="W46" s="60">
        <v>32.558139534883722</v>
      </c>
      <c r="X46" s="59">
        <v>5.375</v>
      </c>
      <c r="Y46" s="59">
        <v>3.5</v>
      </c>
      <c r="Z46" s="59">
        <v>1.75</v>
      </c>
      <c r="AA46" s="62">
        <v>16</v>
      </c>
      <c r="AB46" s="60">
        <v>100</v>
      </c>
      <c r="AC46" s="62">
        <v>0</v>
      </c>
      <c r="AD46" s="60">
        <v>0</v>
      </c>
      <c r="AE46" s="62">
        <v>0</v>
      </c>
      <c r="AF46" s="60">
        <v>0</v>
      </c>
      <c r="AG46" s="62">
        <v>0</v>
      </c>
      <c r="AH46" s="60">
        <v>0</v>
      </c>
      <c r="AI46" s="58">
        <v>17</v>
      </c>
      <c r="AJ46" s="58">
        <v>11</v>
      </c>
      <c r="AK46" s="60">
        <v>60.714285714285708</v>
      </c>
      <c r="AL46" s="60">
        <v>39.285714285714285</v>
      </c>
      <c r="AM46" s="60">
        <v>100</v>
      </c>
      <c r="AN46" s="61">
        <v>29.964285714285715</v>
      </c>
    </row>
    <row r="47" spans="1:40" x14ac:dyDescent="0.25">
      <c r="A47" s="149" t="s">
        <v>237</v>
      </c>
      <c r="B47" s="58" t="s">
        <v>237</v>
      </c>
      <c r="C47" s="155" t="str">
        <f>VLOOKUP(A47,'Questions_de_Village_V1-2-1'!$A:$AB,1,FALSE)</f>
        <v>Albadiye</v>
      </c>
      <c r="D47" s="155" t="str">
        <f>VLOOKUP(A47,'Questions_de_Village_V1-2-1'!$A:$AB,9,FALSE)</f>
        <v>Albadiye</v>
      </c>
      <c r="E47" s="155">
        <f>VLOOKUP(A47,'Questions_de_Village_V1-2-1'!$A:$AB,4,FALSE)</f>
        <v>12.431796201299999</v>
      </c>
      <c r="F47" s="155">
        <f>VLOOKUP(A47,'Questions_de_Village_V1-2-1'!$A:$AB,5,FALSE)</f>
        <v>16.138231329700002</v>
      </c>
      <c r="G47" s="155">
        <f>VLOOKUP(A47,'Questions_de_Village_V1-2-1'!$A:$AB,6,FALSE)</f>
        <v>291.84806543399998</v>
      </c>
      <c r="H47" s="155"/>
      <c r="I47" s="155" t="str">
        <f>VLOOKUP(A47,'Questions_de_Village_V1-2-1'!$A:$AB,10,FALSE)</f>
        <v>Assala</v>
      </c>
      <c r="J47" s="155" t="str">
        <f>VLOOKUP(A47,'Questions_de_Village_V1-2-1'!$A:$AB,11,FALSE)</f>
        <v>Bisney</v>
      </c>
      <c r="K47" s="155" t="str">
        <f>VLOOKUP(A47,'Questions_de_Village_V1-2-1'!$A:$AB,14,FALSE)</f>
        <v>open_well_far_from_village</v>
      </c>
      <c r="L47" s="155">
        <f>VLOOKUP(A47,'Questions_de_Village_V1-2-1'!$A:$AB,15,FALSE)</f>
        <v>0</v>
      </c>
      <c r="M47" s="155">
        <f>VLOOKUP(A47,'Questions_de_Village_V1-2-1'!$A:$AB,16,FALSE)</f>
        <v>0</v>
      </c>
      <c r="N47" s="58"/>
      <c r="O47" s="58"/>
      <c r="P47" s="58">
        <v>954</v>
      </c>
      <c r="Q47" s="58">
        <v>968</v>
      </c>
      <c r="R47" s="58">
        <v>15</v>
      </c>
      <c r="S47" s="56">
        <v>105</v>
      </c>
      <c r="T47" s="56">
        <v>76</v>
      </c>
      <c r="U47" s="60">
        <v>72.38095238095238</v>
      </c>
      <c r="V47" s="56">
        <v>40</v>
      </c>
      <c r="W47" s="60">
        <v>38.095238095238095</v>
      </c>
      <c r="X47" s="59">
        <v>7</v>
      </c>
      <c r="Y47" s="59">
        <v>5.0666666666666664</v>
      </c>
      <c r="Z47" s="59">
        <v>2.6666666666666665</v>
      </c>
      <c r="AA47" s="62">
        <v>15</v>
      </c>
      <c r="AB47" s="60">
        <v>100</v>
      </c>
      <c r="AC47" s="62">
        <v>0</v>
      </c>
      <c r="AD47" s="60">
        <v>0</v>
      </c>
      <c r="AE47" s="62">
        <v>0</v>
      </c>
      <c r="AF47" s="60">
        <v>0</v>
      </c>
      <c r="AG47" s="62">
        <v>0</v>
      </c>
      <c r="AH47" s="60">
        <v>0</v>
      </c>
      <c r="AI47" s="58">
        <v>16</v>
      </c>
      <c r="AJ47" s="58">
        <v>24</v>
      </c>
      <c r="AK47" s="60">
        <v>40</v>
      </c>
      <c r="AL47" s="60">
        <v>60</v>
      </c>
      <c r="AM47" s="60">
        <v>100</v>
      </c>
      <c r="AN47" s="61">
        <v>29.675000000000001</v>
      </c>
    </row>
    <row r="48" spans="1:40" x14ac:dyDescent="0.25">
      <c r="A48" s="149" t="s">
        <v>200</v>
      </c>
      <c r="B48" s="58" t="s">
        <v>200</v>
      </c>
      <c r="C48" s="155" t="str">
        <f>VLOOKUP(A48,'Questions_de_Village_V1-2-1'!$A:$AB,1,FALSE)</f>
        <v>Albol</v>
      </c>
      <c r="D48" s="155" t="str">
        <f>VLOOKUP(A48,'Questions_de_Village_V1-2-1'!$A:$AB,9,FALSE)</f>
        <v>Albol</v>
      </c>
      <c r="E48" s="155">
        <f>VLOOKUP(A48,'Questions_de_Village_V1-2-1'!$A:$AB,4,FALSE)</f>
        <v>12.668270805300001</v>
      </c>
      <c r="F48" s="155">
        <f>VLOOKUP(A48,'Questions_de_Village_V1-2-1'!$A:$AB,5,FALSE)</f>
        <v>15.997191622800001</v>
      </c>
      <c r="G48" s="155">
        <f>VLOOKUP(A48,'Questions_de_Village_V1-2-1'!$A:$AB,6,FALSE)</f>
        <v>306.42412111700003</v>
      </c>
      <c r="H48" s="155"/>
      <c r="I48" s="155" t="str">
        <f>VLOOKUP(A48,'Questions_de_Village_V1-2-1'!$A:$AB,10,FALSE)</f>
        <v>Moito</v>
      </c>
      <c r="J48" s="155" t="str">
        <f>VLOOKUP(A48,'Questions_de_Village_V1-2-1'!$A:$AB,11,FALSE)</f>
        <v>Bisney</v>
      </c>
      <c r="K48" s="155" t="str">
        <f>VLOOKUP(A48,'Questions_de_Village_V1-2-1'!$A:$AB,14,FALSE)</f>
        <v>open_well_far_from_village</v>
      </c>
      <c r="L48" s="155">
        <f>VLOOKUP(A48,'Questions_de_Village_V1-2-1'!$A:$AB,15,FALSE)</f>
        <v>0</v>
      </c>
      <c r="M48" s="155">
        <f>VLOOKUP(A48,'Questions_de_Village_V1-2-1'!$A:$AB,16,FALSE)</f>
        <v>2</v>
      </c>
      <c r="N48" s="58"/>
      <c r="O48" s="58"/>
      <c r="P48" s="58">
        <v>820</v>
      </c>
      <c r="Q48" s="58">
        <v>849</v>
      </c>
      <c r="R48" s="58">
        <v>30</v>
      </c>
      <c r="S48" s="56">
        <v>189</v>
      </c>
      <c r="T48" s="56">
        <v>129</v>
      </c>
      <c r="U48" s="60">
        <v>68.253968253968253</v>
      </c>
      <c r="V48" s="56">
        <v>89</v>
      </c>
      <c r="W48" s="60">
        <v>47.089947089947088</v>
      </c>
      <c r="X48" s="59">
        <v>6.3</v>
      </c>
      <c r="Y48" s="59">
        <v>4.3</v>
      </c>
      <c r="Z48" s="59">
        <v>2.9666666666666668</v>
      </c>
      <c r="AA48" s="62">
        <v>29</v>
      </c>
      <c r="AB48" s="60">
        <v>96.666666666666671</v>
      </c>
      <c r="AC48" s="62">
        <v>1</v>
      </c>
      <c r="AD48" s="60">
        <v>3.3333333333333335</v>
      </c>
      <c r="AE48" s="62">
        <v>0</v>
      </c>
      <c r="AF48" s="60">
        <v>0</v>
      </c>
      <c r="AG48" s="62">
        <v>0</v>
      </c>
      <c r="AH48" s="60">
        <v>0</v>
      </c>
      <c r="AI48" s="58">
        <v>34</v>
      </c>
      <c r="AJ48" s="58">
        <v>55</v>
      </c>
      <c r="AK48" s="60">
        <v>38.202247191011232</v>
      </c>
      <c r="AL48" s="60">
        <v>61.797752808988761</v>
      </c>
      <c r="AM48" s="60">
        <v>100</v>
      </c>
      <c r="AN48" s="61">
        <v>35.943820224719104</v>
      </c>
    </row>
    <row r="49" spans="1:40" x14ac:dyDescent="0.25">
      <c r="A49" s="57" t="s">
        <v>1073</v>
      </c>
      <c r="B49" s="58" t="s">
        <v>1073</v>
      </c>
      <c r="C49" s="155" t="str">
        <f>VLOOKUP(A49,'Questions_de_Village_V1-2-1'!$A:$AB,1,FALSE)</f>
        <v>Al-Bout</v>
      </c>
      <c r="D49" s="155" t="str">
        <f>VLOOKUP(A49,'Questions_de_Village_V1-2-1'!$A:$AB,9,FALSE)</f>
        <v>Albout</v>
      </c>
      <c r="E49" s="155">
        <f>VLOOKUP(A49,'Questions_de_Village_V1-2-1'!$A:$AB,4,FALSE)</f>
        <v>12.3127138061</v>
      </c>
      <c r="F49" s="155">
        <f>VLOOKUP(A49,'Questions_de_Village_V1-2-1'!$A:$AB,5,FALSE)</f>
        <v>16.685798337400001</v>
      </c>
      <c r="G49" s="155">
        <f>VLOOKUP(A49,'Questions_de_Village_V1-2-1'!$A:$AB,6,FALSE)</f>
        <v>305.42521531</v>
      </c>
      <c r="H49" s="155"/>
      <c r="I49" s="155" t="str">
        <f>VLOOKUP(A49,'Questions_de_Village_V1-2-1'!$A:$AB,10,FALSE)</f>
        <v>Daibaba_2_Kindji_</v>
      </c>
      <c r="J49" s="155" t="str">
        <f>VLOOKUP(A49,'Questions_de_Village_V1-2-1'!$A:$AB,11,FALSE)</f>
        <v>Albirebi</v>
      </c>
      <c r="K49" s="155" t="str">
        <f>VLOOKUP(A49,'Questions_de_Village_V1-2-1'!$A:$AB,14,FALSE)</f>
        <v>commercial_bh_in_next_village</v>
      </c>
      <c r="L49" s="155">
        <f>VLOOKUP(A49,'Questions_de_Village_V1-2-1'!$A:$AB,15,FALSE)</f>
        <v>1</v>
      </c>
      <c r="M49" s="155">
        <f>VLOOKUP(A49,'Questions_de_Village_V1-2-1'!$A:$AB,16,FALSE)</f>
        <v>0</v>
      </c>
      <c r="N49" s="58"/>
      <c r="O49" s="58"/>
      <c r="P49" s="58">
        <v>707</v>
      </c>
      <c r="Q49" s="58">
        <v>731</v>
      </c>
      <c r="R49" s="58">
        <v>25</v>
      </c>
      <c r="S49" s="56">
        <v>178</v>
      </c>
      <c r="T49" s="56">
        <v>127</v>
      </c>
      <c r="U49" s="60">
        <v>71.348314606741567</v>
      </c>
      <c r="V49" s="56">
        <v>48</v>
      </c>
      <c r="W49" s="60">
        <v>26.966292134831459</v>
      </c>
      <c r="X49" s="59">
        <v>7.12</v>
      </c>
      <c r="Y49" s="59">
        <v>5.291666666666667</v>
      </c>
      <c r="Z49" s="59">
        <v>1.92</v>
      </c>
      <c r="AA49" s="62">
        <v>22</v>
      </c>
      <c r="AB49" s="60">
        <v>88</v>
      </c>
      <c r="AC49" s="62">
        <v>3</v>
      </c>
      <c r="AD49" s="60">
        <v>12</v>
      </c>
      <c r="AE49" s="62">
        <v>0</v>
      </c>
      <c r="AF49" s="60">
        <v>0</v>
      </c>
      <c r="AG49" s="62">
        <v>0</v>
      </c>
      <c r="AH49" s="60">
        <v>0</v>
      </c>
      <c r="AI49" s="58">
        <v>21</v>
      </c>
      <c r="AJ49" s="58">
        <v>27</v>
      </c>
      <c r="AK49" s="60">
        <v>43.75</v>
      </c>
      <c r="AL49" s="60">
        <v>56.25</v>
      </c>
      <c r="AM49" s="60">
        <v>100</v>
      </c>
      <c r="AN49" s="61">
        <v>40.270833333333336</v>
      </c>
    </row>
    <row r="50" spans="1:40" x14ac:dyDescent="0.25">
      <c r="A50" s="57" t="s">
        <v>1074</v>
      </c>
      <c r="B50" s="58" t="s">
        <v>1074</v>
      </c>
      <c r="C50" s="155" t="str">
        <f>VLOOKUP(A50,'Questions_de_Village_V1-2-1'!$A:$AB,1,FALSE)</f>
        <v>Aldafara 1</v>
      </c>
      <c r="D50" s="155" t="str">
        <f>VLOOKUP(A50,'Questions_de_Village_V1-2-1'!$A:$AB,9,FALSE)</f>
        <v>Ardafarat 2</v>
      </c>
      <c r="E50" s="155">
        <f>VLOOKUP(A50,'Questions_de_Village_V1-2-1'!$A:$AB,4,FALSE)</f>
        <v>12.4389565426</v>
      </c>
      <c r="F50" s="155">
        <f>VLOOKUP(A50,'Questions_de_Village_V1-2-1'!$A:$AB,5,FALSE)</f>
        <v>16.689850385700002</v>
      </c>
      <c r="G50" s="155">
        <f>VLOOKUP(A50,'Questions_de_Village_V1-2-1'!$A:$AB,6,FALSE)</f>
        <v>299.92005455600003</v>
      </c>
      <c r="H50" s="155"/>
      <c r="I50" s="155" t="str">
        <f>VLOOKUP(A50,'Questions_de_Village_V1-2-1'!$A:$AB,10,FALSE)</f>
        <v>Daibaba_1_Maigana_</v>
      </c>
      <c r="J50" s="155" t="str">
        <f>VLOOKUP(A50,'Questions_de_Village_V1-2-1'!$A:$AB,11,FALSE)</f>
        <v>Albirebi</v>
      </c>
      <c r="K50" s="155" t="str">
        <f>VLOOKUP(A50,'Questions_de_Village_V1-2-1'!$A:$AB,14,FALSE)</f>
        <v>open_well_in_or_near_village</v>
      </c>
      <c r="L50" s="155">
        <f>VLOOKUP(A50,'Questions_de_Village_V1-2-1'!$A:$AB,15,FALSE)</f>
        <v>0</v>
      </c>
      <c r="M50" s="155">
        <f>VLOOKUP(A50,'Questions_de_Village_V1-2-1'!$A:$AB,16,FALSE)</f>
        <v>1</v>
      </c>
      <c r="N50" s="58"/>
      <c r="O50" s="58"/>
      <c r="P50" s="58">
        <v>1639</v>
      </c>
      <c r="Q50" s="58">
        <v>1701</v>
      </c>
      <c r="R50" s="58">
        <v>63</v>
      </c>
      <c r="S50" s="56">
        <v>420</v>
      </c>
      <c r="T50" s="56">
        <v>291</v>
      </c>
      <c r="U50" s="60">
        <v>69.285714285714278</v>
      </c>
      <c r="V50" s="56">
        <v>135</v>
      </c>
      <c r="W50" s="60">
        <v>32.142857142857146</v>
      </c>
      <c r="X50" s="59">
        <v>6.666666666666667</v>
      </c>
      <c r="Y50" s="59">
        <v>4.6190476190476186</v>
      </c>
      <c r="Z50" s="59">
        <v>2.1428571428571428</v>
      </c>
      <c r="AA50" s="62">
        <v>59</v>
      </c>
      <c r="AB50" s="60">
        <v>93.650793650793645</v>
      </c>
      <c r="AC50" s="62">
        <v>4</v>
      </c>
      <c r="AD50" s="60">
        <v>6.3492063492063489</v>
      </c>
      <c r="AE50" s="62">
        <v>0</v>
      </c>
      <c r="AF50" s="60">
        <v>0</v>
      </c>
      <c r="AG50" s="62">
        <v>0</v>
      </c>
      <c r="AH50" s="60">
        <v>0</v>
      </c>
      <c r="AI50" s="58">
        <v>60</v>
      </c>
      <c r="AJ50" s="58">
        <v>75</v>
      </c>
      <c r="AK50" s="60">
        <v>44.444444444444443</v>
      </c>
      <c r="AL50" s="60">
        <v>55.555555555555557</v>
      </c>
      <c r="AM50" s="60">
        <v>100</v>
      </c>
      <c r="AN50" s="61">
        <v>37.103703703703701</v>
      </c>
    </row>
    <row r="51" spans="1:40" x14ac:dyDescent="0.25">
      <c r="A51" s="57" t="s">
        <v>1075</v>
      </c>
      <c r="B51" s="58" t="s">
        <v>1075</v>
      </c>
      <c r="C51" s="155" t="str">
        <f>VLOOKUP(A51,'Questions_de_Village_V1-2-1'!$A:$AB,1,FALSE)</f>
        <v>Aldafara 2</v>
      </c>
      <c r="D51" s="155" t="str">
        <f>VLOOKUP(A51,'Questions_de_Village_V1-2-1'!$A:$AB,9,FALSE)</f>
        <v>Ardafarat1</v>
      </c>
      <c r="E51" s="155">
        <f>VLOOKUP(A51,'Questions_de_Village_V1-2-1'!$A:$AB,4,FALSE)</f>
        <v>12.4259131398</v>
      </c>
      <c r="F51" s="155">
        <f>VLOOKUP(A51,'Questions_de_Village_V1-2-1'!$A:$AB,5,FALSE)</f>
        <v>16.697499164</v>
      </c>
      <c r="G51" s="155">
        <f>VLOOKUP(A51,'Questions_de_Village_V1-2-1'!$A:$AB,6,FALSE)</f>
        <v>288.24533992599999</v>
      </c>
      <c r="H51" s="155"/>
      <c r="I51" s="155" t="str">
        <f>VLOOKUP(A51,'Questions_de_Village_V1-2-1'!$A:$AB,10,FALSE)</f>
        <v>Daibaba_1_Maigana_</v>
      </c>
      <c r="J51" s="155" t="str">
        <f>VLOOKUP(A51,'Questions_de_Village_V1-2-1'!$A:$AB,11,FALSE)</f>
        <v>Albirebi</v>
      </c>
      <c r="K51" s="155" t="str">
        <f>VLOOKUP(A51,'Questions_de_Village_V1-2-1'!$A:$AB,14,FALSE)</f>
        <v>open_well_in_or_near_village</v>
      </c>
      <c r="L51" s="155">
        <f>VLOOKUP(A51,'Questions_de_Village_V1-2-1'!$A:$AB,15,FALSE)</f>
        <v>0</v>
      </c>
      <c r="M51" s="155">
        <f>VLOOKUP(A51,'Questions_de_Village_V1-2-1'!$A:$AB,16,FALSE)</f>
        <v>1</v>
      </c>
      <c r="N51" s="58"/>
      <c r="O51" s="58"/>
      <c r="P51" s="58">
        <v>1702</v>
      </c>
      <c r="Q51" s="58">
        <v>1747</v>
      </c>
      <c r="R51" s="58">
        <v>46</v>
      </c>
      <c r="S51" s="56">
        <v>344</v>
      </c>
      <c r="T51" s="56">
        <v>255</v>
      </c>
      <c r="U51" s="60">
        <v>74.127906976744185</v>
      </c>
      <c r="V51" s="56">
        <v>102</v>
      </c>
      <c r="W51" s="60">
        <v>29.651162790697676</v>
      </c>
      <c r="X51" s="59">
        <v>7.4782608695652177</v>
      </c>
      <c r="Y51" s="59">
        <v>5.5434782608695654</v>
      </c>
      <c r="Z51" s="59">
        <v>2.2173913043478262</v>
      </c>
      <c r="AA51" s="62">
        <v>40</v>
      </c>
      <c r="AB51" s="60">
        <v>86.956521739130437</v>
      </c>
      <c r="AC51" s="62">
        <v>4</v>
      </c>
      <c r="AD51" s="60">
        <v>8.695652173913043</v>
      </c>
      <c r="AE51" s="62">
        <v>1</v>
      </c>
      <c r="AF51" s="60">
        <v>2.1739130434782608</v>
      </c>
      <c r="AG51" s="62">
        <v>0</v>
      </c>
      <c r="AH51" s="60">
        <v>0</v>
      </c>
      <c r="AI51" s="58">
        <v>53</v>
      </c>
      <c r="AJ51" s="58">
        <v>49</v>
      </c>
      <c r="AK51" s="60">
        <v>51.960784313725497</v>
      </c>
      <c r="AL51" s="60">
        <v>48.03921568627451</v>
      </c>
      <c r="AM51" s="60">
        <v>100</v>
      </c>
      <c r="AN51" s="61">
        <v>31.441176470588236</v>
      </c>
    </row>
    <row r="52" spans="1:40" x14ac:dyDescent="0.25">
      <c r="A52" s="71" t="s">
        <v>1114</v>
      </c>
      <c r="B52" s="58" t="s">
        <v>1114</v>
      </c>
      <c r="C52" s="155" t="str">
        <f>VLOOKUP(A52,'Questions_de_Village_V1-2-1'!$A:$AB,1,FALSE)</f>
        <v>Aldaye</v>
      </c>
      <c r="D52" s="155" t="str">
        <f>VLOOKUP(A52,'Questions_de_Village_V1-2-1'!$A:$AB,9,FALSE)</f>
        <v>Aldaye</v>
      </c>
      <c r="E52" s="155">
        <f>VLOOKUP(A52,'Questions_de_Village_V1-2-1'!$A:$AB,4,FALSE)</f>
        <v>12.086394030799999</v>
      </c>
      <c r="F52" s="155">
        <f>VLOOKUP(A52,'Questions_de_Village_V1-2-1'!$A:$AB,5,FALSE)</f>
        <v>17.431036568500001</v>
      </c>
      <c r="G52" s="155">
        <f>VLOOKUP(A52,'Questions_de_Village_V1-2-1'!$A:$AB,6,FALSE)</f>
        <v>341.21181395899998</v>
      </c>
      <c r="H52" s="155"/>
      <c r="I52" s="155" t="str">
        <f>VLOOKUP(A52,'Questions_de_Village_V1-2-1'!$A:$AB,10,FALSE)</f>
        <v>Amloudouba</v>
      </c>
      <c r="J52" s="155" t="str">
        <f>VLOOKUP(A52,'Questions_de_Village_V1-2-1'!$A:$AB,11,FALSE)</f>
        <v>Arbouchatak</v>
      </c>
      <c r="K52" s="155" t="str">
        <f>VLOOKUP(A52,'Questions_de_Village_V1-2-1'!$A:$AB,14,FALSE)</f>
        <v>swamp_near_by</v>
      </c>
      <c r="L52" s="155">
        <f>VLOOKUP(A52,'Questions_de_Village_V1-2-1'!$A:$AB,15,FALSE)</f>
        <v>0</v>
      </c>
      <c r="M52" s="155">
        <f>VLOOKUP(A52,'Questions_de_Village_V1-2-1'!$A:$AB,16,FALSE)</f>
        <v>0</v>
      </c>
      <c r="N52" s="58"/>
      <c r="O52" s="58"/>
      <c r="P52" s="58">
        <v>1322</v>
      </c>
      <c r="Q52" s="58">
        <v>1336</v>
      </c>
      <c r="R52" s="58">
        <v>15</v>
      </c>
      <c r="S52" s="56">
        <v>80</v>
      </c>
      <c r="T52" s="56">
        <v>50</v>
      </c>
      <c r="U52" s="60">
        <v>62.5</v>
      </c>
      <c r="V52" s="56">
        <v>19</v>
      </c>
      <c r="W52" s="60">
        <v>23.75</v>
      </c>
      <c r="X52" s="59">
        <v>5.333333333333333</v>
      </c>
      <c r="Y52" s="59">
        <v>3.3333333333333335</v>
      </c>
      <c r="Z52" s="59">
        <v>1.2666666666666666</v>
      </c>
      <c r="AA52" s="62">
        <v>12</v>
      </c>
      <c r="AB52" s="60">
        <v>80</v>
      </c>
      <c r="AC52" s="62">
        <v>3</v>
      </c>
      <c r="AD52" s="60">
        <v>20</v>
      </c>
      <c r="AE52" s="62">
        <v>0</v>
      </c>
      <c r="AF52" s="60">
        <v>0</v>
      </c>
      <c r="AG52" s="62">
        <v>0</v>
      </c>
      <c r="AH52" s="60">
        <v>0</v>
      </c>
      <c r="AI52" s="58">
        <v>7</v>
      </c>
      <c r="AJ52" s="58">
        <v>12</v>
      </c>
      <c r="AK52" s="60">
        <v>36.84210526315789</v>
      </c>
      <c r="AL52" s="60">
        <v>63.157894736842103</v>
      </c>
      <c r="AM52" s="60">
        <v>100</v>
      </c>
      <c r="AN52" s="61">
        <v>39.631578947368418</v>
      </c>
    </row>
    <row r="53" spans="1:40" x14ac:dyDescent="0.25">
      <c r="A53" s="149" t="s">
        <v>197</v>
      </c>
      <c r="B53" s="58" t="s">
        <v>197</v>
      </c>
      <c r="C53" s="155" t="str">
        <f>VLOOKUP(A53,'Questions_de_Village_V1-2-1'!$A:$AB,1,FALSE)</f>
        <v>Aldjadda</v>
      </c>
      <c r="D53" s="155" t="str">
        <f>VLOOKUP(A53,'Questions_de_Village_V1-2-1'!$A:$AB,9,FALSE)</f>
        <v>Aldjadda</v>
      </c>
      <c r="E53" s="155">
        <f>VLOOKUP(A53,'Questions_de_Village_V1-2-1'!$A:$AB,4,FALSE)</f>
        <v>12.6159917634</v>
      </c>
      <c r="F53" s="155">
        <f>VLOOKUP(A53,'Questions_de_Village_V1-2-1'!$A:$AB,5,FALSE)</f>
        <v>16.056451154800001</v>
      </c>
      <c r="G53" s="155">
        <f>VLOOKUP(A53,'Questions_de_Village_V1-2-1'!$A:$AB,6,FALSE)</f>
        <v>291.21301862500002</v>
      </c>
      <c r="H53" s="155"/>
      <c r="I53" s="155" t="str">
        <f>VLOOKUP(A53,'Questions_de_Village_V1-2-1'!$A:$AB,10,FALSE)</f>
        <v>Moito</v>
      </c>
      <c r="J53" s="155" t="str">
        <f>VLOOKUP(A53,'Questions_de_Village_V1-2-1'!$A:$AB,11,FALSE)</f>
        <v>Bisney</v>
      </c>
      <c r="K53" s="155" t="str">
        <f>VLOOKUP(A53,'Questions_de_Village_V1-2-1'!$A:$AB,14,FALSE)</f>
        <v>open_well_far_from_village</v>
      </c>
      <c r="L53" s="155">
        <f>VLOOKUP(A53,'Questions_de_Village_V1-2-1'!$A:$AB,15,FALSE)</f>
        <v>1</v>
      </c>
      <c r="M53" s="155">
        <f>VLOOKUP(A53,'Questions_de_Village_V1-2-1'!$A:$AB,16,FALSE)</f>
        <v>0</v>
      </c>
      <c r="N53" s="58"/>
      <c r="O53" s="58"/>
      <c r="P53" s="58">
        <v>916</v>
      </c>
      <c r="Q53" s="58">
        <v>953</v>
      </c>
      <c r="R53" s="58">
        <v>38</v>
      </c>
      <c r="S53" s="56">
        <v>241</v>
      </c>
      <c r="T53" s="56">
        <v>166</v>
      </c>
      <c r="U53" s="60">
        <v>68.879668049792528</v>
      </c>
      <c r="V53" s="56">
        <v>50</v>
      </c>
      <c r="W53" s="60">
        <v>20.74688796680498</v>
      </c>
      <c r="X53" s="59">
        <v>6.3421052631578947</v>
      </c>
      <c r="Y53" s="59">
        <v>4.3684210526315788</v>
      </c>
      <c r="Z53" s="59">
        <v>1.3157894736842106</v>
      </c>
      <c r="AA53" s="62">
        <v>34</v>
      </c>
      <c r="AB53" s="60">
        <v>89.473684210526315</v>
      </c>
      <c r="AC53" s="62">
        <v>2</v>
      </c>
      <c r="AD53" s="60">
        <v>5.2631578947368416</v>
      </c>
      <c r="AE53" s="62">
        <v>1</v>
      </c>
      <c r="AF53" s="60">
        <v>2.6315789473684208</v>
      </c>
      <c r="AG53" s="62">
        <v>0</v>
      </c>
      <c r="AH53" s="60">
        <v>0</v>
      </c>
      <c r="AI53" s="58">
        <v>26</v>
      </c>
      <c r="AJ53" s="58">
        <v>24</v>
      </c>
      <c r="AK53" s="60">
        <v>52</v>
      </c>
      <c r="AL53" s="60">
        <v>48</v>
      </c>
      <c r="AM53" s="60">
        <v>100</v>
      </c>
      <c r="AN53" s="61">
        <v>30.16</v>
      </c>
    </row>
    <row r="54" spans="1:40" x14ac:dyDescent="0.25">
      <c r="A54" s="149" t="s">
        <v>1456</v>
      </c>
      <c r="B54" s="58" t="s">
        <v>1456</v>
      </c>
      <c r="C54" s="155" t="str">
        <f>VLOOKUP(A54,'Questions_de_Village_V1-2-1'!$A:$AB,1,FALSE)</f>
        <v>Aldjiekine Ahmat</v>
      </c>
      <c r="D54" s="155" t="str">
        <f>VLOOKUP(A54,'Questions_de_Village_V1-2-1'!$A:$AB,9,FALSE)</f>
        <v>Aldjiekiné</v>
      </c>
      <c r="E54" s="155">
        <f>VLOOKUP(A54,'Questions_de_Village_V1-2-1'!$A:$AB,4,FALSE)</f>
        <v>12.307201387099999</v>
      </c>
      <c r="F54" s="155">
        <f>VLOOKUP(A54,'Questions_de_Village_V1-2-1'!$A:$AB,5,FALSE)</f>
        <v>17.122432183099999</v>
      </c>
      <c r="G54" s="155">
        <f>VLOOKUP(A54,'Questions_de_Village_V1-2-1'!$A:$AB,6,FALSE)</f>
        <v>309.98145375500002</v>
      </c>
      <c r="H54" s="155"/>
      <c r="I54" s="155" t="str">
        <f>VLOOKUP(A54,'Questions_de_Village_V1-2-1'!$A:$AB,10,FALSE)</f>
        <v>Tania_2_Dukshi_</v>
      </c>
      <c r="J54" s="155" t="str">
        <f>VLOOKUP(A54,'Questions_de_Village_V1-2-1'!$A:$AB,11,FALSE)</f>
        <v>Tchawai</v>
      </c>
      <c r="K54" s="155" t="str">
        <f>VLOOKUP(A54,'Questions_de_Village_V1-2-1'!$A:$AB,14,FALSE)</f>
        <v>bh_in_village</v>
      </c>
      <c r="L54" s="155">
        <f>VLOOKUP(A54,'Questions_de_Village_V1-2-1'!$A:$AB,15,FALSE)</f>
        <v>1</v>
      </c>
      <c r="M54" s="155">
        <f>VLOOKUP(A54,'Questions_de_Village_V1-2-1'!$A:$AB,16,FALSE)</f>
        <v>0</v>
      </c>
      <c r="N54" s="58"/>
      <c r="O54" s="58"/>
      <c r="P54" s="58">
        <v>2383</v>
      </c>
      <c r="Q54" s="58">
        <v>2435</v>
      </c>
      <c r="R54" s="58">
        <v>53</v>
      </c>
      <c r="S54" s="56">
        <v>291</v>
      </c>
      <c r="T54" s="56">
        <v>184</v>
      </c>
      <c r="U54" s="60">
        <v>63.230240549828174</v>
      </c>
      <c r="V54" s="56">
        <v>85</v>
      </c>
      <c r="W54" s="60">
        <v>29.209621993127151</v>
      </c>
      <c r="X54" s="59">
        <v>5.4905660377358494</v>
      </c>
      <c r="Y54" s="59">
        <v>3.4716981132075473</v>
      </c>
      <c r="Z54" s="59">
        <v>1.6037735849056605</v>
      </c>
      <c r="AA54" s="62">
        <v>48</v>
      </c>
      <c r="AB54" s="60">
        <v>90.566037735849065</v>
      </c>
      <c r="AC54" s="62">
        <v>5</v>
      </c>
      <c r="AD54" s="60">
        <v>9.433962264150944</v>
      </c>
      <c r="AE54" s="62">
        <v>0</v>
      </c>
      <c r="AF54" s="60">
        <v>0</v>
      </c>
      <c r="AG54" s="62">
        <v>0</v>
      </c>
      <c r="AH54" s="60">
        <v>0</v>
      </c>
      <c r="AI54" s="58">
        <v>43</v>
      </c>
      <c r="AJ54" s="58">
        <v>42</v>
      </c>
      <c r="AK54" s="60">
        <v>50.588235294117645</v>
      </c>
      <c r="AL54" s="60">
        <v>49.411764705882355</v>
      </c>
      <c r="AM54" s="60">
        <v>100</v>
      </c>
      <c r="AN54" s="61">
        <v>32.682352941176468</v>
      </c>
    </row>
    <row r="55" spans="1:40" x14ac:dyDescent="0.25">
      <c r="A55" s="57" t="s">
        <v>79</v>
      </c>
      <c r="B55" s="58" t="s">
        <v>79</v>
      </c>
      <c r="C55" s="155" t="str">
        <f>VLOOKUP(A55,'Questions_de_Village_V1-2-1'!$A:$AB,1,FALSE)</f>
        <v>Alfakhara</v>
      </c>
      <c r="D55" s="155" t="str">
        <f>VLOOKUP(A55,'Questions_de_Village_V1-2-1'!$A:$AB,9,FALSE)</f>
        <v>Alfakhara</v>
      </c>
      <c r="E55" s="155">
        <f>VLOOKUP(A55,'Questions_de_Village_V1-2-1'!$A:$AB,4,FALSE)</f>
        <v>12.616379999099999</v>
      </c>
      <c r="F55" s="155">
        <f>VLOOKUP(A55,'Questions_de_Village_V1-2-1'!$A:$AB,5,FALSE)</f>
        <v>16.481425581500002</v>
      </c>
      <c r="G55" s="155">
        <f>VLOOKUP(A55,'Questions_de_Village_V1-2-1'!$A:$AB,6,FALSE)</f>
        <v>301.05852070600002</v>
      </c>
      <c r="H55" s="155"/>
      <c r="I55" s="155" t="str">
        <f>VLOOKUP(A55,'Questions_de_Village_V1-2-1'!$A:$AB,10,FALSE)</f>
        <v>Moito</v>
      </c>
      <c r="J55" s="155" t="str">
        <f>VLOOKUP(A55,'Questions_de_Village_V1-2-1'!$A:$AB,11,FALSE)</f>
        <v>Moito</v>
      </c>
      <c r="K55" s="155" t="str">
        <f>VLOOKUP(A55,'Questions_de_Village_V1-2-1'!$A:$AB,14,FALSE)</f>
        <v>open_well_far_from_village</v>
      </c>
      <c r="L55" s="155">
        <f>VLOOKUP(A55,'Questions_de_Village_V1-2-1'!$A:$AB,15,FALSE)</f>
        <v>0</v>
      </c>
      <c r="M55" s="155">
        <f>VLOOKUP(A55,'Questions_de_Village_V1-2-1'!$A:$AB,16,FALSE)</f>
        <v>1</v>
      </c>
      <c r="N55" s="58"/>
      <c r="O55" s="58"/>
      <c r="P55" s="58">
        <v>3104</v>
      </c>
      <c r="Q55" s="58">
        <v>3155</v>
      </c>
      <c r="R55" s="58">
        <v>52</v>
      </c>
      <c r="S55" s="56">
        <v>289</v>
      </c>
      <c r="T55" s="56">
        <v>190</v>
      </c>
      <c r="U55" s="60">
        <v>65.743944636678194</v>
      </c>
      <c r="V55" s="56">
        <v>88</v>
      </c>
      <c r="W55" s="60">
        <v>30.449826989619378</v>
      </c>
      <c r="X55" s="59">
        <v>5.5576923076923075</v>
      </c>
      <c r="Y55" s="59">
        <v>4.042553191489362</v>
      </c>
      <c r="Z55" s="59">
        <v>1.6923076923076923</v>
      </c>
      <c r="AA55" s="62">
        <v>47</v>
      </c>
      <c r="AB55" s="60">
        <v>90.384615384615387</v>
      </c>
      <c r="AC55" s="62">
        <v>4</v>
      </c>
      <c r="AD55" s="60">
        <v>7.6923076923076925</v>
      </c>
      <c r="AE55" s="62">
        <v>0</v>
      </c>
      <c r="AF55" s="60">
        <v>0</v>
      </c>
      <c r="AG55" s="62">
        <v>0</v>
      </c>
      <c r="AH55" s="60">
        <v>0</v>
      </c>
      <c r="AI55" s="58">
        <v>40</v>
      </c>
      <c r="AJ55" s="58">
        <v>48</v>
      </c>
      <c r="AK55" s="60">
        <v>45.454545454545453</v>
      </c>
      <c r="AL55" s="60">
        <v>54.54545454545454</v>
      </c>
      <c r="AM55" s="60">
        <v>100</v>
      </c>
      <c r="AN55" s="61">
        <v>35.284090909090907</v>
      </c>
    </row>
    <row r="56" spans="1:40" x14ac:dyDescent="0.25">
      <c r="A56" s="57" t="s">
        <v>1916</v>
      </c>
      <c r="B56" s="58" t="s">
        <v>1967</v>
      </c>
      <c r="C56" s="155" t="e">
        <f>VLOOKUP(A56,'Questions_de_Village_V1-2-1'!$A:$AB,1,FALSE)</f>
        <v>#N/A</v>
      </c>
      <c r="D56" s="155" t="e">
        <f>VLOOKUP(A56,'Questions_de_Village_V1-2-1'!$A:$AB,9,FALSE)</f>
        <v>#N/A</v>
      </c>
      <c r="E56" s="155" t="e">
        <f>VLOOKUP(A56,'Questions_de_Village_V1-2-1'!$A:$AB,4,FALSE)</f>
        <v>#N/A</v>
      </c>
      <c r="F56" s="155" t="e">
        <f>VLOOKUP(A56,'Questions_de_Village_V1-2-1'!$A:$AB,5,FALSE)</f>
        <v>#N/A</v>
      </c>
      <c r="G56" s="155" t="e">
        <f>VLOOKUP(A56,'Questions_de_Village_V1-2-1'!$A:$AB,6,FALSE)</f>
        <v>#N/A</v>
      </c>
      <c r="H56" s="155"/>
      <c r="I56" s="155" t="e">
        <f>VLOOKUP(A56,'Questions_de_Village_V1-2-1'!$A:$AB,10,FALSE)</f>
        <v>#N/A</v>
      </c>
      <c r="J56" s="155" t="e">
        <f>VLOOKUP(A56,'Questions_de_Village_V1-2-1'!$A:$AB,11,FALSE)</f>
        <v>#N/A</v>
      </c>
      <c r="K56" s="155" t="e">
        <f>VLOOKUP(A56,'Questions_de_Village_V1-2-1'!$A:$AB,14,FALSE)</f>
        <v>#N/A</v>
      </c>
      <c r="L56" s="155" t="e">
        <f>VLOOKUP(A56,'Questions_de_Village_V1-2-1'!$A:$AB,15,FALSE)</f>
        <v>#N/A</v>
      </c>
      <c r="M56" s="155" t="e">
        <f>VLOOKUP(A56,'Questions_de_Village_V1-2-1'!$A:$AB,16,FALSE)</f>
        <v>#N/A</v>
      </c>
      <c r="N56" s="58"/>
      <c r="O56" s="58"/>
      <c r="P56" s="58">
        <v>3071</v>
      </c>
      <c r="Q56" s="58">
        <v>3088</v>
      </c>
      <c r="R56" s="58">
        <v>18</v>
      </c>
      <c r="S56" s="56">
        <v>137</v>
      </c>
      <c r="T56" s="56">
        <v>100</v>
      </c>
      <c r="U56" s="60">
        <v>72.992700729927009</v>
      </c>
      <c r="V56" s="56">
        <v>33</v>
      </c>
      <c r="W56" s="60">
        <v>24.087591240875913</v>
      </c>
      <c r="X56" s="59">
        <v>7.6111111111111107</v>
      </c>
      <c r="Y56" s="59">
        <v>5.5555555555555554</v>
      </c>
      <c r="Z56" s="59">
        <v>1.8333333333333333</v>
      </c>
      <c r="AA56" s="62">
        <v>16</v>
      </c>
      <c r="AB56" s="60">
        <v>88.888888888888886</v>
      </c>
      <c r="AC56" s="62">
        <v>2</v>
      </c>
      <c r="AD56" s="60">
        <v>11.111111111111111</v>
      </c>
      <c r="AE56" s="62">
        <v>0</v>
      </c>
      <c r="AF56" s="60">
        <v>0</v>
      </c>
      <c r="AG56" s="62">
        <v>0</v>
      </c>
      <c r="AH56" s="60">
        <v>0</v>
      </c>
      <c r="AI56" s="58">
        <v>11</v>
      </c>
      <c r="AJ56" s="58">
        <v>22</v>
      </c>
      <c r="AK56" s="60">
        <v>33.333333333333329</v>
      </c>
      <c r="AL56" s="60">
        <v>66.666666666666657</v>
      </c>
      <c r="AM56" s="60">
        <v>99.999999999999986</v>
      </c>
      <c r="AN56" s="61">
        <v>36.18181818181818</v>
      </c>
    </row>
    <row r="57" spans="1:40" x14ac:dyDescent="0.25">
      <c r="A57" s="149" t="s">
        <v>1584</v>
      </c>
      <c r="B57" s="64" t="s">
        <v>1967</v>
      </c>
      <c r="C57" s="155" t="str">
        <f>VLOOKUP(A57,'Questions_de_Village_V1-2-1'!$A:$AB,1,FALSE)</f>
        <v>Algoz</v>
      </c>
      <c r="D57" s="155" t="str">
        <f>VLOOKUP(A57,'Questions_de_Village_V1-2-1'!$A:$AB,9,FALSE)</f>
        <v>Algoz</v>
      </c>
      <c r="E57" s="155">
        <f>VLOOKUP(A57,'Questions_de_Village_V1-2-1'!$A:$AB,4,FALSE)</f>
        <v>12.0827668388</v>
      </c>
      <c r="F57" s="155">
        <f>VLOOKUP(A57,'Questions_de_Village_V1-2-1'!$A:$AB,5,FALSE)</f>
        <v>17.161333377799998</v>
      </c>
      <c r="G57" s="155">
        <f>VLOOKUP(A57,'Questions_de_Village_V1-2-1'!$A:$AB,6,FALSE)</f>
        <v>313.176210158</v>
      </c>
      <c r="H57" s="155"/>
      <c r="I57" s="155" t="str">
        <f>VLOOKUP(A57,'Questions_de_Village_V1-2-1'!$A:$AB,10,FALSE)</f>
        <v/>
      </c>
      <c r="J57" s="155" t="str">
        <f>VLOOKUP(A57,'Questions_de_Village_V1-2-1'!$A:$AB,11,FALSE)</f>
        <v>Dilbini</v>
      </c>
      <c r="K57" s="155" t="str">
        <f>VLOOKUP(A57,'Questions_de_Village_V1-2-1'!$A:$AB,14,FALSE)</f>
        <v>open_well_in_or_near_village</v>
      </c>
      <c r="L57" s="155">
        <f>VLOOKUP(A57,'Questions_de_Village_V1-2-1'!$A:$AB,15,FALSE)</f>
        <v>0</v>
      </c>
      <c r="M57" s="155">
        <f>VLOOKUP(A57,'Questions_de_Village_V1-2-1'!$A:$AB,16,FALSE)</f>
        <v>1</v>
      </c>
      <c r="N57" s="64"/>
      <c r="O57" s="64"/>
      <c r="P57" s="64">
        <v>1532</v>
      </c>
      <c r="Q57" s="64">
        <v>1573</v>
      </c>
      <c r="R57" s="64">
        <v>42</v>
      </c>
      <c r="S57" s="63">
        <v>264</v>
      </c>
      <c r="T57" s="63">
        <v>176</v>
      </c>
      <c r="U57" s="66">
        <v>66.666666666666657</v>
      </c>
      <c r="V57" s="63">
        <v>80</v>
      </c>
      <c r="W57" s="66">
        <v>30.303030303030305</v>
      </c>
      <c r="X57" s="65">
        <v>6.2857142857142856</v>
      </c>
      <c r="Y57" s="65">
        <v>4.1904761904761907</v>
      </c>
      <c r="Z57" s="65">
        <v>1.9047619047619047</v>
      </c>
      <c r="AA57" s="68">
        <v>39</v>
      </c>
      <c r="AB57" s="66">
        <v>92.857142857142861</v>
      </c>
      <c r="AC57" s="68">
        <v>1</v>
      </c>
      <c r="AD57" s="66">
        <v>2.3809523809523809</v>
      </c>
      <c r="AE57" s="68">
        <v>2</v>
      </c>
      <c r="AF57" s="66">
        <v>4.7619047619047619</v>
      </c>
      <c r="AG57" s="68">
        <v>0</v>
      </c>
      <c r="AH57" s="66">
        <v>0</v>
      </c>
      <c r="AI57" s="64">
        <v>43</v>
      </c>
      <c r="AJ57" s="64">
        <v>37</v>
      </c>
      <c r="AK57" s="66">
        <v>53.75</v>
      </c>
      <c r="AL57" s="66">
        <v>46.25</v>
      </c>
      <c r="AM57" s="66">
        <v>100</v>
      </c>
      <c r="AN57" s="67">
        <v>35.962499999999999</v>
      </c>
    </row>
    <row r="58" spans="1:40" x14ac:dyDescent="0.25">
      <c r="A58" s="149" t="s">
        <v>1457</v>
      </c>
      <c r="B58" s="64" t="s">
        <v>1584</v>
      </c>
      <c r="C58" s="155" t="str">
        <f>VLOOKUP(A58,'Questions_de_Village_V1-2-1'!$A:$AB,1,FALSE)</f>
        <v>Algoz Amalak</v>
      </c>
      <c r="D58" s="155" t="str">
        <f>VLOOKUP(A58,'Questions_de_Village_V1-2-1'!$A:$AB,9,FALSE)</f>
        <v>Algoz Almalak</v>
      </c>
      <c r="E58" s="155">
        <f>VLOOKUP(A58,'Questions_de_Village_V1-2-1'!$A:$AB,4,FALSE)</f>
        <v>12.3012849577</v>
      </c>
      <c r="F58" s="155">
        <f>VLOOKUP(A58,'Questions_de_Village_V1-2-1'!$A:$AB,5,FALSE)</f>
        <v>17.201435670399999</v>
      </c>
      <c r="G58" s="155">
        <f>VLOOKUP(A58,'Questions_de_Village_V1-2-1'!$A:$AB,6,FALSE)</f>
        <v>339.40282743900002</v>
      </c>
      <c r="H58" s="155"/>
      <c r="I58" s="155" t="str">
        <f>VLOOKUP(A58,'Questions_de_Village_V1-2-1'!$A:$AB,10,FALSE)</f>
        <v>Tania_1_Bokoro_</v>
      </c>
      <c r="J58" s="155" t="str">
        <f>VLOOKUP(A58,'Questions_de_Village_V1-2-1'!$A:$AB,11,FALSE)</f>
        <v>Tchawai</v>
      </c>
      <c r="K58" s="155" t="str">
        <f>VLOOKUP(A58,'Questions_de_Village_V1-2-1'!$A:$AB,14,FALSE)</f>
        <v>open_well_in_or_near_village</v>
      </c>
      <c r="L58" s="155">
        <f>VLOOKUP(A58,'Questions_de_Village_V1-2-1'!$A:$AB,15,FALSE)</f>
        <v>0</v>
      </c>
      <c r="M58" s="155">
        <f>VLOOKUP(A58,'Questions_de_Village_V1-2-1'!$A:$AB,16,FALSE)</f>
        <v>0</v>
      </c>
      <c r="N58" s="64"/>
      <c r="O58" s="64"/>
      <c r="P58" s="64">
        <v>1502</v>
      </c>
      <c r="Q58" s="64">
        <v>1556</v>
      </c>
      <c r="R58" s="64">
        <v>55</v>
      </c>
      <c r="S58" s="63">
        <v>301</v>
      </c>
      <c r="T58" s="63">
        <v>194</v>
      </c>
      <c r="U58" s="66">
        <v>64.451827242524914</v>
      </c>
      <c r="V58" s="63">
        <v>78</v>
      </c>
      <c r="W58" s="66">
        <v>25.91362126245847</v>
      </c>
      <c r="X58" s="65">
        <v>5.4727272727272727</v>
      </c>
      <c r="Y58" s="65">
        <v>3.5272727272727273</v>
      </c>
      <c r="Z58" s="65">
        <v>1.4181818181818182</v>
      </c>
      <c r="AA58" s="68">
        <v>51</v>
      </c>
      <c r="AB58" s="66">
        <v>92.72727272727272</v>
      </c>
      <c r="AC58" s="68">
        <v>3</v>
      </c>
      <c r="AD58" s="66">
        <v>5.4545454545454541</v>
      </c>
      <c r="AE58" s="68">
        <v>0</v>
      </c>
      <c r="AF58" s="66">
        <v>0</v>
      </c>
      <c r="AG58" s="68">
        <v>0</v>
      </c>
      <c r="AH58" s="66">
        <v>0</v>
      </c>
      <c r="AI58" s="64">
        <v>34</v>
      </c>
      <c r="AJ58" s="64">
        <v>44</v>
      </c>
      <c r="AK58" s="66">
        <v>43.589743589743591</v>
      </c>
      <c r="AL58" s="66">
        <v>56.410256410256409</v>
      </c>
      <c r="AM58" s="66">
        <v>100</v>
      </c>
      <c r="AN58" s="67">
        <v>30.076923076923077</v>
      </c>
    </row>
    <row r="59" spans="1:40" x14ac:dyDescent="0.25">
      <c r="A59" s="150" t="s">
        <v>1442</v>
      </c>
      <c r="B59" s="64" t="s">
        <v>2025</v>
      </c>
      <c r="C59" s="155" t="str">
        <f>VLOOKUP(A59,'Questions_de_Village_V1-2-1'!$A:$AB,1,FALSE)</f>
        <v>Alhadar</v>
      </c>
      <c r="D59" s="155" t="str">
        <f>VLOOKUP(A59,'Questions_de_Village_V1-2-1'!$A:$AB,9,FALSE)</f>
        <v>Alhadar</v>
      </c>
      <c r="E59" s="155">
        <f>VLOOKUP(A59,'Questions_de_Village_V1-2-1'!$A:$AB,4,FALSE)</f>
        <v>12.186505092799999</v>
      </c>
      <c r="F59" s="155">
        <f>VLOOKUP(A59,'Questions_de_Village_V1-2-1'!$A:$AB,5,FALSE)</f>
        <v>17.308954537399998</v>
      </c>
      <c r="G59" s="155">
        <f>VLOOKUP(A59,'Questions_de_Village_V1-2-1'!$A:$AB,6,FALSE)</f>
        <v>322.58422326099998</v>
      </c>
      <c r="H59" s="155"/>
      <c r="I59" s="155" t="str">
        <f>VLOOKUP(A59,'Questions_de_Village_V1-2-1'!$A:$AB,10,FALSE)</f>
        <v>Amloudouba</v>
      </c>
      <c r="J59" s="155" t="str">
        <f>VLOOKUP(A59,'Questions_de_Village_V1-2-1'!$A:$AB,11,FALSE)</f>
        <v>Ouled_Bili</v>
      </c>
      <c r="K59" s="155" t="str">
        <f>VLOOKUP(A59,'Questions_de_Village_V1-2-1'!$A:$AB,14,FALSE)</f>
        <v>swamp_far_away</v>
      </c>
      <c r="L59" s="155">
        <f>VLOOKUP(A59,'Questions_de_Village_V1-2-1'!$A:$AB,15,FALSE)</f>
        <v>0</v>
      </c>
      <c r="M59" s="155">
        <f>VLOOKUP(A59,'Questions_de_Village_V1-2-1'!$A:$AB,16,FALSE)</f>
        <v>0</v>
      </c>
      <c r="N59" s="64"/>
      <c r="O59" s="64"/>
      <c r="P59" s="64">
        <v>2570</v>
      </c>
      <c r="Q59" s="64">
        <v>2590</v>
      </c>
      <c r="R59" s="64">
        <v>21</v>
      </c>
      <c r="S59" s="63">
        <v>135</v>
      </c>
      <c r="T59" s="63">
        <v>91</v>
      </c>
      <c r="U59" s="66">
        <v>67.407407407407405</v>
      </c>
      <c r="V59" s="63">
        <v>27</v>
      </c>
      <c r="W59" s="66">
        <v>20</v>
      </c>
      <c r="X59" s="65">
        <v>6.4285714285714288</v>
      </c>
      <c r="Y59" s="65">
        <v>4.55</v>
      </c>
      <c r="Z59" s="65">
        <v>1.2857142857142858</v>
      </c>
      <c r="AA59" s="68">
        <v>19</v>
      </c>
      <c r="AB59" s="66">
        <v>90.476190476190482</v>
      </c>
      <c r="AC59" s="68">
        <v>2</v>
      </c>
      <c r="AD59" s="66">
        <v>9.5238095238095237</v>
      </c>
      <c r="AE59" s="68">
        <v>0</v>
      </c>
      <c r="AF59" s="66">
        <v>0</v>
      </c>
      <c r="AG59" s="68">
        <v>0</v>
      </c>
      <c r="AH59" s="66">
        <v>0</v>
      </c>
      <c r="AI59" s="64">
        <v>13</v>
      </c>
      <c r="AJ59" s="64">
        <v>14</v>
      </c>
      <c r="AK59" s="66">
        <v>48.148148148148145</v>
      </c>
      <c r="AL59" s="66">
        <v>51.851851851851848</v>
      </c>
      <c r="AM59" s="66">
        <v>100</v>
      </c>
      <c r="AN59" s="67">
        <v>27.074074074074073</v>
      </c>
    </row>
    <row r="60" spans="1:40" x14ac:dyDescent="0.25">
      <c r="A60" s="149" t="s">
        <v>1579</v>
      </c>
      <c r="B60" s="64" t="s">
        <v>1967</v>
      </c>
      <c r="C60" s="155" t="str">
        <f>VLOOKUP(A60,'Questions_de_Village_V1-2-1'!$A:$AB,1,FALSE)</f>
        <v>Alhadj Moussa</v>
      </c>
      <c r="D60" s="155" t="str">
        <f>VLOOKUP(A60,'Questions_de_Village_V1-2-1'!$A:$AB,9,FALSE)</f>
        <v>Alhadj Moussa</v>
      </c>
      <c r="E60" s="155">
        <f>VLOOKUP(A60,'Questions_de_Village_V1-2-1'!$A:$AB,4,FALSE)</f>
        <v>12.135737728700001</v>
      </c>
      <c r="F60" s="155">
        <f>VLOOKUP(A60,'Questions_de_Village_V1-2-1'!$A:$AB,5,FALSE)</f>
        <v>17.001356965199999</v>
      </c>
      <c r="G60" s="155">
        <f>VLOOKUP(A60,'Questions_de_Village_V1-2-1'!$A:$AB,6,FALSE)</f>
        <v>312.37939888099999</v>
      </c>
      <c r="H60" s="155"/>
      <c r="I60" s="155" t="str">
        <f>VLOOKUP(A60,'Questions_de_Village_V1-2-1'!$A:$AB,10,FALSE)</f>
        <v>Tania_1_Bokoro_</v>
      </c>
      <c r="J60" s="155" t="str">
        <f>VLOOKUP(A60,'Questions_de_Village_V1-2-1'!$A:$AB,11,FALSE)</f>
        <v>Dilbini</v>
      </c>
      <c r="K60" s="155" t="str">
        <f>VLOOKUP(A60,'Questions_de_Village_V1-2-1'!$A:$AB,14,FALSE)</f>
        <v>bh_in_village</v>
      </c>
      <c r="L60" s="155">
        <f>VLOOKUP(A60,'Questions_de_Village_V1-2-1'!$A:$AB,15,FALSE)</f>
        <v>2</v>
      </c>
      <c r="M60" s="155">
        <f>VLOOKUP(A60,'Questions_de_Village_V1-2-1'!$A:$AB,16,FALSE)</f>
        <v>0</v>
      </c>
      <c r="N60" s="64"/>
      <c r="O60" s="64"/>
      <c r="P60" s="64">
        <v>1451</v>
      </c>
      <c r="Q60" s="64">
        <v>1531</v>
      </c>
      <c r="R60" s="64">
        <v>81</v>
      </c>
      <c r="S60" s="63">
        <v>527</v>
      </c>
      <c r="T60" s="63">
        <v>358</v>
      </c>
      <c r="U60" s="66">
        <v>67.931688804554085</v>
      </c>
      <c r="V60" s="63">
        <v>148</v>
      </c>
      <c r="W60" s="66">
        <v>28.083491461100568</v>
      </c>
      <c r="X60" s="65">
        <v>6.5061728395061724</v>
      </c>
      <c r="Y60" s="65">
        <v>4.4197530864197532</v>
      </c>
      <c r="Z60" s="65">
        <v>1.8271604938271604</v>
      </c>
      <c r="AA60" s="68">
        <v>70</v>
      </c>
      <c r="AB60" s="66">
        <v>86.419753086419746</v>
      </c>
      <c r="AC60" s="68">
        <v>8</v>
      </c>
      <c r="AD60" s="66">
        <v>9.8765432098765427</v>
      </c>
      <c r="AE60" s="68">
        <v>2</v>
      </c>
      <c r="AF60" s="66">
        <v>2.4691358024691357</v>
      </c>
      <c r="AG60" s="68">
        <v>0</v>
      </c>
      <c r="AH60" s="66">
        <v>0</v>
      </c>
      <c r="AI60" s="64">
        <v>62</v>
      </c>
      <c r="AJ60" s="64">
        <v>84</v>
      </c>
      <c r="AK60" s="66">
        <v>41.891891891891895</v>
      </c>
      <c r="AL60" s="66">
        <v>56.756756756756758</v>
      </c>
      <c r="AM60" s="66">
        <v>98.648648648648646</v>
      </c>
      <c r="AN60" s="67">
        <v>35.101351351351354</v>
      </c>
    </row>
    <row r="61" spans="1:40" x14ac:dyDescent="0.25">
      <c r="A61" s="149" t="s">
        <v>1156</v>
      </c>
      <c r="B61" s="64" t="s">
        <v>1156</v>
      </c>
      <c r="C61" s="155" t="str">
        <f>VLOOKUP(A61,'Questions_de_Village_V1-2-1'!$A:$AB,1,FALSE)</f>
        <v>Alhadj Saleh</v>
      </c>
      <c r="D61" s="155" t="str">
        <f>VLOOKUP(A61,'Questions_de_Village_V1-2-1'!$A:$AB,9,FALSE)</f>
        <v>Alhadj Saleh</v>
      </c>
      <c r="E61" s="155">
        <f>VLOOKUP(A61,'Questions_de_Village_V1-2-1'!$A:$AB,4,FALSE)</f>
        <v>12.582260611800001</v>
      </c>
      <c r="F61" s="155">
        <f>VLOOKUP(A61,'Questions_de_Village_V1-2-1'!$A:$AB,5,FALSE)</f>
        <v>17.1191587854</v>
      </c>
      <c r="G61" s="155">
        <f>VLOOKUP(A61,'Questions_de_Village_V1-2-1'!$A:$AB,6,FALSE)</f>
        <v>305.04596685400003</v>
      </c>
      <c r="H61" s="155"/>
      <c r="I61" s="155" t="str">
        <f>VLOOKUP(A61,'Questions_de_Village_V1-2-1'!$A:$AB,10,FALSE)</f>
        <v>Tania_1_Bokoro_</v>
      </c>
      <c r="J61" s="155" t="str">
        <f>VLOOKUP(A61,'Questions_de_Village_V1-2-1'!$A:$AB,11,FALSE)</f>
        <v>Bokoro</v>
      </c>
      <c r="K61" s="155" t="str">
        <f>VLOOKUP(A61,'Questions_de_Village_V1-2-1'!$A:$AB,14,FALSE)</f>
        <v>bh_in_village</v>
      </c>
      <c r="L61" s="155">
        <f>VLOOKUP(A61,'Questions_de_Village_V1-2-1'!$A:$AB,15,FALSE)</f>
        <v>1</v>
      </c>
      <c r="M61" s="155">
        <f>VLOOKUP(A61,'Questions_de_Village_V1-2-1'!$A:$AB,16,FALSE)</f>
        <v>1</v>
      </c>
      <c r="N61" s="64"/>
      <c r="O61" s="64"/>
      <c r="P61" s="64">
        <v>4983</v>
      </c>
      <c r="Q61" s="64">
        <v>5105</v>
      </c>
      <c r="R61" s="64">
        <v>123</v>
      </c>
      <c r="S61" s="63">
        <v>865</v>
      </c>
      <c r="T61" s="63">
        <v>618</v>
      </c>
      <c r="U61" s="66">
        <v>71.445086705202314</v>
      </c>
      <c r="V61" s="63">
        <v>285</v>
      </c>
      <c r="W61" s="66">
        <v>32.947976878612714</v>
      </c>
      <c r="X61" s="65">
        <v>7.0325203252032518</v>
      </c>
      <c r="Y61" s="65">
        <v>5.1074380165289259</v>
      </c>
      <c r="Z61" s="65">
        <v>2.3170731707317072</v>
      </c>
      <c r="AA61" s="68">
        <v>118</v>
      </c>
      <c r="AB61" s="66">
        <v>95.934959349593498</v>
      </c>
      <c r="AC61" s="68">
        <v>5</v>
      </c>
      <c r="AD61" s="66">
        <v>4.0650406504065035</v>
      </c>
      <c r="AE61" s="68">
        <v>0</v>
      </c>
      <c r="AF61" s="66">
        <v>0</v>
      </c>
      <c r="AG61" s="68">
        <v>0</v>
      </c>
      <c r="AH61" s="66">
        <v>0</v>
      </c>
      <c r="AI61" s="64">
        <v>139</v>
      </c>
      <c r="AJ61" s="64">
        <v>146</v>
      </c>
      <c r="AK61" s="66">
        <v>48.771929824561404</v>
      </c>
      <c r="AL61" s="66">
        <v>51.228070175438603</v>
      </c>
      <c r="AM61" s="66">
        <v>100</v>
      </c>
      <c r="AN61" s="67">
        <v>34.396491228070175</v>
      </c>
    </row>
    <row r="62" spans="1:40" x14ac:dyDescent="0.25">
      <c r="A62" s="149" t="s">
        <v>1458</v>
      </c>
      <c r="B62" s="64" t="s">
        <v>1458</v>
      </c>
      <c r="C62" s="155" t="str">
        <f>VLOOKUP(A62,'Questions_de_Village_V1-2-1'!$A:$AB,1,FALSE)</f>
        <v>Alhadji Darib</v>
      </c>
      <c r="D62" s="155" t="str">
        <f>VLOOKUP(A62,'Questions_de_Village_V1-2-1'!$A:$AB,9,FALSE)</f>
        <v>Alhadj Derib</v>
      </c>
      <c r="E62" s="155">
        <f>VLOOKUP(A62,'Questions_de_Village_V1-2-1'!$A:$AB,4,FALSE)</f>
        <v>12.2371955375</v>
      </c>
      <c r="F62" s="155">
        <f>VLOOKUP(A62,'Questions_de_Village_V1-2-1'!$A:$AB,5,FALSE)</f>
        <v>17.087298052400001</v>
      </c>
      <c r="G62" s="155">
        <f>VLOOKUP(A62,'Questions_de_Village_V1-2-1'!$A:$AB,6,FALSE)</f>
        <v>328.78565536600001</v>
      </c>
      <c r="H62" s="155"/>
      <c r="I62" s="155" t="str">
        <f>VLOOKUP(A62,'Questions_de_Village_V1-2-1'!$A:$AB,10,FALSE)</f>
        <v>Tania_1_Bokoro_</v>
      </c>
      <c r="J62" s="155" t="str">
        <f>VLOOKUP(A62,'Questions_de_Village_V1-2-1'!$A:$AB,11,FALSE)</f>
        <v>Tchawai</v>
      </c>
      <c r="K62" s="155" t="str">
        <f>VLOOKUP(A62,'Questions_de_Village_V1-2-1'!$A:$AB,14,FALSE)</f>
        <v>bh_in_village</v>
      </c>
      <c r="L62" s="155">
        <f>VLOOKUP(A62,'Questions_de_Village_V1-2-1'!$A:$AB,15,FALSE)</f>
        <v>1</v>
      </c>
      <c r="M62" s="155">
        <f>VLOOKUP(A62,'Questions_de_Village_V1-2-1'!$A:$AB,16,FALSE)</f>
        <v>0</v>
      </c>
      <c r="N62" s="64"/>
      <c r="O62" s="64"/>
      <c r="P62" s="64">
        <v>1725</v>
      </c>
      <c r="Q62" s="64">
        <v>1824</v>
      </c>
      <c r="R62" s="64">
        <v>100</v>
      </c>
      <c r="S62" s="63">
        <v>578</v>
      </c>
      <c r="T62" s="63">
        <v>384</v>
      </c>
      <c r="U62" s="66">
        <v>66.435986159169545</v>
      </c>
      <c r="V62" s="63">
        <v>111</v>
      </c>
      <c r="W62" s="66">
        <v>19.20415224913495</v>
      </c>
      <c r="X62" s="65">
        <v>5.78</v>
      </c>
      <c r="Y62" s="65">
        <v>3.84</v>
      </c>
      <c r="Z62" s="65">
        <v>1.1100000000000001</v>
      </c>
      <c r="AA62" s="68">
        <v>96</v>
      </c>
      <c r="AB62" s="66">
        <v>96</v>
      </c>
      <c r="AC62" s="68">
        <v>4</v>
      </c>
      <c r="AD62" s="66">
        <v>4</v>
      </c>
      <c r="AE62" s="68">
        <v>0</v>
      </c>
      <c r="AF62" s="66">
        <v>0</v>
      </c>
      <c r="AG62" s="68">
        <v>0</v>
      </c>
      <c r="AH62" s="66">
        <v>0</v>
      </c>
      <c r="AI62" s="64">
        <v>55</v>
      </c>
      <c r="AJ62" s="64">
        <v>56</v>
      </c>
      <c r="AK62" s="66">
        <v>49.549549549549546</v>
      </c>
      <c r="AL62" s="66">
        <v>50.450450450450447</v>
      </c>
      <c r="AM62" s="66">
        <v>100</v>
      </c>
      <c r="AN62" s="67">
        <v>33.108108108108105</v>
      </c>
    </row>
    <row r="63" spans="1:40" x14ac:dyDescent="0.25">
      <c r="A63" s="149" t="s">
        <v>1157</v>
      </c>
      <c r="B63" s="64" t="s">
        <v>1157</v>
      </c>
      <c r="C63" s="155" t="str">
        <f>VLOOKUP(A63,'Questions_de_Village_V1-2-1'!$A:$AB,1,FALSE)</f>
        <v>Al-Hilale 1</v>
      </c>
      <c r="D63" s="155" t="str">
        <f>VLOOKUP(A63,'Questions_de_Village_V1-2-1'!$A:$AB,9,FALSE)</f>
        <v/>
      </c>
      <c r="E63" s="155">
        <f>VLOOKUP(A63,'Questions_de_Village_V1-2-1'!$A:$AB,4,FALSE)</f>
        <v>12.370678912100001</v>
      </c>
      <c r="F63" s="155">
        <f>VLOOKUP(A63,'Questions_de_Village_V1-2-1'!$A:$AB,5,FALSE)</f>
        <v>17.0646466303</v>
      </c>
      <c r="G63" s="155">
        <f>VLOOKUP(A63,'Questions_de_Village_V1-2-1'!$A:$AB,6,FALSE)</f>
        <v>315.795179378</v>
      </c>
      <c r="H63" s="155"/>
      <c r="I63" s="155" t="str">
        <f>VLOOKUP(A63,'Questions_de_Village_V1-2-1'!$A:$AB,10,FALSE)</f>
        <v/>
      </c>
      <c r="J63" s="155" t="str">
        <f>VLOOKUP(A63,'Questions_de_Village_V1-2-1'!$A:$AB,11,FALSE)</f>
        <v>Bokoro</v>
      </c>
      <c r="K63" s="155" t="str">
        <f>VLOOKUP(A63,'Questions_de_Village_V1-2-1'!$A:$AB,14,FALSE)</f>
        <v>bh_in_village</v>
      </c>
      <c r="L63" s="155">
        <f>VLOOKUP(A63,'Questions_de_Village_V1-2-1'!$A:$AB,15,FALSE)</f>
        <v>2</v>
      </c>
      <c r="M63" s="155">
        <f>VLOOKUP(A63,'Questions_de_Village_V1-2-1'!$A:$AB,16,FALSE)</f>
        <v>0</v>
      </c>
      <c r="N63" s="64"/>
      <c r="O63" s="64"/>
      <c r="P63" s="64">
        <v>3602</v>
      </c>
      <c r="Q63" s="64">
        <v>3767</v>
      </c>
      <c r="R63" s="64">
        <v>166</v>
      </c>
      <c r="S63" s="63">
        <v>1034</v>
      </c>
      <c r="T63" s="63">
        <v>711</v>
      </c>
      <c r="U63" s="66">
        <v>68.762088974854933</v>
      </c>
      <c r="V63" s="63">
        <v>357</v>
      </c>
      <c r="W63" s="66">
        <v>34.52611218568665</v>
      </c>
      <c r="X63" s="65">
        <v>6.2289156626506026</v>
      </c>
      <c r="Y63" s="65">
        <v>4.6776315789473681</v>
      </c>
      <c r="Z63" s="65">
        <v>2.1506024096385543</v>
      </c>
      <c r="AA63" s="68">
        <v>154</v>
      </c>
      <c r="AB63" s="66">
        <v>92.771084337349393</v>
      </c>
      <c r="AC63" s="68">
        <v>9</v>
      </c>
      <c r="AD63" s="66">
        <v>5.4216867469879517</v>
      </c>
      <c r="AE63" s="68">
        <v>2</v>
      </c>
      <c r="AF63" s="66">
        <v>1.2048192771084338</v>
      </c>
      <c r="AG63" s="68">
        <v>0</v>
      </c>
      <c r="AH63" s="66">
        <v>0</v>
      </c>
      <c r="AI63" s="64">
        <v>179</v>
      </c>
      <c r="AJ63" s="64">
        <v>178</v>
      </c>
      <c r="AK63" s="66">
        <v>50.140056022408963</v>
      </c>
      <c r="AL63" s="66">
        <v>49.859943977591037</v>
      </c>
      <c r="AM63" s="66">
        <v>100</v>
      </c>
      <c r="AN63" s="67">
        <v>33.408963585434172</v>
      </c>
    </row>
    <row r="64" spans="1:40" x14ac:dyDescent="0.25">
      <c r="A64" s="149" t="s">
        <v>1158</v>
      </c>
      <c r="B64" s="64" t="s">
        <v>1158</v>
      </c>
      <c r="C64" s="155" t="str">
        <f>VLOOKUP(A64,'Questions_de_Village_V1-2-1'!$A:$AB,1,FALSE)</f>
        <v>Al-Hilale 2</v>
      </c>
      <c r="D64" s="155" t="str">
        <f>VLOOKUP(A64,'Questions_de_Village_V1-2-1'!$A:$AB,9,FALSE)</f>
        <v>Alwihda1</v>
      </c>
      <c r="E64" s="155">
        <f>VLOOKUP(A64,'Questions_de_Village_V1-2-1'!$A:$AB,4,FALSE)</f>
        <v>12.370678912100001</v>
      </c>
      <c r="F64" s="155">
        <f>VLOOKUP(A64,'Questions_de_Village_V1-2-1'!$A:$AB,5,FALSE)</f>
        <v>17.0646466303</v>
      </c>
      <c r="G64" s="155">
        <f>VLOOKUP(A64,'Questions_de_Village_V1-2-1'!$A:$AB,6,FALSE)</f>
        <v>315.795179378</v>
      </c>
      <c r="H64" s="155"/>
      <c r="I64" s="155" t="str">
        <f>VLOOKUP(A64,'Questions_de_Village_V1-2-1'!$A:$AB,10,FALSE)</f>
        <v>Tania_1_Bokoro_</v>
      </c>
      <c r="J64" s="155" t="str">
        <f>VLOOKUP(A64,'Questions_de_Village_V1-2-1'!$A:$AB,11,FALSE)</f>
        <v>Bokoro</v>
      </c>
      <c r="K64" s="155" t="str">
        <f>VLOOKUP(A64,'Questions_de_Village_V1-2-1'!$A:$AB,14,FALSE)</f>
        <v>bh_in_village</v>
      </c>
      <c r="L64" s="155">
        <f>VLOOKUP(A64,'Questions_de_Village_V1-2-1'!$A:$AB,15,FALSE)</f>
        <v>2</v>
      </c>
      <c r="M64" s="155">
        <f>VLOOKUP(A64,'Questions_de_Village_V1-2-1'!$A:$AB,16,FALSE)</f>
        <v>0</v>
      </c>
      <c r="N64" s="64"/>
      <c r="O64" s="64"/>
      <c r="P64" s="64">
        <v>3768</v>
      </c>
      <c r="Q64" s="64">
        <v>3802</v>
      </c>
      <c r="R64" s="64">
        <v>35</v>
      </c>
      <c r="S64" s="63">
        <v>220</v>
      </c>
      <c r="T64" s="63">
        <v>150</v>
      </c>
      <c r="U64" s="66">
        <v>68.181818181818173</v>
      </c>
      <c r="V64" s="63">
        <v>85</v>
      </c>
      <c r="W64" s="66">
        <v>38.636363636363633</v>
      </c>
      <c r="X64" s="65">
        <v>6.2857142857142856</v>
      </c>
      <c r="Y64" s="65">
        <v>4.2857142857142856</v>
      </c>
      <c r="Z64" s="65">
        <v>2.4285714285714284</v>
      </c>
      <c r="AA64" s="68">
        <v>34</v>
      </c>
      <c r="AB64" s="66">
        <v>97.142857142857139</v>
      </c>
      <c r="AC64" s="68">
        <v>1</v>
      </c>
      <c r="AD64" s="66">
        <v>2.8571428571428572</v>
      </c>
      <c r="AE64" s="68">
        <v>0</v>
      </c>
      <c r="AF64" s="66">
        <v>0</v>
      </c>
      <c r="AG64" s="68">
        <v>0</v>
      </c>
      <c r="AH64" s="66">
        <v>0</v>
      </c>
      <c r="AI64" s="64">
        <v>44</v>
      </c>
      <c r="AJ64" s="64">
        <v>41</v>
      </c>
      <c r="AK64" s="66">
        <v>51.764705882352949</v>
      </c>
      <c r="AL64" s="66">
        <v>48.235294117647058</v>
      </c>
      <c r="AM64" s="66">
        <v>100</v>
      </c>
      <c r="AN64" s="67">
        <v>37.811764705882354</v>
      </c>
    </row>
    <row r="65" spans="1:40" x14ac:dyDescent="0.25">
      <c r="A65" s="149" t="s">
        <v>1800</v>
      </c>
      <c r="B65" s="64" t="s">
        <v>1800</v>
      </c>
      <c r="C65" s="155" t="e">
        <f>VLOOKUP(A65,'Questions_de_Village_V1-2-1'!$A:$AB,1,FALSE)</f>
        <v>#N/A</v>
      </c>
      <c r="D65" s="155" t="e">
        <f>VLOOKUP(A65,'Questions_de_Village_V1-2-1'!$A:$AB,9,FALSE)</f>
        <v>#N/A</v>
      </c>
      <c r="E65" s="155" t="e">
        <f>VLOOKUP(A65,'Questions_de_Village_V1-2-1'!$A:$AB,4,FALSE)</f>
        <v>#N/A</v>
      </c>
      <c r="F65" s="155" t="e">
        <f>VLOOKUP(A65,'Questions_de_Village_V1-2-1'!$A:$AB,5,FALSE)</f>
        <v>#N/A</v>
      </c>
      <c r="G65" s="155" t="e">
        <f>VLOOKUP(A65,'Questions_de_Village_V1-2-1'!$A:$AB,6,FALSE)</f>
        <v>#N/A</v>
      </c>
      <c r="H65" s="155"/>
      <c r="I65" s="155" t="e">
        <f>VLOOKUP(A65,'Questions_de_Village_V1-2-1'!$A:$AB,10,FALSE)</f>
        <v>#N/A</v>
      </c>
      <c r="J65" s="155" t="e">
        <f>VLOOKUP(A65,'Questions_de_Village_V1-2-1'!$A:$AB,11,FALSE)</f>
        <v>#N/A</v>
      </c>
      <c r="K65" s="155" t="e">
        <f>VLOOKUP(A65,'Questions_de_Village_V1-2-1'!$A:$AB,14,FALSE)</f>
        <v>#N/A</v>
      </c>
      <c r="L65" s="155" t="e">
        <f>VLOOKUP(A65,'Questions_de_Village_V1-2-1'!$A:$AB,15,FALSE)</f>
        <v>#N/A</v>
      </c>
      <c r="M65" s="155" t="e">
        <f>VLOOKUP(A65,'Questions_de_Village_V1-2-1'!$A:$AB,16,FALSE)</f>
        <v>#N/A</v>
      </c>
      <c r="N65" s="64"/>
      <c r="O65" s="64"/>
      <c r="P65" s="64">
        <v>850</v>
      </c>
      <c r="Q65" s="64">
        <v>867</v>
      </c>
      <c r="R65" s="64">
        <v>18</v>
      </c>
      <c r="S65" s="63">
        <v>86</v>
      </c>
      <c r="T65" s="63">
        <v>50</v>
      </c>
      <c r="U65" s="66">
        <v>58.139534883720934</v>
      </c>
      <c r="V65" s="63">
        <v>48</v>
      </c>
      <c r="W65" s="66">
        <v>55.813953488372093</v>
      </c>
      <c r="X65" s="65">
        <v>4.7777777777777777</v>
      </c>
      <c r="Y65" s="65">
        <v>2.7777777777777777</v>
      </c>
      <c r="Z65" s="65">
        <v>2.6666666666666665</v>
      </c>
      <c r="AA65" s="68">
        <v>18</v>
      </c>
      <c r="AB65" s="66">
        <v>100</v>
      </c>
      <c r="AC65" s="68">
        <v>0</v>
      </c>
      <c r="AD65" s="66">
        <v>0</v>
      </c>
      <c r="AE65" s="68">
        <v>0</v>
      </c>
      <c r="AF65" s="66">
        <v>0</v>
      </c>
      <c r="AG65" s="68">
        <v>0</v>
      </c>
      <c r="AH65" s="66">
        <v>0</v>
      </c>
      <c r="AI65" s="64">
        <v>19</v>
      </c>
      <c r="AJ65" s="64">
        <v>29</v>
      </c>
      <c r="AK65" s="66">
        <v>39.583333333333329</v>
      </c>
      <c r="AL65" s="66">
        <v>60.416666666666664</v>
      </c>
      <c r="AM65" s="66">
        <v>100</v>
      </c>
      <c r="AN65" s="67">
        <v>34.5625</v>
      </c>
    </row>
    <row r="66" spans="1:40" x14ac:dyDescent="0.25">
      <c r="A66" s="150" t="s">
        <v>941</v>
      </c>
      <c r="B66" s="64" t="s">
        <v>941</v>
      </c>
      <c r="C66" s="155" t="str">
        <f>VLOOKUP(A66,'Questions_de_Village_V1-2-1'!$A:$AB,1,FALSE)</f>
        <v>Alkaroum</v>
      </c>
      <c r="D66" s="155" t="str">
        <f>VLOOKUP(A66,'Questions_de_Village_V1-2-1'!$A:$AB,9,FALSE)</f>
        <v>Amkharouma</v>
      </c>
      <c r="E66" s="155">
        <f>VLOOKUP(A66,'Questions_de_Village_V1-2-1'!$A:$AB,4,FALSE)</f>
        <v>12.081958141699999</v>
      </c>
      <c r="F66" s="155">
        <f>VLOOKUP(A66,'Questions_de_Village_V1-2-1'!$A:$AB,5,FALSE)</f>
        <v>17.175054641900001</v>
      </c>
      <c r="G66" s="155">
        <f>VLOOKUP(A66,'Questions_de_Village_V1-2-1'!$A:$AB,6,FALSE)</f>
        <v>306.32908961200002</v>
      </c>
      <c r="H66" s="155"/>
      <c r="I66" s="155" t="str">
        <f>VLOOKUP(A66,'Questions_de_Village_V1-2-1'!$A:$AB,10,FALSE)</f>
        <v>Tania_2_Dukshi_</v>
      </c>
      <c r="J66" s="155" t="str">
        <f>VLOOKUP(A66,'Questions_de_Village_V1-2-1'!$A:$AB,11,FALSE)</f>
        <v>Dilbini</v>
      </c>
      <c r="K66" s="155" t="str">
        <f>VLOOKUP(A66,'Questions_de_Village_V1-2-1'!$A:$AB,14,FALSE)</f>
        <v>bh_in_village</v>
      </c>
      <c r="L66" s="155">
        <f>VLOOKUP(A66,'Questions_de_Village_V1-2-1'!$A:$AB,15,FALSE)</f>
        <v>1</v>
      </c>
      <c r="M66" s="155">
        <f>VLOOKUP(A66,'Questions_de_Village_V1-2-1'!$A:$AB,16,FALSE)</f>
        <v>0</v>
      </c>
      <c r="N66" s="64"/>
      <c r="O66" s="64"/>
      <c r="P66" s="64">
        <v>2</v>
      </c>
      <c r="Q66" s="64">
        <v>48</v>
      </c>
      <c r="R66" s="64">
        <v>47</v>
      </c>
      <c r="S66" s="63">
        <v>288</v>
      </c>
      <c r="T66" s="63">
        <v>192</v>
      </c>
      <c r="U66" s="66">
        <v>66.666666666666657</v>
      </c>
      <c r="V66" s="63">
        <v>71</v>
      </c>
      <c r="W66" s="66">
        <v>24.652777777777779</v>
      </c>
      <c r="X66" s="65">
        <v>6.1276595744680851</v>
      </c>
      <c r="Y66" s="65">
        <v>4.0851063829787231</v>
      </c>
      <c r="Z66" s="65">
        <v>1.5106382978723405</v>
      </c>
      <c r="AA66" s="68">
        <v>42</v>
      </c>
      <c r="AB66" s="66">
        <v>89.361702127659569</v>
      </c>
      <c r="AC66" s="68">
        <v>4</v>
      </c>
      <c r="AD66" s="66">
        <v>8.5106382978723403</v>
      </c>
      <c r="AE66" s="68">
        <v>0</v>
      </c>
      <c r="AF66" s="66">
        <v>0</v>
      </c>
      <c r="AG66" s="68">
        <v>0</v>
      </c>
      <c r="AH66" s="66">
        <v>0</v>
      </c>
      <c r="AI66" s="64">
        <v>25</v>
      </c>
      <c r="AJ66" s="64">
        <v>46</v>
      </c>
      <c r="AK66" s="66">
        <v>35.2112676056338</v>
      </c>
      <c r="AL66" s="66">
        <v>64.788732394366207</v>
      </c>
      <c r="AM66" s="66">
        <v>100</v>
      </c>
      <c r="AN66" s="67">
        <v>34.281690140845072</v>
      </c>
    </row>
    <row r="67" spans="1:40" x14ac:dyDescent="0.25">
      <c r="A67" s="150" t="s">
        <v>1419</v>
      </c>
      <c r="B67" s="64" t="s">
        <v>1419</v>
      </c>
      <c r="C67" s="155" t="str">
        <f>VLOOKUP(A67,'Questions_de_Village_V1-2-1'!$A:$AB,1,FALSE)</f>
        <v>Alkatalob 1</v>
      </c>
      <c r="D67" s="155" t="str">
        <f>VLOOKUP(A67,'Questions_de_Village_V1-2-1'!$A:$AB,9,FALSE)</f>
        <v>Alkatalok Almim</v>
      </c>
      <c r="E67" s="155">
        <f>VLOOKUP(A67,'Questions_de_Village_V1-2-1'!$A:$AB,4,FALSE)</f>
        <v>12.192259631300001</v>
      </c>
      <c r="F67" s="155">
        <f>VLOOKUP(A67,'Questions_de_Village_V1-2-1'!$A:$AB,5,FALSE)</f>
        <v>17.294617753600001</v>
      </c>
      <c r="G67" s="155">
        <f>VLOOKUP(A67,'Questions_de_Village_V1-2-1'!$A:$AB,6,FALSE)</f>
        <v>333.94233633900001</v>
      </c>
      <c r="H67" s="155"/>
      <c r="I67" s="155" t="str">
        <f>VLOOKUP(A67,'Questions_de_Village_V1-2-1'!$A:$AB,10,FALSE)</f>
        <v>Amloudouba</v>
      </c>
      <c r="J67" s="155" t="str">
        <f>VLOOKUP(A67,'Questions_de_Village_V1-2-1'!$A:$AB,11,FALSE)</f>
        <v>Ouled_Bili</v>
      </c>
      <c r="K67" s="155" t="str">
        <f>VLOOKUP(A67,'Questions_de_Village_V1-2-1'!$A:$AB,14,FALSE)</f>
        <v>swamp_far_away</v>
      </c>
      <c r="L67" s="155">
        <f>VLOOKUP(A67,'Questions_de_Village_V1-2-1'!$A:$AB,15,FALSE)</f>
        <v>0</v>
      </c>
      <c r="M67" s="155">
        <f>VLOOKUP(A67,'Questions_de_Village_V1-2-1'!$A:$AB,16,FALSE)</f>
        <v>0</v>
      </c>
      <c r="N67" s="64"/>
      <c r="O67" s="64"/>
      <c r="P67" s="64">
        <v>2597</v>
      </c>
      <c r="Q67" s="64">
        <v>2611</v>
      </c>
      <c r="R67" s="64">
        <v>15</v>
      </c>
      <c r="S67" s="63">
        <v>92</v>
      </c>
      <c r="T67" s="63">
        <v>62</v>
      </c>
      <c r="U67" s="66">
        <v>67.391304347826093</v>
      </c>
      <c r="V67" s="63">
        <v>18</v>
      </c>
      <c r="W67" s="66">
        <v>19.565217391304348</v>
      </c>
      <c r="X67" s="65">
        <v>6.1333333333333337</v>
      </c>
      <c r="Y67" s="65">
        <v>4.4285714285714288</v>
      </c>
      <c r="Z67" s="65">
        <v>1.2</v>
      </c>
      <c r="AA67" s="68">
        <v>14</v>
      </c>
      <c r="AB67" s="66">
        <v>93.333333333333329</v>
      </c>
      <c r="AC67" s="68">
        <v>1</v>
      </c>
      <c r="AD67" s="66">
        <v>6.666666666666667</v>
      </c>
      <c r="AE67" s="68">
        <v>0</v>
      </c>
      <c r="AF67" s="66">
        <v>0</v>
      </c>
      <c r="AG67" s="68">
        <v>0</v>
      </c>
      <c r="AH67" s="66">
        <v>0</v>
      </c>
      <c r="AI67" s="64">
        <v>11</v>
      </c>
      <c r="AJ67" s="64">
        <v>7</v>
      </c>
      <c r="AK67" s="66">
        <v>61.111111111111114</v>
      </c>
      <c r="AL67" s="66">
        <v>38.888888888888893</v>
      </c>
      <c r="AM67" s="66">
        <v>100</v>
      </c>
      <c r="AN67" s="67">
        <v>33.5</v>
      </c>
    </row>
    <row r="68" spans="1:40" x14ac:dyDescent="0.25">
      <c r="A68" s="150" t="s">
        <v>1422</v>
      </c>
      <c r="B68" s="64" t="s">
        <v>1422</v>
      </c>
      <c r="C68" s="155" t="str">
        <f>VLOOKUP(A68,'Questions_de_Village_V1-2-1'!$A:$AB,1,FALSE)</f>
        <v>Alkatalob 2</v>
      </c>
      <c r="D68" s="155" t="str">
        <f>VLOOKUP(A68,'Questions_de_Village_V1-2-1'!$A:$AB,9,FALSE)</f>
        <v>Katalob</v>
      </c>
      <c r="E68" s="155">
        <f>VLOOKUP(A68,'Questions_de_Village_V1-2-1'!$A:$AB,4,FALSE)</f>
        <v>12.193559153200001</v>
      </c>
      <c r="F68" s="155">
        <f>VLOOKUP(A68,'Questions_de_Village_V1-2-1'!$A:$AB,5,FALSE)</f>
        <v>17.283670585399999</v>
      </c>
      <c r="G68" s="155">
        <f>VLOOKUP(A68,'Questions_de_Village_V1-2-1'!$A:$AB,6,FALSE)</f>
        <v>330.98221231999997</v>
      </c>
      <c r="H68" s="155"/>
      <c r="I68" s="155" t="str">
        <f>VLOOKUP(A68,'Questions_de_Village_V1-2-1'!$A:$AB,10,FALSE)</f>
        <v>Amloudouba</v>
      </c>
      <c r="J68" s="155" t="str">
        <f>VLOOKUP(A68,'Questions_de_Village_V1-2-1'!$A:$AB,11,FALSE)</f>
        <v>Ouled_Bili</v>
      </c>
      <c r="K68" s="155" t="str">
        <f>VLOOKUP(A68,'Questions_de_Village_V1-2-1'!$A:$AB,14,FALSE)</f>
        <v>swamp_far_away</v>
      </c>
      <c r="L68" s="155">
        <f>VLOOKUP(A68,'Questions_de_Village_V1-2-1'!$A:$AB,15,FALSE)</f>
        <v>0</v>
      </c>
      <c r="M68" s="155">
        <f>VLOOKUP(A68,'Questions_de_Village_V1-2-1'!$A:$AB,16,FALSE)</f>
        <v>0</v>
      </c>
      <c r="N68" s="64"/>
      <c r="O68" s="64"/>
      <c r="P68" s="64">
        <v>2612</v>
      </c>
      <c r="Q68" s="64">
        <v>2621</v>
      </c>
      <c r="R68" s="64">
        <v>10</v>
      </c>
      <c r="S68" s="63">
        <v>48</v>
      </c>
      <c r="T68" s="63">
        <v>28</v>
      </c>
      <c r="U68" s="66">
        <v>58.333333333333336</v>
      </c>
      <c r="V68" s="63">
        <v>17</v>
      </c>
      <c r="W68" s="66">
        <v>35.416666666666671</v>
      </c>
      <c r="X68" s="65">
        <v>4.8</v>
      </c>
      <c r="Y68" s="65">
        <v>3.1111111111111112</v>
      </c>
      <c r="Z68" s="65">
        <v>1.7</v>
      </c>
      <c r="AA68" s="68">
        <v>10</v>
      </c>
      <c r="AB68" s="66">
        <v>100</v>
      </c>
      <c r="AC68" s="68">
        <v>0</v>
      </c>
      <c r="AD68" s="66">
        <v>0</v>
      </c>
      <c r="AE68" s="68">
        <v>0</v>
      </c>
      <c r="AF68" s="66">
        <v>0</v>
      </c>
      <c r="AG68" s="68">
        <v>0</v>
      </c>
      <c r="AH68" s="66">
        <v>0</v>
      </c>
      <c r="AI68" s="64">
        <v>9</v>
      </c>
      <c r="AJ68" s="64">
        <v>8</v>
      </c>
      <c r="AK68" s="66">
        <v>52.941176470588239</v>
      </c>
      <c r="AL68" s="66">
        <v>47.058823529411761</v>
      </c>
      <c r="AM68" s="66">
        <v>100</v>
      </c>
      <c r="AN68" s="67">
        <v>32.058823529411768</v>
      </c>
    </row>
    <row r="69" spans="1:40" x14ac:dyDescent="0.25">
      <c r="A69" s="150" t="s">
        <v>1459</v>
      </c>
      <c r="B69" s="64" t="s">
        <v>1459</v>
      </c>
      <c r="C69" s="155" t="str">
        <f>VLOOKUP(A69,'Questions_de_Village_V1-2-1'!$A:$AB,1,FALSE)</f>
        <v xml:space="preserve">Alkharoum </v>
      </c>
      <c r="D69" s="155" t="str">
        <f>VLOOKUP(A69,'Questions_de_Village_V1-2-1'!$A:$AB,9,FALSE)</f>
        <v>Alkharoum1</v>
      </c>
      <c r="E69" s="155">
        <f>VLOOKUP(A69,'Questions_de_Village_V1-2-1'!$A:$AB,4,FALSE)</f>
        <v>12.149081881700001</v>
      </c>
      <c r="F69" s="155">
        <f>VLOOKUP(A69,'Questions_de_Village_V1-2-1'!$A:$AB,5,FALSE)</f>
        <v>17.092735763</v>
      </c>
      <c r="G69" s="155">
        <f>VLOOKUP(A69,'Questions_de_Village_V1-2-1'!$A:$AB,6,FALSE)</f>
        <v>322.04669866</v>
      </c>
      <c r="H69" s="155"/>
      <c r="I69" s="155" t="str">
        <f>VLOOKUP(A69,'Questions_de_Village_V1-2-1'!$A:$AB,10,FALSE)</f>
        <v>Tania_1_Bokoro_</v>
      </c>
      <c r="J69" s="155" t="str">
        <f>VLOOKUP(A69,'Questions_de_Village_V1-2-1'!$A:$AB,11,FALSE)</f>
        <v>Tchawai</v>
      </c>
      <c r="K69" s="155" t="str">
        <f>VLOOKUP(A69,'Questions_de_Village_V1-2-1'!$A:$AB,14,FALSE)</f>
        <v>bh_in_village</v>
      </c>
      <c r="L69" s="155">
        <f>VLOOKUP(A69,'Questions_de_Village_V1-2-1'!$A:$AB,15,FALSE)</f>
        <v>1</v>
      </c>
      <c r="M69" s="155">
        <f>VLOOKUP(A69,'Questions_de_Village_V1-2-1'!$A:$AB,16,FALSE)</f>
        <v>0</v>
      </c>
      <c r="N69" s="64"/>
      <c r="O69" s="64"/>
      <c r="P69" s="64">
        <v>437</v>
      </c>
      <c r="Q69" s="64">
        <v>482</v>
      </c>
      <c r="R69" s="64">
        <v>46</v>
      </c>
      <c r="S69" s="63">
        <v>294</v>
      </c>
      <c r="T69" s="63">
        <v>200</v>
      </c>
      <c r="U69" s="66">
        <v>68.027210884353735</v>
      </c>
      <c r="V69" s="63">
        <v>103</v>
      </c>
      <c r="W69" s="66">
        <v>35.034013605442176</v>
      </c>
      <c r="X69" s="65">
        <v>6.3913043478260869</v>
      </c>
      <c r="Y69" s="65">
        <v>4.3478260869565215</v>
      </c>
      <c r="Z69" s="65">
        <v>2.2391304347826089</v>
      </c>
      <c r="AA69" s="68">
        <v>42</v>
      </c>
      <c r="AB69" s="66">
        <v>91.304347826086953</v>
      </c>
      <c r="AC69" s="68">
        <v>2</v>
      </c>
      <c r="AD69" s="66">
        <v>4.3478260869565215</v>
      </c>
      <c r="AE69" s="68">
        <v>0</v>
      </c>
      <c r="AF69" s="66">
        <v>0</v>
      </c>
      <c r="AG69" s="68">
        <v>1</v>
      </c>
      <c r="AH69" s="66">
        <v>2.1739130434782608</v>
      </c>
      <c r="AI69" s="64">
        <v>51</v>
      </c>
      <c r="AJ69" s="64">
        <v>52</v>
      </c>
      <c r="AK69" s="66">
        <v>49.514563106796118</v>
      </c>
      <c r="AL69" s="66">
        <v>50.485436893203882</v>
      </c>
      <c r="AM69" s="66">
        <v>100</v>
      </c>
      <c r="AN69" s="67">
        <v>35.582524271844662</v>
      </c>
    </row>
    <row r="70" spans="1:40" x14ac:dyDescent="0.25">
      <c r="A70" s="150" t="s">
        <v>1460</v>
      </c>
      <c r="B70" s="64" t="s">
        <v>2029</v>
      </c>
      <c r="C70" s="155" t="str">
        <f>VLOOKUP(A70,'Questions_de_Village_V1-2-1'!$A:$AB,1,FALSE)</f>
        <v>Alkharoum   Aldjame</v>
      </c>
      <c r="D70" s="155" t="str">
        <f>VLOOKUP(A70,'Questions_de_Village_V1-2-1'!$A:$AB,9,FALSE)</f>
        <v>Alkaroum Aldjamé</v>
      </c>
      <c r="E70" s="155">
        <f>VLOOKUP(A70,'Questions_de_Village_V1-2-1'!$A:$AB,4,FALSE)</f>
        <v>12.153022938399999</v>
      </c>
      <c r="F70" s="155">
        <f>VLOOKUP(A70,'Questions_de_Village_V1-2-1'!$A:$AB,5,FALSE)</f>
        <v>17.098060996899999</v>
      </c>
      <c r="G70" s="155">
        <f>VLOOKUP(A70,'Questions_de_Village_V1-2-1'!$A:$AB,6,FALSE)</f>
        <v>348.11369824500002</v>
      </c>
      <c r="H70" s="155"/>
      <c r="I70" s="155" t="str">
        <f>VLOOKUP(A70,'Questions_de_Village_V1-2-1'!$A:$AB,10,FALSE)</f>
        <v>Tania_1_Bokoro_</v>
      </c>
      <c r="J70" s="155" t="str">
        <f>VLOOKUP(A70,'Questions_de_Village_V1-2-1'!$A:$AB,11,FALSE)</f>
        <v>Tchawai</v>
      </c>
      <c r="K70" s="155" t="str">
        <f>VLOOKUP(A70,'Questions_de_Village_V1-2-1'!$A:$AB,14,FALSE)</f>
        <v>bh_in_village</v>
      </c>
      <c r="L70" s="155">
        <f>VLOOKUP(A70,'Questions_de_Village_V1-2-1'!$A:$AB,15,FALSE)</f>
        <v>1</v>
      </c>
      <c r="M70" s="155">
        <f>VLOOKUP(A70,'Questions_de_Village_V1-2-1'!$A:$AB,16,FALSE)</f>
        <v>0</v>
      </c>
      <c r="N70" s="64"/>
      <c r="O70" s="64"/>
      <c r="P70" s="64">
        <v>521</v>
      </c>
      <c r="Q70" s="64">
        <v>565</v>
      </c>
      <c r="R70" s="64">
        <v>45</v>
      </c>
      <c r="S70" s="63">
        <v>279</v>
      </c>
      <c r="T70" s="63">
        <v>186</v>
      </c>
      <c r="U70" s="66">
        <v>66.666666666666657</v>
      </c>
      <c r="V70" s="63">
        <v>68</v>
      </c>
      <c r="W70" s="66">
        <v>24.372759856630825</v>
      </c>
      <c r="X70" s="65">
        <v>6.2</v>
      </c>
      <c r="Y70" s="65">
        <v>4.1333333333333337</v>
      </c>
      <c r="Z70" s="65">
        <v>1.5111111111111111</v>
      </c>
      <c r="AA70" s="68">
        <v>41</v>
      </c>
      <c r="AB70" s="66">
        <v>91.111111111111114</v>
      </c>
      <c r="AC70" s="68">
        <v>4</v>
      </c>
      <c r="AD70" s="66">
        <v>8.8888888888888893</v>
      </c>
      <c r="AE70" s="68">
        <v>0</v>
      </c>
      <c r="AF70" s="66">
        <v>0</v>
      </c>
      <c r="AG70" s="68">
        <v>0</v>
      </c>
      <c r="AH70" s="66">
        <v>0</v>
      </c>
      <c r="AI70" s="64">
        <v>37</v>
      </c>
      <c r="AJ70" s="64">
        <v>31</v>
      </c>
      <c r="AK70" s="66">
        <v>54.411764705882348</v>
      </c>
      <c r="AL70" s="66">
        <v>45.588235294117645</v>
      </c>
      <c r="AM70" s="66">
        <v>100</v>
      </c>
      <c r="AN70" s="67">
        <v>35.029411764705884</v>
      </c>
    </row>
    <row r="71" spans="1:40" x14ac:dyDescent="0.25">
      <c r="A71" s="150" t="s">
        <v>1793</v>
      </c>
      <c r="B71" s="64" t="s">
        <v>1949</v>
      </c>
      <c r="C71" s="155" t="e">
        <f>VLOOKUP(A71,'Questions_de_Village_V1-2-1'!$A:$AB,1,FALSE)</f>
        <v>#N/A</v>
      </c>
      <c r="D71" s="155" t="e">
        <f>VLOOKUP(A71,'Questions_de_Village_V1-2-1'!$A:$AB,9,FALSE)</f>
        <v>#N/A</v>
      </c>
      <c r="E71" s="155" t="e">
        <f>VLOOKUP(A71,'Questions_de_Village_V1-2-1'!$A:$AB,4,FALSE)</f>
        <v>#N/A</v>
      </c>
      <c r="F71" s="155" t="e">
        <f>VLOOKUP(A71,'Questions_de_Village_V1-2-1'!$A:$AB,5,FALSE)</f>
        <v>#N/A</v>
      </c>
      <c r="G71" s="155" t="e">
        <f>VLOOKUP(A71,'Questions_de_Village_V1-2-1'!$A:$AB,6,FALSE)</f>
        <v>#N/A</v>
      </c>
      <c r="H71" s="155"/>
      <c r="I71" s="155" t="e">
        <f>VLOOKUP(A71,'Questions_de_Village_V1-2-1'!$A:$AB,10,FALSE)</f>
        <v>#N/A</v>
      </c>
      <c r="J71" s="155" t="e">
        <f>VLOOKUP(A71,'Questions_de_Village_V1-2-1'!$A:$AB,11,FALSE)</f>
        <v>#N/A</v>
      </c>
      <c r="K71" s="155" t="e">
        <f>VLOOKUP(A71,'Questions_de_Village_V1-2-1'!$A:$AB,14,FALSE)</f>
        <v>#N/A</v>
      </c>
      <c r="L71" s="155" t="e">
        <f>VLOOKUP(A71,'Questions_de_Village_V1-2-1'!$A:$AB,15,FALSE)</f>
        <v>#N/A</v>
      </c>
      <c r="M71" s="155" t="e">
        <f>VLOOKUP(A71,'Questions_de_Village_V1-2-1'!$A:$AB,16,FALSE)</f>
        <v>#N/A</v>
      </c>
      <c r="N71" s="64"/>
      <c r="O71" s="64"/>
      <c r="P71" s="64">
        <v>772</v>
      </c>
      <c r="Q71" s="64">
        <v>807</v>
      </c>
      <c r="R71" s="64">
        <v>36</v>
      </c>
      <c r="S71" s="63">
        <v>277</v>
      </c>
      <c r="T71" s="63">
        <v>202</v>
      </c>
      <c r="U71" s="66">
        <v>72.924187725631768</v>
      </c>
      <c r="V71" s="63">
        <v>82</v>
      </c>
      <c r="W71" s="66">
        <v>29.602888086642597</v>
      </c>
      <c r="X71" s="65">
        <v>7.6944444444444446</v>
      </c>
      <c r="Y71" s="65">
        <v>5.7714285714285714</v>
      </c>
      <c r="Z71" s="65">
        <v>2.2777777777777777</v>
      </c>
      <c r="AA71" s="68">
        <v>30</v>
      </c>
      <c r="AB71" s="66">
        <v>83.333333333333343</v>
      </c>
      <c r="AC71" s="68">
        <v>6</v>
      </c>
      <c r="AD71" s="66">
        <v>16.666666666666664</v>
      </c>
      <c r="AE71" s="68">
        <v>0</v>
      </c>
      <c r="AF71" s="66">
        <v>0</v>
      </c>
      <c r="AG71" s="68">
        <v>0</v>
      </c>
      <c r="AH71" s="66">
        <v>0</v>
      </c>
      <c r="AI71" s="64">
        <v>39</v>
      </c>
      <c r="AJ71" s="64">
        <v>43</v>
      </c>
      <c r="AK71" s="66">
        <v>47.560975609756099</v>
      </c>
      <c r="AL71" s="66">
        <v>52.439024390243901</v>
      </c>
      <c r="AM71" s="66">
        <v>100</v>
      </c>
      <c r="AN71" s="67">
        <v>37.487804878048777</v>
      </c>
    </row>
    <row r="72" spans="1:40" x14ac:dyDescent="0.25">
      <c r="A72" s="149" t="s">
        <v>1914</v>
      </c>
      <c r="B72" s="64" t="s">
        <v>1914</v>
      </c>
      <c r="C72" s="155" t="e">
        <f>VLOOKUP(A72,'Questions_de_Village_V1-2-1'!$A:$AB,1,FALSE)</f>
        <v>#N/A</v>
      </c>
      <c r="D72" s="155" t="e">
        <f>VLOOKUP(A72,'Questions_de_Village_V1-2-1'!$A:$AB,9,FALSE)</f>
        <v>#N/A</v>
      </c>
      <c r="E72" s="155" t="e">
        <f>VLOOKUP(A72,'Questions_de_Village_V1-2-1'!$A:$AB,4,FALSE)</f>
        <v>#N/A</v>
      </c>
      <c r="F72" s="155" t="e">
        <f>VLOOKUP(A72,'Questions_de_Village_V1-2-1'!$A:$AB,5,FALSE)</f>
        <v>#N/A</v>
      </c>
      <c r="G72" s="155" t="e">
        <f>VLOOKUP(A72,'Questions_de_Village_V1-2-1'!$A:$AB,6,FALSE)</f>
        <v>#N/A</v>
      </c>
      <c r="H72" s="155"/>
      <c r="I72" s="155" t="e">
        <f>VLOOKUP(A72,'Questions_de_Village_V1-2-1'!$A:$AB,10,FALSE)</f>
        <v>#N/A</v>
      </c>
      <c r="J72" s="155" t="e">
        <f>VLOOKUP(A72,'Questions_de_Village_V1-2-1'!$A:$AB,11,FALSE)</f>
        <v>#N/A</v>
      </c>
      <c r="K72" s="155" t="e">
        <f>VLOOKUP(A72,'Questions_de_Village_V1-2-1'!$A:$AB,14,FALSE)</f>
        <v>#N/A</v>
      </c>
      <c r="L72" s="155" t="e">
        <f>VLOOKUP(A72,'Questions_de_Village_V1-2-1'!$A:$AB,15,FALSE)</f>
        <v>#N/A</v>
      </c>
      <c r="M72" s="155" t="e">
        <f>VLOOKUP(A72,'Questions_de_Village_V1-2-1'!$A:$AB,16,FALSE)</f>
        <v>#N/A</v>
      </c>
      <c r="N72" s="64"/>
      <c r="O72" s="64"/>
      <c r="P72" s="64">
        <v>2981</v>
      </c>
      <c r="Q72" s="64">
        <v>3009</v>
      </c>
      <c r="R72" s="64">
        <v>29</v>
      </c>
      <c r="S72" s="63">
        <v>192</v>
      </c>
      <c r="T72" s="63">
        <v>130</v>
      </c>
      <c r="U72" s="66">
        <v>67.708333333333343</v>
      </c>
      <c r="V72" s="63">
        <v>76</v>
      </c>
      <c r="W72" s="66">
        <v>39.583333333333329</v>
      </c>
      <c r="X72" s="65">
        <v>6.6206896551724137</v>
      </c>
      <c r="Y72" s="65">
        <v>4.4827586206896548</v>
      </c>
      <c r="Z72" s="65">
        <v>2.6206896551724137</v>
      </c>
      <c r="AA72" s="68">
        <v>26</v>
      </c>
      <c r="AB72" s="66">
        <v>89.65517241379311</v>
      </c>
      <c r="AC72" s="68">
        <v>2</v>
      </c>
      <c r="AD72" s="66">
        <v>6.8965517241379306</v>
      </c>
      <c r="AE72" s="68">
        <v>1</v>
      </c>
      <c r="AF72" s="66">
        <v>3.4482758620689653</v>
      </c>
      <c r="AG72" s="68">
        <v>0</v>
      </c>
      <c r="AH72" s="66">
        <v>0</v>
      </c>
      <c r="AI72" s="64">
        <v>26</v>
      </c>
      <c r="AJ72" s="64">
        <v>50</v>
      </c>
      <c r="AK72" s="66">
        <v>34.210526315789473</v>
      </c>
      <c r="AL72" s="66">
        <v>65.789473684210535</v>
      </c>
      <c r="AM72" s="66">
        <v>100</v>
      </c>
      <c r="AN72" s="67">
        <v>34.815789473684212</v>
      </c>
    </row>
    <row r="73" spans="1:40" x14ac:dyDescent="0.25">
      <c r="A73" s="150" t="s">
        <v>1882</v>
      </c>
      <c r="B73" s="64" t="s">
        <v>1882</v>
      </c>
      <c r="C73" s="155" t="str">
        <f>VLOOKUP(A73,'Questions_de_Village_V1-2-1'!$A:$AB,1,FALSE)</f>
        <v>Allatana 1</v>
      </c>
      <c r="D73" s="155" t="str">
        <f>VLOOKUP(A73,'Questions_de_Village_V1-2-1'!$A:$AB,9,FALSE)</f>
        <v>Allatana</v>
      </c>
      <c r="E73" s="155">
        <f>VLOOKUP(A73,'Questions_de_Village_V1-2-1'!$A:$AB,4,FALSE)</f>
        <v>11.9433484438</v>
      </c>
      <c r="F73" s="155">
        <f>VLOOKUP(A73,'Questions_de_Village_V1-2-1'!$A:$AB,5,FALSE)</f>
        <v>17.226939771000001</v>
      </c>
      <c r="G73" s="155">
        <f>VLOOKUP(A73,'Questions_de_Village_V1-2-1'!$A:$AB,6,FALSE)</f>
        <v>355.55395945700002</v>
      </c>
      <c r="H73" s="155"/>
      <c r="I73" s="155" t="str">
        <f>VLOOKUP(A73,'Questions_de_Village_V1-2-1'!$A:$AB,10,FALSE)</f>
        <v>Yessie</v>
      </c>
      <c r="J73" s="155" t="str">
        <f>VLOOKUP(A73,'Questions_de_Village_V1-2-1'!$A:$AB,11,FALSE)</f>
        <v>Gama</v>
      </c>
      <c r="K73" s="155" t="str">
        <f>VLOOKUP(A73,'Questions_de_Village_V1-2-1'!$A:$AB,14,FALSE)</f>
        <v>bh_in_village</v>
      </c>
      <c r="L73" s="155">
        <f>VLOOKUP(A73,'Questions_de_Village_V1-2-1'!$A:$AB,15,FALSE)</f>
        <v>1</v>
      </c>
      <c r="M73" s="155">
        <f>VLOOKUP(A73,'Questions_de_Village_V1-2-1'!$A:$AB,16,FALSE)</f>
        <v>0</v>
      </c>
      <c r="N73" s="64"/>
      <c r="O73" s="64"/>
      <c r="P73" s="64">
        <v>2149</v>
      </c>
      <c r="Q73" s="64">
        <v>2168</v>
      </c>
      <c r="R73" s="64">
        <v>20</v>
      </c>
      <c r="S73" s="63">
        <v>121</v>
      </c>
      <c r="T73" s="63">
        <v>82</v>
      </c>
      <c r="U73" s="66">
        <v>67.768595041322314</v>
      </c>
      <c r="V73" s="63">
        <v>32</v>
      </c>
      <c r="W73" s="66">
        <v>26.446280991735538</v>
      </c>
      <c r="X73" s="65">
        <v>6.05</v>
      </c>
      <c r="Y73" s="65">
        <v>4.3157894736842106</v>
      </c>
      <c r="Z73" s="65">
        <v>1.6</v>
      </c>
      <c r="AA73" s="68">
        <v>17</v>
      </c>
      <c r="AB73" s="66">
        <v>85</v>
      </c>
      <c r="AC73" s="68">
        <v>3</v>
      </c>
      <c r="AD73" s="66">
        <v>15</v>
      </c>
      <c r="AE73" s="68">
        <v>0</v>
      </c>
      <c r="AF73" s="66">
        <v>0</v>
      </c>
      <c r="AG73" s="68">
        <v>0</v>
      </c>
      <c r="AH73" s="66">
        <v>0</v>
      </c>
      <c r="AI73" s="64">
        <v>17</v>
      </c>
      <c r="AJ73" s="64">
        <v>14</v>
      </c>
      <c r="AK73" s="66">
        <v>53.125</v>
      </c>
      <c r="AL73" s="66">
        <v>43.75</v>
      </c>
      <c r="AM73" s="66">
        <v>96.875</v>
      </c>
      <c r="AN73" s="67">
        <v>26.71875</v>
      </c>
    </row>
    <row r="74" spans="1:40" x14ac:dyDescent="0.25">
      <c r="A74" s="150" t="s">
        <v>1883</v>
      </c>
      <c r="B74" s="64" t="s">
        <v>1883</v>
      </c>
      <c r="C74" s="155" t="str">
        <f>VLOOKUP(A74,'Questions_de_Village_V1-2-1'!$A:$AB,1,FALSE)</f>
        <v>Allaye</v>
      </c>
      <c r="D74" s="155" t="str">
        <f>VLOOKUP(A74,'Questions_de_Village_V1-2-1'!$A:$AB,9,FALSE)</f>
        <v>Allaye (Gama)</v>
      </c>
      <c r="E74" s="155">
        <f>VLOOKUP(A74,'Questions_de_Village_V1-2-1'!$A:$AB,4,FALSE)</f>
        <v>11.790576720500001</v>
      </c>
      <c r="F74" s="155">
        <f>VLOOKUP(A74,'Questions_de_Village_V1-2-1'!$A:$AB,5,FALSE)</f>
        <v>17.1660987122</v>
      </c>
      <c r="G74" s="155">
        <f>VLOOKUP(A74,'Questions_de_Village_V1-2-1'!$A:$AB,6,FALSE)</f>
        <v>338.40534197099998</v>
      </c>
      <c r="H74" s="155"/>
      <c r="I74" s="155" t="str">
        <f>VLOOKUP(A74,'Questions_de_Village_V1-2-1'!$A:$AB,10,FALSE)</f>
        <v/>
      </c>
      <c r="J74" s="155" t="str">
        <f>VLOOKUP(A74,'Questions_de_Village_V1-2-1'!$A:$AB,11,FALSE)</f>
        <v>Gama</v>
      </c>
      <c r="K74" s="155" t="str">
        <f>VLOOKUP(A74,'Questions_de_Village_V1-2-1'!$A:$AB,14,FALSE)</f>
        <v>bh_in_village</v>
      </c>
      <c r="L74" s="155">
        <f>VLOOKUP(A74,'Questions_de_Village_V1-2-1'!$A:$AB,15,FALSE)</f>
        <v>3</v>
      </c>
      <c r="M74" s="155">
        <f>VLOOKUP(A74,'Questions_de_Village_V1-2-1'!$A:$AB,16,FALSE)</f>
        <v>0</v>
      </c>
      <c r="N74" s="64"/>
      <c r="O74" s="64"/>
      <c r="P74" s="64">
        <v>2169</v>
      </c>
      <c r="Q74" s="64">
        <v>2316</v>
      </c>
      <c r="R74" s="64">
        <v>148</v>
      </c>
      <c r="S74" s="63">
        <v>945</v>
      </c>
      <c r="T74" s="63">
        <v>624</v>
      </c>
      <c r="U74" s="66">
        <v>66.031746031746025</v>
      </c>
      <c r="V74" s="63">
        <v>230</v>
      </c>
      <c r="W74" s="66">
        <v>24.338624338624339</v>
      </c>
      <c r="X74" s="65">
        <v>6.3851351351351351</v>
      </c>
      <c r="Y74" s="65">
        <v>4.5217391304347823</v>
      </c>
      <c r="Z74" s="65">
        <v>1.5540540540540539</v>
      </c>
      <c r="AA74" s="68">
        <v>129</v>
      </c>
      <c r="AB74" s="66">
        <v>87.162162162162161</v>
      </c>
      <c r="AC74" s="68">
        <v>14</v>
      </c>
      <c r="AD74" s="66">
        <v>9.4594594594594597</v>
      </c>
      <c r="AE74" s="68">
        <v>4</v>
      </c>
      <c r="AF74" s="66">
        <v>2.7027027027027026</v>
      </c>
      <c r="AG74" s="68">
        <v>1</v>
      </c>
      <c r="AH74" s="66">
        <v>0.67567567567567566</v>
      </c>
      <c r="AI74" s="64">
        <v>94</v>
      </c>
      <c r="AJ74" s="64">
        <v>121</v>
      </c>
      <c r="AK74" s="66">
        <v>40.869565217391305</v>
      </c>
      <c r="AL74" s="66">
        <v>52.608695652173907</v>
      </c>
      <c r="AM74" s="66">
        <v>93.478260869565219</v>
      </c>
      <c r="AN74" s="67">
        <v>24.913043478260871</v>
      </c>
    </row>
    <row r="75" spans="1:40" x14ac:dyDescent="0.25">
      <c r="A75" s="149" t="s">
        <v>1820</v>
      </c>
      <c r="B75" s="64" t="s">
        <v>1967</v>
      </c>
      <c r="C75" s="155" t="str">
        <f>VLOOKUP(A75,'Questions_de_Village_V1-2-1'!$A:$AB,1,FALSE)</f>
        <v>Almahfour</v>
      </c>
      <c r="D75" s="155" t="str">
        <f>VLOOKUP(A75,'Questions_de_Village_V1-2-1'!$A:$AB,9,FALSE)</f>
        <v>Almafour</v>
      </c>
      <c r="E75" s="155">
        <f>VLOOKUP(A75,'Questions_de_Village_V1-2-1'!$A:$AB,4,FALSE)</f>
        <v>12.0557103487</v>
      </c>
      <c r="F75" s="155">
        <f>VLOOKUP(A75,'Questions_de_Village_V1-2-1'!$A:$AB,5,FALSE)</f>
        <v>17.129917360099999</v>
      </c>
      <c r="G75" s="155">
        <f>VLOOKUP(A75,'Questions_de_Village_V1-2-1'!$A:$AB,6,FALSE)</f>
        <v>312.78941792799998</v>
      </c>
      <c r="H75" s="155"/>
      <c r="I75" s="155" t="str">
        <f>VLOOKUP(A75,'Questions_de_Village_V1-2-1'!$A:$AB,10,FALSE)</f>
        <v>Amloudouba</v>
      </c>
      <c r="J75" s="155" t="str">
        <f>VLOOKUP(A75,'Questions_de_Village_V1-2-1'!$A:$AB,11,FALSE)</f>
        <v>Dilbini</v>
      </c>
      <c r="K75" s="155" t="str">
        <f>VLOOKUP(A75,'Questions_de_Village_V1-2-1'!$A:$AB,14,FALSE)</f>
        <v>open_well_far_from_village</v>
      </c>
      <c r="L75" s="155">
        <f>VLOOKUP(A75,'Questions_de_Village_V1-2-1'!$A:$AB,15,FALSE)</f>
        <v>0</v>
      </c>
      <c r="M75" s="155">
        <f>VLOOKUP(A75,'Questions_de_Village_V1-2-1'!$A:$AB,16,FALSE)</f>
        <v>0</v>
      </c>
      <c r="N75" s="64"/>
      <c r="O75" s="64"/>
      <c r="P75" s="64">
        <v>1964</v>
      </c>
      <c r="Q75" s="64">
        <v>2007</v>
      </c>
      <c r="R75" s="64">
        <v>44</v>
      </c>
      <c r="S75" s="63">
        <v>312</v>
      </c>
      <c r="T75" s="63">
        <v>219</v>
      </c>
      <c r="U75" s="66">
        <v>70.192307692307693</v>
      </c>
      <c r="V75" s="63">
        <v>97</v>
      </c>
      <c r="W75" s="66">
        <v>31.089743589743591</v>
      </c>
      <c r="X75" s="65">
        <v>7.0909090909090908</v>
      </c>
      <c r="Y75" s="65">
        <v>4.9772727272727275</v>
      </c>
      <c r="Z75" s="65">
        <v>2.2045454545454546</v>
      </c>
      <c r="AA75" s="68">
        <v>35</v>
      </c>
      <c r="AB75" s="66">
        <v>79.545454545454547</v>
      </c>
      <c r="AC75" s="68">
        <v>7</v>
      </c>
      <c r="AD75" s="66">
        <v>15.909090909090908</v>
      </c>
      <c r="AE75" s="68">
        <v>2</v>
      </c>
      <c r="AF75" s="66">
        <v>4.5454545454545459</v>
      </c>
      <c r="AG75" s="68">
        <v>0</v>
      </c>
      <c r="AH75" s="66">
        <v>0</v>
      </c>
      <c r="AI75" s="64">
        <v>41</v>
      </c>
      <c r="AJ75" s="64">
        <v>56</v>
      </c>
      <c r="AK75" s="66">
        <v>42.268041237113401</v>
      </c>
      <c r="AL75" s="66">
        <v>57.731958762886592</v>
      </c>
      <c r="AM75" s="66">
        <v>100</v>
      </c>
      <c r="AN75" s="67">
        <v>32.567010309278352</v>
      </c>
    </row>
    <row r="76" spans="1:40" x14ac:dyDescent="0.25">
      <c r="A76" s="149" t="s">
        <v>1341</v>
      </c>
      <c r="B76" s="64" t="s">
        <v>1341</v>
      </c>
      <c r="C76" s="155" t="str">
        <f>VLOOKUP(A76,'Questions_de_Village_V1-2-1'!$A:$AB,1,FALSE)</f>
        <v>Almala</v>
      </c>
      <c r="D76" s="155" t="str">
        <f>VLOOKUP(A76,'Questions_de_Village_V1-2-1'!$A:$AB,9,FALSE)</f>
        <v>Al-Alaya</v>
      </c>
      <c r="E76" s="155">
        <f>VLOOKUP(A76,'Questions_de_Village_V1-2-1'!$A:$AB,4,FALSE)</f>
        <v>12.3293591509</v>
      </c>
      <c r="F76" s="155">
        <f>VLOOKUP(A76,'Questions_de_Village_V1-2-1'!$A:$AB,5,FALSE)</f>
        <v>16.537156179699998</v>
      </c>
      <c r="G76" s="155">
        <f>VLOOKUP(A76,'Questions_de_Village_V1-2-1'!$A:$AB,6,FALSE)</f>
        <v>307.43146849700003</v>
      </c>
      <c r="H76" s="155"/>
      <c r="I76" s="155" t="str">
        <f>VLOOKUP(A76,'Questions_de_Village_V1-2-1'!$A:$AB,10,FALSE)</f>
        <v>Daibaba_1_Maigana_</v>
      </c>
      <c r="J76" s="155" t="str">
        <f>VLOOKUP(A76,'Questions_de_Village_V1-2-1'!$A:$AB,11,FALSE)</f>
        <v>Maigana</v>
      </c>
      <c r="K76" s="155" t="str">
        <f>VLOOKUP(A76,'Questions_de_Village_V1-2-1'!$A:$AB,14,FALSE)</f>
        <v>open_well_far_from_village</v>
      </c>
      <c r="L76" s="155">
        <f>VLOOKUP(A76,'Questions_de_Village_V1-2-1'!$A:$AB,15,FALSE)</f>
        <v>0</v>
      </c>
      <c r="M76" s="155">
        <f>VLOOKUP(A76,'Questions_de_Village_V1-2-1'!$A:$AB,16,FALSE)</f>
        <v>0</v>
      </c>
      <c r="N76" s="64"/>
      <c r="O76" s="64"/>
      <c r="P76" s="64">
        <v>2789</v>
      </c>
      <c r="Q76" s="64">
        <v>2826</v>
      </c>
      <c r="R76" s="64">
        <v>38</v>
      </c>
      <c r="S76" s="63">
        <v>301</v>
      </c>
      <c r="T76" s="63">
        <v>221</v>
      </c>
      <c r="U76" s="66">
        <v>73.421926910299007</v>
      </c>
      <c r="V76" s="63">
        <v>99</v>
      </c>
      <c r="W76" s="66">
        <v>32.89036544850498</v>
      </c>
      <c r="X76" s="65">
        <v>7.9210526315789478</v>
      </c>
      <c r="Y76" s="65">
        <v>5.8157894736842106</v>
      </c>
      <c r="Z76" s="65">
        <v>2.6052631578947367</v>
      </c>
      <c r="AA76" s="68">
        <v>34</v>
      </c>
      <c r="AB76" s="66">
        <v>89.473684210526315</v>
      </c>
      <c r="AC76" s="68">
        <v>4</v>
      </c>
      <c r="AD76" s="66">
        <v>10.526315789473683</v>
      </c>
      <c r="AE76" s="68">
        <v>0</v>
      </c>
      <c r="AF76" s="66">
        <v>0</v>
      </c>
      <c r="AG76" s="68">
        <v>0</v>
      </c>
      <c r="AH76" s="66">
        <v>0</v>
      </c>
      <c r="AI76" s="64">
        <v>39</v>
      </c>
      <c r="AJ76" s="64">
        <v>60</v>
      </c>
      <c r="AK76" s="66">
        <v>39.393939393939391</v>
      </c>
      <c r="AL76" s="66">
        <v>60.606060606060609</v>
      </c>
      <c r="AM76" s="66">
        <v>100</v>
      </c>
      <c r="AN76" s="67">
        <v>37.454545454545453</v>
      </c>
    </row>
    <row r="77" spans="1:40" x14ac:dyDescent="0.25">
      <c r="A77" s="69" t="s">
        <v>1116</v>
      </c>
      <c r="B77" s="64" t="s">
        <v>1116</v>
      </c>
      <c r="C77" s="155" t="str">
        <f>VLOOKUP(A77,'Questions_de_Village_V1-2-1'!$A:$AB,1,FALSE)</f>
        <v>Almawatir</v>
      </c>
      <c r="D77" s="155" t="str">
        <f>VLOOKUP(A77,'Questions_de_Village_V1-2-1'!$A:$AB,9,FALSE)</f>
        <v>Mouatir</v>
      </c>
      <c r="E77" s="155">
        <f>VLOOKUP(A77,'Questions_de_Village_V1-2-1'!$A:$AB,4,FALSE)</f>
        <v>12.142764958600001</v>
      </c>
      <c r="F77" s="155">
        <f>VLOOKUP(A77,'Questions_de_Village_V1-2-1'!$A:$AB,5,FALSE)</f>
        <v>17.517750145000001</v>
      </c>
      <c r="G77" s="155">
        <f>VLOOKUP(A77,'Questions_de_Village_V1-2-1'!$A:$AB,6,FALSE)</f>
        <v>293.00172142299999</v>
      </c>
      <c r="H77" s="155"/>
      <c r="I77" s="155" t="str">
        <f>VLOOKUP(A77,'Questions_de_Village_V1-2-1'!$A:$AB,10,FALSE)</f>
        <v>Amloudouba</v>
      </c>
      <c r="J77" s="155" t="str">
        <f>VLOOKUP(A77,'Questions_de_Village_V1-2-1'!$A:$AB,11,FALSE)</f>
        <v>Arbouchatak</v>
      </c>
      <c r="K77" s="155" t="str">
        <f>VLOOKUP(A77,'Questions_de_Village_V1-2-1'!$A:$AB,14,FALSE)</f>
        <v>commercial_bh_in_village</v>
      </c>
      <c r="L77" s="155">
        <f>VLOOKUP(A77,'Questions_de_Village_V1-2-1'!$A:$AB,15,FALSE)</f>
        <v>0</v>
      </c>
      <c r="M77" s="155">
        <f>VLOOKUP(A77,'Questions_de_Village_V1-2-1'!$A:$AB,16,FALSE)</f>
        <v>0</v>
      </c>
      <c r="N77" s="64"/>
      <c r="O77" s="64"/>
      <c r="P77" s="64">
        <v>878</v>
      </c>
      <c r="Q77" s="64">
        <v>925</v>
      </c>
      <c r="R77" s="64">
        <v>48</v>
      </c>
      <c r="S77" s="63">
        <v>286</v>
      </c>
      <c r="T77" s="63">
        <v>190</v>
      </c>
      <c r="U77" s="66">
        <v>66.43356643356644</v>
      </c>
      <c r="V77" s="63">
        <v>86</v>
      </c>
      <c r="W77" s="66">
        <v>30.069930069930066</v>
      </c>
      <c r="X77" s="65">
        <v>5.958333333333333</v>
      </c>
      <c r="Y77" s="65">
        <v>3.9583333333333335</v>
      </c>
      <c r="Z77" s="65">
        <v>1.7916666666666667</v>
      </c>
      <c r="AA77" s="68">
        <v>43</v>
      </c>
      <c r="AB77" s="66">
        <v>89.583333333333343</v>
      </c>
      <c r="AC77" s="68">
        <v>4</v>
      </c>
      <c r="AD77" s="66">
        <v>8.3333333333333321</v>
      </c>
      <c r="AE77" s="68">
        <v>1</v>
      </c>
      <c r="AF77" s="66">
        <v>2.083333333333333</v>
      </c>
      <c r="AG77" s="68">
        <v>0</v>
      </c>
      <c r="AH77" s="66">
        <v>0</v>
      </c>
      <c r="AI77" s="64">
        <v>41</v>
      </c>
      <c r="AJ77" s="64">
        <v>44</v>
      </c>
      <c r="AK77" s="66">
        <v>47.674418604651166</v>
      </c>
      <c r="AL77" s="66">
        <v>51.162790697674424</v>
      </c>
      <c r="AM77" s="66">
        <v>98.83720930232559</v>
      </c>
      <c r="AN77" s="67">
        <v>34.697674418604649</v>
      </c>
    </row>
    <row r="78" spans="1:40" x14ac:dyDescent="0.25">
      <c r="A78" s="150" t="s">
        <v>1873</v>
      </c>
      <c r="B78" s="64" t="s">
        <v>1873</v>
      </c>
      <c r="C78" s="155" t="str">
        <f>VLOOKUP(A78,'Questions_de_Village_V1-2-1'!$A:$AB,1,FALSE)</f>
        <v>Almazaroub</v>
      </c>
      <c r="D78" s="155" t="str">
        <f>VLOOKUP(A78,'Questions_de_Village_V1-2-1'!$A:$AB,9,FALSE)</f>
        <v>Almazroub</v>
      </c>
      <c r="E78" s="155">
        <f>VLOOKUP(A78,'Questions_de_Village_V1-2-1'!$A:$AB,4,FALSE)</f>
        <v>11.932954366300001</v>
      </c>
      <c r="F78" s="155">
        <f>VLOOKUP(A78,'Questions_de_Village_V1-2-1'!$A:$AB,5,FALSE)</f>
        <v>17.232798920600001</v>
      </c>
      <c r="G78" s="155">
        <f>VLOOKUP(A78,'Questions_de_Village_V1-2-1'!$A:$AB,6,FALSE)</f>
        <v>320.15007793299998</v>
      </c>
      <c r="H78" s="155"/>
      <c r="I78" s="155" t="str">
        <f>VLOOKUP(A78,'Questions_de_Village_V1-2-1'!$A:$AB,10,FALSE)</f>
        <v>Yessie</v>
      </c>
      <c r="J78" s="155" t="str">
        <f>VLOOKUP(A78,'Questions_de_Village_V1-2-1'!$A:$AB,11,FALSE)</f>
        <v>Gama</v>
      </c>
      <c r="K78" s="155" t="str">
        <f>VLOOKUP(A78,'Questions_de_Village_V1-2-1'!$A:$AB,14,FALSE)</f>
        <v>bh_in_village</v>
      </c>
      <c r="L78" s="155">
        <f>VLOOKUP(A78,'Questions_de_Village_V1-2-1'!$A:$AB,15,FALSE)</f>
        <v>1</v>
      </c>
      <c r="M78" s="155">
        <f>VLOOKUP(A78,'Questions_de_Village_V1-2-1'!$A:$AB,16,FALSE)</f>
        <v>0</v>
      </c>
      <c r="N78" s="64"/>
      <c r="O78" s="64"/>
      <c r="P78" s="64">
        <v>1880</v>
      </c>
      <c r="Q78" s="64">
        <v>1904</v>
      </c>
      <c r="R78" s="64">
        <v>25</v>
      </c>
      <c r="S78" s="63">
        <v>147</v>
      </c>
      <c r="T78" s="63">
        <v>95</v>
      </c>
      <c r="U78" s="66">
        <v>64.625850340136054</v>
      </c>
      <c r="V78" s="63">
        <v>46</v>
      </c>
      <c r="W78" s="66">
        <v>31.292517006802722</v>
      </c>
      <c r="X78" s="65">
        <v>5.88</v>
      </c>
      <c r="Y78" s="65">
        <v>3.9583333333333335</v>
      </c>
      <c r="Z78" s="65">
        <v>1.84</v>
      </c>
      <c r="AA78" s="68">
        <v>23</v>
      </c>
      <c r="AB78" s="66">
        <v>92</v>
      </c>
      <c r="AC78" s="68">
        <v>2</v>
      </c>
      <c r="AD78" s="66">
        <v>8</v>
      </c>
      <c r="AE78" s="68">
        <v>0</v>
      </c>
      <c r="AF78" s="66">
        <v>0</v>
      </c>
      <c r="AG78" s="68">
        <v>0</v>
      </c>
      <c r="AH78" s="66">
        <v>0</v>
      </c>
      <c r="AI78" s="64">
        <v>23</v>
      </c>
      <c r="AJ78" s="64">
        <v>21</v>
      </c>
      <c r="AK78" s="66">
        <v>50</v>
      </c>
      <c r="AL78" s="66">
        <v>45.652173913043477</v>
      </c>
      <c r="AM78" s="66">
        <v>95.65217391304347</v>
      </c>
      <c r="AN78" s="67">
        <v>29.391304347826086</v>
      </c>
    </row>
    <row r="79" spans="1:40" x14ac:dyDescent="0.25">
      <c r="A79" s="150" t="s">
        <v>1871</v>
      </c>
      <c r="B79" s="64" t="s">
        <v>1871</v>
      </c>
      <c r="C79" s="155" t="str">
        <f>VLOOKUP(A79,'Questions_de_Village_V1-2-1'!$A:$AB,1,FALSE)</f>
        <v>Almime</v>
      </c>
      <c r="D79" s="155" t="str">
        <f>VLOOKUP(A79,'Questions_de_Village_V1-2-1'!$A:$AB,9,FALSE)</f>
        <v>Almim1</v>
      </c>
      <c r="E79" s="155">
        <f>VLOOKUP(A79,'Questions_de_Village_V1-2-1'!$A:$AB,4,FALSE)</f>
        <v>11.9096094975</v>
      </c>
      <c r="F79" s="155">
        <f>VLOOKUP(A79,'Questions_de_Village_V1-2-1'!$A:$AB,5,FALSE)</f>
        <v>17.191684725999998</v>
      </c>
      <c r="G79" s="155">
        <f>VLOOKUP(A79,'Questions_de_Village_V1-2-1'!$A:$AB,6,FALSE)</f>
        <v>336.21995572399999</v>
      </c>
      <c r="H79" s="155"/>
      <c r="I79" s="155" t="str">
        <f>VLOOKUP(A79,'Questions_de_Village_V1-2-1'!$A:$AB,10,FALSE)</f>
        <v>Yessie</v>
      </c>
      <c r="J79" s="155" t="str">
        <f>VLOOKUP(A79,'Questions_de_Village_V1-2-1'!$A:$AB,11,FALSE)</f>
        <v>Gama</v>
      </c>
      <c r="K79" s="155" t="str">
        <f>VLOOKUP(A79,'Questions_de_Village_V1-2-1'!$A:$AB,14,FALSE)</f>
        <v>bh_in_village</v>
      </c>
      <c r="L79" s="155">
        <f>VLOOKUP(A79,'Questions_de_Village_V1-2-1'!$A:$AB,15,FALSE)</f>
        <v>1</v>
      </c>
      <c r="M79" s="155">
        <f>VLOOKUP(A79,'Questions_de_Village_V1-2-1'!$A:$AB,16,FALSE)</f>
        <v>0</v>
      </c>
      <c r="N79" s="64"/>
      <c r="O79" s="64"/>
      <c r="P79" s="64">
        <v>1838</v>
      </c>
      <c r="Q79" s="64">
        <v>1869</v>
      </c>
      <c r="R79" s="64">
        <v>32</v>
      </c>
      <c r="S79" s="63">
        <v>194</v>
      </c>
      <c r="T79" s="63">
        <v>131</v>
      </c>
      <c r="U79" s="66">
        <v>67.525773195876297</v>
      </c>
      <c r="V79" s="63">
        <v>61</v>
      </c>
      <c r="W79" s="66">
        <v>31.443298969072163</v>
      </c>
      <c r="X79" s="65">
        <v>6.0625</v>
      </c>
      <c r="Y79" s="65">
        <v>4.09375</v>
      </c>
      <c r="Z79" s="65">
        <v>1.90625</v>
      </c>
      <c r="AA79" s="68">
        <v>32</v>
      </c>
      <c r="AB79" s="66">
        <v>100</v>
      </c>
      <c r="AC79" s="68">
        <v>0</v>
      </c>
      <c r="AD79" s="66">
        <v>0</v>
      </c>
      <c r="AE79" s="68">
        <v>0</v>
      </c>
      <c r="AF79" s="66">
        <v>0</v>
      </c>
      <c r="AG79" s="68">
        <v>0</v>
      </c>
      <c r="AH79" s="66">
        <v>0</v>
      </c>
      <c r="AI79" s="64">
        <v>30</v>
      </c>
      <c r="AJ79" s="64">
        <v>25</v>
      </c>
      <c r="AK79" s="66">
        <v>49.180327868852459</v>
      </c>
      <c r="AL79" s="66">
        <v>40.983606557377051</v>
      </c>
      <c r="AM79" s="66">
        <v>90.163934426229503</v>
      </c>
      <c r="AN79" s="67">
        <v>27.180327868852459</v>
      </c>
    </row>
    <row r="80" spans="1:40" x14ac:dyDescent="0.25">
      <c r="A80" s="149" t="s">
        <v>1461</v>
      </c>
      <c r="B80" s="64" t="s">
        <v>1461</v>
      </c>
      <c r="C80" s="155" t="str">
        <f>VLOOKUP(A80,'Questions_de_Village_V1-2-1'!$A:$AB,1,FALSE)</f>
        <v>Alnaama Deye</v>
      </c>
      <c r="D80" s="155" t="str">
        <f>VLOOKUP(A80,'Questions_de_Village_V1-2-1'!$A:$AB,9,FALSE)</f>
        <v>Hilit Dehiyé Anaama</v>
      </c>
      <c r="E80" s="155">
        <f>VLOOKUP(A80,'Questions_de_Village_V1-2-1'!$A:$AB,4,FALSE)</f>
        <v>12.2541197645</v>
      </c>
      <c r="F80" s="155">
        <f>VLOOKUP(A80,'Questions_de_Village_V1-2-1'!$A:$AB,5,FALSE)</f>
        <v>17.121419044700001</v>
      </c>
      <c r="G80" s="155">
        <f>VLOOKUP(A80,'Questions_de_Village_V1-2-1'!$A:$AB,6,FALSE)</f>
        <v>323.13742917799999</v>
      </c>
      <c r="H80" s="155"/>
      <c r="I80" s="155" t="str">
        <f>VLOOKUP(A80,'Questions_de_Village_V1-2-1'!$A:$AB,10,FALSE)</f>
        <v>Tania_1_Bokoro_</v>
      </c>
      <c r="J80" s="155" t="str">
        <f>VLOOKUP(A80,'Questions_de_Village_V1-2-1'!$A:$AB,11,FALSE)</f>
        <v>Tchawai</v>
      </c>
      <c r="K80" s="155" t="str">
        <f>VLOOKUP(A80,'Questions_de_Village_V1-2-1'!$A:$AB,14,FALSE)</f>
        <v>bh_in_village</v>
      </c>
      <c r="L80" s="155">
        <f>VLOOKUP(A80,'Questions_de_Village_V1-2-1'!$A:$AB,15,FALSE)</f>
        <v>2</v>
      </c>
      <c r="M80" s="155">
        <f>VLOOKUP(A80,'Questions_de_Village_V1-2-1'!$A:$AB,16,FALSE)</f>
        <v>0</v>
      </c>
      <c r="N80" s="64"/>
      <c r="O80" s="64"/>
      <c r="P80" s="64">
        <v>1240</v>
      </c>
      <c r="Q80" s="64">
        <v>1344</v>
      </c>
      <c r="R80" s="64">
        <v>105</v>
      </c>
      <c r="S80" s="63">
        <v>637</v>
      </c>
      <c r="T80" s="63">
        <v>438</v>
      </c>
      <c r="U80" s="66">
        <v>68.759811616954465</v>
      </c>
      <c r="V80" s="63">
        <v>154</v>
      </c>
      <c r="W80" s="66">
        <v>24.175824175824175</v>
      </c>
      <c r="X80" s="65">
        <v>6.0666666666666664</v>
      </c>
      <c r="Y80" s="65">
        <v>4.1714285714285717</v>
      </c>
      <c r="Z80" s="65">
        <v>1.4666666666666666</v>
      </c>
      <c r="AA80" s="68">
        <v>97</v>
      </c>
      <c r="AB80" s="66">
        <v>92.38095238095238</v>
      </c>
      <c r="AC80" s="68">
        <v>5</v>
      </c>
      <c r="AD80" s="66">
        <v>4.7619047619047619</v>
      </c>
      <c r="AE80" s="68">
        <v>0</v>
      </c>
      <c r="AF80" s="66">
        <v>0</v>
      </c>
      <c r="AG80" s="68">
        <v>0</v>
      </c>
      <c r="AH80" s="66">
        <v>0</v>
      </c>
      <c r="AI80" s="64">
        <v>75</v>
      </c>
      <c r="AJ80" s="64">
        <v>79</v>
      </c>
      <c r="AK80" s="66">
        <v>48.701298701298704</v>
      </c>
      <c r="AL80" s="66">
        <v>51.298701298701296</v>
      </c>
      <c r="AM80" s="66">
        <v>100</v>
      </c>
      <c r="AN80" s="67">
        <v>34.084415584415588</v>
      </c>
    </row>
    <row r="81" spans="1:40" x14ac:dyDescent="0.25">
      <c r="A81" s="71" t="s">
        <v>1117</v>
      </c>
      <c r="B81" s="64" t="s">
        <v>1953</v>
      </c>
      <c r="C81" s="155" t="str">
        <f>VLOOKUP(A81,'Questions_de_Village_V1-2-1'!$A:$AB,1,FALSE)</f>
        <v xml:space="preserve">Alota </v>
      </c>
      <c r="D81" s="155" t="str">
        <f>VLOOKUP(A81,'Questions_de_Village_V1-2-1'!$A:$AB,9,FALSE)</f>
        <v>Alota</v>
      </c>
      <c r="E81" s="155">
        <f>VLOOKUP(A81,'Questions_de_Village_V1-2-1'!$A:$AB,4,FALSE)</f>
        <v>12.0853456208</v>
      </c>
      <c r="F81" s="155">
        <f>VLOOKUP(A81,'Questions_de_Village_V1-2-1'!$A:$AB,5,FALSE)</f>
        <v>17.4439813758</v>
      </c>
      <c r="G81" s="155">
        <f>VLOOKUP(A81,'Questions_de_Village_V1-2-1'!$A:$AB,6,FALSE)</f>
        <v>367.50101909599999</v>
      </c>
      <c r="H81" s="155"/>
      <c r="I81" s="155" t="str">
        <f>VLOOKUP(A81,'Questions_de_Village_V1-2-1'!$A:$AB,10,FALSE)</f>
        <v>Amloudouba</v>
      </c>
      <c r="J81" s="155" t="str">
        <f>VLOOKUP(A81,'Questions_de_Village_V1-2-1'!$A:$AB,11,FALSE)</f>
        <v>Arbouchatak</v>
      </c>
      <c r="K81" s="155" t="str">
        <f>VLOOKUP(A81,'Questions_de_Village_V1-2-1'!$A:$AB,14,FALSE)</f>
        <v>swamp_near_by</v>
      </c>
      <c r="L81" s="155">
        <f>VLOOKUP(A81,'Questions_de_Village_V1-2-1'!$A:$AB,15,FALSE)</f>
        <v>0</v>
      </c>
      <c r="M81" s="155">
        <f>VLOOKUP(A81,'Questions_de_Village_V1-2-1'!$A:$AB,16,FALSE)</f>
        <v>0</v>
      </c>
      <c r="N81" s="64"/>
      <c r="O81" s="64"/>
      <c r="P81" s="64">
        <v>1375</v>
      </c>
      <c r="Q81" s="64">
        <v>1382</v>
      </c>
      <c r="R81" s="64">
        <v>8</v>
      </c>
      <c r="S81" s="63">
        <v>33</v>
      </c>
      <c r="T81" s="63">
        <v>18</v>
      </c>
      <c r="U81" s="66">
        <v>54.54545454545454</v>
      </c>
      <c r="V81" s="63">
        <v>8</v>
      </c>
      <c r="W81" s="66">
        <v>24.242424242424242</v>
      </c>
      <c r="X81" s="65">
        <v>4.125</v>
      </c>
      <c r="Y81" s="65">
        <v>2.25</v>
      </c>
      <c r="Z81" s="65">
        <v>1</v>
      </c>
      <c r="AA81" s="68">
        <v>8</v>
      </c>
      <c r="AB81" s="66">
        <v>100</v>
      </c>
      <c r="AC81" s="68">
        <v>0</v>
      </c>
      <c r="AD81" s="66">
        <v>0</v>
      </c>
      <c r="AE81" s="68">
        <v>0</v>
      </c>
      <c r="AF81" s="66">
        <v>0</v>
      </c>
      <c r="AG81" s="68">
        <v>0</v>
      </c>
      <c r="AH81" s="66">
        <v>0</v>
      </c>
      <c r="AI81" s="64">
        <v>5</v>
      </c>
      <c r="AJ81" s="64">
        <v>3</v>
      </c>
      <c r="AK81" s="66">
        <v>62.5</v>
      </c>
      <c r="AL81" s="66">
        <v>37.5</v>
      </c>
      <c r="AM81" s="66">
        <v>100</v>
      </c>
      <c r="AN81" s="67">
        <v>28.875</v>
      </c>
    </row>
    <row r="82" spans="1:40" x14ac:dyDescent="0.25">
      <c r="A82" s="149" t="s">
        <v>1143</v>
      </c>
      <c r="B82" s="64" t="s">
        <v>1143</v>
      </c>
      <c r="C82" s="155" t="str">
        <f>VLOOKUP(A82,'Questions_de_Village_V1-2-1'!$A:$AB,1,FALSE)</f>
        <v>Al-Tchoutchou</v>
      </c>
      <c r="D82" s="155" t="str">
        <f>VLOOKUP(A82,'Questions_de_Village_V1-2-1'!$A:$AB,9,FALSE)</f>
        <v>Tchoutchou</v>
      </c>
      <c r="E82" s="155">
        <f>VLOOKUP(A82,'Questions_de_Village_V1-2-1'!$A:$AB,4,FALSE)</f>
        <v>12.434873077000001</v>
      </c>
      <c r="F82" s="155">
        <f>VLOOKUP(A82,'Questions_de_Village_V1-2-1'!$A:$AB,5,FALSE)</f>
        <v>16.207612789799999</v>
      </c>
      <c r="G82" s="155">
        <f>VLOOKUP(A82,'Questions_de_Village_V1-2-1'!$A:$AB,6,FALSE)</f>
        <v>314.92673615299998</v>
      </c>
      <c r="H82" s="155"/>
      <c r="I82" s="155" t="str">
        <f>VLOOKUP(A82,'Questions_de_Village_V1-2-1'!$A:$AB,10,FALSE)</f>
        <v>Assala</v>
      </c>
      <c r="J82" s="155" t="str">
        <f>VLOOKUP(A82,'Questions_de_Village_V1-2-1'!$A:$AB,11,FALSE)</f>
        <v>Bisney</v>
      </c>
      <c r="K82" s="155" t="str">
        <f>VLOOKUP(A82,'Questions_de_Village_V1-2-1'!$A:$AB,14,FALSE)</f>
        <v>open_well_far_from_village</v>
      </c>
      <c r="L82" s="155">
        <f>VLOOKUP(A82,'Questions_de_Village_V1-2-1'!$A:$AB,15,FALSE)</f>
        <v>0</v>
      </c>
      <c r="M82" s="155">
        <f>VLOOKUP(A82,'Questions_de_Village_V1-2-1'!$A:$AB,16,FALSE)</f>
        <v>1</v>
      </c>
      <c r="N82" s="64"/>
      <c r="O82" s="64"/>
      <c r="P82" s="64">
        <v>679</v>
      </c>
      <c r="Q82" s="64">
        <v>723</v>
      </c>
      <c r="R82" s="64">
        <v>45</v>
      </c>
      <c r="S82" s="63">
        <v>271</v>
      </c>
      <c r="T82" s="63">
        <v>175</v>
      </c>
      <c r="U82" s="66">
        <v>64.575645756457561</v>
      </c>
      <c r="V82" s="63">
        <v>89</v>
      </c>
      <c r="W82" s="66">
        <v>32.841328413284131</v>
      </c>
      <c r="X82" s="65">
        <v>6.0222222222222221</v>
      </c>
      <c r="Y82" s="65">
        <v>3.8888888888888888</v>
      </c>
      <c r="Z82" s="65">
        <v>1.9777777777777779</v>
      </c>
      <c r="AA82" s="68">
        <v>39</v>
      </c>
      <c r="AB82" s="66">
        <v>86.666666666666671</v>
      </c>
      <c r="AC82" s="68">
        <v>6</v>
      </c>
      <c r="AD82" s="66">
        <v>13.333333333333334</v>
      </c>
      <c r="AE82" s="68">
        <v>0</v>
      </c>
      <c r="AF82" s="66">
        <v>0</v>
      </c>
      <c r="AG82" s="68">
        <v>0</v>
      </c>
      <c r="AH82" s="66">
        <v>0</v>
      </c>
      <c r="AI82" s="64">
        <v>41</v>
      </c>
      <c r="AJ82" s="64">
        <v>48</v>
      </c>
      <c r="AK82" s="66">
        <v>46.067415730337082</v>
      </c>
      <c r="AL82" s="66">
        <v>53.932584269662918</v>
      </c>
      <c r="AM82" s="66">
        <v>100</v>
      </c>
      <c r="AN82" s="67">
        <v>33.831460674157306</v>
      </c>
    </row>
    <row r="83" spans="1:40" x14ac:dyDescent="0.25">
      <c r="A83" s="149" t="s">
        <v>1159</v>
      </c>
      <c r="B83" s="64" t="s">
        <v>1159</v>
      </c>
      <c r="C83" s="155" t="str">
        <f>VLOOKUP(A83,'Questions_de_Village_V1-2-1'!$A:$AB,1,FALSE)</f>
        <v>Alwida 2</v>
      </c>
      <c r="D83" s="155" t="str">
        <f>VLOOKUP(A83,'Questions_de_Village_V1-2-1'!$A:$AB,9,FALSE)</f>
        <v>Alwihda2</v>
      </c>
      <c r="E83" s="155">
        <f>VLOOKUP(A83,'Questions_de_Village_V1-2-1'!$A:$AB,4,FALSE)</f>
        <v>12.3724262684</v>
      </c>
      <c r="F83" s="155">
        <f>VLOOKUP(A83,'Questions_de_Village_V1-2-1'!$A:$AB,5,FALSE)</f>
        <v>17.064451918900001</v>
      </c>
      <c r="G83" s="155">
        <f>VLOOKUP(A83,'Questions_de_Village_V1-2-1'!$A:$AB,6,FALSE)</f>
        <v>304.18835015000002</v>
      </c>
      <c r="H83" s="155"/>
      <c r="I83" s="155" t="str">
        <f>VLOOKUP(A83,'Questions_de_Village_V1-2-1'!$A:$AB,10,FALSE)</f>
        <v>Tania_2_Dukshi_</v>
      </c>
      <c r="J83" s="155" t="str">
        <f>VLOOKUP(A83,'Questions_de_Village_V1-2-1'!$A:$AB,11,FALSE)</f>
        <v>Bokoro</v>
      </c>
      <c r="K83" s="155" t="str">
        <f>VLOOKUP(A83,'Questions_de_Village_V1-2-1'!$A:$AB,14,FALSE)</f>
        <v>bh_in_village</v>
      </c>
      <c r="L83" s="155">
        <f>VLOOKUP(A83,'Questions_de_Village_V1-2-1'!$A:$AB,15,FALSE)</f>
        <v>1</v>
      </c>
      <c r="M83" s="155">
        <f>VLOOKUP(A83,'Questions_de_Village_V1-2-1'!$A:$AB,16,FALSE)</f>
        <v>0</v>
      </c>
      <c r="N83" s="64"/>
      <c r="O83" s="64"/>
      <c r="P83" s="64">
        <v>1282</v>
      </c>
      <c r="Q83" s="64">
        <v>1348</v>
      </c>
      <c r="R83" s="64">
        <v>67</v>
      </c>
      <c r="S83" s="63">
        <v>464</v>
      </c>
      <c r="T83" s="63">
        <v>318</v>
      </c>
      <c r="U83" s="66">
        <v>68.534482758620683</v>
      </c>
      <c r="V83" s="63">
        <v>171</v>
      </c>
      <c r="W83" s="66">
        <v>36.853448275862064</v>
      </c>
      <c r="X83" s="65">
        <v>6.9253731343283578</v>
      </c>
      <c r="Y83" s="65">
        <v>4.8181818181818183</v>
      </c>
      <c r="Z83" s="65">
        <v>2.5522388059701493</v>
      </c>
      <c r="AA83" s="68">
        <v>55</v>
      </c>
      <c r="AB83" s="66">
        <v>82.089552238805979</v>
      </c>
      <c r="AC83" s="68">
        <v>11</v>
      </c>
      <c r="AD83" s="66">
        <v>16.417910447761194</v>
      </c>
      <c r="AE83" s="68">
        <v>1</v>
      </c>
      <c r="AF83" s="66">
        <v>1.4925373134328357</v>
      </c>
      <c r="AG83" s="68">
        <v>0</v>
      </c>
      <c r="AH83" s="66">
        <v>0</v>
      </c>
      <c r="AI83" s="64">
        <v>81</v>
      </c>
      <c r="AJ83" s="64">
        <v>90</v>
      </c>
      <c r="AK83" s="66">
        <v>47.368421052631575</v>
      </c>
      <c r="AL83" s="66">
        <v>52.631578947368418</v>
      </c>
      <c r="AM83" s="66">
        <v>100</v>
      </c>
      <c r="AN83" s="67">
        <v>33.707602339181285</v>
      </c>
    </row>
    <row r="84" spans="1:40" x14ac:dyDescent="0.25">
      <c r="A84" s="149" t="s">
        <v>1160</v>
      </c>
      <c r="B84" s="64" t="s">
        <v>1160</v>
      </c>
      <c r="C84" s="155" t="str">
        <f>VLOOKUP(A84,'Questions_de_Village_V1-2-1'!$A:$AB,1,FALSE)</f>
        <v>Alwida 3</v>
      </c>
      <c r="D84" s="155" t="str">
        <f>VLOOKUP(A84,'Questions_de_Village_V1-2-1'!$A:$AB,9,FALSE)</f>
        <v>Alwihda3</v>
      </c>
      <c r="E84" s="155">
        <f>VLOOKUP(A84,'Questions_de_Village_V1-2-1'!$A:$AB,4,FALSE)</f>
        <v>12.3752862483</v>
      </c>
      <c r="F84" s="155">
        <f>VLOOKUP(A84,'Questions_de_Village_V1-2-1'!$A:$AB,5,FALSE)</f>
        <v>17.063824706999998</v>
      </c>
      <c r="G84" s="155">
        <f>VLOOKUP(A84,'Questions_de_Village_V1-2-1'!$A:$AB,6,FALSE)</f>
        <v>342.01732106700001</v>
      </c>
      <c r="H84" s="155"/>
      <c r="I84" s="155" t="str">
        <f>VLOOKUP(A84,'Questions_de_Village_V1-2-1'!$A:$AB,10,FALSE)</f>
        <v>Tania_2_Dukshi_</v>
      </c>
      <c r="J84" s="155" t="str">
        <f>VLOOKUP(A84,'Questions_de_Village_V1-2-1'!$A:$AB,11,FALSE)</f>
        <v>Bokoro</v>
      </c>
      <c r="K84" s="155" t="str">
        <f>VLOOKUP(A84,'Questions_de_Village_V1-2-1'!$A:$AB,14,FALSE)</f>
        <v>commercial_bh_in_next_village</v>
      </c>
      <c r="L84" s="155">
        <f>VLOOKUP(A84,'Questions_de_Village_V1-2-1'!$A:$AB,15,FALSE)</f>
        <v>1</v>
      </c>
      <c r="M84" s="155">
        <f>VLOOKUP(A84,'Questions_de_Village_V1-2-1'!$A:$AB,16,FALSE)</f>
        <v>0</v>
      </c>
      <c r="N84" s="64"/>
      <c r="O84" s="64"/>
      <c r="P84" s="64">
        <v>1349</v>
      </c>
      <c r="Q84" s="64">
        <v>1512</v>
      </c>
      <c r="R84" s="64">
        <v>164</v>
      </c>
      <c r="S84" s="63">
        <v>954</v>
      </c>
      <c r="T84" s="63">
        <v>614</v>
      </c>
      <c r="U84" s="66">
        <v>64.360587002096437</v>
      </c>
      <c r="V84" s="63">
        <v>353</v>
      </c>
      <c r="W84" s="66">
        <v>37.0020964360587</v>
      </c>
      <c r="X84" s="65">
        <v>5.8170731707317076</v>
      </c>
      <c r="Y84" s="65">
        <v>3.8136645962732918</v>
      </c>
      <c r="Z84" s="65">
        <v>2.1524390243902438</v>
      </c>
      <c r="AA84" s="68">
        <v>151</v>
      </c>
      <c r="AB84" s="66">
        <v>92.073170731707322</v>
      </c>
      <c r="AC84" s="68">
        <v>12</v>
      </c>
      <c r="AD84" s="66">
        <v>7.3170731707317067</v>
      </c>
      <c r="AE84" s="68">
        <v>1</v>
      </c>
      <c r="AF84" s="66">
        <v>0.6097560975609756</v>
      </c>
      <c r="AG84" s="68">
        <v>0</v>
      </c>
      <c r="AH84" s="66">
        <v>0</v>
      </c>
      <c r="AI84" s="64">
        <v>177</v>
      </c>
      <c r="AJ84" s="64">
        <v>176</v>
      </c>
      <c r="AK84" s="66">
        <v>50.141643059490079</v>
      </c>
      <c r="AL84" s="66">
        <v>49.858356940509914</v>
      </c>
      <c r="AM84" s="66">
        <v>100</v>
      </c>
      <c r="AN84" s="67">
        <v>30.223796033994333</v>
      </c>
    </row>
    <row r="85" spans="1:40" x14ac:dyDescent="0.25">
      <c r="A85" s="150" t="s">
        <v>1803</v>
      </c>
      <c r="B85" s="64" t="s">
        <v>1803</v>
      </c>
      <c r="C85" s="155" t="e">
        <f>VLOOKUP(A85,'Questions_de_Village_V1-2-1'!$A:$AB,1,FALSE)</f>
        <v>#N/A</v>
      </c>
      <c r="D85" s="155" t="e">
        <f>VLOOKUP(A85,'Questions_de_Village_V1-2-1'!$A:$AB,9,FALSE)</f>
        <v>#N/A</v>
      </c>
      <c r="E85" s="155" t="e">
        <f>VLOOKUP(A85,'Questions_de_Village_V1-2-1'!$A:$AB,4,FALSE)</f>
        <v>#N/A</v>
      </c>
      <c r="F85" s="155" t="e">
        <f>VLOOKUP(A85,'Questions_de_Village_V1-2-1'!$A:$AB,5,FALSE)</f>
        <v>#N/A</v>
      </c>
      <c r="G85" s="155" t="e">
        <f>VLOOKUP(A85,'Questions_de_Village_V1-2-1'!$A:$AB,6,FALSE)</f>
        <v>#N/A</v>
      </c>
      <c r="H85" s="155"/>
      <c r="I85" s="155" t="e">
        <f>VLOOKUP(A85,'Questions_de_Village_V1-2-1'!$A:$AB,10,FALSE)</f>
        <v>#N/A</v>
      </c>
      <c r="J85" s="155" t="e">
        <f>VLOOKUP(A85,'Questions_de_Village_V1-2-1'!$A:$AB,11,FALSE)</f>
        <v>#N/A</v>
      </c>
      <c r="K85" s="155" t="e">
        <f>VLOOKUP(A85,'Questions_de_Village_V1-2-1'!$A:$AB,14,FALSE)</f>
        <v>#N/A</v>
      </c>
      <c r="L85" s="155" t="e">
        <f>VLOOKUP(A85,'Questions_de_Village_V1-2-1'!$A:$AB,15,FALSE)</f>
        <v>#N/A</v>
      </c>
      <c r="M85" s="155" t="e">
        <f>VLOOKUP(A85,'Questions_de_Village_V1-2-1'!$A:$AB,16,FALSE)</f>
        <v>#N/A</v>
      </c>
      <c r="N85" s="64"/>
      <c r="O85" s="64"/>
      <c r="P85" s="64">
        <v>1487</v>
      </c>
      <c r="Q85" s="64">
        <v>1542</v>
      </c>
      <c r="R85" s="64">
        <v>56</v>
      </c>
      <c r="S85" s="63">
        <v>287</v>
      </c>
      <c r="T85" s="63">
        <v>182</v>
      </c>
      <c r="U85" s="66">
        <v>63.414634146341463</v>
      </c>
      <c r="V85" s="63">
        <v>72</v>
      </c>
      <c r="W85" s="66">
        <v>25.087108013937282</v>
      </c>
      <c r="X85" s="65">
        <v>5.125</v>
      </c>
      <c r="Y85" s="65">
        <v>3.25</v>
      </c>
      <c r="Z85" s="65">
        <v>1.2857142857142858</v>
      </c>
      <c r="AA85" s="68">
        <v>54</v>
      </c>
      <c r="AB85" s="66">
        <v>96.428571428571431</v>
      </c>
      <c r="AC85" s="68">
        <v>1</v>
      </c>
      <c r="AD85" s="66">
        <v>1.7857142857142856</v>
      </c>
      <c r="AE85" s="68">
        <v>0</v>
      </c>
      <c r="AF85" s="66">
        <v>0</v>
      </c>
      <c r="AG85" s="68">
        <v>0</v>
      </c>
      <c r="AH85" s="66">
        <v>0</v>
      </c>
      <c r="AI85" s="64">
        <v>33</v>
      </c>
      <c r="AJ85" s="64">
        <v>39</v>
      </c>
      <c r="AK85" s="66">
        <v>45.833333333333329</v>
      </c>
      <c r="AL85" s="66">
        <v>54.166666666666664</v>
      </c>
      <c r="AM85" s="66">
        <v>100</v>
      </c>
      <c r="AN85" s="67">
        <v>33.875</v>
      </c>
    </row>
    <row r="86" spans="1:40" x14ac:dyDescent="0.25">
      <c r="A86" s="73" t="s">
        <v>1898</v>
      </c>
      <c r="B86" s="74" t="s">
        <v>1997</v>
      </c>
      <c r="C86" s="155" t="str">
        <f>VLOOKUP(A86,'Questions_de_Village_V1-2-1'!$A:$AB,1,FALSE)</f>
        <v>Amachacha</v>
      </c>
      <c r="D86" s="155" t="str">
        <f>VLOOKUP(A86,'Questions_de_Village_V1-2-1'!$A:$AB,9,FALSE)</f>
        <v>Sihebaya</v>
      </c>
      <c r="E86" s="155">
        <f>VLOOKUP(A86,'Questions_de_Village_V1-2-1'!$A:$AB,4,FALSE)</f>
        <v>12.519364336800001</v>
      </c>
      <c r="F86" s="155">
        <f>VLOOKUP(A86,'Questions_de_Village_V1-2-1'!$A:$AB,5,FALSE)</f>
        <v>16.720886509500001</v>
      </c>
      <c r="G86" s="155">
        <f>VLOOKUP(A86,'Questions_de_Village_V1-2-1'!$A:$AB,6,FALSE)</f>
        <v>295.18314181199997</v>
      </c>
      <c r="H86" s="155"/>
      <c r="I86" s="155" t="str">
        <f>VLOOKUP(A86,'Questions_de_Village_V1-2-1'!$A:$AB,10,FALSE)</f>
        <v>Mayakne</v>
      </c>
      <c r="J86" s="155" t="str">
        <f>VLOOKUP(A86,'Questions_de_Village_V1-2-1'!$A:$AB,11,FALSE)</f>
        <v>Gambir</v>
      </c>
      <c r="K86" s="155" t="str">
        <f>VLOOKUP(A86,'Questions_de_Village_V1-2-1'!$A:$AB,14,FALSE)</f>
        <v>bh_in_village</v>
      </c>
      <c r="L86" s="155">
        <f>VLOOKUP(A86,'Questions_de_Village_V1-2-1'!$A:$AB,15,FALSE)</f>
        <v>1</v>
      </c>
      <c r="M86" s="155">
        <f>VLOOKUP(A86,'Questions_de_Village_V1-2-1'!$A:$AB,16,FALSE)</f>
        <v>1</v>
      </c>
      <c r="N86" s="74"/>
      <c r="O86" s="74"/>
      <c r="P86" s="74">
        <v>1118</v>
      </c>
      <c r="Q86" s="74">
        <v>1260</v>
      </c>
      <c r="R86" s="74">
        <v>143</v>
      </c>
      <c r="S86" s="72">
        <v>878</v>
      </c>
      <c r="T86" s="72">
        <v>588</v>
      </c>
      <c r="U86" s="76">
        <v>66.970387243735757</v>
      </c>
      <c r="V86" s="72">
        <v>260</v>
      </c>
      <c r="W86" s="76">
        <v>29.6127562642369</v>
      </c>
      <c r="X86" s="75">
        <v>6.13986013986014</v>
      </c>
      <c r="Y86" s="75">
        <v>4.558139534883721</v>
      </c>
      <c r="Z86" s="75">
        <v>1.8181818181818181</v>
      </c>
      <c r="AA86" s="78">
        <v>126</v>
      </c>
      <c r="AB86" s="76">
        <v>88.111888111888121</v>
      </c>
      <c r="AC86" s="78">
        <v>11</v>
      </c>
      <c r="AD86" s="76">
        <v>7.6923076923076925</v>
      </c>
      <c r="AE86" s="78">
        <v>4</v>
      </c>
      <c r="AF86" s="76">
        <v>2.7972027972027971</v>
      </c>
      <c r="AG86" s="78">
        <v>0</v>
      </c>
      <c r="AH86" s="76">
        <v>0</v>
      </c>
      <c r="AI86" s="74">
        <v>116</v>
      </c>
      <c r="AJ86" s="74">
        <v>143</v>
      </c>
      <c r="AK86" s="76">
        <v>44.61538461538462</v>
      </c>
      <c r="AL86" s="76">
        <v>55.000000000000007</v>
      </c>
      <c r="AM86" s="76">
        <v>99.615384615384627</v>
      </c>
      <c r="AN86" s="77">
        <v>32.942307692307693</v>
      </c>
    </row>
    <row r="87" spans="1:40" x14ac:dyDescent="0.25">
      <c r="A87" s="149" t="s">
        <v>1283</v>
      </c>
      <c r="B87" s="74" t="s">
        <v>1981</v>
      </c>
      <c r="C87" s="155" t="str">
        <f>VLOOKUP(A87,'Questions_de_Village_V1-2-1'!$A:$AB,1,FALSE)</f>
        <v>Amada</v>
      </c>
      <c r="D87" s="155" t="str">
        <f>VLOOKUP(A87,'Questions_de_Village_V1-2-1'!$A:$AB,9,FALSE)</f>
        <v>Amada</v>
      </c>
      <c r="E87" s="155">
        <f>VLOOKUP(A87,'Questions_de_Village_V1-2-1'!$A:$AB,4,FALSE)</f>
        <v>12.6712989594</v>
      </c>
      <c r="F87" s="155">
        <f>VLOOKUP(A87,'Questions_de_Village_V1-2-1'!$A:$AB,5,FALSE)</f>
        <v>16.984868673600001</v>
      </c>
      <c r="G87" s="155">
        <f>VLOOKUP(A87,'Questions_de_Village_V1-2-1'!$A:$AB,6,FALSE)</f>
        <v>313.900142512</v>
      </c>
      <c r="H87" s="155"/>
      <c r="I87" s="155" t="str">
        <f>VLOOKUP(A87,'Questions_de_Village_V1-2-1'!$A:$AB,10,FALSE)</f>
        <v>Moito</v>
      </c>
      <c r="J87" s="155" t="str">
        <f>VLOOKUP(A87,'Questions_de_Village_V1-2-1'!$A:$AB,11,FALSE)</f>
        <v>Djokhana</v>
      </c>
      <c r="K87" s="155" t="str">
        <f>VLOOKUP(A87,'Questions_de_Village_V1-2-1'!$A:$AB,14,FALSE)</f>
        <v>open_well_far_from_village</v>
      </c>
      <c r="L87" s="155">
        <f>VLOOKUP(A87,'Questions_de_Village_V1-2-1'!$A:$AB,15,FALSE)</f>
        <v>0</v>
      </c>
      <c r="M87" s="155">
        <f>VLOOKUP(A87,'Questions_de_Village_V1-2-1'!$A:$AB,16,FALSE)</f>
        <v>0</v>
      </c>
      <c r="N87" s="74"/>
      <c r="O87" s="74"/>
      <c r="P87" s="74">
        <v>2604</v>
      </c>
      <c r="Q87" s="74">
        <v>2656</v>
      </c>
      <c r="R87" s="74">
        <v>53</v>
      </c>
      <c r="S87" s="72">
        <v>328</v>
      </c>
      <c r="T87" s="72">
        <v>222</v>
      </c>
      <c r="U87" s="76">
        <v>67.682926829268297</v>
      </c>
      <c r="V87" s="72">
        <v>107</v>
      </c>
      <c r="W87" s="76">
        <v>32.621951219512198</v>
      </c>
      <c r="X87" s="75">
        <v>6.1886792452830193</v>
      </c>
      <c r="Y87" s="75">
        <v>4.1886792452830193</v>
      </c>
      <c r="Z87" s="75">
        <v>2.0188679245283021</v>
      </c>
      <c r="AA87" s="78">
        <v>45</v>
      </c>
      <c r="AB87" s="76">
        <v>84.905660377358487</v>
      </c>
      <c r="AC87" s="78">
        <v>5</v>
      </c>
      <c r="AD87" s="76">
        <v>9.433962264150944</v>
      </c>
      <c r="AE87" s="78">
        <v>0</v>
      </c>
      <c r="AF87" s="76">
        <v>0</v>
      </c>
      <c r="AG87" s="78">
        <v>0</v>
      </c>
      <c r="AH87" s="76">
        <v>0</v>
      </c>
      <c r="AI87" s="74">
        <v>50</v>
      </c>
      <c r="AJ87" s="74">
        <v>57</v>
      </c>
      <c r="AK87" s="76">
        <v>46.728971962616825</v>
      </c>
      <c r="AL87" s="76">
        <v>53.271028037383175</v>
      </c>
      <c r="AM87" s="76">
        <v>100</v>
      </c>
      <c r="AN87" s="77">
        <v>33.785046728971963</v>
      </c>
    </row>
    <row r="88" spans="1:40" x14ac:dyDescent="0.25">
      <c r="A88" s="149" t="s">
        <v>1799</v>
      </c>
      <c r="B88" s="74" t="s">
        <v>1799</v>
      </c>
      <c r="C88" s="155" t="e">
        <f>VLOOKUP(A88,'Questions_de_Village_V1-2-1'!$A:$AB,1,FALSE)</f>
        <v>#N/A</v>
      </c>
      <c r="D88" s="155" t="e">
        <f>VLOOKUP(A88,'Questions_de_Village_V1-2-1'!$A:$AB,9,FALSE)</f>
        <v>#N/A</v>
      </c>
      <c r="E88" s="155" t="e">
        <f>VLOOKUP(A88,'Questions_de_Village_V1-2-1'!$A:$AB,4,FALSE)</f>
        <v>#N/A</v>
      </c>
      <c r="F88" s="155" t="e">
        <f>VLOOKUP(A88,'Questions_de_Village_V1-2-1'!$A:$AB,5,FALSE)</f>
        <v>#N/A</v>
      </c>
      <c r="G88" s="155" t="e">
        <f>VLOOKUP(A88,'Questions_de_Village_V1-2-1'!$A:$AB,6,FALSE)</f>
        <v>#N/A</v>
      </c>
      <c r="H88" s="155"/>
      <c r="I88" s="155" t="e">
        <f>VLOOKUP(A88,'Questions_de_Village_V1-2-1'!$A:$AB,10,FALSE)</f>
        <v>#N/A</v>
      </c>
      <c r="J88" s="155" t="e">
        <f>VLOOKUP(A88,'Questions_de_Village_V1-2-1'!$A:$AB,11,FALSE)</f>
        <v>#N/A</v>
      </c>
      <c r="K88" s="155" t="e">
        <f>VLOOKUP(A88,'Questions_de_Village_V1-2-1'!$A:$AB,14,FALSE)</f>
        <v>#N/A</v>
      </c>
      <c r="L88" s="155" t="e">
        <f>VLOOKUP(A88,'Questions_de_Village_V1-2-1'!$A:$AB,15,FALSE)</f>
        <v>#N/A</v>
      </c>
      <c r="M88" s="155" t="e">
        <f>VLOOKUP(A88,'Questions_de_Village_V1-2-1'!$A:$AB,16,FALSE)</f>
        <v>#N/A</v>
      </c>
      <c r="N88" s="74"/>
      <c r="O88" s="74"/>
      <c r="P88" s="74">
        <v>514</v>
      </c>
      <c r="Q88" s="74">
        <v>606</v>
      </c>
      <c r="R88" s="74">
        <v>93</v>
      </c>
      <c r="S88" s="72">
        <v>516</v>
      </c>
      <c r="T88" s="72">
        <v>325</v>
      </c>
      <c r="U88" s="76">
        <v>62.984496124031011</v>
      </c>
      <c r="V88" s="72">
        <v>196</v>
      </c>
      <c r="W88" s="76">
        <v>37.984496124031011</v>
      </c>
      <c r="X88" s="75">
        <v>5.5483870967741939</v>
      </c>
      <c r="Y88" s="75">
        <v>3.4946236559139785</v>
      </c>
      <c r="Z88" s="75">
        <v>2.10752688172043</v>
      </c>
      <c r="AA88" s="78">
        <v>79</v>
      </c>
      <c r="AB88" s="76">
        <v>84.946236559139791</v>
      </c>
      <c r="AC88" s="78">
        <v>9</v>
      </c>
      <c r="AD88" s="76">
        <v>9.67741935483871</v>
      </c>
      <c r="AE88" s="78">
        <v>2</v>
      </c>
      <c r="AF88" s="76">
        <v>2.1505376344086025</v>
      </c>
      <c r="AG88" s="78">
        <v>0</v>
      </c>
      <c r="AH88" s="76">
        <v>0</v>
      </c>
      <c r="AI88" s="74">
        <v>73</v>
      </c>
      <c r="AJ88" s="74">
        <v>123</v>
      </c>
      <c r="AK88" s="76">
        <v>37.244897959183675</v>
      </c>
      <c r="AL88" s="76">
        <v>62.755102040816325</v>
      </c>
      <c r="AM88" s="76">
        <v>100</v>
      </c>
      <c r="AN88" s="77">
        <v>36.602040816326529</v>
      </c>
    </row>
    <row r="89" spans="1:40" x14ac:dyDescent="0.25">
      <c r="A89" s="149" t="s">
        <v>1462</v>
      </c>
      <c r="B89" s="74" t="s">
        <v>1462</v>
      </c>
      <c r="C89" s="155" t="str">
        <f>VLOOKUP(A89,'Questions_de_Village_V1-2-1'!$A:$AB,1,FALSE)</f>
        <v xml:space="preserve">Amalak </v>
      </c>
      <c r="D89" s="155" t="str">
        <f>VLOOKUP(A89,'Questions_de_Village_V1-2-1'!$A:$AB,9,FALSE)</f>
        <v>Amalakh1</v>
      </c>
      <c r="E89" s="155">
        <f>VLOOKUP(A89,'Questions_de_Village_V1-2-1'!$A:$AB,4,FALSE)</f>
        <v>12.301772081899999</v>
      </c>
      <c r="F89" s="155">
        <f>VLOOKUP(A89,'Questions_de_Village_V1-2-1'!$A:$AB,5,FALSE)</f>
        <v>17.201471060599999</v>
      </c>
      <c r="G89" s="155">
        <f>VLOOKUP(A89,'Questions_de_Village_V1-2-1'!$A:$AB,6,FALSE)</f>
        <v>309.12810179899998</v>
      </c>
      <c r="H89" s="155"/>
      <c r="I89" s="155" t="str">
        <f>VLOOKUP(A89,'Questions_de_Village_V1-2-1'!$A:$AB,10,FALSE)</f>
        <v>Tania_2_Dukshi_</v>
      </c>
      <c r="J89" s="155" t="str">
        <f>VLOOKUP(A89,'Questions_de_Village_V1-2-1'!$A:$AB,11,FALSE)</f>
        <v>Tchawai</v>
      </c>
      <c r="K89" s="155" t="str">
        <f>VLOOKUP(A89,'Questions_de_Village_V1-2-1'!$A:$AB,14,FALSE)</f>
        <v>open_well_in_or_near_village</v>
      </c>
      <c r="L89" s="155">
        <f>VLOOKUP(A89,'Questions_de_Village_V1-2-1'!$A:$AB,15,FALSE)</f>
        <v>0</v>
      </c>
      <c r="M89" s="155">
        <f>VLOOKUP(A89,'Questions_de_Village_V1-2-1'!$A:$AB,16,FALSE)</f>
        <v>0</v>
      </c>
      <c r="N89" s="74"/>
      <c r="O89" s="74"/>
      <c r="P89" s="74">
        <v>2054</v>
      </c>
      <c r="Q89" s="74">
        <v>2108</v>
      </c>
      <c r="R89" s="74">
        <v>55</v>
      </c>
      <c r="S89" s="72">
        <v>333</v>
      </c>
      <c r="T89" s="72">
        <v>218</v>
      </c>
      <c r="U89" s="76">
        <v>65.465465465465471</v>
      </c>
      <c r="V89" s="72">
        <v>57</v>
      </c>
      <c r="W89" s="76">
        <v>17.117117117117118</v>
      </c>
      <c r="X89" s="75">
        <v>6.0545454545454547</v>
      </c>
      <c r="Y89" s="75">
        <v>3.9636363636363638</v>
      </c>
      <c r="Z89" s="75">
        <v>1.0363636363636364</v>
      </c>
      <c r="AA89" s="78">
        <v>50</v>
      </c>
      <c r="AB89" s="76">
        <v>90.909090909090907</v>
      </c>
      <c r="AC89" s="78">
        <v>5</v>
      </c>
      <c r="AD89" s="76">
        <v>9.0909090909090917</v>
      </c>
      <c r="AE89" s="78">
        <v>0</v>
      </c>
      <c r="AF89" s="76">
        <v>0</v>
      </c>
      <c r="AG89" s="78">
        <v>0</v>
      </c>
      <c r="AH89" s="76">
        <v>0</v>
      </c>
      <c r="AI89" s="74">
        <v>22</v>
      </c>
      <c r="AJ89" s="74">
        <v>35</v>
      </c>
      <c r="AK89" s="76">
        <v>38.596491228070171</v>
      </c>
      <c r="AL89" s="76">
        <v>61.403508771929829</v>
      </c>
      <c r="AM89" s="76">
        <v>100</v>
      </c>
      <c r="AN89" s="77">
        <v>30.210526315789473</v>
      </c>
    </row>
    <row r="90" spans="1:40" x14ac:dyDescent="0.25">
      <c r="A90" s="150" t="s">
        <v>1271</v>
      </c>
      <c r="B90" s="74" t="s">
        <v>1271</v>
      </c>
      <c r="C90" s="155" t="str">
        <f>VLOOKUP(A90,'Questions_de_Village_V1-2-1'!$A:$AB,1,FALSE)</f>
        <v>Amasayala</v>
      </c>
      <c r="D90" s="155" t="str">
        <f>VLOOKUP(A90,'Questions_de_Village_V1-2-1'!$A:$AB,9,FALSE)</f>
        <v>Amsiala</v>
      </c>
      <c r="E90" s="155">
        <f>VLOOKUP(A90,'Questions_de_Village_V1-2-1'!$A:$AB,4,FALSE)</f>
        <v>12.679435060699999</v>
      </c>
      <c r="F90" s="155">
        <f>VLOOKUP(A90,'Questions_de_Village_V1-2-1'!$A:$AB,5,FALSE)</f>
        <v>17.022849061399999</v>
      </c>
      <c r="G90" s="155">
        <f>VLOOKUP(A90,'Questions_de_Village_V1-2-1'!$A:$AB,6,FALSE)</f>
        <v>301.38572211899998</v>
      </c>
      <c r="H90" s="155"/>
      <c r="I90" s="155" t="str">
        <f>VLOOKUP(A90,'Questions_de_Village_V1-2-1'!$A:$AB,10,FALSE)</f>
        <v>Moito</v>
      </c>
      <c r="J90" s="155" t="str">
        <f>VLOOKUP(A90,'Questions_de_Village_V1-2-1'!$A:$AB,11,FALSE)</f>
        <v>Djokhana</v>
      </c>
      <c r="K90" s="155" t="str">
        <f>VLOOKUP(A90,'Questions_de_Village_V1-2-1'!$A:$AB,14,FALSE)</f>
        <v>open_well_in_or_near_village</v>
      </c>
      <c r="L90" s="155">
        <f>VLOOKUP(A90,'Questions_de_Village_V1-2-1'!$A:$AB,15,FALSE)</f>
        <v>0</v>
      </c>
      <c r="M90" s="155">
        <f>VLOOKUP(A90,'Questions_de_Village_V1-2-1'!$A:$AB,16,FALSE)</f>
        <v>1</v>
      </c>
      <c r="N90" s="74"/>
      <c r="O90" s="74"/>
      <c r="P90" s="74">
        <v>175</v>
      </c>
      <c r="Q90" s="74">
        <v>355</v>
      </c>
      <c r="R90" s="74">
        <v>181</v>
      </c>
      <c r="S90" s="72">
        <v>1282</v>
      </c>
      <c r="T90" s="72">
        <v>916</v>
      </c>
      <c r="U90" s="76">
        <v>71.450858034321371</v>
      </c>
      <c r="V90" s="72">
        <v>351</v>
      </c>
      <c r="W90" s="76">
        <v>27.379095163806554</v>
      </c>
      <c r="X90" s="75">
        <v>7.0828729281767959</v>
      </c>
      <c r="Y90" s="75">
        <v>5.0607734806629834</v>
      </c>
      <c r="Z90" s="75">
        <v>1.9392265193370166</v>
      </c>
      <c r="AA90" s="78">
        <v>174</v>
      </c>
      <c r="AB90" s="76">
        <v>96.132596685082873</v>
      </c>
      <c r="AC90" s="78">
        <v>7</v>
      </c>
      <c r="AD90" s="76">
        <v>3.867403314917127</v>
      </c>
      <c r="AE90" s="78">
        <v>0</v>
      </c>
      <c r="AF90" s="76">
        <v>0</v>
      </c>
      <c r="AG90" s="78">
        <v>0</v>
      </c>
      <c r="AH90" s="76">
        <v>0</v>
      </c>
      <c r="AI90" s="74">
        <v>178</v>
      </c>
      <c r="AJ90" s="74">
        <v>173</v>
      </c>
      <c r="AK90" s="76">
        <v>50.712250712250714</v>
      </c>
      <c r="AL90" s="76">
        <v>49.287749287749286</v>
      </c>
      <c r="AM90" s="76">
        <v>100</v>
      </c>
      <c r="AN90" s="77">
        <v>24.213675213675213</v>
      </c>
    </row>
    <row r="91" spans="1:40" x14ac:dyDescent="0.25">
      <c r="A91" s="72" t="s">
        <v>1139</v>
      </c>
      <c r="B91" s="74" t="s">
        <v>1139</v>
      </c>
      <c r="C91" s="155" t="str">
        <f>VLOOKUP(A91,'Questions_de_Village_V1-2-1'!$A:$AB,1,FALSE)</f>
        <v>Amatacha</v>
      </c>
      <c r="D91" s="155" t="str">
        <f>VLOOKUP(A91,'Questions_de_Village_V1-2-1'!$A:$AB,9,FALSE)</f>
        <v>Almantaga</v>
      </c>
      <c r="E91" s="155">
        <f>VLOOKUP(A91,'Questions_de_Village_V1-2-1'!$A:$AB,4,FALSE)</f>
        <v>12.374401157499999</v>
      </c>
      <c r="F91" s="155">
        <f>VLOOKUP(A91,'Questions_de_Village_V1-2-1'!$A:$AB,5,FALSE)</f>
        <v>16.121990589199999</v>
      </c>
      <c r="G91" s="155">
        <f>VLOOKUP(A91,'Questions_de_Village_V1-2-1'!$A:$AB,6,FALSE)</f>
        <v>314.57816227299998</v>
      </c>
      <c r="H91" s="155"/>
      <c r="I91" s="155" t="str">
        <f>VLOOKUP(A91,'Questions_de_Village_V1-2-1'!$A:$AB,10,FALSE)</f>
        <v>Assala</v>
      </c>
      <c r="J91" s="155" t="str">
        <f>VLOOKUP(A91,'Questions_de_Village_V1-2-1'!$A:$AB,11,FALSE)</f>
        <v>Bisney</v>
      </c>
      <c r="K91" s="155" t="str">
        <f>VLOOKUP(A91,'Questions_de_Village_V1-2-1'!$A:$AB,14,FALSE)</f>
        <v>open_well_in_or_near_village</v>
      </c>
      <c r="L91" s="155">
        <f>VLOOKUP(A91,'Questions_de_Village_V1-2-1'!$A:$AB,15,FALSE)</f>
        <v>0</v>
      </c>
      <c r="M91" s="155">
        <f>VLOOKUP(A91,'Questions_de_Village_V1-2-1'!$A:$AB,16,FALSE)</f>
        <v>0</v>
      </c>
      <c r="N91" s="74"/>
      <c r="O91" s="74"/>
      <c r="P91" s="74">
        <v>969</v>
      </c>
      <c r="Q91" s="74">
        <v>1001</v>
      </c>
      <c r="R91" s="74">
        <v>33</v>
      </c>
      <c r="S91" s="72">
        <v>234</v>
      </c>
      <c r="T91" s="72">
        <v>162</v>
      </c>
      <c r="U91" s="76">
        <v>69.230769230769226</v>
      </c>
      <c r="V91" s="72">
        <v>78</v>
      </c>
      <c r="W91" s="76">
        <v>33.333333333333329</v>
      </c>
      <c r="X91" s="75">
        <v>7.0909090909090908</v>
      </c>
      <c r="Y91" s="75">
        <v>4.9090909090909092</v>
      </c>
      <c r="Z91" s="75">
        <v>2.3636363636363638</v>
      </c>
      <c r="AA91" s="78">
        <v>29</v>
      </c>
      <c r="AB91" s="76">
        <v>87.878787878787875</v>
      </c>
      <c r="AC91" s="78">
        <v>2</v>
      </c>
      <c r="AD91" s="76">
        <v>6.0606060606060606</v>
      </c>
      <c r="AE91" s="78">
        <v>2</v>
      </c>
      <c r="AF91" s="76">
        <v>6.0606060606060606</v>
      </c>
      <c r="AG91" s="78">
        <v>0</v>
      </c>
      <c r="AH91" s="76">
        <v>0</v>
      </c>
      <c r="AI91" s="74">
        <v>30</v>
      </c>
      <c r="AJ91" s="74">
        <v>48</v>
      </c>
      <c r="AK91" s="76">
        <v>38.461538461538467</v>
      </c>
      <c r="AL91" s="76">
        <v>61.53846153846154</v>
      </c>
      <c r="AM91" s="76">
        <v>100</v>
      </c>
      <c r="AN91" s="77">
        <v>34.410256410256409</v>
      </c>
    </row>
    <row r="92" spans="1:40" x14ac:dyDescent="0.25">
      <c r="A92" s="72" t="s">
        <v>1827</v>
      </c>
      <c r="B92" s="74" t="s">
        <v>1967</v>
      </c>
      <c r="C92" s="155" t="e">
        <f>VLOOKUP(A92,'Questions_de_Village_V1-2-1'!$A:$AB,1,FALSE)</f>
        <v>#N/A</v>
      </c>
      <c r="D92" s="155" t="e">
        <f>VLOOKUP(A92,'Questions_de_Village_V1-2-1'!$A:$AB,9,FALSE)</f>
        <v>#N/A</v>
      </c>
      <c r="E92" s="155" t="e">
        <f>VLOOKUP(A92,'Questions_de_Village_V1-2-1'!$A:$AB,4,FALSE)</f>
        <v>#N/A</v>
      </c>
      <c r="F92" s="155" t="e">
        <f>VLOOKUP(A92,'Questions_de_Village_V1-2-1'!$A:$AB,5,FALSE)</f>
        <v>#N/A</v>
      </c>
      <c r="G92" s="155" t="e">
        <f>VLOOKUP(A92,'Questions_de_Village_V1-2-1'!$A:$AB,6,FALSE)</f>
        <v>#N/A</v>
      </c>
      <c r="H92" s="155"/>
      <c r="I92" s="155" t="e">
        <f>VLOOKUP(A92,'Questions_de_Village_V1-2-1'!$A:$AB,10,FALSE)</f>
        <v>#N/A</v>
      </c>
      <c r="J92" s="155" t="e">
        <f>VLOOKUP(A92,'Questions_de_Village_V1-2-1'!$A:$AB,11,FALSE)</f>
        <v>#N/A</v>
      </c>
      <c r="K92" s="155" t="e">
        <f>VLOOKUP(A92,'Questions_de_Village_V1-2-1'!$A:$AB,14,FALSE)</f>
        <v>#N/A</v>
      </c>
      <c r="L92" s="155" t="e">
        <f>VLOOKUP(A92,'Questions_de_Village_V1-2-1'!$A:$AB,15,FALSE)</f>
        <v>#N/A</v>
      </c>
      <c r="M92" s="155" t="e">
        <f>VLOOKUP(A92,'Questions_de_Village_V1-2-1'!$A:$AB,16,FALSE)</f>
        <v>#N/A</v>
      </c>
      <c r="N92" s="74"/>
      <c r="O92" s="74"/>
      <c r="P92" s="74">
        <v>2322</v>
      </c>
      <c r="Q92" s="74">
        <v>2354</v>
      </c>
      <c r="R92" s="74">
        <v>33</v>
      </c>
      <c r="S92" s="72">
        <v>191</v>
      </c>
      <c r="T92" s="72">
        <v>125</v>
      </c>
      <c r="U92" s="76">
        <v>65.445026178010465</v>
      </c>
      <c r="V92" s="72">
        <v>55</v>
      </c>
      <c r="W92" s="76">
        <v>28.795811518324609</v>
      </c>
      <c r="X92" s="75">
        <v>5.7878787878787881</v>
      </c>
      <c r="Y92" s="75">
        <v>3.7878787878787881</v>
      </c>
      <c r="Z92" s="75">
        <v>1.6666666666666667</v>
      </c>
      <c r="AA92" s="78">
        <v>32</v>
      </c>
      <c r="AB92" s="76">
        <v>96.969696969696969</v>
      </c>
      <c r="AC92" s="78">
        <v>1</v>
      </c>
      <c r="AD92" s="76">
        <v>3.0303030303030303</v>
      </c>
      <c r="AE92" s="78">
        <v>0</v>
      </c>
      <c r="AF92" s="76">
        <v>0</v>
      </c>
      <c r="AG92" s="78">
        <v>0</v>
      </c>
      <c r="AH92" s="76">
        <v>0</v>
      </c>
      <c r="AI92" s="74">
        <v>26</v>
      </c>
      <c r="AJ92" s="74">
        <v>29</v>
      </c>
      <c r="AK92" s="76">
        <v>47.272727272727273</v>
      </c>
      <c r="AL92" s="76">
        <v>52.72727272727272</v>
      </c>
      <c r="AM92" s="76">
        <v>100</v>
      </c>
      <c r="AN92" s="77">
        <v>36.709090909090911</v>
      </c>
    </row>
    <row r="93" spans="1:40" x14ac:dyDescent="0.25">
      <c r="A93" s="150" t="s">
        <v>62</v>
      </c>
      <c r="B93" s="74" t="s">
        <v>62</v>
      </c>
      <c r="C93" s="155" t="str">
        <f>VLOOKUP(A93,'Questions_de_Village_V1-2-1'!$A:$AB,1,FALSE)</f>
        <v>Ambassatna</v>
      </c>
      <c r="D93" s="155" t="str">
        <f>VLOOKUP(A93,'Questions_de_Village_V1-2-1'!$A:$AB,9,FALSE)</f>
        <v>Ambassatna</v>
      </c>
      <c r="E93" s="155">
        <f>VLOOKUP(A93,'Questions_de_Village_V1-2-1'!$A:$AB,4,FALSE)</f>
        <v>12.4092571466</v>
      </c>
      <c r="F93" s="155">
        <f>VLOOKUP(A93,'Questions_de_Village_V1-2-1'!$A:$AB,5,FALSE)</f>
        <v>16.515304211899998</v>
      </c>
      <c r="G93" s="155">
        <f>VLOOKUP(A93,'Questions_de_Village_V1-2-1'!$A:$AB,6,FALSE)</f>
        <v>308.907046794</v>
      </c>
      <c r="H93" s="155"/>
      <c r="I93" s="155" t="str">
        <f>VLOOKUP(A93,'Questions_de_Village_V1-2-1'!$A:$AB,10,FALSE)</f>
        <v>Moito</v>
      </c>
      <c r="J93" s="155" t="str">
        <f>VLOOKUP(A93,'Questions_de_Village_V1-2-1'!$A:$AB,11,FALSE)</f>
        <v>Moito</v>
      </c>
      <c r="K93" s="155" t="str">
        <f>VLOOKUP(A93,'Questions_de_Village_V1-2-1'!$A:$AB,14,FALSE)</f>
        <v>bh_in_village</v>
      </c>
      <c r="L93" s="155">
        <f>VLOOKUP(A93,'Questions_de_Village_V1-2-1'!$A:$AB,15,FALSE)</f>
        <v>1</v>
      </c>
      <c r="M93" s="155">
        <f>VLOOKUP(A93,'Questions_de_Village_V1-2-1'!$A:$AB,16,FALSE)</f>
        <v>0</v>
      </c>
      <c r="N93" s="74"/>
      <c r="O93" s="74"/>
      <c r="P93" s="74">
        <v>3082</v>
      </c>
      <c r="Q93" s="74">
        <v>3103</v>
      </c>
      <c r="R93" s="74">
        <v>22</v>
      </c>
      <c r="S93" s="72">
        <v>169</v>
      </c>
      <c r="T93" s="72">
        <v>123</v>
      </c>
      <c r="U93" s="76">
        <v>72.781065088757401</v>
      </c>
      <c r="V93" s="72">
        <v>61</v>
      </c>
      <c r="W93" s="76">
        <v>36.094674556213022</v>
      </c>
      <c r="X93" s="75">
        <v>7.6818181818181817</v>
      </c>
      <c r="Y93" s="75">
        <v>5.5909090909090908</v>
      </c>
      <c r="Z93" s="75">
        <v>2.7727272727272729</v>
      </c>
      <c r="AA93" s="78">
        <v>20</v>
      </c>
      <c r="AB93" s="76">
        <v>90.909090909090907</v>
      </c>
      <c r="AC93" s="78">
        <v>2</v>
      </c>
      <c r="AD93" s="76">
        <v>9.0909090909090917</v>
      </c>
      <c r="AE93" s="78">
        <v>0</v>
      </c>
      <c r="AF93" s="76">
        <v>0</v>
      </c>
      <c r="AG93" s="78">
        <v>0</v>
      </c>
      <c r="AH93" s="76">
        <v>0</v>
      </c>
      <c r="AI93" s="74">
        <v>32</v>
      </c>
      <c r="AJ93" s="74">
        <v>29</v>
      </c>
      <c r="AK93" s="76">
        <v>52.459016393442624</v>
      </c>
      <c r="AL93" s="76">
        <v>47.540983606557376</v>
      </c>
      <c r="AM93" s="76">
        <v>100</v>
      </c>
      <c r="AN93" s="77">
        <v>36.819672131147541</v>
      </c>
    </row>
    <row r="94" spans="1:40" x14ac:dyDescent="0.25">
      <c r="A94" s="150" t="s">
        <v>1390</v>
      </c>
      <c r="B94" s="74" t="s">
        <v>2018</v>
      </c>
      <c r="C94" s="155" t="str">
        <f>VLOOKUP(A94,'Questions_de_Village_V1-2-1'!$A:$AB,1,FALSE)</f>
        <v>Ambatchay</v>
      </c>
      <c r="D94" s="155" t="str">
        <f>VLOOKUP(A94,'Questions_de_Village_V1-2-1'!$A:$AB,9,FALSE)</f>
        <v>Ambatchaye 1</v>
      </c>
      <c r="E94" s="155">
        <f>VLOOKUP(A94,'Questions_de_Village_V1-2-1'!$A:$AB,4,FALSE)</f>
        <v>12.7207514996</v>
      </c>
      <c r="F94" s="155">
        <f>VLOOKUP(A94,'Questions_de_Village_V1-2-1'!$A:$AB,5,FALSE)</f>
        <v>16.5354470439</v>
      </c>
      <c r="G94" s="155">
        <f>VLOOKUP(A94,'Questions_de_Village_V1-2-1'!$A:$AB,6,FALSE)</f>
        <v>296.49155439499998</v>
      </c>
      <c r="H94" s="155"/>
      <c r="I94" s="155" t="str">
        <f>VLOOKUP(A94,'Questions_de_Village_V1-2-1'!$A:$AB,10,FALSE)</f>
        <v>Moito</v>
      </c>
      <c r="J94" s="155" t="str">
        <f>VLOOKUP(A94,'Questions_de_Village_V1-2-1'!$A:$AB,11,FALSE)</f>
        <v>Moito</v>
      </c>
      <c r="K94" s="155" t="str">
        <f>VLOOKUP(A94,'Questions_de_Village_V1-2-1'!$A:$AB,14,FALSE)</f>
        <v>bh_in_village</v>
      </c>
      <c r="L94" s="155">
        <f>VLOOKUP(A94,'Questions_de_Village_V1-2-1'!$A:$AB,15,FALSE)</f>
        <v>1</v>
      </c>
      <c r="M94" s="155">
        <f>VLOOKUP(A94,'Questions_de_Village_V1-2-1'!$A:$AB,16,FALSE)</f>
        <v>1</v>
      </c>
      <c r="N94" s="74"/>
      <c r="O94" s="74"/>
      <c r="P94" s="74">
        <v>1125</v>
      </c>
      <c r="Q94" s="74">
        <v>1231</v>
      </c>
      <c r="R94" s="74">
        <v>107</v>
      </c>
      <c r="S94" s="72">
        <v>594</v>
      </c>
      <c r="T94" s="72">
        <v>391</v>
      </c>
      <c r="U94" s="76">
        <v>65.82491582491582</v>
      </c>
      <c r="V94" s="72">
        <v>157</v>
      </c>
      <c r="W94" s="76">
        <v>26.430976430976433</v>
      </c>
      <c r="X94" s="75">
        <v>5.5514018691588785</v>
      </c>
      <c r="Y94" s="75">
        <v>4.072916666666667</v>
      </c>
      <c r="Z94" s="75">
        <v>1.4672897196261683</v>
      </c>
      <c r="AA94" s="78">
        <v>105</v>
      </c>
      <c r="AB94" s="76">
        <v>98.130841121495322</v>
      </c>
      <c r="AC94" s="78">
        <v>1</v>
      </c>
      <c r="AD94" s="76">
        <v>0.93457943925233633</v>
      </c>
      <c r="AE94" s="78">
        <v>0</v>
      </c>
      <c r="AF94" s="76">
        <v>0</v>
      </c>
      <c r="AG94" s="78">
        <v>0</v>
      </c>
      <c r="AH94" s="76">
        <v>0</v>
      </c>
      <c r="AI94" s="74">
        <v>76</v>
      </c>
      <c r="AJ94" s="74">
        <v>81</v>
      </c>
      <c r="AK94" s="76">
        <v>48.407643312101911</v>
      </c>
      <c r="AL94" s="76">
        <v>51.592356687898089</v>
      </c>
      <c r="AM94" s="76">
        <v>100</v>
      </c>
      <c r="AN94" s="77">
        <v>35.038216560509554</v>
      </c>
    </row>
    <row r="95" spans="1:40" x14ac:dyDescent="0.25">
      <c r="A95" s="150" t="s">
        <v>1404</v>
      </c>
      <c r="B95" s="74" t="s">
        <v>1404</v>
      </c>
      <c r="C95" s="155" t="str">
        <f>VLOOKUP(A95,'Questions_de_Village_V1-2-1'!$A:$AB,1,FALSE)</f>
        <v>Ambirdi</v>
      </c>
      <c r="D95" s="155" t="str">
        <f>VLOOKUP(A95,'Questions_de_Village_V1-2-1'!$A:$AB,9,FALSE)</f>
        <v>Abirdi</v>
      </c>
      <c r="E95" s="155">
        <f>VLOOKUP(A95,'Questions_de_Village_V1-2-1'!$A:$AB,4,FALSE)</f>
        <v>12.7603670754</v>
      </c>
      <c r="F95" s="155">
        <f>VLOOKUP(A95,'Questions_de_Village_V1-2-1'!$A:$AB,5,FALSE)</f>
        <v>16.600873355699999</v>
      </c>
      <c r="G95" s="155">
        <f>VLOOKUP(A95,'Questions_de_Village_V1-2-1'!$A:$AB,6,FALSE)</f>
        <v>310.45623664700003</v>
      </c>
      <c r="H95" s="155"/>
      <c r="I95" s="155" t="str">
        <f>VLOOKUP(A95,'Questions_de_Village_V1-2-1'!$A:$AB,10,FALSE)</f>
        <v>Moito</v>
      </c>
      <c r="J95" s="155" t="str">
        <f>VLOOKUP(A95,'Questions_de_Village_V1-2-1'!$A:$AB,11,FALSE)</f>
        <v>Moito</v>
      </c>
      <c r="K95" s="155" t="str">
        <f>VLOOKUP(A95,'Questions_de_Village_V1-2-1'!$A:$AB,14,FALSE)</f>
        <v>bh_in_village</v>
      </c>
      <c r="L95" s="155">
        <f>VLOOKUP(A95,'Questions_de_Village_V1-2-1'!$A:$AB,15,FALSE)</f>
        <v>1</v>
      </c>
      <c r="M95" s="155">
        <f>VLOOKUP(A95,'Questions_de_Village_V1-2-1'!$A:$AB,16,FALSE)</f>
        <v>1</v>
      </c>
      <c r="N95" s="74"/>
      <c r="O95" s="74"/>
      <c r="P95" s="74">
        <v>1415</v>
      </c>
      <c r="Q95" s="74">
        <v>1489</v>
      </c>
      <c r="R95" s="74">
        <v>75</v>
      </c>
      <c r="S95" s="72">
        <v>630</v>
      </c>
      <c r="T95" s="72">
        <v>477</v>
      </c>
      <c r="U95" s="76">
        <v>75.714285714285708</v>
      </c>
      <c r="V95" s="72">
        <v>195</v>
      </c>
      <c r="W95" s="76">
        <v>30.952380952380953</v>
      </c>
      <c r="X95" s="75">
        <v>8.4</v>
      </c>
      <c r="Y95" s="75">
        <v>6.36</v>
      </c>
      <c r="Z95" s="75">
        <v>2.6</v>
      </c>
      <c r="AA95" s="78">
        <v>68</v>
      </c>
      <c r="AB95" s="76">
        <v>90.666666666666657</v>
      </c>
      <c r="AC95" s="78">
        <v>6</v>
      </c>
      <c r="AD95" s="76">
        <v>8</v>
      </c>
      <c r="AE95" s="78">
        <v>0</v>
      </c>
      <c r="AF95" s="76">
        <v>0</v>
      </c>
      <c r="AG95" s="78">
        <v>0</v>
      </c>
      <c r="AH95" s="76">
        <v>0</v>
      </c>
      <c r="AI95" s="74">
        <v>83</v>
      </c>
      <c r="AJ95" s="74">
        <v>112</v>
      </c>
      <c r="AK95" s="76">
        <v>42.564102564102562</v>
      </c>
      <c r="AL95" s="76">
        <v>57.435897435897431</v>
      </c>
      <c r="AM95" s="76">
        <v>100</v>
      </c>
      <c r="AN95" s="77">
        <v>32.158974358974362</v>
      </c>
    </row>
    <row r="96" spans="1:40" x14ac:dyDescent="0.25">
      <c r="A96" s="150" t="s">
        <v>1342</v>
      </c>
      <c r="B96" s="74" t="s">
        <v>1342</v>
      </c>
      <c r="C96" s="155" t="str">
        <f>VLOOKUP(A96,'Questions_de_Village_V1-2-1'!$A:$AB,1,FALSE)</f>
        <v>Amborokay 2</v>
      </c>
      <c r="D96" s="155" t="str">
        <f>VLOOKUP(A96,'Questions_de_Village_V1-2-1'!$A:$AB,9,FALSE)</f>
        <v>Ambororay</v>
      </c>
      <c r="E96" s="155">
        <f>VLOOKUP(A96,'Questions_de_Village_V1-2-1'!$A:$AB,4,FALSE)</f>
        <v>12.110561391999999</v>
      </c>
      <c r="F96" s="155">
        <f>VLOOKUP(A96,'Questions_de_Village_V1-2-1'!$A:$AB,5,FALSE)</f>
        <v>16.485373145299999</v>
      </c>
      <c r="G96" s="155">
        <f>VLOOKUP(A96,'Questions_de_Village_V1-2-1'!$A:$AB,6,FALSE)</f>
        <v>323.78408583300001</v>
      </c>
      <c r="H96" s="155"/>
      <c r="I96" s="155" t="str">
        <f>VLOOKUP(A96,'Questions_de_Village_V1-2-1'!$A:$AB,10,FALSE)</f>
        <v>Daibaba_1_Maigana_</v>
      </c>
      <c r="J96" s="155" t="str">
        <f>VLOOKUP(A96,'Questions_de_Village_V1-2-1'!$A:$AB,11,FALSE)</f>
        <v>Maigana</v>
      </c>
      <c r="K96" s="155" t="str">
        <f>VLOOKUP(A96,'Questions_de_Village_V1-2-1'!$A:$AB,14,FALSE)</f>
        <v>bh_in_village</v>
      </c>
      <c r="L96" s="155">
        <f>VLOOKUP(A96,'Questions_de_Village_V1-2-1'!$A:$AB,15,FALSE)</f>
        <v>0</v>
      </c>
      <c r="M96" s="155">
        <f>VLOOKUP(A96,'Questions_de_Village_V1-2-1'!$A:$AB,16,FALSE)</f>
        <v>1</v>
      </c>
      <c r="N96" s="74"/>
      <c r="O96" s="74"/>
      <c r="P96" s="74">
        <v>2317</v>
      </c>
      <c r="Q96" s="74">
        <v>2337</v>
      </c>
      <c r="R96" s="74">
        <v>21</v>
      </c>
      <c r="S96" s="72">
        <v>151</v>
      </c>
      <c r="T96" s="72">
        <v>107</v>
      </c>
      <c r="U96" s="76">
        <v>70.860927152317871</v>
      </c>
      <c r="V96" s="72">
        <v>50</v>
      </c>
      <c r="W96" s="76">
        <v>33.112582781456958</v>
      </c>
      <c r="X96" s="75">
        <v>7.1904761904761907</v>
      </c>
      <c r="Y96" s="75">
        <v>5.35</v>
      </c>
      <c r="Z96" s="75">
        <v>2.3809523809523809</v>
      </c>
      <c r="AA96" s="78">
        <v>19</v>
      </c>
      <c r="AB96" s="76">
        <v>90.476190476190482</v>
      </c>
      <c r="AC96" s="78">
        <v>2</v>
      </c>
      <c r="AD96" s="76">
        <v>9.5238095238095237</v>
      </c>
      <c r="AE96" s="78">
        <v>0</v>
      </c>
      <c r="AF96" s="76">
        <v>0</v>
      </c>
      <c r="AG96" s="78">
        <v>0</v>
      </c>
      <c r="AH96" s="76">
        <v>0</v>
      </c>
      <c r="AI96" s="74">
        <v>27</v>
      </c>
      <c r="AJ96" s="74">
        <v>23</v>
      </c>
      <c r="AK96" s="76">
        <v>54</v>
      </c>
      <c r="AL96" s="76">
        <v>46</v>
      </c>
      <c r="AM96" s="76">
        <v>100</v>
      </c>
      <c r="AN96" s="77">
        <v>31.62</v>
      </c>
    </row>
    <row r="97" spans="1:40" x14ac:dyDescent="0.25">
      <c r="A97" s="150" t="s">
        <v>1910</v>
      </c>
      <c r="B97" s="74" t="s">
        <v>1910</v>
      </c>
      <c r="C97" s="155" t="e">
        <f>VLOOKUP(A97,'Questions_de_Village_V1-2-1'!$A:$AB,1,FALSE)</f>
        <v>#N/A</v>
      </c>
      <c r="D97" s="155" t="e">
        <f>VLOOKUP(A97,'Questions_de_Village_V1-2-1'!$A:$AB,9,FALSE)</f>
        <v>#N/A</v>
      </c>
      <c r="E97" s="155" t="e">
        <f>VLOOKUP(A97,'Questions_de_Village_V1-2-1'!$A:$AB,4,FALSE)</f>
        <v>#N/A</v>
      </c>
      <c r="F97" s="155" t="e">
        <f>VLOOKUP(A97,'Questions_de_Village_V1-2-1'!$A:$AB,5,FALSE)</f>
        <v>#N/A</v>
      </c>
      <c r="G97" s="155" t="e">
        <f>VLOOKUP(A97,'Questions_de_Village_V1-2-1'!$A:$AB,6,FALSE)</f>
        <v>#N/A</v>
      </c>
      <c r="H97" s="155"/>
      <c r="I97" s="155" t="e">
        <f>VLOOKUP(A97,'Questions_de_Village_V1-2-1'!$A:$AB,10,FALSE)</f>
        <v>#N/A</v>
      </c>
      <c r="J97" s="155" t="e">
        <f>VLOOKUP(A97,'Questions_de_Village_V1-2-1'!$A:$AB,11,FALSE)</f>
        <v>#N/A</v>
      </c>
      <c r="K97" s="155" t="e">
        <f>VLOOKUP(A97,'Questions_de_Village_V1-2-1'!$A:$AB,14,FALSE)</f>
        <v>#N/A</v>
      </c>
      <c r="L97" s="155" t="e">
        <f>VLOOKUP(A97,'Questions_de_Village_V1-2-1'!$A:$AB,15,FALSE)</f>
        <v>#N/A</v>
      </c>
      <c r="M97" s="155" t="e">
        <f>VLOOKUP(A97,'Questions_de_Village_V1-2-1'!$A:$AB,16,FALSE)</f>
        <v>#N/A</v>
      </c>
      <c r="N97" s="74"/>
      <c r="O97" s="74"/>
      <c r="P97" s="74">
        <v>1735</v>
      </c>
      <c r="Q97" s="74">
        <v>1762</v>
      </c>
      <c r="R97" s="74">
        <v>28</v>
      </c>
      <c r="S97" s="72">
        <v>185</v>
      </c>
      <c r="T97" s="72">
        <v>130</v>
      </c>
      <c r="U97" s="76">
        <v>70.270270270270274</v>
      </c>
      <c r="V97" s="72">
        <v>58</v>
      </c>
      <c r="W97" s="76">
        <v>31.351351351351354</v>
      </c>
      <c r="X97" s="75">
        <v>6.6071428571428568</v>
      </c>
      <c r="Y97" s="75">
        <v>4.8148148148148149</v>
      </c>
      <c r="Z97" s="75">
        <v>2.0714285714285716</v>
      </c>
      <c r="AA97" s="78">
        <v>27</v>
      </c>
      <c r="AB97" s="76">
        <v>96.428571428571431</v>
      </c>
      <c r="AC97" s="78">
        <v>0</v>
      </c>
      <c r="AD97" s="76">
        <v>0</v>
      </c>
      <c r="AE97" s="78">
        <v>0</v>
      </c>
      <c r="AF97" s="76">
        <v>0</v>
      </c>
      <c r="AG97" s="78">
        <v>0</v>
      </c>
      <c r="AH97" s="76">
        <v>0</v>
      </c>
      <c r="AI97" s="74">
        <v>29</v>
      </c>
      <c r="AJ97" s="74">
        <v>29</v>
      </c>
      <c r="AK97" s="76">
        <v>50</v>
      </c>
      <c r="AL97" s="76">
        <v>50</v>
      </c>
      <c r="AM97" s="76">
        <v>100</v>
      </c>
      <c r="AN97" s="77">
        <v>31.258620689655171</v>
      </c>
    </row>
    <row r="98" spans="1:40" x14ac:dyDescent="0.25">
      <c r="A98" s="72" t="s">
        <v>307</v>
      </c>
      <c r="B98" s="74" t="s">
        <v>307</v>
      </c>
      <c r="C98" s="155" t="str">
        <f>VLOOKUP(A98,'Questions_de_Village_V1-2-1'!$A:$AB,1,FALSE)</f>
        <v>Amchalaga</v>
      </c>
      <c r="D98" s="155" t="str">
        <f>VLOOKUP(A98,'Questions_de_Village_V1-2-1'!$A:$AB,9,FALSE)</f>
        <v>Amchalaga</v>
      </c>
      <c r="E98" s="155">
        <f>VLOOKUP(A98,'Questions_de_Village_V1-2-1'!$A:$AB,4,FALSE)</f>
        <v>12.8628558159</v>
      </c>
      <c r="F98" s="155">
        <f>VLOOKUP(A98,'Questions_de_Village_V1-2-1'!$A:$AB,5,FALSE)</f>
        <v>16.177653193200001</v>
      </c>
      <c r="G98" s="155">
        <f>VLOOKUP(A98,'Questions_de_Village_V1-2-1'!$A:$AB,6,FALSE)</f>
        <v>310.291200382</v>
      </c>
      <c r="H98" s="155"/>
      <c r="I98" s="155" t="str">
        <f>VLOOKUP(A98,'Questions_de_Village_V1-2-1'!$A:$AB,10,FALSE)</f>
        <v>Assala</v>
      </c>
      <c r="J98" s="155" t="str">
        <f>VLOOKUP(A98,'Questions_de_Village_V1-2-1'!$A:$AB,11,FALSE)</f>
        <v>Bisney</v>
      </c>
      <c r="K98" s="155" t="str">
        <f>VLOOKUP(A98,'Questions_de_Village_V1-2-1'!$A:$AB,14,FALSE)</f>
        <v>bh_in_village</v>
      </c>
      <c r="L98" s="155">
        <f>VLOOKUP(A98,'Questions_de_Village_V1-2-1'!$A:$AB,15,FALSE)</f>
        <v>1</v>
      </c>
      <c r="M98" s="155">
        <f>VLOOKUP(A98,'Questions_de_Village_V1-2-1'!$A:$AB,16,FALSE)</f>
        <v>0</v>
      </c>
      <c r="N98" s="74"/>
      <c r="O98" s="74"/>
      <c r="P98" s="74">
        <v>1312</v>
      </c>
      <c r="Q98" s="74">
        <v>1372</v>
      </c>
      <c r="R98" s="74">
        <v>61</v>
      </c>
      <c r="S98" s="72">
        <v>513</v>
      </c>
      <c r="T98" s="72">
        <v>389</v>
      </c>
      <c r="U98" s="76">
        <v>75.82846003898635</v>
      </c>
      <c r="V98" s="72">
        <v>110</v>
      </c>
      <c r="W98" s="76">
        <v>21.442495126705651</v>
      </c>
      <c r="X98" s="75">
        <v>8.4098360655737707</v>
      </c>
      <c r="Y98" s="75">
        <v>6.3770491803278686</v>
      </c>
      <c r="Z98" s="75">
        <v>1.8032786885245902</v>
      </c>
      <c r="AA98" s="78">
        <v>56</v>
      </c>
      <c r="AB98" s="76">
        <v>91.803278688524586</v>
      </c>
      <c r="AC98" s="78">
        <v>5</v>
      </c>
      <c r="AD98" s="76">
        <v>8.1967213114754092</v>
      </c>
      <c r="AE98" s="78">
        <v>0</v>
      </c>
      <c r="AF98" s="76">
        <v>0</v>
      </c>
      <c r="AG98" s="78">
        <v>0</v>
      </c>
      <c r="AH98" s="76">
        <v>0</v>
      </c>
      <c r="AI98" s="74">
        <v>49</v>
      </c>
      <c r="AJ98" s="74">
        <v>61</v>
      </c>
      <c r="AK98" s="76">
        <v>44.545454545454547</v>
      </c>
      <c r="AL98" s="76">
        <v>55.454545454545453</v>
      </c>
      <c r="AM98" s="76">
        <v>100</v>
      </c>
      <c r="AN98" s="77">
        <v>38.518181818181816</v>
      </c>
    </row>
    <row r="99" spans="1:40" x14ac:dyDescent="0.25">
      <c r="A99" s="72" t="s">
        <v>1463</v>
      </c>
      <c r="B99" s="74" t="s">
        <v>1463</v>
      </c>
      <c r="C99" s="155" t="str">
        <f>VLOOKUP(A99,'Questions_de_Village_V1-2-1'!$A:$AB,1,FALSE)</f>
        <v>Amchelibe1</v>
      </c>
      <c r="D99" s="155" t="str">
        <f>VLOOKUP(A99,'Questions_de_Village_V1-2-1'!$A:$AB,9,FALSE)</f>
        <v>Amchelibe2</v>
      </c>
      <c r="E99" s="155">
        <f>VLOOKUP(A99,'Questions_de_Village_V1-2-1'!$A:$AB,4,FALSE)</f>
        <v>12.2074600891</v>
      </c>
      <c r="F99" s="155">
        <f>VLOOKUP(A99,'Questions_de_Village_V1-2-1'!$A:$AB,5,FALSE)</f>
        <v>17.160194304600001</v>
      </c>
      <c r="G99" s="155">
        <f>VLOOKUP(A99,'Questions_de_Village_V1-2-1'!$A:$AB,6,FALSE)</f>
        <v>330.31594479900002</v>
      </c>
      <c r="H99" s="155"/>
      <c r="I99" s="155" t="str">
        <f>VLOOKUP(A99,'Questions_de_Village_V1-2-1'!$A:$AB,10,FALSE)</f>
        <v>Tania_2_Dukshi_</v>
      </c>
      <c r="J99" s="155" t="str">
        <f>VLOOKUP(A99,'Questions_de_Village_V1-2-1'!$A:$AB,11,FALSE)</f>
        <v>Tchawai</v>
      </c>
      <c r="K99" s="155" t="str">
        <f>VLOOKUP(A99,'Questions_de_Village_V1-2-1'!$A:$AB,14,FALSE)</f>
        <v>bh_in_village</v>
      </c>
      <c r="L99" s="155">
        <f>VLOOKUP(A99,'Questions_de_Village_V1-2-1'!$A:$AB,15,FALSE)</f>
        <v>1</v>
      </c>
      <c r="M99" s="155">
        <f>VLOOKUP(A99,'Questions_de_Village_V1-2-1'!$A:$AB,16,FALSE)</f>
        <v>0</v>
      </c>
      <c r="N99" s="74"/>
      <c r="O99" s="74"/>
      <c r="P99" s="74">
        <v>2156</v>
      </c>
      <c r="Q99" s="74">
        <v>2195</v>
      </c>
      <c r="R99" s="74">
        <v>40</v>
      </c>
      <c r="S99" s="72">
        <v>234</v>
      </c>
      <c r="T99" s="72">
        <v>157</v>
      </c>
      <c r="U99" s="76">
        <v>67.09401709401709</v>
      </c>
      <c r="V99" s="72">
        <v>68</v>
      </c>
      <c r="W99" s="76">
        <v>29.059829059829063</v>
      </c>
      <c r="X99" s="75">
        <v>5.85</v>
      </c>
      <c r="Y99" s="75">
        <v>3.9249999999999998</v>
      </c>
      <c r="Z99" s="75">
        <v>1.7</v>
      </c>
      <c r="AA99" s="78">
        <v>39</v>
      </c>
      <c r="AB99" s="76">
        <v>97.5</v>
      </c>
      <c r="AC99" s="78">
        <v>0</v>
      </c>
      <c r="AD99" s="76">
        <v>0</v>
      </c>
      <c r="AE99" s="78">
        <v>1</v>
      </c>
      <c r="AF99" s="76">
        <v>2.5</v>
      </c>
      <c r="AG99" s="78">
        <v>0</v>
      </c>
      <c r="AH99" s="76">
        <v>0</v>
      </c>
      <c r="AI99" s="74">
        <v>36</v>
      </c>
      <c r="AJ99" s="74">
        <v>32</v>
      </c>
      <c r="AK99" s="76">
        <v>52.941176470588239</v>
      </c>
      <c r="AL99" s="76">
        <v>47.058823529411761</v>
      </c>
      <c r="AM99" s="76">
        <v>100</v>
      </c>
      <c r="AN99" s="77">
        <v>37.735294117647058</v>
      </c>
    </row>
    <row r="100" spans="1:40" x14ac:dyDescent="0.25">
      <c r="A100" s="72" t="s">
        <v>686</v>
      </c>
      <c r="B100" s="74" t="s">
        <v>686</v>
      </c>
      <c r="C100" s="155" t="str">
        <f>VLOOKUP(A100,'Questions_de_Village_V1-2-1'!$A:$AB,1,FALSE)</f>
        <v>Amchelibe2</v>
      </c>
      <c r="D100" s="155" t="str">
        <f>VLOOKUP(A100,'Questions_de_Village_V1-2-1'!$A:$AB,9,FALSE)</f>
        <v>Amchielibe1</v>
      </c>
      <c r="E100" s="155">
        <f>VLOOKUP(A100,'Questions_de_Village_V1-2-1'!$A:$AB,4,FALSE)</f>
        <v>12.212275546600001</v>
      </c>
      <c r="F100" s="155">
        <f>VLOOKUP(A100,'Questions_de_Village_V1-2-1'!$A:$AB,5,FALSE)</f>
        <v>17.1597238594</v>
      </c>
      <c r="G100" s="155">
        <f>VLOOKUP(A100,'Questions_de_Village_V1-2-1'!$A:$AB,6,FALSE)</f>
        <v>322.33727156600003</v>
      </c>
      <c r="H100" s="155"/>
      <c r="I100" s="155" t="str">
        <f>VLOOKUP(A100,'Questions_de_Village_V1-2-1'!$A:$AB,10,FALSE)</f>
        <v>Tania_2_Dukshi_</v>
      </c>
      <c r="J100" s="155" t="str">
        <f>VLOOKUP(A100,'Questions_de_Village_V1-2-1'!$A:$AB,11,FALSE)</f>
        <v>Tchawai</v>
      </c>
      <c r="K100" s="155" t="str">
        <f>VLOOKUP(A100,'Questions_de_Village_V1-2-1'!$A:$AB,14,FALSE)</f>
        <v>bh_in_village</v>
      </c>
      <c r="L100" s="155">
        <f>VLOOKUP(A100,'Questions_de_Village_V1-2-1'!$A:$AB,15,FALSE)</f>
        <v>1</v>
      </c>
      <c r="M100" s="155">
        <f>VLOOKUP(A100,'Questions_de_Village_V1-2-1'!$A:$AB,16,FALSE)</f>
        <v>0</v>
      </c>
      <c r="N100" s="74"/>
      <c r="O100" s="74"/>
      <c r="P100" s="74">
        <v>2196</v>
      </c>
      <c r="Q100" s="74">
        <v>2232</v>
      </c>
      <c r="R100" s="74">
        <v>37</v>
      </c>
      <c r="S100" s="72">
        <v>262</v>
      </c>
      <c r="T100" s="72">
        <v>188</v>
      </c>
      <c r="U100" s="76">
        <v>71.755725190839698</v>
      </c>
      <c r="V100" s="72">
        <v>78</v>
      </c>
      <c r="W100" s="76">
        <v>29.770992366412212</v>
      </c>
      <c r="X100" s="75">
        <v>7.0810810810810807</v>
      </c>
      <c r="Y100" s="75">
        <v>5.0810810810810807</v>
      </c>
      <c r="Z100" s="75">
        <v>2.1081081081081079</v>
      </c>
      <c r="AA100" s="78">
        <v>36</v>
      </c>
      <c r="AB100" s="76">
        <v>97.297297297297305</v>
      </c>
      <c r="AC100" s="78">
        <v>1</v>
      </c>
      <c r="AD100" s="76">
        <v>2.7027027027027026</v>
      </c>
      <c r="AE100" s="78">
        <v>0</v>
      </c>
      <c r="AF100" s="76">
        <v>0</v>
      </c>
      <c r="AG100" s="78">
        <v>0</v>
      </c>
      <c r="AH100" s="76">
        <v>0</v>
      </c>
      <c r="AI100" s="74">
        <v>39</v>
      </c>
      <c r="AJ100" s="74">
        <v>39</v>
      </c>
      <c r="AK100" s="76">
        <v>50</v>
      </c>
      <c r="AL100" s="76">
        <v>50</v>
      </c>
      <c r="AM100" s="76">
        <v>100</v>
      </c>
      <c r="AN100" s="77">
        <v>34.53846153846154</v>
      </c>
    </row>
    <row r="101" spans="1:40" x14ac:dyDescent="0.25">
      <c r="A101" s="72" t="s">
        <v>1464</v>
      </c>
      <c r="B101" s="74" t="s">
        <v>1464</v>
      </c>
      <c r="C101" s="155" t="str">
        <f>VLOOKUP(A101,'Questions_de_Village_V1-2-1'!$A:$AB,1,FALSE)</f>
        <v>Amchoka1</v>
      </c>
      <c r="D101" s="155" t="str">
        <f>VLOOKUP(A101,'Questions_de_Village_V1-2-1'!$A:$AB,9,FALSE)</f>
        <v>Amchoka Ahmat Adoudou</v>
      </c>
      <c r="E101" s="155">
        <f>VLOOKUP(A101,'Questions_de_Village_V1-2-1'!$A:$AB,4,FALSE)</f>
        <v>12.154683842400001</v>
      </c>
      <c r="F101" s="155">
        <f>VLOOKUP(A101,'Questions_de_Village_V1-2-1'!$A:$AB,5,FALSE)</f>
        <v>17.1816387117</v>
      </c>
      <c r="G101" s="155">
        <f>VLOOKUP(A101,'Questions_de_Village_V1-2-1'!$A:$AB,6,FALSE)</f>
        <v>327.51454149099999</v>
      </c>
      <c r="H101" s="155"/>
      <c r="I101" s="155" t="str">
        <f>VLOOKUP(A101,'Questions_de_Village_V1-2-1'!$A:$AB,10,FALSE)</f>
        <v>Tania_2_Dukshi_</v>
      </c>
      <c r="J101" s="155" t="str">
        <f>VLOOKUP(A101,'Questions_de_Village_V1-2-1'!$A:$AB,11,FALSE)</f>
        <v>Tchawai</v>
      </c>
      <c r="K101" s="155" t="str">
        <f>VLOOKUP(A101,'Questions_de_Village_V1-2-1'!$A:$AB,14,FALSE)</f>
        <v>open_well_far_from_village</v>
      </c>
      <c r="L101" s="155">
        <f>VLOOKUP(A101,'Questions_de_Village_V1-2-1'!$A:$AB,15,FALSE)</f>
        <v>0</v>
      </c>
      <c r="M101" s="155">
        <f>VLOOKUP(A101,'Questions_de_Village_V1-2-1'!$A:$AB,16,FALSE)</f>
        <v>0</v>
      </c>
      <c r="N101" s="74"/>
      <c r="O101" s="74"/>
      <c r="P101" s="74">
        <v>2025</v>
      </c>
      <c r="Q101" s="74">
        <v>2053</v>
      </c>
      <c r="R101" s="74">
        <v>29</v>
      </c>
      <c r="S101" s="72">
        <v>177</v>
      </c>
      <c r="T101" s="72">
        <v>121</v>
      </c>
      <c r="U101" s="76">
        <v>68.361581920903959</v>
      </c>
      <c r="V101" s="72">
        <v>50</v>
      </c>
      <c r="W101" s="76">
        <v>28.248587570621471</v>
      </c>
      <c r="X101" s="75">
        <v>6.1034482758620694</v>
      </c>
      <c r="Y101" s="75">
        <v>4.1724137931034484</v>
      </c>
      <c r="Z101" s="75">
        <v>1.7241379310344827</v>
      </c>
      <c r="AA101" s="78">
        <v>28</v>
      </c>
      <c r="AB101" s="76">
        <v>96.551724137931032</v>
      </c>
      <c r="AC101" s="78">
        <v>0</v>
      </c>
      <c r="AD101" s="76">
        <v>0</v>
      </c>
      <c r="AE101" s="78">
        <v>0</v>
      </c>
      <c r="AF101" s="76">
        <v>0</v>
      </c>
      <c r="AG101" s="78">
        <v>0</v>
      </c>
      <c r="AH101" s="76">
        <v>0</v>
      </c>
      <c r="AI101" s="74">
        <v>22</v>
      </c>
      <c r="AJ101" s="74">
        <v>28</v>
      </c>
      <c r="AK101" s="76">
        <v>44</v>
      </c>
      <c r="AL101" s="76">
        <v>56.000000000000007</v>
      </c>
      <c r="AM101" s="76">
        <v>100</v>
      </c>
      <c r="AN101" s="77">
        <v>33.94</v>
      </c>
    </row>
    <row r="102" spans="1:40" x14ac:dyDescent="0.25">
      <c r="A102" s="72" t="s">
        <v>1465</v>
      </c>
      <c r="B102" s="74" t="s">
        <v>1465</v>
      </c>
      <c r="C102" s="155" t="str">
        <f>VLOOKUP(A102,'Questions_de_Village_V1-2-1'!$A:$AB,1,FALSE)</f>
        <v>Amchoka2</v>
      </c>
      <c r="D102" s="155" t="str">
        <f>VLOOKUP(A102,'Questions_de_Village_V1-2-1'!$A:$AB,9,FALSE)</f>
        <v>Amchoko Dangora</v>
      </c>
      <c r="E102" s="155">
        <f>VLOOKUP(A102,'Questions_de_Village_V1-2-1'!$A:$AB,4,FALSE)</f>
        <v>12.1583749164</v>
      </c>
      <c r="F102" s="155">
        <f>VLOOKUP(A102,'Questions_de_Village_V1-2-1'!$A:$AB,5,FALSE)</f>
        <v>17.156781526300001</v>
      </c>
      <c r="G102" s="155">
        <f>VLOOKUP(A102,'Questions_de_Village_V1-2-1'!$A:$AB,6,FALSE)</f>
        <v>317.21716549500002</v>
      </c>
      <c r="H102" s="155"/>
      <c r="I102" s="155" t="str">
        <f>VLOOKUP(A102,'Questions_de_Village_V1-2-1'!$A:$AB,10,FALSE)</f>
        <v>Tania_2_Dukshi_</v>
      </c>
      <c r="J102" s="155" t="str">
        <f>VLOOKUP(A102,'Questions_de_Village_V1-2-1'!$A:$AB,11,FALSE)</f>
        <v>Tchawai</v>
      </c>
      <c r="K102" s="155" t="str">
        <f>VLOOKUP(A102,'Questions_de_Village_V1-2-1'!$A:$AB,14,FALSE)</f>
        <v>bh_in_village</v>
      </c>
      <c r="L102" s="155">
        <f>VLOOKUP(A102,'Questions_de_Village_V1-2-1'!$A:$AB,15,FALSE)</f>
        <v>1</v>
      </c>
      <c r="M102" s="155">
        <f>VLOOKUP(A102,'Questions_de_Village_V1-2-1'!$A:$AB,16,FALSE)</f>
        <v>0</v>
      </c>
      <c r="N102" s="74"/>
      <c r="O102" s="74"/>
      <c r="P102" s="74">
        <v>2012</v>
      </c>
      <c r="Q102" s="74">
        <v>2024</v>
      </c>
      <c r="R102" s="74">
        <v>13</v>
      </c>
      <c r="S102" s="72">
        <v>46</v>
      </c>
      <c r="T102" s="72">
        <v>25</v>
      </c>
      <c r="U102" s="76">
        <v>54.347826086956516</v>
      </c>
      <c r="V102" s="72">
        <v>15</v>
      </c>
      <c r="W102" s="76">
        <v>32.608695652173914</v>
      </c>
      <c r="X102" s="75">
        <v>3.5384615384615383</v>
      </c>
      <c r="Y102" s="75">
        <v>1.9230769230769231</v>
      </c>
      <c r="Z102" s="75">
        <v>1.1538461538461537</v>
      </c>
      <c r="AA102" s="78">
        <v>13</v>
      </c>
      <c r="AB102" s="76">
        <v>100</v>
      </c>
      <c r="AC102" s="78">
        <v>0</v>
      </c>
      <c r="AD102" s="76">
        <v>0</v>
      </c>
      <c r="AE102" s="78">
        <v>0</v>
      </c>
      <c r="AF102" s="76">
        <v>0</v>
      </c>
      <c r="AG102" s="78">
        <v>0</v>
      </c>
      <c r="AH102" s="76">
        <v>0</v>
      </c>
      <c r="AI102" s="74">
        <v>8</v>
      </c>
      <c r="AJ102" s="74">
        <v>7</v>
      </c>
      <c r="AK102" s="76">
        <v>53.333333333333336</v>
      </c>
      <c r="AL102" s="76">
        <v>46.666666666666664</v>
      </c>
      <c r="AM102" s="76">
        <v>100</v>
      </c>
      <c r="AN102" s="77">
        <v>33.533333333333331</v>
      </c>
    </row>
    <row r="103" spans="1:40" x14ac:dyDescent="0.25">
      <c r="A103" s="72" t="s">
        <v>1466</v>
      </c>
      <c r="B103" s="74" t="s">
        <v>1466</v>
      </c>
      <c r="C103" s="155" t="str">
        <f>VLOOKUP(A103,'Questions_de_Village_V1-2-1'!$A:$AB,1,FALSE)</f>
        <v>Amchoka3</v>
      </c>
      <c r="D103" s="155" t="str">
        <f>VLOOKUP(A103,'Questions_de_Village_V1-2-1'!$A:$AB,9,FALSE)</f>
        <v>Amchoka Kabir</v>
      </c>
      <c r="E103" s="155">
        <f>VLOOKUP(A103,'Questions_de_Village_V1-2-1'!$A:$AB,4,FALSE)</f>
        <v>12.186398709500001</v>
      </c>
      <c r="F103" s="155">
        <f>VLOOKUP(A103,'Questions_de_Village_V1-2-1'!$A:$AB,5,FALSE)</f>
        <v>17.152300594100002</v>
      </c>
      <c r="G103" s="155">
        <f>VLOOKUP(A103,'Questions_de_Village_V1-2-1'!$A:$AB,6,FALSE)</f>
        <v>324.81611968300001</v>
      </c>
      <c r="H103" s="155"/>
      <c r="I103" s="155" t="str">
        <f>VLOOKUP(A103,'Questions_de_Village_V1-2-1'!$A:$AB,10,FALSE)</f>
        <v>Tania_2_Dukshi_</v>
      </c>
      <c r="J103" s="155" t="str">
        <f>VLOOKUP(A103,'Questions_de_Village_V1-2-1'!$A:$AB,11,FALSE)</f>
        <v>Tchawai</v>
      </c>
      <c r="K103" s="155" t="str">
        <f>VLOOKUP(A103,'Questions_de_Village_V1-2-1'!$A:$AB,14,FALSE)</f>
        <v>bh_in_village</v>
      </c>
      <c r="L103" s="155">
        <f>VLOOKUP(A103,'Questions_de_Village_V1-2-1'!$A:$AB,15,FALSE)</f>
        <v>2</v>
      </c>
      <c r="M103" s="155">
        <f>VLOOKUP(A103,'Questions_de_Village_V1-2-1'!$A:$AB,16,FALSE)</f>
        <v>0</v>
      </c>
      <c r="N103" s="74"/>
      <c r="O103" s="74"/>
      <c r="P103" s="74">
        <v>1951</v>
      </c>
      <c r="Q103" s="74">
        <v>2011</v>
      </c>
      <c r="R103" s="74">
        <v>61</v>
      </c>
      <c r="S103" s="72">
        <v>370</v>
      </c>
      <c r="T103" s="72">
        <v>252</v>
      </c>
      <c r="U103" s="76">
        <v>68.108108108108112</v>
      </c>
      <c r="V103" s="72">
        <v>117</v>
      </c>
      <c r="W103" s="76">
        <v>31.621621621621621</v>
      </c>
      <c r="X103" s="75">
        <v>6.0655737704918034</v>
      </c>
      <c r="Y103" s="75">
        <v>4.2711864406779663</v>
      </c>
      <c r="Z103" s="75">
        <v>1.9180327868852458</v>
      </c>
      <c r="AA103" s="78">
        <v>52</v>
      </c>
      <c r="AB103" s="76">
        <v>85.245901639344254</v>
      </c>
      <c r="AC103" s="78">
        <v>6</v>
      </c>
      <c r="AD103" s="76">
        <v>9.8360655737704921</v>
      </c>
      <c r="AE103" s="78">
        <v>0</v>
      </c>
      <c r="AF103" s="76">
        <v>0</v>
      </c>
      <c r="AG103" s="78">
        <v>0</v>
      </c>
      <c r="AH103" s="76">
        <v>0</v>
      </c>
      <c r="AI103" s="74">
        <v>46</v>
      </c>
      <c r="AJ103" s="74">
        <v>71</v>
      </c>
      <c r="AK103" s="76">
        <v>39.316239316239319</v>
      </c>
      <c r="AL103" s="76">
        <v>60.683760683760681</v>
      </c>
      <c r="AM103" s="76">
        <v>100</v>
      </c>
      <c r="AN103" s="77">
        <v>36.128205128205131</v>
      </c>
    </row>
    <row r="104" spans="1:40" x14ac:dyDescent="0.25">
      <c r="A104" s="150" t="s">
        <v>1423</v>
      </c>
      <c r="B104" s="74" t="s">
        <v>1423</v>
      </c>
      <c r="C104" s="155" t="str">
        <f>VLOOKUP(A104,'Questions_de_Village_V1-2-1'!$A:$AB,1,FALSE)</f>
        <v>Amchokha 1</v>
      </c>
      <c r="D104" s="155" t="str">
        <f>VLOOKUP(A104,'Questions_de_Village_V1-2-1'!$A:$AB,9,FALSE)</f>
        <v>Amchoka</v>
      </c>
      <c r="E104" s="155">
        <f>VLOOKUP(A104,'Questions_de_Village_V1-2-1'!$A:$AB,4,FALSE)</f>
        <v>12.0941816959</v>
      </c>
      <c r="F104" s="155">
        <f>VLOOKUP(A104,'Questions_de_Village_V1-2-1'!$A:$AB,5,FALSE)</f>
        <v>17.295237793599998</v>
      </c>
      <c r="G104" s="155">
        <f>VLOOKUP(A104,'Questions_de_Village_V1-2-1'!$A:$AB,6,FALSE)</f>
        <v>340.78620483700001</v>
      </c>
      <c r="H104" s="155"/>
      <c r="I104" s="155" t="str">
        <f>VLOOKUP(A104,'Questions_de_Village_V1-2-1'!$A:$AB,10,FALSE)</f>
        <v>Amloudouba</v>
      </c>
      <c r="J104" s="155" t="str">
        <f>VLOOKUP(A104,'Questions_de_Village_V1-2-1'!$A:$AB,11,FALSE)</f>
        <v>Ouled_Bili</v>
      </c>
      <c r="K104" s="155" t="str">
        <f>VLOOKUP(A104,'Questions_de_Village_V1-2-1'!$A:$AB,14,FALSE)</f>
        <v>bh_in_village</v>
      </c>
      <c r="L104" s="155">
        <f>VLOOKUP(A104,'Questions_de_Village_V1-2-1'!$A:$AB,15,FALSE)</f>
        <v>1</v>
      </c>
      <c r="M104" s="155">
        <f>VLOOKUP(A104,'Questions_de_Village_V1-2-1'!$A:$AB,16,FALSE)</f>
        <v>0</v>
      </c>
      <c r="N104" s="74"/>
      <c r="O104" s="74"/>
      <c r="P104" s="74">
        <v>2483</v>
      </c>
      <c r="Q104" s="74">
        <v>2538</v>
      </c>
      <c r="R104" s="74">
        <v>56</v>
      </c>
      <c r="S104" s="72">
        <v>323</v>
      </c>
      <c r="T104" s="72">
        <v>215</v>
      </c>
      <c r="U104" s="76">
        <v>66.56346749226006</v>
      </c>
      <c r="V104" s="72">
        <v>79</v>
      </c>
      <c r="W104" s="76">
        <v>24.458204334365323</v>
      </c>
      <c r="X104" s="75">
        <v>5.7678571428571432</v>
      </c>
      <c r="Y104" s="75">
        <v>4.3877551020408161</v>
      </c>
      <c r="Z104" s="75">
        <v>1.4107142857142858</v>
      </c>
      <c r="AA104" s="78">
        <v>46</v>
      </c>
      <c r="AB104" s="76">
        <v>82.142857142857139</v>
      </c>
      <c r="AC104" s="78">
        <v>9</v>
      </c>
      <c r="AD104" s="76">
        <v>16.071428571428573</v>
      </c>
      <c r="AE104" s="78">
        <v>0</v>
      </c>
      <c r="AF104" s="76">
        <v>0</v>
      </c>
      <c r="AG104" s="78">
        <v>0</v>
      </c>
      <c r="AH104" s="76">
        <v>0</v>
      </c>
      <c r="AI104" s="74">
        <v>35</v>
      </c>
      <c r="AJ104" s="74">
        <v>44</v>
      </c>
      <c r="AK104" s="76">
        <v>44.303797468354425</v>
      </c>
      <c r="AL104" s="76">
        <v>55.696202531645568</v>
      </c>
      <c r="AM104" s="76">
        <v>100</v>
      </c>
      <c r="AN104" s="77">
        <v>34.569620253164558</v>
      </c>
    </row>
    <row r="105" spans="1:40" x14ac:dyDescent="0.25">
      <c r="A105" s="150" t="s">
        <v>1900</v>
      </c>
      <c r="B105" s="74" t="s">
        <v>1999</v>
      </c>
      <c r="C105" s="155" t="str">
        <f>VLOOKUP(A105,'Questions_de_Village_V1-2-1'!$A:$AB,1,FALSE)</f>
        <v>Amdebib</v>
      </c>
      <c r="D105" s="155" t="str">
        <f>VLOOKUP(A105,'Questions_de_Village_V1-2-1'!$A:$AB,9,FALSE)</f>
        <v>Andabibe Bikhele</v>
      </c>
      <c r="E105" s="155">
        <f>VLOOKUP(A105,'Questions_de_Village_V1-2-1'!$A:$AB,4,FALSE)</f>
        <v>12.555157270600001</v>
      </c>
      <c r="F105" s="155">
        <f>VLOOKUP(A105,'Questions_de_Village_V1-2-1'!$A:$AB,5,FALSE)</f>
        <v>16.696048621599999</v>
      </c>
      <c r="G105" s="155">
        <f>VLOOKUP(A105,'Questions_de_Village_V1-2-1'!$A:$AB,6,FALSE)</f>
        <v>312.84891533500002</v>
      </c>
      <c r="H105" s="155"/>
      <c r="I105" s="155" t="str">
        <f>VLOOKUP(A105,'Questions_de_Village_V1-2-1'!$A:$AB,10,FALSE)</f>
        <v>Mayakne</v>
      </c>
      <c r="J105" s="155" t="str">
        <f>VLOOKUP(A105,'Questions_de_Village_V1-2-1'!$A:$AB,11,FALSE)</f>
        <v>Gambir</v>
      </c>
      <c r="K105" s="155" t="str">
        <f>VLOOKUP(A105,'Questions_de_Village_V1-2-1'!$A:$AB,14,FALSE)</f>
        <v>open_well_in_or_near_village</v>
      </c>
      <c r="L105" s="155">
        <f>VLOOKUP(A105,'Questions_de_Village_V1-2-1'!$A:$AB,15,FALSE)</f>
        <v>0</v>
      </c>
      <c r="M105" s="155">
        <f>VLOOKUP(A105,'Questions_de_Village_V1-2-1'!$A:$AB,16,FALSE)</f>
        <v>2</v>
      </c>
      <c r="N105" s="74"/>
      <c r="O105" s="74"/>
      <c r="P105" s="74">
        <v>1270</v>
      </c>
      <c r="Q105" s="74">
        <v>1287</v>
      </c>
      <c r="R105" s="74">
        <v>18</v>
      </c>
      <c r="S105" s="72">
        <v>119</v>
      </c>
      <c r="T105" s="72">
        <v>83</v>
      </c>
      <c r="U105" s="76">
        <v>69.747899159663859</v>
      </c>
      <c r="V105" s="72">
        <v>33</v>
      </c>
      <c r="W105" s="76">
        <v>27.731092436974791</v>
      </c>
      <c r="X105" s="75">
        <v>6.6111111111111107</v>
      </c>
      <c r="Y105" s="75">
        <v>4.882352941176471</v>
      </c>
      <c r="Z105" s="75">
        <v>1.8333333333333333</v>
      </c>
      <c r="AA105" s="78">
        <v>16</v>
      </c>
      <c r="AB105" s="76">
        <v>88.888888888888886</v>
      </c>
      <c r="AC105" s="78">
        <v>2</v>
      </c>
      <c r="AD105" s="76">
        <v>11.111111111111111</v>
      </c>
      <c r="AE105" s="78">
        <v>0</v>
      </c>
      <c r="AF105" s="76">
        <v>0</v>
      </c>
      <c r="AG105" s="78">
        <v>0</v>
      </c>
      <c r="AH105" s="76">
        <v>0</v>
      </c>
      <c r="AI105" s="74">
        <v>13</v>
      </c>
      <c r="AJ105" s="74">
        <v>20</v>
      </c>
      <c r="AK105" s="76">
        <v>39.393939393939391</v>
      </c>
      <c r="AL105" s="76">
        <v>60.606060606060609</v>
      </c>
      <c r="AM105" s="76">
        <v>100</v>
      </c>
      <c r="AN105" s="77">
        <v>33.969696969696969</v>
      </c>
    </row>
    <row r="106" spans="1:40" x14ac:dyDescent="0.25">
      <c r="A106" s="150" t="s">
        <v>1415</v>
      </c>
      <c r="B106" s="74" t="s">
        <v>1415</v>
      </c>
      <c r="C106" s="155" t="str">
        <f>VLOOKUP(A106,'Questions_de_Village_V1-2-1'!$A:$AB,1,FALSE)</f>
        <v>Am-Deleyo</v>
      </c>
      <c r="D106" s="155" t="str">
        <f>VLOOKUP(A106,'Questions_de_Village_V1-2-1'!$A:$AB,9,FALSE)</f>
        <v>Andilo</v>
      </c>
      <c r="E106" s="155">
        <f>VLOOKUP(A106,'Questions_de_Village_V1-2-1'!$A:$AB,4,FALSE)</f>
        <v>12.1427462222</v>
      </c>
      <c r="F106" s="155">
        <f>VLOOKUP(A106,'Questions_de_Village_V1-2-1'!$A:$AB,5,FALSE)</f>
        <v>17.294866914</v>
      </c>
      <c r="G106" s="155">
        <f>VLOOKUP(A106,'Questions_de_Village_V1-2-1'!$A:$AB,6,FALSE)</f>
        <v>344.07306953800003</v>
      </c>
      <c r="H106" s="155"/>
      <c r="I106" s="155" t="str">
        <f>VLOOKUP(A106,'Questions_de_Village_V1-2-1'!$A:$AB,10,FALSE)</f>
        <v>Amloudouba</v>
      </c>
      <c r="J106" s="155" t="str">
        <f>VLOOKUP(A106,'Questions_de_Village_V1-2-1'!$A:$AB,11,FALSE)</f>
        <v>Ouled_Bili</v>
      </c>
      <c r="K106" s="155" t="str">
        <f>VLOOKUP(A106,'Questions_de_Village_V1-2-1'!$A:$AB,14,FALSE)</f>
        <v>commercial_bh_in_village</v>
      </c>
      <c r="L106" s="155">
        <f>VLOOKUP(A106,'Questions_de_Village_V1-2-1'!$A:$AB,15,FALSE)</f>
        <v>0</v>
      </c>
      <c r="M106" s="155">
        <f>VLOOKUP(A106,'Questions_de_Village_V1-2-1'!$A:$AB,16,FALSE)</f>
        <v>1</v>
      </c>
      <c r="N106" s="74"/>
      <c r="O106" s="74"/>
      <c r="P106" s="74">
        <v>2880</v>
      </c>
      <c r="Q106" s="74">
        <v>2924</v>
      </c>
      <c r="R106" s="74">
        <v>45</v>
      </c>
      <c r="S106" s="72">
        <v>236</v>
      </c>
      <c r="T106" s="72">
        <v>149</v>
      </c>
      <c r="U106" s="76">
        <v>63.135593220338983</v>
      </c>
      <c r="V106" s="72">
        <v>70</v>
      </c>
      <c r="W106" s="76">
        <v>29.66101694915254</v>
      </c>
      <c r="X106" s="75">
        <v>5.2444444444444445</v>
      </c>
      <c r="Y106" s="75">
        <v>3.5476190476190474</v>
      </c>
      <c r="Z106" s="75">
        <v>1.5555555555555556</v>
      </c>
      <c r="AA106" s="78">
        <v>40</v>
      </c>
      <c r="AB106" s="76">
        <v>88.888888888888886</v>
      </c>
      <c r="AC106" s="78">
        <v>5</v>
      </c>
      <c r="AD106" s="76">
        <v>11.111111111111111</v>
      </c>
      <c r="AE106" s="78">
        <v>0</v>
      </c>
      <c r="AF106" s="76">
        <v>0</v>
      </c>
      <c r="AG106" s="78">
        <v>0</v>
      </c>
      <c r="AH106" s="76">
        <v>0</v>
      </c>
      <c r="AI106" s="74">
        <v>32</v>
      </c>
      <c r="AJ106" s="74">
        <v>38</v>
      </c>
      <c r="AK106" s="76">
        <v>45.714285714285715</v>
      </c>
      <c r="AL106" s="76">
        <v>54.285714285714285</v>
      </c>
      <c r="AM106" s="76">
        <v>100</v>
      </c>
      <c r="AN106" s="77">
        <v>34.428571428571431</v>
      </c>
    </row>
    <row r="107" spans="1:40" x14ac:dyDescent="0.25">
      <c r="A107" s="150" t="s">
        <v>1428</v>
      </c>
      <c r="B107" s="74" t="s">
        <v>1428</v>
      </c>
      <c r="C107" s="155" t="str">
        <f>VLOOKUP(A107,'Questions_de_Village_V1-2-1'!$A:$AB,1,FALSE)</f>
        <v>Am-Dibetchou</v>
      </c>
      <c r="D107" s="155" t="str">
        <f>VLOOKUP(A107,'Questions_de_Village_V1-2-1'!$A:$AB,9,FALSE)</f>
        <v>Amdibetcho</v>
      </c>
      <c r="E107" s="155">
        <f>VLOOKUP(A107,'Questions_de_Village_V1-2-1'!$A:$AB,4,FALSE)</f>
        <v>12.054215276200001</v>
      </c>
      <c r="F107" s="155">
        <f>VLOOKUP(A107,'Questions_de_Village_V1-2-1'!$A:$AB,5,FALSE)</f>
        <v>17.226507146100001</v>
      </c>
      <c r="G107" s="155">
        <f>VLOOKUP(A107,'Questions_de_Village_V1-2-1'!$A:$AB,6,FALSE)</f>
        <v>325.04216613400001</v>
      </c>
      <c r="H107" s="155"/>
      <c r="I107" s="155" t="str">
        <f>VLOOKUP(A107,'Questions_de_Village_V1-2-1'!$A:$AB,10,FALSE)</f>
        <v>Amloudouba</v>
      </c>
      <c r="J107" s="155" t="str">
        <f>VLOOKUP(A107,'Questions_de_Village_V1-2-1'!$A:$AB,11,FALSE)</f>
        <v>Ouled_Bili</v>
      </c>
      <c r="K107" s="155" t="str">
        <f>VLOOKUP(A107,'Questions_de_Village_V1-2-1'!$A:$AB,14,FALSE)</f>
        <v>bh_in_next_village</v>
      </c>
      <c r="L107" s="155">
        <f>VLOOKUP(A107,'Questions_de_Village_V1-2-1'!$A:$AB,15,FALSE)</f>
        <v>0</v>
      </c>
      <c r="M107" s="155">
        <f>VLOOKUP(A107,'Questions_de_Village_V1-2-1'!$A:$AB,16,FALSE)</f>
        <v>0</v>
      </c>
      <c r="N107" s="74"/>
      <c r="O107" s="74"/>
      <c r="P107" s="74">
        <v>2810</v>
      </c>
      <c r="Q107" s="74">
        <v>2828</v>
      </c>
      <c r="R107" s="74">
        <v>19</v>
      </c>
      <c r="S107" s="72">
        <v>126</v>
      </c>
      <c r="T107" s="72">
        <v>87</v>
      </c>
      <c r="U107" s="76">
        <v>69.047619047619051</v>
      </c>
      <c r="V107" s="72">
        <v>29</v>
      </c>
      <c r="W107" s="76">
        <v>23.015873015873016</v>
      </c>
      <c r="X107" s="75">
        <v>6.6315789473684212</v>
      </c>
      <c r="Y107" s="75">
        <v>4.833333333333333</v>
      </c>
      <c r="Z107" s="75">
        <v>1.5263157894736843</v>
      </c>
      <c r="AA107" s="78">
        <v>18</v>
      </c>
      <c r="AB107" s="76">
        <v>94.73684210526315</v>
      </c>
      <c r="AC107" s="78">
        <v>1</v>
      </c>
      <c r="AD107" s="76">
        <v>5.2631578947368416</v>
      </c>
      <c r="AE107" s="78">
        <v>0</v>
      </c>
      <c r="AF107" s="76">
        <v>0</v>
      </c>
      <c r="AG107" s="78">
        <v>0</v>
      </c>
      <c r="AH107" s="76">
        <v>0</v>
      </c>
      <c r="AI107" s="74">
        <v>13</v>
      </c>
      <c r="AJ107" s="74">
        <v>16</v>
      </c>
      <c r="AK107" s="76">
        <v>44.827586206896555</v>
      </c>
      <c r="AL107" s="76">
        <v>55.172413793103445</v>
      </c>
      <c r="AM107" s="76">
        <v>100</v>
      </c>
      <c r="AN107" s="77">
        <v>36.103448275862071</v>
      </c>
    </row>
    <row r="108" spans="1:40" x14ac:dyDescent="0.25">
      <c r="A108" s="150" t="s">
        <v>1397</v>
      </c>
      <c r="B108" s="74" t="s">
        <v>2017</v>
      </c>
      <c r="C108" s="155" t="str">
        <f>VLOOKUP(A108,'Questions_de_Village_V1-2-1'!$A:$AB,1,FALSE)</f>
        <v>Amdjaraba</v>
      </c>
      <c r="D108" s="155" t="str">
        <f>VLOOKUP(A108,'Questions_de_Village_V1-2-1'!$A:$AB,9,FALSE)</f>
        <v>Andjaraba 1</v>
      </c>
      <c r="E108" s="155">
        <f>VLOOKUP(A108,'Questions_de_Village_V1-2-1'!$A:$AB,4,FALSE)</f>
        <v>12.484859419199999</v>
      </c>
      <c r="F108" s="155">
        <f>VLOOKUP(A108,'Questions_de_Village_V1-2-1'!$A:$AB,5,FALSE)</f>
        <v>16.603861828599999</v>
      </c>
      <c r="G108" s="155">
        <f>VLOOKUP(A108,'Questions_de_Village_V1-2-1'!$A:$AB,6,FALSE)</f>
        <v>307.23396392199999</v>
      </c>
      <c r="H108" s="155"/>
      <c r="I108" s="155" t="str">
        <f>VLOOKUP(A108,'Questions_de_Village_V1-2-1'!$A:$AB,10,FALSE)</f>
        <v>Moito</v>
      </c>
      <c r="J108" s="155" t="str">
        <f>VLOOKUP(A108,'Questions_de_Village_V1-2-1'!$A:$AB,11,FALSE)</f>
        <v>Moito</v>
      </c>
      <c r="K108" s="155">
        <f>VLOOKUP(A108,'Questions_de_Village_V1-2-1'!$A:$AB,14,FALSE)</f>
        <v>99400978</v>
      </c>
      <c r="L108" s="155" t="str">
        <f>VLOOKUP(A108,'Questions_de_Village_V1-2-1'!$A:$AB,15,FALSE)</f>
        <v>bh_in_next_village</v>
      </c>
      <c r="M108" s="155">
        <f>VLOOKUP(A108,'Questions_de_Village_V1-2-1'!$A:$AB,16,FALSE)</f>
        <v>0</v>
      </c>
      <c r="N108" s="74"/>
      <c r="O108" s="74"/>
      <c r="P108" s="74">
        <v>1020</v>
      </c>
      <c r="Q108" s="74">
        <v>1124</v>
      </c>
      <c r="R108" s="74">
        <v>105</v>
      </c>
      <c r="S108" s="72">
        <v>741</v>
      </c>
      <c r="T108" s="72">
        <v>521</v>
      </c>
      <c r="U108" s="76">
        <v>70.310391363022944</v>
      </c>
      <c r="V108" s="72">
        <v>203</v>
      </c>
      <c r="W108" s="76">
        <v>27.39541160593792</v>
      </c>
      <c r="X108" s="75">
        <v>7.0571428571428569</v>
      </c>
      <c r="Y108" s="75">
        <v>5.3711340206185563</v>
      </c>
      <c r="Z108" s="75">
        <v>1.9333333333333333</v>
      </c>
      <c r="AA108" s="78">
        <v>91</v>
      </c>
      <c r="AB108" s="76">
        <v>86.666666666666671</v>
      </c>
      <c r="AC108" s="78">
        <v>11</v>
      </c>
      <c r="AD108" s="76">
        <v>10.476190476190476</v>
      </c>
      <c r="AE108" s="78">
        <v>2</v>
      </c>
      <c r="AF108" s="76">
        <v>1.9047619047619049</v>
      </c>
      <c r="AG108" s="78">
        <v>1</v>
      </c>
      <c r="AH108" s="76">
        <v>0.95238095238095244</v>
      </c>
      <c r="AI108" s="74">
        <v>90</v>
      </c>
      <c r="AJ108" s="74">
        <v>113</v>
      </c>
      <c r="AK108" s="76">
        <v>44.334975369458128</v>
      </c>
      <c r="AL108" s="76">
        <v>55.665024630541872</v>
      </c>
      <c r="AM108" s="76">
        <v>100</v>
      </c>
      <c r="AN108" s="77">
        <v>36.054187192118228</v>
      </c>
    </row>
    <row r="109" spans="1:40" x14ac:dyDescent="0.25">
      <c r="A109" s="150" t="s">
        <v>1076</v>
      </c>
      <c r="B109" s="74" t="s">
        <v>1076</v>
      </c>
      <c r="C109" s="155" t="str">
        <f>VLOOKUP(A109,'Questions_de_Village_V1-2-1'!$A:$AB,1,FALSE)</f>
        <v>Amdjeto</v>
      </c>
      <c r="D109" s="155" t="str">
        <f>VLOOKUP(A109,'Questions_de_Village_V1-2-1'!$A:$AB,9,FALSE)</f>
        <v>Anguioto</v>
      </c>
      <c r="E109" s="155">
        <f>VLOOKUP(A109,'Questions_de_Village_V1-2-1'!$A:$AB,4,FALSE)</f>
        <v>12.4136364956</v>
      </c>
      <c r="F109" s="155">
        <f>VLOOKUP(A109,'Questions_de_Village_V1-2-1'!$A:$AB,5,FALSE)</f>
        <v>16.678148527400001</v>
      </c>
      <c r="G109" s="155">
        <f>VLOOKUP(A109,'Questions_de_Village_V1-2-1'!$A:$AB,6,FALSE)</f>
        <v>313.48002850199998</v>
      </c>
      <c r="H109" s="155"/>
      <c r="I109" s="155" t="str">
        <f>VLOOKUP(A109,'Questions_de_Village_V1-2-1'!$A:$AB,10,FALSE)</f>
        <v>Daibaba_1_Maigana_</v>
      </c>
      <c r="J109" s="155" t="str">
        <f>VLOOKUP(A109,'Questions_de_Village_V1-2-1'!$A:$AB,11,FALSE)</f>
        <v>Albirebi</v>
      </c>
      <c r="K109" s="155" t="str">
        <f>VLOOKUP(A109,'Questions_de_Village_V1-2-1'!$A:$AB,14,FALSE)</f>
        <v>open_well_in_or_near_village</v>
      </c>
      <c r="L109" s="155">
        <f>VLOOKUP(A109,'Questions_de_Village_V1-2-1'!$A:$AB,15,FALSE)</f>
        <v>0</v>
      </c>
      <c r="M109" s="155">
        <f>VLOOKUP(A109,'Questions_de_Village_V1-2-1'!$A:$AB,16,FALSE)</f>
        <v>1</v>
      </c>
      <c r="N109" s="74"/>
      <c r="O109" s="74"/>
      <c r="P109" s="74">
        <v>1499</v>
      </c>
      <c r="Q109" s="74">
        <v>1513</v>
      </c>
      <c r="R109" s="74">
        <v>15</v>
      </c>
      <c r="S109" s="72">
        <v>83</v>
      </c>
      <c r="T109" s="72">
        <v>54</v>
      </c>
      <c r="U109" s="76">
        <v>65.060240963855421</v>
      </c>
      <c r="V109" s="72">
        <v>34</v>
      </c>
      <c r="W109" s="76">
        <v>40.963855421686745</v>
      </c>
      <c r="X109" s="75">
        <v>5.5333333333333332</v>
      </c>
      <c r="Y109" s="75">
        <v>3.6</v>
      </c>
      <c r="Z109" s="75">
        <v>2.2666666666666666</v>
      </c>
      <c r="AA109" s="78">
        <v>15</v>
      </c>
      <c r="AB109" s="76">
        <v>100</v>
      </c>
      <c r="AC109" s="78">
        <v>0</v>
      </c>
      <c r="AD109" s="76">
        <v>0</v>
      </c>
      <c r="AE109" s="78">
        <v>0</v>
      </c>
      <c r="AF109" s="76">
        <v>0</v>
      </c>
      <c r="AG109" s="78">
        <v>0</v>
      </c>
      <c r="AH109" s="76">
        <v>0</v>
      </c>
      <c r="AI109" s="74">
        <v>11</v>
      </c>
      <c r="AJ109" s="74">
        <v>23</v>
      </c>
      <c r="AK109" s="76">
        <v>32.352941176470587</v>
      </c>
      <c r="AL109" s="76">
        <v>67.64705882352942</v>
      </c>
      <c r="AM109" s="76">
        <v>100</v>
      </c>
      <c r="AN109" s="77">
        <v>29.235294117647058</v>
      </c>
    </row>
    <row r="110" spans="1:40" x14ac:dyDescent="0.25">
      <c r="A110" s="150" t="s">
        <v>1343</v>
      </c>
      <c r="B110" s="74" t="s">
        <v>1343</v>
      </c>
      <c r="C110" s="155" t="str">
        <f>VLOOKUP(A110,'Questions_de_Village_V1-2-1'!$A:$AB,1,FALSE)</f>
        <v>Amdjirekine</v>
      </c>
      <c r="D110" s="155" t="str">
        <f>VLOOKUP(A110,'Questions_de_Village_V1-2-1'!$A:$AB,9,FALSE)</f>
        <v>Andjirekine</v>
      </c>
      <c r="E110" s="155">
        <f>VLOOKUP(A110,'Questions_de_Village_V1-2-1'!$A:$AB,4,FALSE)</f>
        <v>11.999750648899999</v>
      </c>
      <c r="F110" s="155">
        <f>VLOOKUP(A110,'Questions_de_Village_V1-2-1'!$A:$AB,5,FALSE)</f>
        <v>16.441080490299999</v>
      </c>
      <c r="G110" s="155">
        <f>VLOOKUP(A110,'Questions_de_Village_V1-2-1'!$A:$AB,6,FALSE)</f>
        <v>319.66018583300001</v>
      </c>
      <c r="H110" s="155"/>
      <c r="I110" s="155" t="str">
        <f>VLOOKUP(A110,'Questions_de_Village_V1-2-1'!$A:$AB,10,FALSE)</f>
        <v>Daibaba_1_Maigana_</v>
      </c>
      <c r="J110" s="155" t="str">
        <f>VLOOKUP(A110,'Questions_de_Village_V1-2-1'!$A:$AB,11,FALSE)</f>
        <v>Maigana</v>
      </c>
      <c r="K110" s="155" t="str">
        <f>VLOOKUP(A110,'Questions_de_Village_V1-2-1'!$A:$AB,14,FALSE)</f>
        <v>bh_in_village</v>
      </c>
      <c r="L110" s="155">
        <f>VLOOKUP(A110,'Questions_de_Village_V1-2-1'!$A:$AB,15,FALSE)</f>
        <v>1</v>
      </c>
      <c r="M110" s="155">
        <f>VLOOKUP(A110,'Questions_de_Village_V1-2-1'!$A:$AB,16,FALSE)</f>
        <v>0</v>
      </c>
      <c r="N110" s="74"/>
      <c r="O110" s="74"/>
      <c r="P110" s="74">
        <v>1298</v>
      </c>
      <c r="Q110" s="74">
        <v>1318</v>
      </c>
      <c r="R110" s="74">
        <v>21</v>
      </c>
      <c r="S110" s="72">
        <v>143</v>
      </c>
      <c r="T110" s="72">
        <v>97</v>
      </c>
      <c r="U110" s="76">
        <v>67.832167832167841</v>
      </c>
      <c r="V110" s="72">
        <v>39</v>
      </c>
      <c r="W110" s="76">
        <v>27.27272727272727</v>
      </c>
      <c r="X110" s="75">
        <v>6.8095238095238093</v>
      </c>
      <c r="Y110" s="75">
        <v>4.8499999999999996</v>
      </c>
      <c r="Z110" s="75">
        <v>1.8571428571428572</v>
      </c>
      <c r="AA110" s="78">
        <v>18</v>
      </c>
      <c r="AB110" s="76">
        <v>85.714285714285708</v>
      </c>
      <c r="AC110" s="78">
        <v>2</v>
      </c>
      <c r="AD110" s="76">
        <v>9.5238095238095237</v>
      </c>
      <c r="AE110" s="78">
        <v>1</v>
      </c>
      <c r="AF110" s="76">
        <v>4.7619047619047619</v>
      </c>
      <c r="AG110" s="78">
        <v>0</v>
      </c>
      <c r="AH110" s="76">
        <v>0</v>
      </c>
      <c r="AI110" s="74">
        <v>13</v>
      </c>
      <c r="AJ110" s="74">
        <v>26</v>
      </c>
      <c r="AK110" s="76">
        <v>33.333333333333329</v>
      </c>
      <c r="AL110" s="76">
        <v>66.666666666666657</v>
      </c>
      <c r="AM110" s="76">
        <v>99.999999999999986</v>
      </c>
      <c r="AN110" s="77">
        <v>36.564102564102562</v>
      </c>
    </row>
    <row r="111" spans="1:40" x14ac:dyDescent="0.25">
      <c r="A111" s="72" t="s">
        <v>951</v>
      </c>
      <c r="B111" s="74" t="s">
        <v>951</v>
      </c>
      <c r="C111" s="155" t="str">
        <f>VLOOKUP(A111,'Questions_de_Village_V1-2-1'!$A:$AB,1,FALSE)</f>
        <v>Amdjougal</v>
      </c>
      <c r="D111" s="155" t="str">
        <f>VLOOKUP(A111,'Questions_de_Village_V1-2-1'!$A:$AB,9,FALSE)</f>
        <v>Amdjougal</v>
      </c>
      <c r="E111" s="155">
        <f>VLOOKUP(A111,'Questions_de_Village_V1-2-1'!$A:$AB,4,FALSE)</f>
        <v>12.6307008068</v>
      </c>
      <c r="F111" s="155">
        <f>VLOOKUP(A111,'Questions_de_Village_V1-2-1'!$A:$AB,5,FALSE)</f>
        <v>16.046284763999999</v>
      </c>
      <c r="G111" s="155">
        <f>VLOOKUP(A111,'Questions_de_Village_V1-2-1'!$A:$AB,6,FALSE)</f>
        <v>305.41769389799998</v>
      </c>
      <c r="H111" s="155"/>
      <c r="I111" s="155" t="str">
        <f>VLOOKUP(A111,'Questions_de_Village_V1-2-1'!$A:$AB,10,FALSE)</f>
        <v>Moito</v>
      </c>
      <c r="J111" s="155" t="str">
        <f>VLOOKUP(A111,'Questions_de_Village_V1-2-1'!$A:$AB,11,FALSE)</f>
        <v>Bisney</v>
      </c>
      <c r="K111" s="155" t="str">
        <f>VLOOKUP(A111,'Questions_de_Village_V1-2-1'!$A:$AB,14,FALSE)</f>
        <v>bh_in_village</v>
      </c>
      <c r="L111" s="155">
        <f>VLOOKUP(A111,'Questions_de_Village_V1-2-1'!$A:$AB,15,FALSE)</f>
        <v>1</v>
      </c>
      <c r="M111" s="155">
        <f>VLOOKUP(A111,'Questions_de_Village_V1-2-1'!$A:$AB,16,FALSE)</f>
        <v>0</v>
      </c>
      <c r="N111" s="74"/>
      <c r="O111" s="74"/>
      <c r="P111" s="74">
        <v>868</v>
      </c>
      <c r="Q111" s="74">
        <v>915</v>
      </c>
      <c r="R111" s="74">
        <v>48</v>
      </c>
      <c r="S111" s="72">
        <v>274</v>
      </c>
      <c r="T111" s="72">
        <v>188</v>
      </c>
      <c r="U111" s="76">
        <v>68.613138686131393</v>
      </c>
      <c r="V111" s="72">
        <v>34</v>
      </c>
      <c r="W111" s="76">
        <v>12.408759124087592</v>
      </c>
      <c r="X111" s="75">
        <v>5.708333333333333</v>
      </c>
      <c r="Y111" s="75">
        <v>3.9166666666666665</v>
      </c>
      <c r="Z111" s="75">
        <v>0.70833333333333337</v>
      </c>
      <c r="AA111" s="78">
        <v>46</v>
      </c>
      <c r="AB111" s="76">
        <v>95.833333333333343</v>
      </c>
      <c r="AC111" s="78">
        <v>1</v>
      </c>
      <c r="AD111" s="76">
        <v>2.083333333333333</v>
      </c>
      <c r="AE111" s="78">
        <v>0</v>
      </c>
      <c r="AF111" s="76">
        <v>0</v>
      </c>
      <c r="AG111" s="78">
        <v>0</v>
      </c>
      <c r="AH111" s="76">
        <v>0</v>
      </c>
      <c r="AI111" s="74">
        <v>16</v>
      </c>
      <c r="AJ111" s="74">
        <v>18</v>
      </c>
      <c r="AK111" s="76">
        <v>47.058823529411761</v>
      </c>
      <c r="AL111" s="76">
        <v>52.941176470588239</v>
      </c>
      <c r="AM111" s="76">
        <v>100</v>
      </c>
      <c r="AN111" s="77">
        <v>37.529411764705884</v>
      </c>
    </row>
    <row r="112" spans="1:40" x14ac:dyDescent="0.25">
      <c r="A112" s="72" t="s">
        <v>1896</v>
      </c>
      <c r="B112" s="74" t="s">
        <v>1996</v>
      </c>
      <c r="C112" s="155" t="str">
        <f>VLOOKUP(A112,'Questions_de_Village_V1-2-1'!$A:$AB,1,FALSE)</f>
        <v>Amdoma</v>
      </c>
      <c r="D112" s="155" t="str">
        <f>VLOOKUP(A112,'Questions_de_Village_V1-2-1'!$A:$AB,9,FALSE)</f>
        <v>Andoma Himede</v>
      </c>
      <c r="E112" s="155">
        <f>VLOOKUP(A112,'Questions_de_Village_V1-2-1'!$A:$AB,4,FALSE)</f>
        <v>12.515721581199999</v>
      </c>
      <c r="F112" s="155">
        <f>VLOOKUP(A112,'Questions_de_Village_V1-2-1'!$A:$AB,5,FALSE)</f>
        <v>16.6966614639</v>
      </c>
      <c r="G112" s="155">
        <f>VLOOKUP(A112,'Questions_de_Village_V1-2-1'!$A:$AB,6,FALSE)</f>
        <v>306.20917951299998</v>
      </c>
      <c r="H112" s="155"/>
      <c r="I112" s="155" t="str">
        <f>VLOOKUP(A112,'Questions_de_Village_V1-2-1'!$A:$AB,10,FALSE)</f>
        <v>Mayakne</v>
      </c>
      <c r="J112" s="155" t="str">
        <f>VLOOKUP(A112,'Questions_de_Village_V1-2-1'!$A:$AB,11,FALSE)</f>
        <v>Gambir</v>
      </c>
      <c r="K112" s="155" t="str">
        <f>VLOOKUP(A112,'Questions_de_Village_V1-2-1'!$A:$AB,14,FALSE)</f>
        <v>open_well_in_or_near_village</v>
      </c>
      <c r="L112" s="155">
        <f>VLOOKUP(A112,'Questions_de_Village_V1-2-1'!$A:$AB,15,FALSE)</f>
        <v>0</v>
      </c>
      <c r="M112" s="155">
        <f>VLOOKUP(A112,'Questions_de_Village_V1-2-1'!$A:$AB,16,FALSE)</f>
        <v>2</v>
      </c>
      <c r="N112" s="74"/>
      <c r="O112" s="74"/>
      <c r="P112" s="74">
        <v>906</v>
      </c>
      <c r="Q112" s="74">
        <v>1016</v>
      </c>
      <c r="R112" s="74">
        <v>111</v>
      </c>
      <c r="S112" s="72">
        <v>733</v>
      </c>
      <c r="T112" s="72">
        <v>514</v>
      </c>
      <c r="U112" s="76">
        <v>70.122783083219645</v>
      </c>
      <c r="V112" s="72">
        <v>192</v>
      </c>
      <c r="W112" s="76">
        <v>26.193724420190996</v>
      </c>
      <c r="X112" s="75">
        <v>6.6036036036036032</v>
      </c>
      <c r="Y112" s="75">
        <v>4.8952380952380956</v>
      </c>
      <c r="Z112" s="75">
        <v>1.7297297297297298</v>
      </c>
      <c r="AA112" s="78">
        <v>102</v>
      </c>
      <c r="AB112" s="76">
        <v>91.891891891891902</v>
      </c>
      <c r="AC112" s="78">
        <v>8</v>
      </c>
      <c r="AD112" s="76">
        <v>7.2072072072072073</v>
      </c>
      <c r="AE112" s="78">
        <v>1</v>
      </c>
      <c r="AF112" s="76">
        <v>0.90090090090090091</v>
      </c>
      <c r="AG112" s="78">
        <v>0</v>
      </c>
      <c r="AH112" s="76">
        <v>0</v>
      </c>
      <c r="AI112" s="74">
        <v>93</v>
      </c>
      <c r="AJ112" s="74">
        <v>95</v>
      </c>
      <c r="AK112" s="76">
        <v>48.4375</v>
      </c>
      <c r="AL112" s="76">
        <v>49.479166666666671</v>
      </c>
      <c r="AM112" s="76">
        <v>97.916666666666671</v>
      </c>
      <c r="AN112" s="77">
        <v>31.776041666666668</v>
      </c>
    </row>
    <row r="113" spans="1:40" x14ac:dyDescent="0.25">
      <c r="A113" s="150" t="s">
        <v>1344</v>
      </c>
      <c r="B113" s="74" t="s">
        <v>2008</v>
      </c>
      <c r="C113" s="155" t="str">
        <f>VLOOKUP(A113,'Questions_de_Village_V1-2-1'!$A:$AB,1,FALSE)</f>
        <v>Amdourey Hamete</v>
      </c>
      <c r="D113" s="155" t="str">
        <f>VLOOKUP(A113,'Questions_de_Village_V1-2-1'!$A:$AB,9,FALSE)</f>
        <v>Amdreïb Kolamala</v>
      </c>
      <c r="E113" s="155">
        <f>VLOOKUP(A113,'Questions_de_Village_V1-2-1'!$A:$AB,4,FALSE)</f>
        <v>12.2084798487</v>
      </c>
      <c r="F113" s="155">
        <f>VLOOKUP(A113,'Questions_de_Village_V1-2-1'!$A:$AB,5,FALSE)</f>
        <v>16.430473233099999</v>
      </c>
      <c r="G113" s="155">
        <f>VLOOKUP(A113,'Questions_de_Village_V1-2-1'!$A:$AB,6,FALSE)</f>
        <v>301.37346440599998</v>
      </c>
      <c r="H113" s="155"/>
      <c r="I113" s="155" t="str">
        <f>VLOOKUP(A113,'Questions_de_Village_V1-2-1'!$A:$AB,10,FALSE)</f>
        <v>Daibaba_1_Maigana_</v>
      </c>
      <c r="J113" s="155" t="str">
        <f>VLOOKUP(A113,'Questions_de_Village_V1-2-1'!$A:$AB,11,FALSE)</f>
        <v>Maigana</v>
      </c>
      <c r="K113" s="155" t="str">
        <f>VLOOKUP(A113,'Questions_de_Village_V1-2-1'!$A:$AB,14,FALSE)</f>
        <v>bh_in_village</v>
      </c>
      <c r="L113" s="155">
        <f>VLOOKUP(A113,'Questions_de_Village_V1-2-1'!$A:$AB,15,FALSE)</f>
        <v>1</v>
      </c>
      <c r="M113" s="155">
        <f>VLOOKUP(A113,'Questions_de_Village_V1-2-1'!$A:$AB,16,FALSE)</f>
        <v>0</v>
      </c>
      <c r="N113" s="74"/>
      <c r="O113" s="74"/>
      <c r="P113" s="74">
        <v>1258</v>
      </c>
      <c r="Q113" s="74">
        <v>1276</v>
      </c>
      <c r="R113" s="74">
        <v>19</v>
      </c>
      <c r="S113" s="72">
        <v>161</v>
      </c>
      <c r="T113" s="72">
        <v>117</v>
      </c>
      <c r="U113" s="76">
        <v>72.67080745341616</v>
      </c>
      <c r="V113" s="72">
        <v>87</v>
      </c>
      <c r="W113" s="76">
        <v>54.037267080745345</v>
      </c>
      <c r="X113" s="75">
        <v>8.473684210526315</v>
      </c>
      <c r="Y113" s="75">
        <v>6.1578947368421053</v>
      </c>
      <c r="Z113" s="75">
        <v>4.5789473684210522</v>
      </c>
      <c r="AA113" s="78">
        <v>11</v>
      </c>
      <c r="AB113" s="76">
        <v>57.894736842105267</v>
      </c>
      <c r="AC113" s="78">
        <v>7</v>
      </c>
      <c r="AD113" s="76">
        <v>36.84210526315789</v>
      </c>
      <c r="AE113" s="78">
        <v>0</v>
      </c>
      <c r="AF113" s="76">
        <v>0</v>
      </c>
      <c r="AG113" s="78">
        <v>0</v>
      </c>
      <c r="AH113" s="76">
        <v>0</v>
      </c>
      <c r="AI113" s="74">
        <v>30</v>
      </c>
      <c r="AJ113" s="74">
        <v>57</v>
      </c>
      <c r="AK113" s="76">
        <v>34.482758620689658</v>
      </c>
      <c r="AL113" s="76">
        <v>65.517241379310349</v>
      </c>
      <c r="AM113" s="76">
        <v>100</v>
      </c>
      <c r="AN113" s="77">
        <v>35.908045977011497</v>
      </c>
    </row>
    <row r="114" spans="1:40" x14ac:dyDescent="0.25">
      <c r="A114" s="150" t="s">
        <v>1345</v>
      </c>
      <c r="B114" s="74" t="s">
        <v>1345</v>
      </c>
      <c r="C114" s="155" t="str">
        <f>VLOOKUP(A114,'Questions_de_Village_V1-2-1'!$A:$AB,1,FALSE)</f>
        <v>Am-Dreib</v>
      </c>
      <c r="D114" s="155" t="str">
        <f>VLOOKUP(A114,'Questions_de_Village_V1-2-1'!$A:$AB,9,FALSE)</f>
        <v>Amdreïb2</v>
      </c>
      <c r="E114" s="155">
        <f>VLOOKUP(A114,'Questions_de_Village_V1-2-1'!$A:$AB,4,FALSE)</f>
        <v>12.190675172300001</v>
      </c>
      <c r="F114" s="155">
        <f>VLOOKUP(A114,'Questions_de_Village_V1-2-1'!$A:$AB,5,FALSE)</f>
        <v>16.414573693200001</v>
      </c>
      <c r="G114" s="155">
        <f>VLOOKUP(A114,'Questions_de_Village_V1-2-1'!$A:$AB,6,FALSE)</f>
        <v>304.71137838200002</v>
      </c>
      <c r="H114" s="155"/>
      <c r="I114" s="155" t="str">
        <f>VLOOKUP(A114,'Questions_de_Village_V1-2-1'!$A:$AB,10,FALSE)</f>
        <v>Daibaba_1_Maigana_</v>
      </c>
      <c r="J114" s="155" t="str">
        <f>VLOOKUP(A114,'Questions_de_Village_V1-2-1'!$A:$AB,11,FALSE)</f>
        <v>Maigana</v>
      </c>
      <c r="K114" s="155" t="str">
        <f>VLOOKUP(A114,'Questions_de_Village_V1-2-1'!$A:$AB,14,FALSE)</f>
        <v>bh_in_village</v>
      </c>
      <c r="L114" s="155">
        <f>VLOOKUP(A114,'Questions_de_Village_V1-2-1'!$A:$AB,15,FALSE)</f>
        <v>1</v>
      </c>
      <c r="M114" s="155">
        <f>VLOOKUP(A114,'Questions_de_Village_V1-2-1'!$A:$AB,16,FALSE)</f>
        <v>0</v>
      </c>
      <c r="N114" s="74"/>
      <c r="O114" s="74"/>
      <c r="P114" s="74">
        <v>2221</v>
      </c>
      <c r="Q114" s="74">
        <v>2259</v>
      </c>
      <c r="R114" s="74">
        <v>39</v>
      </c>
      <c r="S114" s="72">
        <v>221</v>
      </c>
      <c r="T114" s="72">
        <v>141</v>
      </c>
      <c r="U114" s="76">
        <v>63.800904977375559</v>
      </c>
      <c r="V114" s="72">
        <v>63</v>
      </c>
      <c r="W114" s="76">
        <v>28.50678733031674</v>
      </c>
      <c r="X114" s="75">
        <v>5.666666666666667</v>
      </c>
      <c r="Y114" s="75">
        <v>4.2727272727272725</v>
      </c>
      <c r="Z114" s="75">
        <v>1.6153846153846154</v>
      </c>
      <c r="AA114" s="78">
        <v>29</v>
      </c>
      <c r="AB114" s="76">
        <v>74.358974358974365</v>
      </c>
      <c r="AC114" s="78">
        <v>8</v>
      </c>
      <c r="AD114" s="76">
        <v>20.512820512820511</v>
      </c>
      <c r="AE114" s="78">
        <v>0</v>
      </c>
      <c r="AF114" s="76">
        <v>0</v>
      </c>
      <c r="AG114" s="78">
        <v>0</v>
      </c>
      <c r="AH114" s="76">
        <v>0</v>
      </c>
      <c r="AI114" s="74">
        <v>34</v>
      </c>
      <c r="AJ114" s="74">
        <v>29</v>
      </c>
      <c r="AK114" s="76">
        <v>53.968253968253968</v>
      </c>
      <c r="AL114" s="76">
        <v>46.031746031746032</v>
      </c>
      <c r="AM114" s="76">
        <v>100</v>
      </c>
      <c r="AN114" s="77">
        <v>29.714285714285715</v>
      </c>
    </row>
    <row r="115" spans="1:40" x14ac:dyDescent="0.25">
      <c r="A115" s="150" t="s">
        <v>1346</v>
      </c>
      <c r="B115" s="74" t="s">
        <v>1346</v>
      </c>
      <c r="C115" s="155" t="str">
        <f>VLOOKUP(A115,'Questions_de_Village_V1-2-1'!$A:$AB,1,FALSE)</f>
        <v>Amdreib Am</v>
      </c>
      <c r="D115" s="155" t="str">
        <f>VLOOKUP(A115,'Questions_de_Village_V1-2-1'!$A:$AB,9,FALSE)</f>
        <v>Amdreïb Amme</v>
      </c>
      <c r="E115" s="155">
        <f>VLOOKUP(A115,'Questions_de_Village_V1-2-1'!$A:$AB,4,FALSE)</f>
        <v>12.2140109849</v>
      </c>
      <c r="F115" s="155">
        <f>VLOOKUP(A115,'Questions_de_Village_V1-2-1'!$A:$AB,5,FALSE)</f>
        <v>16.439180765</v>
      </c>
      <c r="G115" s="155">
        <f>VLOOKUP(A115,'Questions_de_Village_V1-2-1'!$A:$AB,6,FALSE)</f>
        <v>317.22958053500003</v>
      </c>
      <c r="H115" s="155"/>
      <c r="I115" s="155" t="str">
        <f>VLOOKUP(A115,'Questions_de_Village_V1-2-1'!$A:$AB,10,FALSE)</f>
        <v>Daibaba_1_Maigana_</v>
      </c>
      <c r="J115" s="155" t="str">
        <f>VLOOKUP(A115,'Questions_de_Village_V1-2-1'!$A:$AB,11,FALSE)</f>
        <v>Maigana</v>
      </c>
      <c r="K115" s="155" t="str">
        <f>VLOOKUP(A115,'Questions_de_Village_V1-2-1'!$A:$AB,14,FALSE)</f>
        <v>open_well_far_from_village</v>
      </c>
      <c r="L115" s="155">
        <f>VLOOKUP(A115,'Questions_de_Village_V1-2-1'!$A:$AB,15,FALSE)</f>
        <v>0</v>
      </c>
      <c r="M115" s="155">
        <f>VLOOKUP(A115,'Questions_de_Village_V1-2-1'!$A:$AB,16,FALSE)</f>
        <v>1</v>
      </c>
      <c r="N115" s="74"/>
      <c r="O115" s="74"/>
      <c r="P115" s="74">
        <v>2355</v>
      </c>
      <c r="Q115" s="74">
        <v>2377</v>
      </c>
      <c r="R115" s="74">
        <v>23</v>
      </c>
      <c r="S115" s="72">
        <v>147</v>
      </c>
      <c r="T115" s="72">
        <v>100</v>
      </c>
      <c r="U115" s="76">
        <v>68.027210884353735</v>
      </c>
      <c r="V115" s="72">
        <v>60</v>
      </c>
      <c r="W115" s="76">
        <v>40.816326530612244</v>
      </c>
      <c r="X115" s="75">
        <v>6.3913043478260869</v>
      </c>
      <c r="Y115" s="75">
        <v>4.5454545454545459</v>
      </c>
      <c r="Z115" s="75">
        <v>2.6086956521739131</v>
      </c>
      <c r="AA115" s="78">
        <v>18</v>
      </c>
      <c r="AB115" s="76">
        <v>78.260869565217391</v>
      </c>
      <c r="AC115" s="78">
        <v>3</v>
      </c>
      <c r="AD115" s="76">
        <v>13.043478260869565</v>
      </c>
      <c r="AE115" s="78">
        <v>0</v>
      </c>
      <c r="AF115" s="76">
        <v>0</v>
      </c>
      <c r="AG115" s="78">
        <v>0</v>
      </c>
      <c r="AH115" s="76">
        <v>0</v>
      </c>
      <c r="AI115" s="74">
        <v>30</v>
      </c>
      <c r="AJ115" s="74">
        <v>30</v>
      </c>
      <c r="AK115" s="76">
        <v>50</v>
      </c>
      <c r="AL115" s="76">
        <v>50</v>
      </c>
      <c r="AM115" s="76">
        <v>100</v>
      </c>
      <c r="AN115" s="77" t="e">
        <v>#REF!</v>
      </c>
    </row>
    <row r="116" spans="1:40" x14ac:dyDescent="0.25">
      <c r="A116" s="150" t="s">
        <v>1348</v>
      </c>
      <c r="B116" s="81" t="s">
        <v>1348</v>
      </c>
      <c r="C116" s="155" t="str">
        <f>VLOOKUP(A116,'Questions_de_Village_V1-2-1'!$A:$AB,1,FALSE)</f>
        <v>Amdreib-Djouka</v>
      </c>
      <c r="D116" s="155" t="str">
        <f>VLOOKUP(A116,'Questions_de_Village_V1-2-1'!$A:$AB,9,FALSE)</f>
        <v>Amdreïb Djouka</v>
      </c>
      <c r="E116" s="155">
        <f>VLOOKUP(A116,'Questions_de_Village_V1-2-1'!$A:$AB,4,FALSE)</f>
        <v>12.182302116600001</v>
      </c>
      <c r="F116" s="155">
        <f>VLOOKUP(A116,'Questions_de_Village_V1-2-1'!$A:$AB,5,FALSE)</f>
        <v>16.376807038199999</v>
      </c>
      <c r="G116" s="155">
        <f>VLOOKUP(A116,'Questions_de_Village_V1-2-1'!$A:$AB,6,FALSE)</f>
        <v>318.55213251200001</v>
      </c>
      <c r="H116" s="155"/>
      <c r="I116" s="155" t="str">
        <f>VLOOKUP(A116,'Questions_de_Village_V1-2-1'!$A:$AB,10,FALSE)</f>
        <v>Daibaba_1_Maigana_</v>
      </c>
      <c r="J116" s="155" t="str">
        <f>VLOOKUP(A116,'Questions_de_Village_V1-2-1'!$A:$AB,11,FALSE)</f>
        <v>Maigana</v>
      </c>
      <c r="K116" s="155" t="str">
        <f>VLOOKUP(A116,'Questions_de_Village_V1-2-1'!$A:$AB,14,FALSE)</f>
        <v>open_well_in_or_near_village</v>
      </c>
      <c r="L116" s="155">
        <f>VLOOKUP(A116,'Questions_de_Village_V1-2-1'!$A:$AB,15,FALSE)</f>
        <v>0</v>
      </c>
      <c r="M116" s="155">
        <f>VLOOKUP(A116,'Questions_de_Village_V1-2-1'!$A:$AB,16,FALSE)</f>
        <v>0</v>
      </c>
      <c r="N116" s="81"/>
      <c r="O116" s="81"/>
      <c r="P116" s="81">
        <v>2144</v>
      </c>
      <c r="Q116" s="81">
        <v>2180</v>
      </c>
      <c r="R116" s="81">
        <v>37</v>
      </c>
      <c r="S116" s="79">
        <v>231</v>
      </c>
      <c r="T116" s="79">
        <v>156</v>
      </c>
      <c r="U116" s="83">
        <v>67.532467532467535</v>
      </c>
      <c r="V116" s="79">
        <v>63</v>
      </c>
      <c r="W116" s="83">
        <v>27.27272727272727</v>
      </c>
      <c r="X116" s="82">
        <v>6.243243243243243</v>
      </c>
      <c r="Y116" s="82">
        <v>4.4571428571428573</v>
      </c>
      <c r="Z116" s="82">
        <v>1.7027027027027026</v>
      </c>
      <c r="AA116" s="85">
        <v>36</v>
      </c>
      <c r="AB116" s="83">
        <v>97.297297297297305</v>
      </c>
      <c r="AC116" s="85">
        <v>1</v>
      </c>
      <c r="AD116" s="83">
        <v>2.7027027027027026</v>
      </c>
      <c r="AE116" s="85">
        <v>0</v>
      </c>
      <c r="AF116" s="83">
        <v>0</v>
      </c>
      <c r="AG116" s="85">
        <v>0</v>
      </c>
      <c r="AH116" s="83">
        <v>0</v>
      </c>
      <c r="AI116" s="81">
        <v>32</v>
      </c>
      <c r="AJ116" s="81">
        <v>31</v>
      </c>
      <c r="AK116" s="83">
        <v>50.793650793650791</v>
      </c>
      <c r="AL116" s="83">
        <v>49.206349206349202</v>
      </c>
      <c r="AM116" s="83">
        <v>100</v>
      </c>
      <c r="AN116" s="84">
        <v>36.253968253968253</v>
      </c>
    </row>
    <row r="117" spans="1:40" x14ac:dyDescent="0.25">
      <c r="A117" s="150" t="s">
        <v>2057</v>
      </c>
      <c r="B117" s="81" t="s">
        <v>2057</v>
      </c>
      <c r="C117" s="155" t="str">
        <f>VLOOKUP(A117,'Questions_de_Village_V1-2-1'!$A:$AB,1,FALSE)</f>
        <v>Amgar 3</v>
      </c>
      <c r="D117" s="155" t="str">
        <f>VLOOKUP(A117,'Questions_de_Village_V1-2-1'!$A:$AB,9,FALSE)</f>
        <v>Amgarne1</v>
      </c>
      <c r="E117" s="155">
        <f>VLOOKUP(A117,'Questions_de_Village_V1-2-1'!$A:$AB,4,FALSE)</f>
        <v>12.1182052787</v>
      </c>
      <c r="F117" s="155">
        <f>VLOOKUP(A117,'Questions_de_Village_V1-2-1'!$A:$AB,5,FALSE)</f>
        <v>17.067467949600001</v>
      </c>
      <c r="G117" s="155">
        <f>VLOOKUP(A117,'Questions_de_Village_V1-2-1'!$A:$AB,6,FALSE)</f>
        <v>332.99001354699999</v>
      </c>
      <c r="H117" s="155"/>
      <c r="I117" s="155" t="str">
        <f>VLOOKUP(A117,'Questions_de_Village_V1-2-1'!$A:$AB,10,FALSE)</f>
        <v>Tania_2_Dukshi_</v>
      </c>
      <c r="J117" s="155" t="str">
        <f>VLOOKUP(A117,'Questions_de_Village_V1-2-1'!$A:$AB,11,FALSE)</f>
        <v>Dilbini</v>
      </c>
      <c r="K117" s="155" t="str">
        <f>VLOOKUP(A117,'Questions_de_Village_V1-2-1'!$A:$AB,14,FALSE)</f>
        <v>bh_in_village</v>
      </c>
      <c r="L117" s="155">
        <f>VLOOKUP(A117,'Questions_de_Village_V1-2-1'!$A:$AB,15,FALSE)</f>
        <v>1</v>
      </c>
      <c r="M117" s="155">
        <f>VLOOKUP(A117,'Questions_de_Village_V1-2-1'!$A:$AB,16,FALSE)</f>
        <v>0</v>
      </c>
      <c r="N117" s="81"/>
      <c r="O117" s="81"/>
      <c r="P117" s="81">
        <v>128</v>
      </c>
      <c r="Q117" s="81">
        <v>183</v>
      </c>
      <c r="R117" s="81">
        <v>56</v>
      </c>
      <c r="S117" s="79">
        <v>340</v>
      </c>
      <c r="T117" s="79">
        <v>227</v>
      </c>
      <c r="U117" s="83">
        <v>66.764705882352942</v>
      </c>
      <c r="V117" s="79">
        <v>113</v>
      </c>
      <c r="W117" s="83">
        <v>33.235294117647058</v>
      </c>
      <c r="X117" s="82">
        <v>6.0714285714285712</v>
      </c>
      <c r="Y117" s="82">
        <v>4.0535714285714288</v>
      </c>
      <c r="Z117" s="82">
        <v>2.0178571428571428</v>
      </c>
      <c r="AA117" s="85">
        <v>50</v>
      </c>
      <c r="AB117" s="83">
        <v>89.285714285714292</v>
      </c>
      <c r="AC117" s="85">
        <v>4</v>
      </c>
      <c r="AD117" s="83">
        <v>7.1428571428571423</v>
      </c>
      <c r="AE117" s="85">
        <v>0</v>
      </c>
      <c r="AF117" s="83">
        <v>0</v>
      </c>
      <c r="AG117" s="85">
        <v>0</v>
      </c>
      <c r="AH117" s="83">
        <v>0</v>
      </c>
      <c r="AI117" s="81">
        <v>43</v>
      </c>
      <c r="AJ117" s="81">
        <v>69</v>
      </c>
      <c r="AK117" s="83">
        <v>38.053097345132741</v>
      </c>
      <c r="AL117" s="83">
        <v>61.06194690265486</v>
      </c>
      <c r="AM117" s="83">
        <v>99.115044247787608</v>
      </c>
      <c r="AN117" s="84">
        <v>41.831858407079643</v>
      </c>
    </row>
    <row r="118" spans="1:40" x14ac:dyDescent="0.25">
      <c r="A118" s="79" t="s">
        <v>1161</v>
      </c>
      <c r="B118" s="81" t="s">
        <v>1161</v>
      </c>
      <c r="C118" s="155" t="str">
        <f>VLOOKUP(A118,'Questions_de_Village_V1-2-1'!$A:$AB,1,FALSE)</f>
        <v>Amguirnate</v>
      </c>
      <c r="D118" s="155" t="str">
        <f>VLOOKUP(A118,'Questions_de_Village_V1-2-1'!$A:$AB,9,FALSE)</f>
        <v>Amiguernat</v>
      </c>
      <c r="E118" s="155">
        <f>VLOOKUP(A118,'Questions_de_Village_V1-2-1'!$A:$AB,4,FALSE)</f>
        <v>12.3756677295</v>
      </c>
      <c r="F118" s="155">
        <f>VLOOKUP(A118,'Questions_de_Village_V1-2-1'!$A:$AB,5,FALSE)</f>
        <v>17.1557737766</v>
      </c>
      <c r="G118" s="155">
        <f>VLOOKUP(A118,'Questions_de_Village_V1-2-1'!$A:$AB,6,FALSE)</f>
        <v>323.49426381900003</v>
      </c>
      <c r="H118" s="155"/>
      <c r="I118" s="155" t="str">
        <f>VLOOKUP(A118,'Questions_de_Village_V1-2-1'!$A:$AB,10,FALSE)</f>
        <v>Tania_2_Dukshi_</v>
      </c>
      <c r="J118" s="155" t="str">
        <f>VLOOKUP(A118,'Questions_de_Village_V1-2-1'!$A:$AB,11,FALSE)</f>
        <v>Bokoro</v>
      </c>
      <c r="K118" s="155" t="str">
        <f>VLOOKUP(A118,'Questions_de_Village_V1-2-1'!$A:$AB,14,FALSE)</f>
        <v>bh_in_village</v>
      </c>
      <c r="L118" s="155">
        <f>VLOOKUP(A118,'Questions_de_Village_V1-2-1'!$A:$AB,15,FALSE)</f>
        <v>1</v>
      </c>
      <c r="M118" s="155">
        <f>VLOOKUP(A118,'Questions_de_Village_V1-2-1'!$A:$AB,16,FALSE)</f>
        <v>0</v>
      </c>
      <c r="N118" s="81"/>
      <c r="O118" s="81"/>
      <c r="P118" s="81">
        <v>4809</v>
      </c>
      <c r="Q118" s="81">
        <v>4875</v>
      </c>
      <c r="R118" s="81">
        <v>67</v>
      </c>
      <c r="S118" s="79">
        <v>367</v>
      </c>
      <c r="T118" s="79">
        <v>233</v>
      </c>
      <c r="U118" s="83">
        <v>63.48773841961853</v>
      </c>
      <c r="V118" s="79">
        <v>118</v>
      </c>
      <c r="W118" s="83">
        <v>32.152588555858308</v>
      </c>
      <c r="X118" s="82">
        <v>5.4776119402985071</v>
      </c>
      <c r="Y118" s="82">
        <v>3.5846153846153848</v>
      </c>
      <c r="Z118" s="82">
        <v>1.7611940298507462</v>
      </c>
      <c r="AA118" s="85">
        <v>65</v>
      </c>
      <c r="AB118" s="83">
        <v>97.014925373134332</v>
      </c>
      <c r="AC118" s="85">
        <v>2</v>
      </c>
      <c r="AD118" s="83">
        <v>2.9850746268656714</v>
      </c>
      <c r="AE118" s="85">
        <v>0</v>
      </c>
      <c r="AF118" s="83">
        <v>0</v>
      </c>
      <c r="AG118" s="85">
        <v>0</v>
      </c>
      <c r="AH118" s="83">
        <v>0</v>
      </c>
      <c r="AI118" s="81">
        <v>69</v>
      </c>
      <c r="AJ118" s="81">
        <v>49</v>
      </c>
      <c r="AK118" s="83">
        <v>58.474576271186443</v>
      </c>
      <c r="AL118" s="83">
        <v>41.525423728813557</v>
      </c>
      <c r="AM118" s="83">
        <v>100</v>
      </c>
      <c r="AN118" s="84">
        <v>37.864406779661017</v>
      </c>
    </row>
    <row r="119" spans="1:40" x14ac:dyDescent="0.25">
      <c r="A119" s="71" t="s">
        <v>1118</v>
      </c>
      <c r="B119" s="81" t="s">
        <v>1118</v>
      </c>
      <c r="C119" s="155" t="str">
        <f>VLOOKUP(A119,'Questions_de_Village_V1-2-1'!$A:$AB,1,FALSE)</f>
        <v>Amhabile</v>
      </c>
      <c r="D119" s="155" t="str">
        <f>VLOOKUP(A119,'Questions_de_Village_V1-2-1'!$A:$AB,9,FALSE)</f>
        <v>Amhabile</v>
      </c>
      <c r="E119" s="155">
        <f>VLOOKUP(A119,'Questions_de_Village_V1-2-1'!$A:$AB,4,FALSE)</f>
        <v>12.130757169200001</v>
      </c>
      <c r="F119" s="155">
        <f>VLOOKUP(A119,'Questions_de_Village_V1-2-1'!$A:$AB,5,FALSE)</f>
        <v>17.5604590192</v>
      </c>
      <c r="G119" s="155">
        <f>VLOOKUP(A119,'Questions_de_Village_V1-2-1'!$A:$AB,6,FALSE)</f>
        <v>354.14596513499998</v>
      </c>
      <c r="H119" s="155"/>
      <c r="I119" s="155" t="str">
        <f>VLOOKUP(A119,'Questions_de_Village_V1-2-1'!$A:$AB,10,FALSE)</f>
        <v>Amloudouba</v>
      </c>
      <c r="J119" s="155" t="str">
        <f>VLOOKUP(A119,'Questions_de_Village_V1-2-1'!$A:$AB,11,FALSE)</f>
        <v>Arbouchatak</v>
      </c>
      <c r="K119" s="155" t="str">
        <f>VLOOKUP(A119,'Questions_de_Village_V1-2-1'!$A:$AB,14,FALSE)</f>
        <v>swamp_far_away</v>
      </c>
      <c r="L119" s="155">
        <f>VLOOKUP(A119,'Questions_de_Village_V1-2-1'!$A:$AB,15,FALSE)</f>
        <v>0</v>
      </c>
      <c r="M119" s="155">
        <f>VLOOKUP(A119,'Questions_de_Village_V1-2-1'!$A:$AB,16,FALSE)</f>
        <v>0</v>
      </c>
      <c r="N119" s="81"/>
      <c r="O119" s="81"/>
      <c r="P119" s="81">
        <v>1218</v>
      </c>
      <c r="Q119" s="81">
        <v>1248</v>
      </c>
      <c r="R119" s="81">
        <v>31</v>
      </c>
      <c r="S119" s="79">
        <v>149</v>
      </c>
      <c r="T119" s="79">
        <v>91</v>
      </c>
      <c r="U119" s="83">
        <v>61.073825503355707</v>
      </c>
      <c r="V119" s="79">
        <v>33</v>
      </c>
      <c r="W119" s="83">
        <v>22.14765100671141</v>
      </c>
      <c r="X119" s="82">
        <v>4.806451612903226</v>
      </c>
      <c r="Y119" s="82">
        <v>2.935483870967742</v>
      </c>
      <c r="Z119" s="82">
        <v>1.064516129032258</v>
      </c>
      <c r="AA119" s="85">
        <v>31</v>
      </c>
      <c r="AB119" s="83">
        <v>100</v>
      </c>
      <c r="AC119" s="85">
        <v>0</v>
      </c>
      <c r="AD119" s="83">
        <v>0</v>
      </c>
      <c r="AE119" s="85">
        <v>0</v>
      </c>
      <c r="AF119" s="83">
        <v>0</v>
      </c>
      <c r="AG119" s="85">
        <v>0</v>
      </c>
      <c r="AH119" s="83">
        <v>0</v>
      </c>
      <c r="AI119" s="81">
        <v>25</v>
      </c>
      <c r="AJ119" s="81">
        <v>8</v>
      </c>
      <c r="AK119" s="83">
        <v>75.757575757575751</v>
      </c>
      <c r="AL119" s="83">
        <v>24.242424242424242</v>
      </c>
      <c r="AM119" s="83">
        <v>100</v>
      </c>
      <c r="AN119" s="84">
        <v>30.181818181818183</v>
      </c>
    </row>
    <row r="120" spans="1:40" x14ac:dyDescent="0.25">
      <c r="A120" s="79" t="s">
        <v>1162</v>
      </c>
      <c r="B120" s="81" t="s">
        <v>1162</v>
      </c>
      <c r="C120" s="155" t="str">
        <f>VLOOKUP(A120,'Questions_de_Village_V1-2-1'!$A:$AB,1,FALSE)</f>
        <v>Amhabile 2</v>
      </c>
      <c r="D120" s="155" t="str">
        <f>VLOOKUP(A120,'Questions_de_Village_V1-2-1'!$A:$AB,9,FALSE)</f>
        <v>Amhabile</v>
      </c>
      <c r="E120" s="155">
        <f>VLOOKUP(A120,'Questions_de_Village_V1-2-1'!$A:$AB,4,FALSE)</f>
        <v>12.298891642599999</v>
      </c>
      <c r="F120" s="155">
        <f>VLOOKUP(A120,'Questions_de_Village_V1-2-1'!$A:$AB,5,FALSE)</f>
        <v>17.049202901899999</v>
      </c>
      <c r="G120" s="155">
        <f>VLOOKUP(A120,'Questions_de_Village_V1-2-1'!$A:$AB,6,FALSE)</f>
        <v>298.37334734199999</v>
      </c>
      <c r="H120" s="155"/>
      <c r="I120" s="155" t="str">
        <f>VLOOKUP(A120,'Questions_de_Village_V1-2-1'!$A:$AB,10,FALSE)</f>
        <v>Tania_1_Bokoro_</v>
      </c>
      <c r="J120" s="155" t="str">
        <f>VLOOKUP(A120,'Questions_de_Village_V1-2-1'!$A:$AB,11,FALSE)</f>
        <v>Bokoro</v>
      </c>
      <c r="K120" s="155" t="str">
        <f>VLOOKUP(A120,'Questions_de_Village_V1-2-1'!$A:$AB,14,FALSE)</f>
        <v>bh_in_village</v>
      </c>
      <c r="L120" s="155">
        <f>VLOOKUP(A120,'Questions_de_Village_V1-2-1'!$A:$AB,15,FALSE)</f>
        <v>1</v>
      </c>
      <c r="M120" s="155">
        <f>VLOOKUP(A120,'Questions_de_Village_V1-2-1'!$A:$AB,16,FALSE)</f>
        <v>0</v>
      </c>
      <c r="N120" s="81"/>
      <c r="O120" s="81"/>
      <c r="P120" s="81">
        <v>4263</v>
      </c>
      <c r="Q120" s="81">
        <v>4332</v>
      </c>
      <c r="R120" s="81">
        <v>70</v>
      </c>
      <c r="S120" s="79">
        <v>399</v>
      </c>
      <c r="T120" s="79">
        <v>269</v>
      </c>
      <c r="U120" s="83">
        <v>67.418546365914793</v>
      </c>
      <c r="V120" s="79">
        <v>87</v>
      </c>
      <c r="W120" s="83">
        <v>21.804511278195488</v>
      </c>
      <c r="X120" s="82">
        <v>5.7</v>
      </c>
      <c r="Y120" s="82">
        <v>4.4833333333333334</v>
      </c>
      <c r="Z120" s="82">
        <v>1.2428571428571429</v>
      </c>
      <c r="AA120" s="85">
        <v>65</v>
      </c>
      <c r="AB120" s="83">
        <v>92.857142857142861</v>
      </c>
      <c r="AC120" s="85">
        <v>5</v>
      </c>
      <c r="AD120" s="83">
        <v>7.1428571428571423</v>
      </c>
      <c r="AE120" s="85">
        <v>0</v>
      </c>
      <c r="AF120" s="83">
        <v>0</v>
      </c>
      <c r="AG120" s="85">
        <v>0</v>
      </c>
      <c r="AH120" s="83">
        <v>0</v>
      </c>
      <c r="AI120" s="81">
        <v>43</v>
      </c>
      <c r="AJ120" s="81">
        <v>44</v>
      </c>
      <c r="AK120" s="83">
        <v>49.425287356321839</v>
      </c>
      <c r="AL120" s="83">
        <v>50.574712643678168</v>
      </c>
      <c r="AM120" s="83">
        <v>100</v>
      </c>
      <c r="AN120" s="84">
        <v>31.551724137931036</v>
      </c>
    </row>
    <row r="121" spans="1:40" x14ac:dyDescent="0.25">
      <c r="A121" s="79" t="s">
        <v>1163</v>
      </c>
      <c r="B121" s="81" t="s">
        <v>1163</v>
      </c>
      <c r="C121" s="155" t="str">
        <f>VLOOKUP(A121,'Questions_de_Village_V1-2-1'!$A:$AB,1,FALSE)</f>
        <v>Amhabile 3</v>
      </c>
      <c r="D121" s="155" t="str">
        <f>VLOOKUP(A121,'Questions_de_Village_V1-2-1'!$A:$AB,9,FALSE)</f>
        <v/>
      </c>
      <c r="E121" s="155">
        <f>VLOOKUP(A121,'Questions_de_Village_V1-2-1'!$A:$AB,4,FALSE)</f>
        <v>12.298891642599999</v>
      </c>
      <c r="F121" s="155">
        <f>VLOOKUP(A121,'Questions_de_Village_V1-2-1'!$A:$AB,5,FALSE)</f>
        <v>17.049202901899999</v>
      </c>
      <c r="G121" s="155">
        <f>VLOOKUP(A121,'Questions_de_Village_V1-2-1'!$A:$AB,6,FALSE)</f>
        <v>298.37334734199999</v>
      </c>
      <c r="H121" s="155"/>
      <c r="I121" s="155" t="str">
        <f>VLOOKUP(A121,'Questions_de_Village_V1-2-1'!$A:$AB,10,FALSE)</f>
        <v/>
      </c>
      <c r="J121" s="155" t="str">
        <f>VLOOKUP(A121,'Questions_de_Village_V1-2-1'!$A:$AB,11,FALSE)</f>
        <v>Bokoro</v>
      </c>
      <c r="K121" s="155" t="str">
        <f>VLOOKUP(A121,'Questions_de_Village_V1-2-1'!$A:$AB,14,FALSE)</f>
        <v>bh_in_village</v>
      </c>
      <c r="L121" s="155">
        <f>VLOOKUP(A121,'Questions_de_Village_V1-2-1'!$A:$AB,15,FALSE)</f>
        <v>1</v>
      </c>
      <c r="M121" s="155">
        <f>VLOOKUP(A121,'Questions_de_Village_V1-2-1'!$A:$AB,16,FALSE)</f>
        <v>0</v>
      </c>
      <c r="N121" s="81"/>
      <c r="O121" s="81"/>
      <c r="P121" s="81">
        <v>4333</v>
      </c>
      <c r="Q121" s="81">
        <v>4351</v>
      </c>
      <c r="R121" s="81">
        <v>19</v>
      </c>
      <c r="S121" s="79">
        <v>87</v>
      </c>
      <c r="T121" s="79">
        <v>49</v>
      </c>
      <c r="U121" s="83">
        <v>56.321839080459768</v>
      </c>
      <c r="V121" s="79">
        <v>26</v>
      </c>
      <c r="W121" s="83">
        <v>29.885057471264371</v>
      </c>
      <c r="X121" s="82">
        <v>4.5789473684210522</v>
      </c>
      <c r="Y121" s="82">
        <v>3.0625</v>
      </c>
      <c r="Z121" s="82">
        <v>1.368421052631579</v>
      </c>
      <c r="AA121" s="85">
        <v>18</v>
      </c>
      <c r="AB121" s="83">
        <v>94.73684210526315</v>
      </c>
      <c r="AC121" s="85">
        <v>1</v>
      </c>
      <c r="AD121" s="83">
        <v>5.2631578947368416</v>
      </c>
      <c r="AE121" s="85">
        <v>0</v>
      </c>
      <c r="AF121" s="83">
        <v>0</v>
      </c>
      <c r="AG121" s="85">
        <v>0</v>
      </c>
      <c r="AH121" s="83">
        <v>0</v>
      </c>
      <c r="AI121" s="81">
        <v>13</v>
      </c>
      <c r="AJ121" s="81">
        <v>13</v>
      </c>
      <c r="AK121" s="83">
        <v>50</v>
      </c>
      <c r="AL121" s="83">
        <v>50</v>
      </c>
      <c r="AM121" s="83">
        <v>100</v>
      </c>
      <c r="AN121" s="84">
        <v>28.076923076923077</v>
      </c>
    </row>
    <row r="122" spans="1:40" x14ac:dyDescent="0.25">
      <c r="A122" s="79" t="s">
        <v>1164</v>
      </c>
      <c r="B122" s="81" t="s">
        <v>1118</v>
      </c>
      <c r="C122" s="155" t="str">
        <f>VLOOKUP(A122,'Questions_de_Village_V1-2-1'!$A:$AB,1,FALSE)</f>
        <v>Amhabile Ankorio</v>
      </c>
      <c r="D122" s="155" t="str">
        <f>VLOOKUP(A122,'Questions_de_Village_V1-2-1'!$A:$AB,9,FALSE)</f>
        <v>Amhabile Amkorio</v>
      </c>
      <c r="E122" s="155">
        <f>VLOOKUP(A122,'Questions_de_Village_V1-2-1'!$A:$AB,4,FALSE)</f>
        <v>12.2803559678</v>
      </c>
      <c r="F122" s="155">
        <f>VLOOKUP(A122,'Questions_de_Village_V1-2-1'!$A:$AB,5,FALSE)</f>
        <v>17.055268715499999</v>
      </c>
      <c r="G122" s="155">
        <f>VLOOKUP(A122,'Questions_de_Village_V1-2-1'!$A:$AB,6,FALSE)</f>
        <v>318.44382181499998</v>
      </c>
      <c r="H122" s="155"/>
      <c r="I122" s="155" t="str">
        <f>VLOOKUP(A122,'Questions_de_Village_V1-2-1'!$A:$AB,10,FALSE)</f>
        <v>Tania_1_Bokoro_</v>
      </c>
      <c r="J122" s="155" t="str">
        <f>VLOOKUP(A122,'Questions_de_Village_V1-2-1'!$A:$AB,11,FALSE)</f>
        <v>Bokoro</v>
      </c>
      <c r="K122" s="155" t="str">
        <f>VLOOKUP(A122,'Questions_de_Village_V1-2-1'!$A:$AB,14,FALSE)</f>
        <v>bh_in_village</v>
      </c>
      <c r="L122" s="155">
        <f>VLOOKUP(A122,'Questions_de_Village_V1-2-1'!$A:$AB,15,FALSE)</f>
        <v>1</v>
      </c>
      <c r="M122" s="155">
        <f>VLOOKUP(A122,'Questions_de_Village_V1-2-1'!$A:$AB,16,FALSE)</f>
        <v>0</v>
      </c>
      <c r="N122" s="81"/>
      <c r="O122" s="81"/>
      <c r="P122" s="81">
        <v>4208</v>
      </c>
      <c r="Q122" s="81">
        <v>4262</v>
      </c>
      <c r="R122" s="81">
        <v>55</v>
      </c>
      <c r="S122" s="79">
        <v>298</v>
      </c>
      <c r="T122" s="79">
        <v>189</v>
      </c>
      <c r="U122" s="83">
        <v>63.422818791946312</v>
      </c>
      <c r="V122" s="79">
        <v>81</v>
      </c>
      <c r="W122" s="83">
        <v>27.181208053691275</v>
      </c>
      <c r="X122" s="82">
        <v>5.418181818181818</v>
      </c>
      <c r="Y122" s="82">
        <v>3.8571428571428572</v>
      </c>
      <c r="Z122" s="82">
        <v>1.4727272727272727</v>
      </c>
      <c r="AA122" s="85">
        <v>49</v>
      </c>
      <c r="AB122" s="83">
        <v>89.090909090909093</v>
      </c>
      <c r="AC122" s="85">
        <v>6</v>
      </c>
      <c r="AD122" s="83">
        <v>10.909090909090908</v>
      </c>
      <c r="AE122" s="85">
        <v>0</v>
      </c>
      <c r="AF122" s="83">
        <v>0</v>
      </c>
      <c r="AG122" s="85">
        <v>0</v>
      </c>
      <c r="AH122" s="83">
        <v>0</v>
      </c>
      <c r="AI122" s="81">
        <v>37</v>
      </c>
      <c r="AJ122" s="81">
        <v>44</v>
      </c>
      <c r="AK122" s="83">
        <v>45.679012345679013</v>
      </c>
      <c r="AL122" s="83">
        <v>54.320987654320987</v>
      </c>
      <c r="AM122" s="83">
        <v>100</v>
      </c>
      <c r="AN122" s="84">
        <v>31</v>
      </c>
    </row>
    <row r="123" spans="1:40" x14ac:dyDescent="0.25">
      <c r="A123" s="69" t="s">
        <v>1119</v>
      </c>
      <c r="B123" s="81" t="s">
        <v>1119</v>
      </c>
      <c r="C123" s="155" t="str">
        <f>VLOOKUP(A123,'Questions_de_Village_V1-2-1'!$A:$AB,1,FALSE)</f>
        <v>Amiguernat Gadoum</v>
      </c>
      <c r="D123" s="155" t="str">
        <f>VLOOKUP(A123,'Questions_de_Village_V1-2-1'!$A:$AB,9,FALSE)</f>
        <v>Amiguernat</v>
      </c>
      <c r="E123" s="155">
        <f>VLOOKUP(A123,'Questions_de_Village_V1-2-1'!$A:$AB,4,FALSE)</f>
        <v>12.1507169514</v>
      </c>
      <c r="F123" s="155">
        <f>VLOOKUP(A123,'Questions_de_Village_V1-2-1'!$A:$AB,5,FALSE)</f>
        <v>17.4140416268</v>
      </c>
      <c r="G123" s="155">
        <f>VLOOKUP(A123,'Questions_de_Village_V1-2-1'!$A:$AB,6,FALSE)</f>
        <v>333.07483247099998</v>
      </c>
      <c r="H123" s="155"/>
      <c r="I123" s="155" t="str">
        <f>VLOOKUP(A123,'Questions_de_Village_V1-2-1'!$A:$AB,10,FALSE)</f>
        <v>Amloudouba</v>
      </c>
      <c r="J123" s="155" t="str">
        <f>VLOOKUP(A123,'Questions_de_Village_V1-2-1'!$A:$AB,11,FALSE)</f>
        <v>Arbouchatak</v>
      </c>
      <c r="K123" s="155" t="str">
        <f>VLOOKUP(A123,'Questions_de_Village_V1-2-1'!$A:$AB,14,FALSE)</f>
        <v>swamp_far_away</v>
      </c>
      <c r="L123" s="155">
        <f>VLOOKUP(A123,'Questions_de_Village_V1-2-1'!$A:$AB,15,FALSE)</f>
        <v>0</v>
      </c>
      <c r="M123" s="155">
        <f>VLOOKUP(A123,'Questions_de_Village_V1-2-1'!$A:$AB,16,FALSE)</f>
        <v>0</v>
      </c>
      <c r="N123" s="81"/>
      <c r="O123" s="81"/>
      <c r="P123" s="81">
        <v>1048</v>
      </c>
      <c r="Q123" s="81">
        <v>1077</v>
      </c>
      <c r="R123" s="81">
        <v>30</v>
      </c>
      <c r="S123" s="79">
        <v>192</v>
      </c>
      <c r="T123" s="79">
        <v>132</v>
      </c>
      <c r="U123" s="83">
        <v>68.75</v>
      </c>
      <c r="V123" s="79">
        <v>40</v>
      </c>
      <c r="W123" s="83">
        <v>20.833333333333336</v>
      </c>
      <c r="X123" s="82">
        <v>6.4</v>
      </c>
      <c r="Y123" s="82">
        <v>4.5517241379310347</v>
      </c>
      <c r="Z123" s="82">
        <v>1.3333333333333333</v>
      </c>
      <c r="AA123" s="85">
        <v>26</v>
      </c>
      <c r="AB123" s="83">
        <v>86.666666666666671</v>
      </c>
      <c r="AC123" s="85">
        <v>3</v>
      </c>
      <c r="AD123" s="83">
        <v>10</v>
      </c>
      <c r="AE123" s="85">
        <v>0</v>
      </c>
      <c r="AF123" s="83">
        <v>0</v>
      </c>
      <c r="AG123" s="85">
        <v>0</v>
      </c>
      <c r="AH123" s="83">
        <v>0</v>
      </c>
      <c r="AI123" s="81">
        <v>22</v>
      </c>
      <c r="AJ123" s="81">
        <v>18</v>
      </c>
      <c r="AK123" s="83">
        <v>55.000000000000007</v>
      </c>
      <c r="AL123" s="83">
        <v>45</v>
      </c>
      <c r="AM123" s="83">
        <v>100</v>
      </c>
      <c r="AN123" s="84">
        <v>35.049999999999997</v>
      </c>
    </row>
    <row r="124" spans="1:40" x14ac:dyDescent="0.25">
      <c r="A124" s="150" t="s">
        <v>519</v>
      </c>
      <c r="B124" s="81" t="s">
        <v>2023</v>
      </c>
      <c r="C124" s="155" t="str">
        <f>VLOOKUP(A124,'Questions_de_Village_V1-2-1'!$A:$AB,1,FALSE)</f>
        <v>Amkaglo</v>
      </c>
      <c r="D124" s="155" t="str">
        <f>VLOOKUP(A124,'Questions_de_Village_V1-2-1'!$A:$AB,9,FALSE)</f>
        <v>Amkaglo</v>
      </c>
      <c r="E124" s="155">
        <f>VLOOKUP(A124,'Questions_de_Village_V1-2-1'!$A:$AB,4,FALSE)</f>
        <v>12.170907531699999</v>
      </c>
      <c r="F124" s="155">
        <f>VLOOKUP(A124,'Questions_de_Village_V1-2-1'!$A:$AB,5,FALSE)</f>
        <v>17.3459158179</v>
      </c>
      <c r="G124" s="155">
        <f>VLOOKUP(A124,'Questions_de_Village_V1-2-1'!$A:$AB,6,FALSE)</f>
        <v>324.19391647600003</v>
      </c>
      <c r="H124" s="155"/>
      <c r="I124" s="155" t="str">
        <f>VLOOKUP(A124,'Questions_de_Village_V1-2-1'!$A:$AB,10,FALSE)</f>
        <v>Amloudouba</v>
      </c>
      <c r="J124" s="155" t="str">
        <f>VLOOKUP(A124,'Questions_de_Village_V1-2-1'!$A:$AB,11,FALSE)</f>
        <v>Ouled_Bili</v>
      </c>
      <c r="K124" s="155" t="str">
        <f>VLOOKUP(A124,'Questions_de_Village_V1-2-1'!$A:$AB,14,FALSE)</f>
        <v>open_well_in_or_near_village</v>
      </c>
      <c r="L124" s="155">
        <f>VLOOKUP(A124,'Questions_de_Village_V1-2-1'!$A:$AB,15,FALSE)</f>
        <v>0</v>
      </c>
      <c r="M124" s="155">
        <f>VLOOKUP(A124,'Questions_de_Village_V1-2-1'!$A:$AB,16,FALSE)</f>
        <v>0</v>
      </c>
      <c r="N124" s="81"/>
      <c r="O124" s="81"/>
      <c r="P124" s="81">
        <v>1806</v>
      </c>
      <c r="Q124" s="81">
        <v>1893</v>
      </c>
      <c r="R124" s="81">
        <v>88</v>
      </c>
      <c r="S124" s="79">
        <v>528</v>
      </c>
      <c r="T124" s="79">
        <v>360</v>
      </c>
      <c r="U124" s="83">
        <v>68.181818181818173</v>
      </c>
      <c r="V124" s="79">
        <v>113</v>
      </c>
      <c r="W124" s="83">
        <v>21.401515151515152</v>
      </c>
      <c r="X124" s="82">
        <v>6</v>
      </c>
      <c r="Y124" s="82">
        <v>4.2857142857142856</v>
      </c>
      <c r="Z124" s="82">
        <v>1.2840909090909092</v>
      </c>
      <c r="AA124" s="85">
        <v>72</v>
      </c>
      <c r="AB124" s="83">
        <v>81.818181818181827</v>
      </c>
      <c r="AC124" s="85">
        <v>12</v>
      </c>
      <c r="AD124" s="83">
        <v>13.636363636363635</v>
      </c>
      <c r="AE124" s="85">
        <v>1</v>
      </c>
      <c r="AF124" s="83">
        <v>1.1363636363636365</v>
      </c>
      <c r="AG124" s="85">
        <v>0</v>
      </c>
      <c r="AH124" s="83">
        <v>0</v>
      </c>
      <c r="AI124" s="81">
        <v>57</v>
      </c>
      <c r="AJ124" s="81">
        <v>56</v>
      </c>
      <c r="AK124" s="83">
        <v>50.442477876106196</v>
      </c>
      <c r="AL124" s="83">
        <v>49.557522123893804</v>
      </c>
      <c r="AM124" s="83">
        <v>100</v>
      </c>
      <c r="AN124" s="84">
        <v>30.823008849557521</v>
      </c>
    </row>
    <row r="125" spans="1:40" x14ac:dyDescent="0.25">
      <c r="A125" s="79" t="s">
        <v>1349</v>
      </c>
      <c r="B125" s="81" t="s">
        <v>1349</v>
      </c>
      <c r="C125" s="155" t="str">
        <f>VLOOKUP(A125,'Questions_de_Village_V1-2-1'!$A:$AB,1,FALSE)</f>
        <v>Amkambalti</v>
      </c>
      <c r="D125" s="155" t="str">
        <f>VLOOKUP(A125,'Questions_de_Village_V1-2-1'!$A:$AB,9,FALSE)</f>
        <v>Ankambalti</v>
      </c>
      <c r="E125" s="155">
        <f>VLOOKUP(A125,'Questions_de_Village_V1-2-1'!$A:$AB,4,FALSE)</f>
        <v>12.0455874766</v>
      </c>
      <c r="F125" s="155">
        <f>VLOOKUP(A125,'Questions_de_Village_V1-2-1'!$A:$AB,5,FALSE)</f>
        <v>16.353862109000001</v>
      </c>
      <c r="G125" s="155">
        <f>VLOOKUP(A125,'Questions_de_Village_V1-2-1'!$A:$AB,6,FALSE)</f>
        <v>326.04475659399998</v>
      </c>
      <c r="H125" s="155"/>
      <c r="I125" s="155" t="str">
        <f>VLOOKUP(A125,'Questions_de_Village_V1-2-1'!$A:$AB,10,FALSE)</f>
        <v>Assala</v>
      </c>
      <c r="J125" s="155" t="str">
        <f>VLOOKUP(A125,'Questions_de_Village_V1-2-1'!$A:$AB,11,FALSE)</f>
        <v>Maigana</v>
      </c>
      <c r="K125" s="155" t="str">
        <f>VLOOKUP(A125,'Questions_de_Village_V1-2-1'!$A:$AB,14,FALSE)</f>
        <v>bh_in_village</v>
      </c>
      <c r="L125" s="155">
        <f>VLOOKUP(A125,'Questions_de_Village_V1-2-1'!$A:$AB,15,FALSE)</f>
        <v>1</v>
      </c>
      <c r="M125" s="155">
        <f>VLOOKUP(A125,'Questions_de_Village_V1-2-1'!$A:$AB,16,FALSE)</f>
        <v>0</v>
      </c>
      <c r="N125" s="81"/>
      <c r="O125" s="81"/>
      <c r="P125" s="81">
        <v>2876</v>
      </c>
      <c r="Q125" s="81">
        <v>2904</v>
      </c>
      <c r="R125" s="81">
        <v>29</v>
      </c>
      <c r="S125" s="79">
        <v>191</v>
      </c>
      <c r="T125" s="79">
        <v>130</v>
      </c>
      <c r="U125" s="83">
        <v>68.062827225130889</v>
      </c>
      <c r="V125" s="79">
        <v>51</v>
      </c>
      <c r="W125" s="83">
        <v>26.701570680628272</v>
      </c>
      <c r="X125" s="82">
        <v>6.5862068965517242</v>
      </c>
      <c r="Y125" s="82">
        <v>5</v>
      </c>
      <c r="Z125" s="82">
        <v>1.7586206896551724</v>
      </c>
      <c r="AA125" s="85">
        <v>25</v>
      </c>
      <c r="AB125" s="83">
        <v>86.206896551724128</v>
      </c>
      <c r="AC125" s="85">
        <v>3</v>
      </c>
      <c r="AD125" s="83">
        <v>10.344827586206897</v>
      </c>
      <c r="AE125" s="85">
        <v>1</v>
      </c>
      <c r="AF125" s="83">
        <v>3.4482758620689653</v>
      </c>
      <c r="AG125" s="85">
        <v>0</v>
      </c>
      <c r="AH125" s="83">
        <v>0</v>
      </c>
      <c r="AI125" s="81">
        <v>27</v>
      </c>
      <c r="AJ125" s="81">
        <v>24</v>
      </c>
      <c r="AK125" s="83">
        <v>52.941176470588239</v>
      </c>
      <c r="AL125" s="83">
        <v>47.058823529411761</v>
      </c>
      <c r="AM125" s="83">
        <v>100</v>
      </c>
      <c r="AN125" s="84">
        <v>32.431372549019606</v>
      </c>
    </row>
    <row r="126" spans="1:40" x14ac:dyDescent="0.25">
      <c r="A126" s="79" t="s">
        <v>1165</v>
      </c>
      <c r="B126" s="81" t="s">
        <v>1165</v>
      </c>
      <c r="C126" s="155" t="str">
        <f>VLOOKUP(A126,'Questions_de_Village_V1-2-1'!$A:$AB,1,FALSE)</f>
        <v>Amkarwal 1 Et 2</v>
      </c>
      <c r="D126" s="155" t="str">
        <f>VLOOKUP(A126,'Questions_de_Village_V1-2-1'!$A:$AB,9,FALSE)</f>
        <v>Amkarwal1</v>
      </c>
      <c r="E126" s="155">
        <f>VLOOKUP(A126,'Questions_de_Village_V1-2-1'!$A:$AB,4,FALSE)</f>
        <v>12.291765201800001</v>
      </c>
      <c r="F126" s="155">
        <f>VLOOKUP(A126,'Questions_de_Village_V1-2-1'!$A:$AB,5,FALSE)</f>
        <v>17.043652953700001</v>
      </c>
      <c r="G126" s="155">
        <f>VLOOKUP(A126,'Questions_de_Village_V1-2-1'!$A:$AB,6,FALSE)</f>
        <v>317.33009626199998</v>
      </c>
      <c r="H126" s="155"/>
      <c r="I126" s="155" t="str">
        <f>VLOOKUP(A126,'Questions_de_Village_V1-2-1'!$A:$AB,10,FALSE)</f>
        <v>Tania_1_Bokoro_</v>
      </c>
      <c r="J126" s="155" t="str">
        <f>VLOOKUP(A126,'Questions_de_Village_V1-2-1'!$A:$AB,11,FALSE)</f>
        <v>Bokoro</v>
      </c>
      <c r="K126" s="155" t="str">
        <f>VLOOKUP(A126,'Questions_de_Village_V1-2-1'!$A:$AB,14,FALSE)</f>
        <v>bh_in_village</v>
      </c>
      <c r="L126" s="155">
        <f>VLOOKUP(A126,'Questions_de_Village_V1-2-1'!$A:$AB,15,FALSE)</f>
        <v>1</v>
      </c>
      <c r="M126" s="155">
        <f>VLOOKUP(A126,'Questions_de_Village_V1-2-1'!$A:$AB,16,FALSE)</f>
        <v>0</v>
      </c>
      <c r="N126" s="81"/>
      <c r="O126" s="81"/>
      <c r="P126" s="81">
        <v>4352</v>
      </c>
      <c r="Q126" s="81">
        <v>4426</v>
      </c>
      <c r="R126" s="81">
        <v>75</v>
      </c>
      <c r="S126" s="79">
        <v>433</v>
      </c>
      <c r="T126" s="79">
        <v>291</v>
      </c>
      <c r="U126" s="83">
        <v>67.205542725173203</v>
      </c>
      <c r="V126" s="79">
        <v>101</v>
      </c>
      <c r="W126" s="83">
        <v>23.325635103926096</v>
      </c>
      <c r="X126" s="82">
        <v>5.7733333333333334</v>
      </c>
      <c r="Y126" s="82">
        <v>4.2794117647058822</v>
      </c>
      <c r="Z126" s="82">
        <v>1.3466666666666667</v>
      </c>
      <c r="AA126" s="85">
        <v>67</v>
      </c>
      <c r="AB126" s="83">
        <v>89.333333333333329</v>
      </c>
      <c r="AC126" s="85">
        <v>6</v>
      </c>
      <c r="AD126" s="83">
        <v>8</v>
      </c>
      <c r="AE126" s="85">
        <v>1</v>
      </c>
      <c r="AF126" s="83">
        <v>1.3333333333333335</v>
      </c>
      <c r="AG126" s="85">
        <v>1</v>
      </c>
      <c r="AH126" s="83">
        <v>1.3333333333333335</v>
      </c>
      <c r="AI126" s="81">
        <v>41</v>
      </c>
      <c r="AJ126" s="81">
        <v>60</v>
      </c>
      <c r="AK126" s="83">
        <v>40.594059405940598</v>
      </c>
      <c r="AL126" s="83">
        <v>59.405940594059402</v>
      </c>
      <c r="AM126" s="83">
        <v>100</v>
      </c>
      <c r="AN126" s="84">
        <v>29.554455445544555</v>
      </c>
    </row>
    <row r="127" spans="1:40" x14ac:dyDescent="0.25">
      <c r="A127" s="150" t="s">
        <v>1857</v>
      </c>
      <c r="B127" s="81" t="s">
        <v>1857</v>
      </c>
      <c r="C127" s="155" t="str">
        <f>VLOOKUP(A127,'Questions_de_Village_V1-2-1'!$A:$AB,1,FALSE)</f>
        <v>Am-Kharouma 1</v>
      </c>
      <c r="D127" s="155" t="str">
        <f>VLOOKUP(A127,'Questions_de_Village_V1-2-1'!$A:$AB,9,FALSE)</f>
        <v>Amkharouma 1</v>
      </c>
      <c r="E127" s="155">
        <f>VLOOKUP(A127,'Questions_de_Village_V1-2-1'!$A:$AB,4,FALSE)</f>
        <v>11.878098813099999</v>
      </c>
      <c r="F127" s="155">
        <f>VLOOKUP(A127,'Questions_de_Village_V1-2-1'!$A:$AB,5,FALSE)</f>
        <v>17.2549351501</v>
      </c>
      <c r="G127" s="155">
        <f>VLOOKUP(A127,'Questions_de_Village_V1-2-1'!$A:$AB,6,FALSE)</f>
        <v>321.92126175700002</v>
      </c>
      <c r="H127" s="155"/>
      <c r="I127" s="155" t="str">
        <f>VLOOKUP(A127,'Questions_de_Village_V1-2-1'!$A:$AB,10,FALSE)</f>
        <v>Yessie</v>
      </c>
      <c r="J127" s="155" t="str">
        <f>VLOOKUP(A127,'Questions_de_Village_V1-2-1'!$A:$AB,11,FALSE)</f>
        <v>Gama</v>
      </c>
      <c r="K127" s="155" t="str">
        <f>VLOOKUP(A127,'Questions_de_Village_V1-2-1'!$A:$AB,14,FALSE)</f>
        <v>open_well_in_or_near_village</v>
      </c>
      <c r="L127" s="155">
        <f>VLOOKUP(A127,'Questions_de_Village_V1-2-1'!$A:$AB,15,FALSE)</f>
        <v>0</v>
      </c>
      <c r="M127" s="155">
        <f>VLOOKUP(A127,'Questions_de_Village_V1-2-1'!$A:$AB,16,FALSE)</f>
        <v>0</v>
      </c>
      <c r="N127" s="81"/>
      <c r="O127" s="81"/>
      <c r="P127" s="81">
        <v>1113</v>
      </c>
      <c r="Q127" s="81">
        <v>1132</v>
      </c>
      <c r="R127" s="81">
        <v>20</v>
      </c>
      <c r="S127" s="79">
        <v>93</v>
      </c>
      <c r="T127" s="79">
        <v>53</v>
      </c>
      <c r="U127" s="83">
        <v>56.98924731182796</v>
      </c>
      <c r="V127" s="79">
        <v>20</v>
      </c>
      <c r="W127" s="83">
        <v>21.50537634408602</v>
      </c>
      <c r="X127" s="82">
        <v>4.6500000000000004</v>
      </c>
      <c r="Y127" s="82">
        <v>3.7857142857142856</v>
      </c>
      <c r="Z127" s="82">
        <v>1</v>
      </c>
      <c r="AA127" s="85">
        <v>19</v>
      </c>
      <c r="AB127" s="83">
        <v>95</v>
      </c>
      <c r="AC127" s="85">
        <v>1</v>
      </c>
      <c r="AD127" s="83">
        <v>5</v>
      </c>
      <c r="AE127" s="85">
        <v>0</v>
      </c>
      <c r="AF127" s="83">
        <v>0</v>
      </c>
      <c r="AG127" s="85">
        <v>0</v>
      </c>
      <c r="AH127" s="83">
        <v>0</v>
      </c>
      <c r="AI127" s="81">
        <v>10</v>
      </c>
      <c r="AJ127" s="81">
        <v>7</v>
      </c>
      <c r="AK127" s="83">
        <v>50</v>
      </c>
      <c r="AL127" s="83">
        <v>35</v>
      </c>
      <c r="AM127" s="83">
        <v>85</v>
      </c>
      <c r="AN127" s="84">
        <v>25.5</v>
      </c>
    </row>
    <row r="128" spans="1:40" x14ac:dyDescent="0.25">
      <c r="A128" s="150" t="s">
        <v>1884</v>
      </c>
      <c r="B128" s="81" t="s">
        <v>1987</v>
      </c>
      <c r="C128" s="155" t="str">
        <f>VLOOKUP(A128,'Questions_de_Village_V1-2-1'!$A:$AB,1,FALSE)</f>
        <v>Am-Koloma</v>
      </c>
      <c r="D128" s="155" t="str">
        <f>VLOOKUP(A128,'Questions_de_Village_V1-2-1'!$A:$AB,9,FALSE)</f>
        <v>Amkolomo Cherif</v>
      </c>
      <c r="E128" s="155">
        <f>VLOOKUP(A128,'Questions_de_Village_V1-2-1'!$A:$AB,4,FALSE)</f>
        <v>11.813186289300001</v>
      </c>
      <c r="F128" s="155">
        <f>VLOOKUP(A128,'Questions_de_Village_V1-2-1'!$A:$AB,5,FALSE)</f>
        <v>17.165353872400001</v>
      </c>
      <c r="G128" s="155">
        <f>VLOOKUP(A128,'Questions_de_Village_V1-2-1'!$A:$AB,6,FALSE)</f>
        <v>326.18015159200002</v>
      </c>
      <c r="H128" s="155"/>
      <c r="I128" s="155" t="str">
        <f>VLOOKUP(A128,'Questions_de_Village_V1-2-1'!$A:$AB,10,FALSE)</f>
        <v>Yessie</v>
      </c>
      <c r="J128" s="155" t="str">
        <f>VLOOKUP(A128,'Questions_de_Village_V1-2-1'!$A:$AB,11,FALSE)</f>
        <v>Gama</v>
      </c>
      <c r="K128" s="155" t="str">
        <f>VLOOKUP(A128,'Questions_de_Village_V1-2-1'!$A:$AB,14,FALSE)</f>
        <v>commercial_bh_in_next_village</v>
      </c>
      <c r="L128" s="155">
        <f>VLOOKUP(A128,'Questions_de_Village_V1-2-1'!$A:$AB,15,FALSE)</f>
        <v>0</v>
      </c>
      <c r="M128" s="155">
        <f>VLOOKUP(A128,'Questions_de_Village_V1-2-1'!$A:$AB,16,FALSE)</f>
        <v>0</v>
      </c>
      <c r="N128" s="81"/>
      <c r="O128" s="81"/>
      <c r="P128" s="81">
        <v>2399</v>
      </c>
      <c r="Q128" s="81">
        <v>2416</v>
      </c>
      <c r="R128" s="81">
        <v>18</v>
      </c>
      <c r="S128" s="79">
        <v>85</v>
      </c>
      <c r="T128" s="79">
        <v>45</v>
      </c>
      <c r="U128" s="83">
        <v>52.941176470588239</v>
      </c>
      <c r="V128" s="79">
        <v>30</v>
      </c>
      <c r="W128" s="83">
        <v>35.294117647058826</v>
      </c>
      <c r="X128" s="82">
        <v>4.7222222222222223</v>
      </c>
      <c r="Y128" s="82">
        <v>3.2142857142857144</v>
      </c>
      <c r="Z128" s="82">
        <v>1.6666666666666667</v>
      </c>
      <c r="AA128" s="85">
        <v>16</v>
      </c>
      <c r="AB128" s="83">
        <v>88.888888888888886</v>
      </c>
      <c r="AC128" s="85">
        <v>1</v>
      </c>
      <c r="AD128" s="83">
        <v>5.5555555555555554</v>
      </c>
      <c r="AE128" s="85">
        <v>0</v>
      </c>
      <c r="AF128" s="83">
        <v>0</v>
      </c>
      <c r="AG128" s="85">
        <v>1</v>
      </c>
      <c r="AH128" s="83">
        <v>5.5555555555555554</v>
      </c>
      <c r="AI128" s="81">
        <v>18</v>
      </c>
      <c r="AJ128" s="81">
        <v>11</v>
      </c>
      <c r="AK128" s="83">
        <v>60</v>
      </c>
      <c r="AL128" s="83">
        <v>36.666666666666664</v>
      </c>
      <c r="AM128" s="83">
        <v>96.666666666666657</v>
      </c>
      <c r="AN128" s="84">
        <v>25.3</v>
      </c>
    </row>
    <row r="129" spans="1:40" x14ac:dyDescent="0.25">
      <c r="A129" s="150" t="s">
        <v>1350</v>
      </c>
      <c r="B129" s="81" t="s">
        <v>1350</v>
      </c>
      <c r="C129" s="155" t="str">
        <f>VLOOKUP(A129,'Questions_de_Village_V1-2-1'!$A:$AB,1,FALSE)</f>
        <v>Amkombola</v>
      </c>
      <c r="D129" s="155" t="str">
        <f>VLOOKUP(A129,'Questions_de_Village_V1-2-1'!$A:$AB,9,FALSE)</f>
        <v>Amkoumboula</v>
      </c>
      <c r="E129" s="155">
        <f>VLOOKUP(A129,'Questions_de_Village_V1-2-1'!$A:$AB,4,FALSE)</f>
        <v>12.1793108924</v>
      </c>
      <c r="F129" s="155">
        <f>VLOOKUP(A129,'Questions_de_Village_V1-2-1'!$A:$AB,5,FALSE)</f>
        <v>16.179453283099999</v>
      </c>
      <c r="G129" s="155">
        <f>VLOOKUP(A129,'Questions_de_Village_V1-2-1'!$A:$AB,6,FALSE)</f>
        <v>331.82877174499998</v>
      </c>
      <c r="H129" s="155"/>
      <c r="I129" s="155" t="str">
        <f>VLOOKUP(A129,'Questions_de_Village_V1-2-1'!$A:$AB,10,FALSE)</f>
        <v>Assala</v>
      </c>
      <c r="J129" s="155" t="str">
        <f>VLOOKUP(A129,'Questions_de_Village_V1-2-1'!$A:$AB,11,FALSE)</f>
        <v>Maigana</v>
      </c>
      <c r="K129" s="155" t="str">
        <f>VLOOKUP(A129,'Questions_de_Village_V1-2-1'!$A:$AB,14,FALSE)</f>
        <v>bh_in_village</v>
      </c>
      <c r="L129" s="155">
        <f>VLOOKUP(A129,'Questions_de_Village_V1-2-1'!$A:$AB,15,FALSE)</f>
        <v>1</v>
      </c>
      <c r="M129" s="155">
        <f>VLOOKUP(A129,'Questions_de_Village_V1-2-1'!$A:$AB,16,FALSE)</f>
        <v>0</v>
      </c>
      <c r="N129" s="81"/>
      <c r="O129" s="81"/>
      <c r="P129" s="81">
        <v>1406</v>
      </c>
      <c r="Q129" s="81">
        <v>1476</v>
      </c>
      <c r="R129" s="81">
        <v>71</v>
      </c>
      <c r="S129" s="79">
        <v>401</v>
      </c>
      <c r="T129" s="79">
        <v>256</v>
      </c>
      <c r="U129" s="83">
        <v>63.840399002493761</v>
      </c>
      <c r="V129" s="79">
        <v>109</v>
      </c>
      <c r="W129" s="83">
        <v>27.182044887780549</v>
      </c>
      <c r="X129" s="82">
        <v>5.647887323943662</v>
      </c>
      <c r="Y129" s="82">
        <v>4.2666666666666666</v>
      </c>
      <c r="Z129" s="82">
        <v>1.5352112676056338</v>
      </c>
      <c r="AA129" s="85">
        <v>61</v>
      </c>
      <c r="AB129" s="83">
        <v>85.91549295774648</v>
      </c>
      <c r="AC129" s="85">
        <v>9</v>
      </c>
      <c r="AD129" s="83">
        <v>12.676056338028168</v>
      </c>
      <c r="AE129" s="85">
        <v>0</v>
      </c>
      <c r="AF129" s="83">
        <v>0</v>
      </c>
      <c r="AG129" s="85">
        <v>0</v>
      </c>
      <c r="AH129" s="83">
        <v>0</v>
      </c>
      <c r="AI129" s="81">
        <v>52</v>
      </c>
      <c r="AJ129" s="81">
        <v>57</v>
      </c>
      <c r="AK129" s="83">
        <v>47.706422018348626</v>
      </c>
      <c r="AL129" s="83">
        <v>52.293577981651374</v>
      </c>
      <c r="AM129" s="83">
        <v>100</v>
      </c>
      <c r="AN129" s="84">
        <v>34.871559633027523</v>
      </c>
    </row>
    <row r="130" spans="1:40" x14ac:dyDescent="0.25">
      <c r="A130" s="150" t="s">
        <v>1281</v>
      </c>
      <c r="B130" s="81" t="s">
        <v>1281</v>
      </c>
      <c r="C130" s="155" t="str">
        <f>VLOOKUP(A130,'Questions_de_Village_V1-2-1'!$A:$AB,1,FALSE)</f>
        <v>Am-Korim</v>
      </c>
      <c r="D130" s="155" t="str">
        <f>VLOOKUP(A130,'Questions_de_Village_V1-2-1'!$A:$AB,9,FALSE)</f>
        <v>Amkawarim</v>
      </c>
      <c r="E130" s="155">
        <f>VLOOKUP(A130,'Questions_de_Village_V1-2-1'!$A:$AB,4,FALSE)</f>
        <v>12.623339318499999</v>
      </c>
      <c r="F130" s="155">
        <f>VLOOKUP(A130,'Questions_de_Village_V1-2-1'!$A:$AB,5,FALSE)</f>
        <v>17.028258844</v>
      </c>
      <c r="G130" s="155">
        <f>VLOOKUP(A130,'Questions_de_Village_V1-2-1'!$A:$AB,6,FALSE)</f>
        <v>300.181703981</v>
      </c>
      <c r="H130" s="155"/>
      <c r="I130" s="155" t="str">
        <f>VLOOKUP(A130,'Questions_de_Village_V1-2-1'!$A:$AB,10,FALSE)</f>
        <v>Moito</v>
      </c>
      <c r="J130" s="155" t="str">
        <f>VLOOKUP(A130,'Questions_de_Village_V1-2-1'!$A:$AB,11,FALSE)</f>
        <v>Djokhana</v>
      </c>
      <c r="K130" s="155" t="str">
        <f>VLOOKUP(A130,'Questions_de_Village_V1-2-1'!$A:$AB,14,FALSE)</f>
        <v>commercial_bh_in_village</v>
      </c>
      <c r="L130" s="155">
        <f>VLOOKUP(A130,'Questions_de_Village_V1-2-1'!$A:$AB,15,FALSE)</f>
        <v>0</v>
      </c>
      <c r="M130" s="155">
        <f>VLOOKUP(A130,'Questions_de_Village_V1-2-1'!$A:$AB,16,FALSE)</f>
        <v>1</v>
      </c>
      <c r="N130" s="81"/>
      <c r="O130" s="81"/>
      <c r="P130" s="81">
        <v>1643</v>
      </c>
      <c r="Q130" s="81">
        <v>1746</v>
      </c>
      <c r="R130" s="81">
        <v>104</v>
      </c>
      <c r="S130" s="79">
        <v>699</v>
      </c>
      <c r="T130" s="79">
        <v>485</v>
      </c>
      <c r="U130" s="83">
        <v>69.384835479256083</v>
      </c>
      <c r="V130" s="79">
        <v>231</v>
      </c>
      <c r="W130" s="83">
        <v>33.047210300429185</v>
      </c>
      <c r="X130" s="82">
        <v>6.7211538461538458</v>
      </c>
      <c r="Y130" s="82">
        <v>4.6634615384615383</v>
      </c>
      <c r="Z130" s="82">
        <v>2.2211538461538463</v>
      </c>
      <c r="AA130" s="85">
        <v>93</v>
      </c>
      <c r="AB130" s="83">
        <v>89.423076923076934</v>
      </c>
      <c r="AC130" s="85">
        <v>9</v>
      </c>
      <c r="AD130" s="83">
        <v>8.6538461538461533</v>
      </c>
      <c r="AE130" s="85">
        <v>1</v>
      </c>
      <c r="AF130" s="83">
        <v>0.96153846153846156</v>
      </c>
      <c r="AG130" s="85">
        <v>0</v>
      </c>
      <c r="AH130" s="83">
        <v>0</v>
      </c>
      <c r="AI130" s="81">
        <v>106</v>
      </c>
      <c r="AJ130" s="81">
        <v>125</v>
      </c>
      <c r="AK130" s="83">
        <v>45.887445887445885</v>
      </c>
      <c r="AL130" s="83">
        <v>54.112554112554115</v>
      </c>
      <c r="AM130" s="83">
        <v>100</v>
      </c>
      <c r="AN130" s="84">
        <v>35.735930735930737</v>
      </c>
    </row>
    <row r="131" spans="1:40" x14ac:dyDescent="0.25">
      <c r="A131" s="79" t="s">
        <v>2058</v>
      </c>
      <c r="B131" s="81" t="s">
        <v>1855</v>
      </c>
      <c r="C131" s="155" t="str">
        <f>VLOOKUP(A131,'Questions_de_Village_V1-2-1'!$A:$AB,1,FALSE)</f>
        <v>Amkouloma</v>
      </c>
      <c r="D131" s="155" t="str">
        <f>VLOOKUP(A131,'Questions_de_Village_V1-2-1'!$A:$AB,9,FALSE)</f>
        <v>Amkoloma (Gama)</v>
      </c>
      <c r="E131" s="155">
        <f>VLOOKUP(A131,'Questions_de_Village_V1-2-1'!$A:$AB,4,FALSE)</f>
        <v>11.7956232272</v>
      </c>
      <c r="F131" s="155">
        <f>VLOOKUP(A131,'Questions_de_Village_V1-2-1'!$A:$AB,5,FALSE)</f>
        <v>17.162216204700002</v>
      </c>
      <c r="G131" s="155">
        <f>VLOOKUP(A131,'Questions_de_Village_V1-2-1'!$A:$AB,6,FALSE)</f>
        <v>343.40645484100003</v>
      </c>
      <c r="H131" s="155"/>
      <c r="I131" s="155" t="str">
        <f>VLOOKUP(A131,'Questions_de_Village_V1-2-1'!$A:$AB,10,FALSE)</f>
        <v/>
      </c>
      <c r="J131" s="155" t="str">
        <f>VLOOKUP(A131,'Questions_de_Village_V1-2-1'!$A:$AB,11,FALSE)</f>
        <v>Gama</v>
      </c>
      <c r="K131" s="155" t="str">
        <f>VLOOKUP(A131,'Questions_de_Village_V1-2-1'!$A:$AB,14,FALSE)</f>
        <v>bh_in_village</v>
      </c>
      <c r="L131" s="155">
        <f>VLOOKUP(A131,'Questions_de_Village_V1-2-1'!$A:$AB,15,FALSE)</f>
        <v>4</v>
      </c>
      <c r="M131" s="155">
        <f>VLOOKUP(A131,'Questions_de_Village_V1-2-1'!$A:$AB,16,FALSE)</f>
        <v>0</v>
      </c>
      <c r="N131" s="81"/>
      <c r="O131" s="81"/>
      <c r="P131" s="81">
        <v>616</v>
      </c>
      <c r="Q131" s="81">
        <v>1082</v>
      </c>
      <c r="R131" s="81">
        <v>467</v>
      </c>
      <c r="S131" s="79">
        <v>2559</v>
      </c>
      <c r="T131" s="79">
        <v>1602</v>
      </c>
      <c r="U131" s="83">
        <v>62.602579132473622</v>
      </c>
      <c r="V131" s="79">
        <v>687</v>
      </c>
      <c r="W131" s="83">
        <v>26.846424384525204</v>
      </c>
      <c r="X131" s="82">
        <v>5.4796573875802999</v>
      </c>
      <c r="Y131" s="82">
        <v>3.4304068522483941</v>
      </c>
      <c r="Z131" s="82">
        <v>1.4710920770877944</v>
      </c>
      <c r="AA131" s="85">
        <v>400</v>
      </c>
      <c r="AB131" s="83">
        <v>85.65310492505354</v>
      </c>
      <c r="AC131" s="85">
        <v>57</v>
      </c>
      <c r="AD131" s="83">
        <v>12.205567451820128</v>
      </c>
      <c r="AE131" s="85">
        <v>4</v>
      </c>
      <c r="AF131" s="83">
        <v>0.85653104925053536</v>
      </c>
      <c r="AG131" s="85">
        <v>0</v>
      </c>
      <c r="AH131" s="83">
        <v>0</v>
      </c>
      <c r="AI131" s="81">
        <v>310</v>
      </c>
      <c r="AJ131" s="81">
        <v>322</v>
      </c>
      <c r="AK131" s="83">
        <v>45.12372634643377</v>
      </c>
      <c r="AL131" s="83">
        <v>46.870451237263467</v>
      </c>
      <c r="AM131" s="83">
        <v>91.994177583697237</v>
      </c>
      <c r="AN131" s="84">
        <v>22.441048034934497</v>
      </c>
    </row>
    <row r="132" spans="1:40" x14ac:dyDescent="0.25">
      <c r="A132" s="150" t="s">
        <v>1418</v>
      </c>
      <c r="B132" s="81" t="s">
        <v>1418</v>
      </c>
      <c r="C132" s="155" t="str">
        <f>VLOOKUP(A132,'Questions_de_Village_V1-2-1'!$A:$AB,1,FALSE)</f>
        <v>Amladoba 1</v>
      </c>
      <c r="D132" s="155" t="str">
        <f>VLOOKUP(A132,'Questions_de_Village_V1-2-1'!$A:$AB,9,FALSE)</f>
        <v>Amladoba</v>
      </c>
      <c r="E132" s="155">
        <f>VLOOKUP(A132,'Questions_de_Village_V1-2-1'!$A:$AB,4,FALSE)</f>
        <v>12.0436542366</v>
      </c>
      <c r="F132" s="155">
        <f>VLOOKUP(A132,'Questions_de_Village_V1-2-1'!$A:$AB,5,FALSE)</f>
        <v>17.396622128499999</v>
      </c>
      <c r="G132" s="155">
        <f>VLOOKUP(A132,'Questions_de_Village_V1-2-1'!$A:$AB,6,FALSE)</f>
        <v>363.11581737799997</v>
      </c>
      <c r="H132" s="155"/>
      <c r="I132" s="155" t="str">
        <f>VLOOKUP(A132,'Questions_de_Village_V1-2-1'!$A:$AB,10,FALSE)</f>
        <v>Amloudouba</v>
      </c>
      <c r="J132" s="155" t="str">
        <f>VLOOKUP(A132,'Questions_de_Village_V1-2-1'!$A:$AB,11,FALSE)</f>
        <v>Ouled_Bili</v>
      </c>
      <c r="K132" s="155" t="str">
        <f>VLOOKUP(A132,'Questions_de_Village_V1-2-1'!$A:$AB,14,FALSE)</f>
        <v>open_well_in_or_near_village</v>
      </c>
      <c r="L132" s="155">
        <f>VLOOKUP(A132,'Questions_de_Village_V1-2-1'!$A:$AB,15,FALSE)</f>
        <v>0</v>
      </c>
      <c r="M132" s="155">
        <f>VLOOKUP(A132,'Questions_de_Village_V1-2-1'!$A:$AB,16,FALSE)</f>
        <v>0</v>
      </c>
      <c r="N132" s="81"/>
      <c r="O132" s="81"/>
      <c r="P132" s="81">
        <v>1114</v>
      </c>
      <c r="Q132" s="81">
        <v>1199</v>
      </c>
      <c r="R132" s="81">
        <v>86</v>
      </c>
      <c r="S132" s="79">
        <v>489</v>
      </c>
      <c r="T132" s="79">
        <v>314</v>
      </c>
      <c r="U132" s="83">
        <v>64.212678936605315</v>
      </c>
      <c r="V132" s="79">
        <v>201</v>
      </c>
      <c r="W132" s="83">
        <v>41.104294478527606</v>
      </c>
      <c r="X132" s="82">
        <v>5.6860465116279073</v>
      </c>
      <c r="Y132" s="82">
        <v>3.6511627906976742</v>
      </c>
      <c r="Z132" s="82">
        <v>2.3372093023255816</v>
      </c>
      <c r="AA132" s="85">
        <v>82</v>
      </c>
      <c r="AB132" s="83">
        <v>95.348837209302332</v>
      </c>
      <c r="AC132" s="85">
        <v>4</v>
      </c>
      <c r="AD132" s="83">
        <v>4.6511627906976747</v>
      </c>
      <c r="AE132" s="85">
        <v>0</v>
      </c>
      <c r="AF132" s="83">
        <v>0</v>
      </c>
      <c r="AG132" s="85">
        <v>0</v>
      </c>
      <c r="AH132" s="83">
        <v>0</v>
      </c>
      <c r="AI132" s="81">
        <v>90</v>
      </c>
      <c r="AJ132" s="81">
        <v>111</v>
      </c>
      <c r="AK132" s="83">
        <v>44.776119402985074</v>
      </c>
      <c r="AL132" s="83">
        <v>55.223880597014926</v>
      </c>
      <c r="AM132" s="83">
        <v>100</v>
      </c>
      <c r="AN132" s="84">
        <v>33.985074626865675</v>
      </c>
    </row>
    <row r="133" spans="1:40" x14ac:dyDescent="0.25">
      <c r="A133" s="150" t="s">
        <v>1445</v>
      </c>
      <c r="B133" s="81" t="s">
        <v>2022</v>
      </c>
      <c r="C133" s="155" t="str">
        <f>VLOOKUP(A133,'Questions_de_Village_V1-2-1'!$A:$AB,1,FALSE)</f>
        <v>Amladoba 2</v>
      </c>
      <c r="D133" s="155" t="str">
        <f>VLOOKUP(A133,'Questions_de_Village_V1-2-1'!$A:$AB,9,FALSE)</f>
        <v>Amladoba Bandjadid</v>
      </c>
      <c r="E133" s="155">
        <f>VLOOKUP(A133,'Questions_de_Village_V1-2-1'!$A:$AB,4,FALSE)</f>
        <v>12.0362074763</v>
      </c>
      <c r="F133" s="155">
        <f>VLOOKUP(A133,'Questions_de_Village_V1-2-1'!$A:$AB,5,FALSE)</f>
        <v>17.394499766100001</v>
      </c>
      <c r="G133" s="155">
        <f>VLOOKUP(A133,'Questions_de_Village_V1-2-1'!$A:$AB,6,FALSE)</f>
        <v>342.90285538699999</v>
      </c>
      <c r="H133" s="155"/>
      <c r="I133" s="155" t="str">
        <f>VLOOKUP(A133,'Questions_de_Village_V1-2-1'!$A:$AB,10,FALSE)</f>
        <v>Amloudouba</v>
      </c>
      <c r="J133" s="155" t="str">
        <f>VLOOKUP(A133,'Questions_de_Village_V1-2-1'!$A:$AB,11,FALSE)</f>
        <v>Ouled_Bili</v>
      </c>
      <c r="K133" s="155" t="str">
        <f>VLOOKUP(A133,'Questions_de_Village_V1-2-1'!$A:$AB,14,FALSE)</f>
        <v>swamp_near_by</v>
      </c>
      <c r="L133" s="155">
        <f>VLOOKUP(A133,'Questions_de_Village_V1-2-1'!$A:$AB,15,FALSE)</f>
        <v>0</v>
      </c>
      <c r="M133" s="155">
        <f>VLOOKUP(A133,'Questions_de_Village_V1-2-1'!$A:$AB,16,FALSE)</f>
        <v>0</v>
      </c>
      <c r="N133" s="81"/>
      <c r="O133" s="81"/>
      <c r="P133" s="81">
        <v>1200</v>
      </c>
      <c r="Q133" s="81">
        <v>1227</v>
      </c>
      <c r="R133" s="81">
        <v>28</v>
      </c>
      <c r="S133" s="79">
        <v>167</v>
      </c>
      <c r="T133" s="79">
        <v>111</v>
      </c>
      <c r="U133" s="83">
        <v>66.467065868263475</v>
      </c>
      <c r="V133" s="79">
        <v>62</v>
      </c>
      <c r="W133" s="83">
        <v>37.125748502994007</v>
      </c>
      <c r="X133" s="82">
        <v>5.9642857142857144</v>
      </c>
      <c r="Y133" s="82">
        <v>3.9642857142857144</v>
      </c>
      <c r="Z133" s="82">
        <v>2.2142857142857144</v>
      </c>
      <c r="AA133" s="85">
        <v>28</v>
      </c>
      <c r="AB133" s="83">
        <v>100</v>
      </c>
      <c r="AC133" s="85">
        <v>0</v>
      </c>
      <c r="AD133" s="83">
        <v>0</v>
      </c>
      <c r="AE133" s="85">
        <v>0</v>
      </c>
      <c r="AF133" s="83">
        <v>0</v>
      </c>
      <c r="AG133" s="85">
        <v>0</v>
      </c>
      <c r="AH133" s="83">
        <v>0</v>
      </c>
      <c r="AI133" s="81">
        <v>29</v>
      </c>
      <c r="AJ133" s="81">
        <v>33</v>
      </c>
      <c r="AK133" s="83">
        <v>46.774193548387096</v>
      </c>
      <c r="AL133" s="83">
        <v>53.225806451612897</v>
      </c>
      <c r="AM133" s="83">
        <v>100</v>
      </c>
      <c r="AN133" s="84">
        <v>29.241935483870968</v>
      </c>
    </row>
    <row r="134" spans="1:40" x14ac:dyDescent="0.25">
      <c r="A134" s="150" t="s">
        <v>1444</v>
      </c>
      <c r="B134" s="81" t="s">
        <v>1714</v>
      </c>
      <c r="C134" s="155" t="str">
        <f>VLOOKUP(A134,'Questions_de_Village_V1-2-1'!$A:$AB,1,FALSE)</f>
        <v>Amladoba 3</v>
      </c>
      <c r="D134" s="155" t="str">
        <f>VLOOKUP(A134,'Questions_de_Village_V1-2-1'!$A:$AB,9,FALSE)</f>
        <v>Amladoba Bilala</v>
      </c>
      <c r="E134" s="155">
        <f>VLOOKUP(A134,'Questions_de_Village_V1-2-1'!$A:$AB,4,FALSE)</f>
        <v>12.042021030100001</v>
      </c>
      <c r="F134" s="155">
        <f>VLOOKUP(A134,'Questions_de_Village_V1-2-1'!$A:$AB,5,FALSE)</f>
        <v>17.400505854399999</v>
      </c>
      <c r="G134" s="155">
        <f>VLOOKUP(A134,'Questions_de_Village_V1-2-1'!$A:$AB,6,FALSE)</f>
        <v>333.87964581199998</v>
      </c>
      <c r="H134" s="155"/>
      <c r="I134" s="155" t="str">
        <f>VLOOKUP(A134,'Questions_de_Village_V1-2-1'!$A:$AB,10,FALSE)</f>
        <v>Amloudouba</v>
      </c>
      <c r="J134" s="155" t="str">
        <f>VLOOKUP(A134,'Questions_de_Village_V1-2-1'!$A:$AB,11,FALSE)</f>
        <v>Ouled_Bili</v>
      </c>
      <c r="K134" s="155" t="str">
        <f>VLOOKUP(A134,'Questions_de_Village_V1-2-1'!$A:$AB,14,FALSE)</f>
        <v>swamp_near_by</v>
      </c>
      <c r="L134" s="155">
        <f>VLOOKUP(A134,'Questions_de_Village_V1-2-1'!$A:$AB,15,FALSE)</f>
        <v>0</v>
      </c>
      <c r="M134" s="155">
        <f>VLOOKUP(A134,'Questions_de_Village_V1-2-1'!$A:$AB,16,FALSE)</f>
        <v>0</v>
      </c>
      <c r="N134" s="81"/>
      <c r="O134" s="81"/>
      <c r="P134" s="81">
        <v>1228</v>
      </c>
      <c r="Q134" s="81">
        <v>1320</v>
      </c>
      <c r="R134" s="81">
        <v>93</v>
      </c>
      <c r="S134" s="79">
        <v>587</v>
      </c>
      <c r="T134" s="79">
        <v>401</v>
      </c>
      <c r="U134" s="83">
        <v>68.313458262350935</v>
      </c>
      <c r="V134" s="79">
        <v>90</v>
      </c>
      <c r="W134" s="83">
        <v>15.332197614991482</v>
      </c>
      <c r="X134" s="82">
        <v>6.311827956989247</v>
      </c>
      <c r="Y134" s="82">
        <v>4.4065934065934069</v>
      </c>
      <c r="Z134" s="82">
        <v>0.967741935483871</v>
      </c>
      <c r="AA134" s="85">
        <v>81</v>
      </c>
      <c r="AB134" s="83">
        <v>87.096774193548384</v>
      </c>
      <c r="AC134" s="85">
        <v>6</v>
      </c>
      <c r="AD134" s="83">
        <v>6.4516129032258061</v>
      </c>
      <c r="AE134" s="85">
        <v>5</v>
      </c>
      <c r="AF134" s="83">
        <v>5.376344086021505</v>
      </c>
      <c r="AG134" s="85">
        <v>0</v>
      </c>
      <c r="AH134" s="83">
        <v>0</v>
      </c>
      <c r="AI134" s="81">
        <v>39</v>
      </c>
      <c r="AJ134" s="81">
        <v>51</v>
      </c>
      <c r="AK134" s="83">
        <v>43.333333333333336</v>
      </c>
      <c r="AL134" s="83">
        <v>56.666666666666664</v>
      </c>
      <c r="AM134" s="83">
        <v>100</v>
      </c>
      <c r="AN134" s="84">
        <v>35.455555555555556</v>
      </c>
    </row>
    <row r="135" spans="1:40" x14ac:dyDescent="0.25">
      <c r="A135" s="150" t="s">
        <v>193</v>
      </c>
      <c r="B135" s="81" t="s">
        <v>193</v>
      </c>
      <c r="C135" s="155" t="str">
        <f>VLOOKUP(A135,'Questions_de_Village_V1-2-1'!$A:$AB,1,FALSE)</f>
        <v>Ammangour</v>
      </c>
      <c r="D135" s="155" t="str">
        <f>VLOOKUP(A135,'Questions_de_Village_V1-2-1'!$A:$AB,9,FALSE)</f>
        <v>Ammangour</v>
      </c>
      <c r="E135" s="155">
        <f>VLOOKUP(A135,'Questions_de_Village_V1-2-1'!$A:$AB,4,FALSE)</f>
        <v>12.3811371</v>
      </c>
      <c r="F135" s="155">
        <f>VLOOKUP(A135,'Questions_de_Village_V1-2-1'!$A:$AB,5,FALSE)</f>
        <v>17.052054300000002</v>
      </c>
      <c r="G135" s="155">
        <f>VLOOKUP(A135,'Questions_de_Village_V1-2-1'!$A:$AB,6,FALSE)</f>
        <v>0</v>
      </c>
      <c r="H135" s="155"/>
      <c r="I135" s="155" t="str">
        <f>VLOOKUP(A135,'Questions_de_Village_V1-2-1'!$A:$AB,10,FALSE)</f>
        <v>Daibaba_1_Maigana_</v>
      </c>
      <c r="J135" s="155" t="str">
        <f>VLOOKUP(A135,'Questions_de_Village_V1-2-1'!$A:$AB,11,FALSE)</f>
        <v>Albirebi</v>
      </c>
      <c r="K135" s="155" t="str">
        <f>VLOOKUP(A135,'Questions_de_Village_V1-2-1'!$A:$AB,14,FALSE)</f>
        <v>open_well_far_from_village</v>
      </c>
      <c r="L135" s="155">
        <f>VLOOKUP(A135,'Questions_de_Village_V1-2-1'!$A:$AB,15,FALSE)</f>
        <v>0</v>
      </c>
      <c r="M135" s="155">
        <f>VLOOKUP(A135,'Questions_de_Village_V1-2-1'!$A:$AB,16,FALSE)</f>
        <v>1</v>
      </c>
      <c r="N135" s="81"/>
      <c r="O135" s="81"/>
      <c r="P135" s="81">
        <v>1456</v>
      </c>
      <c r="Q135" s="81">
        <v>1498</v>
      </c>
      <c r="R135" s="81">
        <v>43</v>
      </c>
      <c r="S135" s="79">
        <v>321</v>
      </c>
      <c r="T135" s="79">
        <v>230</v>
      </c>
      <c r="U135" s="83">
        <v>71.651090342679126</v>
      </c>
      <c r="V135" s="79">
        <v>104</v>
      </c>
      <c r="W135" s="83">
        <v>32.398753894080997</v>
      </c>
      <c r="X135" s="82">
        <v>7.4651162790697674</v>
      </c>
      <c r="Y135" s="82">
        <v>6.2162162162162158</v>
      </c>
      <c r="Z135" s="82">
        <v>2.4186046511627906</v>
      </c>
      <c r="AA135" s="85">
        <v>36</v>
      </c>
      <c r="AB135" s="83">
        <v>83.720930232558146</v>
      </c>
      <c r="AC135" s="85">
        <v>7</v>
      </c>
      <c r="AD135" s="83">
        <v>16.279069767441861</v>
      </c>
      <c r="AE135" s="85">
        <v>0</v>
      </c>
      <c r="AF135" s="83">
        <v>0</v>
      </c>
      <c r="AG135" s="85">
        <v>0</v>
      </c>
      <c r="AH135" s="83">
        <v>0</v>
      </c>
      <c r="AI135" s="81">
        <v>47</v>
      </c>
      <c r="AJ135" s="81">
        <v>57</v>
      </c>
      <c r="AK135" s="83">
        <v>45.192307692307693</v>
      </c>
      <c r="AL135" s="83">
        <v>54.807692307692314</v>
      </c>
      <c r="AM135" s="83">
        <v>100</v>
      </c>
      <c r="AN135" s="84">
        <v>36.221153846153847</v>
      </c>
    </row>
    <row r="136" spans="1:40" x14ac:dyDescent="0.25">
      <c r="A136" s="79" t="s">
        <v>1851</v>
      </c>
      <c r="B136" s="81" t="s">
        <v>1851</v>
      </c>
      <c r="C136" s="155" t="e">
        <f>VLOOKUP(A136,'Questions_de_Village_V1-2-1'!$A:$AB,1,FALSE)</f>
        <v>#N/A</v>
      </c>
      <c r="D136" s="155" t="e">
        <f>VLOOKUP(A136,'Questions_de_Village_V1-2-1'!$A:$AB,9,FALSE)</f>
        <v>#N/A</v>
      </c>
      <c r="E136" s="155" t="e">
        <f>VLOOKUP(A136,'Questions_de_Village_V1-2-1'!$A:$AB,4,FALSE)</f>
        <v>#N/A</v>
      </c>
      <c r="F136" s="155" t="e">
        <f>VLOOKUP(A136,'Questions_de_Village_V1-2-1'!$A:$AB,5,FALSE)</f>
        <v>#N/A</v>
      </c>
      <c r="G136" s="155" t="e">
        <f>VLOOKUP(A136,'Questions_de_Village_V1-2-1'!$A:$AB,6,FALSE)</f>
        <v>#N/A</v>
      </c>
      <c r="H136" s="155"/>
      <c r="I136" s="155" t="e">
        <f>VLOOKUP(A136,'Questions_de_Village_V1-2-1'!$A:$AB,10,FALSE)</f>
        <v>#N/A</v>
      </c>
      <c r="J136" s="155" t="e">
        <f>VLOOKUP(A136,'Questions_de_Village_V1-2-1'!$A:$AB,11,FALSE)</f>
        <v>#N/A</v>
      </c>
      <c r="K136" s="155" t="e">
        <f>VLOOKUP(A136,'Questions_de_Village_V1-2-1'!$A:$AB,14,FALSE)</f>
        <v>#N/A</v>
      </c>
      <c r="L136" s="155" t="e">
        <f>VLOOKUP(A136,'Questions_de_Village_V1-2-1'!$A:$AB,15,FALSE)</f>
        <v>#N/A</v>
      </c>
      <c r="M136" s="155" t="e">
        <f>VLOOKUP(A136,'Questions_de_Village_V1-2-1'!$A:$AB,16,FALSE)</f>
        <v>#N/A</v>
      </c>
      <c r="N136" s="81"/>
      <c r="O136" s="81"/>
      <c r="P136" s="81">
        <v>1682</v>
      </c>
      <c r="Q136" s="81">
        <v>1691</v>
      </c>
      <c r="R136" s="81">
        <v>10</v>
      </c>
      <c r="S136" s="79">
        <v>56</v>
      </c>
      <c r="T136" s="79">
        <v>38</v>
      </c>
      <c r="U136" s="83">
        <v>67.857142857142861</v>
      </c>
      <c r="V136" s="79">
        <v>19</v>
      </c>
      <c r="W136" s="83">
        <v>33.928571428571431</v>
      </c>
      <c r="X136" s="82">
        <v>5.6</v>
      </c>
      <c r="Y136" s="82">
        <v>4.75</v>
      </c>
      <c r="Z136" s="82">
        <v>1.9</v>
      </c>
      <c r="AA136" s="85">
        <v>9</v>
      </c>
      <c r="AB136" s="83">
        <v>90</v>
      </c>
      <c r="AC136" s="85">
        <v>0</v>
      </c>
      <c r="AD136" s="83">
        <v>0</v>
      </c>
      <c r="AE136" s="85">
        <v>0</v>
      </c>
      <c r="AF136" s="83">
        <v>0</v>
      </c>
      <c r="AG136" s="85">
        <v>0</v>
      </c>
      <c r="AH136" s="83">
        <v>0</v>
      </c>
      <c r="AI136" s="81">
        <v>8</v>
      </c>
      <c r="AJ136" s="81">
        <v>11</v>
      </c>
      <c r="AK136" s="83">
        <v>42.105263157894733</v>
      </c>
      <c r="AL136" s="83">
        <v>57.894736842105267</v>
      </c>
      <c r="AM136" s="83">
        <v>100</v>
      </c>
      <c r="AN136" s="84">
        <v>33</v>
      </c>
    </row>
    <row r="137" spans="1:40" x14ac:dyDescent="0.25">
      <c r="A137" s="150" t="s">
        <v>1167</v>
      </c>
      <c r="B137" s="81" t="s">
        <v>1167</v>
      </c>
      <c r="C137" s="155" t="str">
        <f>VLOOKUP(A137,'Questions_de_Village_V1-2-1'!$A:$AB,1,FALSE)</f>
        <v>Amsakine</v>
      </c>
      <c r="D137" s="155" t="str">
        <f>VLOOKUP(A137,'Questions_de_Village_V1-2-1'!$A:$AB,9,FALSE)</f>
        <v>Michegué</v>
      </c>
      <c r="E137" s="155">
        <f>VLOOKUP(A137,'Questions_de_Village_V1-2-1'!$A:$AB,4,FALSE)</f>
        <v>12.3168725827</v>
      </c>
      <c r="F137" s="155">
        <f>VLOOKUP(A137,'Questions_de_Village_V1-2-1'!$A:$AB,5,FALSE)</f>
        <v>17.104041350900001</v>
      </c>
      <c r="G137" s="155">
        <f>VLOOKUP(A137,'Questions_de_Village_V1-2-1'!$A:$AB,6,FALSE)</f>
        <v>317.00584608399998</v>
      </c>
      <c r="H137" s="155"/>
      <c r="I137" s="155" t="str">
        <f>VLOOKUP(A137,'Questions_de_Village_V1-2-1'!$A:$AB,10,FALSE)</f>
        <v>Tania_2_Dukshi_</v>
      </c>
      <c r="J137" s="155" t="str">
        <f>VLOOKUP(A137,'Questions_de_Village_V1-2-1'!$A:$AB,11,FALSE)</f>
        <v>Bokoro</v>
      </c>
      <c r="K137" s="155" t="str">
        <f>VLOOKUP(A137,'Questions_de_Village_V1-2-1'!$A:$AB,14,FALSE)</f>
        <v>bh_in_village</v>
      </c>
      <c r="L137" s="155">
        <f>VLOOKUP(A137,'Questions_de_Village_V1-2-1'!$A:$AB,15,FALSE)</f>
        <v>2</v>
      </c>
      <c r="M137" s="155">
        <f>VLOOKUP(A137,'Questions_de_Village_V1-2-1'!$A:$AB,16,FALSE)</f>
        <v>0</v>
      </c>
      <c r="N137" s="81"/>
      <c r="O137" s="81"/>
      <c r="P137" s="81">
        <v>5982</v>
      </c>
      <c r="Q137" s="81">
        <v>6232</v>
      </c>
      <c r="R137" s="81">
        <v>251</v>
      </c>
      <c r="S137" s="79">
        <v>1487</v>
      </c>
      <c r="T137" s="79">
        <v>990</v>
      </c>
      <c r="U137" s="83">
        <v>66.577000672494961</v>
      </c>
      <c r="V137" s="79">
        <v>404</v>
      </c>
      <c r="W137" s="83">
        <v>27.168796234028246</v>
      </c>
      <c r="X137" s="82">
        <v>5.9243027888446216</v>
      </c>
      <c r="Y137" s="82">
        <v>3.9442231075697212</v>
      </c>
      <c r="Z137" s="82">
        <v>1.6095617529880477</v>
      </c>
      <c r="AA137" s="85">
        <v>237</v>
      </c>
      <c r="AB137" s="83">
        <v>94.422310756972109</v>
      </c>
      <c r="AC137" s="85">
        <v>8</v>
      </c>
      <c r="AD137" s="83">
        <v>3.1872509960159361</v>
      </c>
      <c r="AE137" s="85">
        <v>1</v>
      </c>
      <c r="AF137" s="83">
        <v>0.39840637450199201</v>
      </c>
      <c r="AG137" s="85">
        <v>0</v>
      </c>
      <c r="AH137" s="83">
        <v>0</v>
      </c>
      <c r="AI137" s="81">
        <v>198</v>
      </c>
      <c r="AJ137" s="81">
        <v>206</v>
      </c>
      <c r="AK137" s="83">
        <v>49.009900990099013</v>
      </c>
      <c r="AL137" s="83">
        <v>50.990099009900987</v>
      </c>
      <c r="AM137" s="83">
        <v>100</v>
      </c>
      <c r="AN137" s="84">
        <v>33.138613861386141</v>
      </c>
    </row>
    <row r="138" spans="1:40" x14ac:dyDescent="0.25">
      <c r="A138" s="150" t="s">
        <v>1420</v>
      </c>
      <c r="B138" s="81" t="s">
        <v>1420</v>
      </c>
      <c r="C138" s="155" t="str">
        <f>VLOOKUP(A138,'Questions_de_Village_V1-2-1'!$A:$AB,1,FALSE)</f>
        <v>Amsiyefa</v>
      </c>
      <c r="D138" s="155" t="str">
        <f>VLOOKUP(A138,'Questions_de_Village_V1-2-1'!$A:$AB,9,FALSE)</f>
        <v>Amsiefe</v>
      </c>
      <c r="E138" s="155">
        <f>VLOOKUP(A138,'Questions_de_Village_V1-2-1'!$A:$AB,4,FALSE)</f>
        <v>12.0828491154</v>
      </c>
      <c r="F138" s="155">
        <f>VLOOKUP(A138,'Questions_de_Village_V1-2-1'!$A:$AB,5,FALSE)</f>
        <v>17.372200865100002</v>
      </c>
      <c r="G138" s="155">
        <f>VLOOKUP(A138,'Questions_de_Village_V1-2-1'!$A:$AB,6,FALSE)</f>
        <v>333.81870916600002</v>
      </c>
      <c r="H138" s="155"/>
      <c r="I138" s="155" t="str">
        <f>VLOOKUP(A138,'Questions_de_Village_V1-2-1'!$A:$AB,10,FALSE)</f>
        <v>Amloudouba</v>
      </c>
      <c r="J138" s="155" t="str">
        <f>VLOOKUP(A138,'Questions_de_Village_V1-2-1'!$A:$AB,11,FALSE)</f>
        <v>Ouled_Bili</v>
      </c>
      <c r="K138" s="155" t="str">
        <f>VLOOKUP(A138,'Questions_de_Village_V1-2-1'!$A:$AB,14,FALSE)</f>
        <v>swamp_far_away</v>
      </c>
      <c r="L138" s="155">
        <f>VLOOKUP(A138,'Questions_de_Village_V1-2-1'!$A:$AB,15,FALSE)</f>
        <v>0</v>
      </c>
      <c r="M138" s="155">
        <f>VLOOKUP(A138,'Questions_de_Village_V1-2-1'!$A:$AB,16,FALSE)</f>
        <v>0</v>
      </c>
      <c r="N138" s="81"/>
      <c r="O138" s="81"/>
      <c r="P138" s="81">
        <v>2415</v>
      </c>
      <c r="Q138" s="81">
        <v>2459</v>
      </c>
      <c r="R138" s="81">
        <v>45</v>
      </c>
      <c r="S138" s="79">
        <v>293</v>
      </c>
      <c r="T138" s="79">
        <v>203</v>
      </c>
      <c r="U138" s="83">
        <v>69.283276450511948</v>
      </c>
      <c r="V138" s="79">
        <v>109</v>
      </c>
      <c r="W138" s="83">
        <v>37.201365187713307</v>
      </c>
      <c r="X138" s="82">
        <v>6.5111111111111111</v>
      </c>
      <c r="Y138" s="82">
        <v>4.6136363636363633</v>
      </c>
      <c r="Z138" s="82">
        <v>2.4222222222222221</v>
      </c>
      <c r="AA138" s="85">
        <v>42</v>
      </c>
      <c r="AB138" s="83">
        <v>93.333333333333329</v>
      </c>
      <c r="AC138" s="85">
        <v>2</v>
      </c>
      <c r="AD138" s="83">
        <v>4.4444444444444446</v>
      </c>
      <c r="AE138" s="85">
        <v>0</v>
      </c>
      <c r="AF138" s="83">
        <v>0</v>
      </c>
      <c r="AG138" s="85">
        <v>0</v>
      </c>
      <c r="AH138" s="83">
        <v>0</v>
      </c>
      <c r="AI138" s="81">
        <v>61</v>
      </c>
      <c r="AJ138" s="81">
        <v>48</v>
      </c>
      <c r="AK138" s="83">
        <v>55.963302752293572</v>
      </c>
      <c r="AL138" s="83">
        <v>44.036697247706428</v>
      </c>
      <c r="AM138" s="83">
        <v>100</v>
      </c>
      <c r="AN138" s="84">
        <v>42.477064220183486</v>
      </c>
    </row>
    <row r="139" spans="1:40" x14ac:dyDescent="0.25">
      <c r="A139" s="150" t="s">
        <v>1792</v>
      </c>
      <c r="B139" s="81" t="s">
        <v>1792</v>
      </c>
      <c r="C139" s="155" t="e">
        <f>VLOOKUP(A139,'Questions_de_Village_V1-2-1'!$A:$AB,1,FALSE)</f>
        <v>#N/A</v>
      </c>
      <c r="D139" s="155" t="e">
        <f>VLOOKUP(A139,'Questions_de_Village_V1-2-1'!$A:$AB,9,FALSE)</f>
        <v>#N/A</v>
      </c>
      <c r="E139" s="155" t="e">
        <f>VLOOKUP(A139,'Questions_de_Village_V1-2-1'!$A:$AB,4,FALSE)</f>
        <v>#N/A</v>
      </c>
      <c r="F139" s="155" t="e">
        <f>VLOOKUP(A139,'Questions_de_Village_V1-2-1'!$A:$AB,5,FALSE)</f>
        <v>#N/A</v>
      </c>
      <c r="G139" s="155" t="e">
        <f>VLOOKUP(A139,'Questions_de_Village_V1-2-1'!$A:$AB,6,FALSE)</f>
        <v>#N/A</v>
      </c>
      <c r="H139" s="155"/>
      <c r="I139" s="155" t="e">
        <f>VLOOKUP(A139,'Questions_de_Village_V1-2-1'!$A:$AB,10,FALSE)</f>
        <v>#N/A</v>
      </c>
      <c r="J139" s="155" t="e">
        <f>VLOOKUP(A139,'Questions_de_Village_V1-2-1'!$A:$AB,11,FALSE)</f>
        <v>#N/A</v>
      </c>
      <c r="K139" s="155" t="e">
        <f>VLOOKUP(A139,'Questions_de_Village_V1-2-1'!$A:$AB,14,FALSE)</f>
        <v>#N/A</v>
      </c>
      <c r="L139" s="155" t="e">
        <f>VLOOKUP(A139,'Questions_de_Village_V1-2-1'!$A:$AB,15,FALSE)</f>
        <v>#N/A</v>
      </c>
      <c r="M139" s="155" t="e">
        <f>VLOOKUP(A139,'Questions_de_Village_V1-2-1'!$A:$AB,16,FALSE)</f>
        <v>#N/A</v>
      </c>
      <c r="N139" s="81"/>
      <c r="O139" s="81"/>
      <c r="P139" s="81">
        <v>732</v>
      </c>
      <c r="Q139" s="81">
        <v>771</v>
      </c>
      <c r="R139" s="81">
        <v>40</v>
      </c>
      <c r="S139" s="79">
        <v>250</v>
      </c>
      <c r="T139" s="79">
        <v>166</v>
      </c>
      <c r="U139" s="83">
        <v>66.400000000000006</v>
      </c>
      <c r="V139" s="79">
        <v>91</v>
      </c>
      <c r="W139" s="83">
        <v>36.4</v>
      </c>
      <c r="X139" s="82">
        <v>6.25</v>
      </c>
      <c r="Y139" s="82">
        <v>4.3684210526315788</v>
      </c>
      <c r="Z139" s="82">
        <v>2.2749999999999999</v>
      </c>
      <c r="AA139" s="85">
        <v>36</v>
      </c>
      <c r="AB139" s="83">
        <v>90</v>
      </c>
      <c r="AC139" s="85">
        <v>4</v>
      </c>
      <c r="AD139" s="83">
        <v>10</v>
      </c>
      <c r="AE139" s="85">
        <v>0</v>
      </c>
      <c r="AF139" s="83">
        <v>0</v>
      </c>
      <c r="AG139" s="85">
        <v>0</v>
      </c>
      <c r="AH139" s="83">
        <v>0</v>
      </c>
      <c r="AI139" s="81">
        <v>45</v>
      </c>
      <c r="AJ139" s="81">
        <v>46</v>
      </c>
      <c r="AK139" s="83">
        <v>49.450549450549453</v>
      </c>
      <c r="AL139" s="83">
        <v>50.549450549450547</v>
      </c>
      <c r="AM139" s="83">
        <v>100</v>
      </c>
      <c r="AN139" s="84">
        <v>35.142857142857146</v>
      </c>
    </row>
    <row r="140" spans="1:40" x14ac:dyDescent="0.25">
      <c r="A140" s="79" t="s">
        <v>1169</v>
      </c>
      <c r="B140" s="81" t="s">
        <v>1169</v>
      </c>
      <c r="C140" s="155" t="str">
        <f>VLOOKUP(A140,'Questions_de_Village_V1-2-1'!$A:$AB,1,FALSE)</f>
        <v>Amtchidede</v>
      </c>
      <c r="D140" s="155" t="str">
        <f>VLOOKUP(A140,'Questions_de_Village_V1-2-1'!$A:$AB,9,FALSE)</f>
        <v>Amar Chene</v>
      </c>
      <c r="E140" s="155">
        <f>VLOOKUP(A140,'Questions_de_Village_V1-2-1'!$A:$AB,4,FALSE)</f>
        <v>12.425445424099999</v>
      </c>
      <c r="F140" s="155">
        <f>VLOOKUP(A140,'Questions_de_Village_V1-2-1'!$A:$AB,5,FALSE)</f>
        <v>16.9276209061</v>
      </c>
      <c r="G140" s="155">
        <f>VLOOKUP(A140,'Questions_de_Village_V1-2-1'!$A:$AB,6,FALSE)</f>
        <v>306.33408927800002</v>
      </c>
      <c r="H140" s="155"/>
      <c r="I140" s="155" t="str">
        <f>VLOOKUP(A140,'Questions_de_Village_V1-2-1'!$A:$AB,10,FALSE)</f>
        <v>Tania_1_Bokoro_</v>
      </c>
      <c r="J140" s="155" t="str">
        <f>VLOOKUP(A140,'Questions_de_Village_V1-2-1'!$A:$AB,11,FALSE)</f>
        <v>Bokoro</v>
      </c>
      <c r="K140" s="155" t="str">
        <f>VLOOKUP(A140,'Questions_de_Village_V1-2-1'!$A:$AB,14,FALSE)</f>
        <v>bh_in_village</v>
      </c>
      <c r="L140" s="155">
        <f>VLOOKUP(A140,'Questions_de_Village_V1-2-1'!$A:$AB,15,FALSE)</f>
        <v>1</v>
      </c>
      <c r="M140" s="155">
        <f>VLOOKUP(A140,'Questions_de_Village_V1-2-1'!$A:$AB,16,FALSE)</f>
        <v>0</v>
      </c>
      <c r="N140" s="81"/>
      <c r="O140" s="81"/>
      <c r="P140" s="81">
        <v>5183</v>
      </c>
      <c r="Q140" s="81">
        <v>5218</v>
      </c>
      <c r="R140" s="81">
        <v>36</v>
      </c>
      <c r="S140" s="79">
        <v>258</v>
      </c>
      <c r="T140" s="79">
        <v>180</v>
      </c>
      <c r="U140" s="83">
        <v>69.767441860465112</v>
      </c>
      <c r="V140" s="79">
        <v>73</v>
      </c>
      <c r="W140" s="83">
        <v>28.294573643410853</v>
      </c>
      <c r="X140" s="82">
        <v>7.166666666666667</v>
      </c>
      <c r="Y140" s="82">
        <v>5.1428571428571432</v>
      </c>
      <c r="Z140" s="82">
        <v>2.0277777777777777</v>
      </c>
      <c r="AA140" s="85">
        <v>29</v>
      </c>
      <c r="AB140" s="83">
        <v>80.555555555555557</v>
      </c>
      <c r="AC140" s="85">
        <v>6</v>
      </c>
      <c r="AD140" s="83">
        <v>16.666666666666664</v>
      </c>
      <c r="AE140" s="85">
        <v>1</v>
      </c>
      <c r="AF140" s="83">
        <v>2.7777777777777777</v>
      </c>
      <c r="AG140" s="85">
        <v>0</v>
      </c>
      <c r="AH140" s="83">
        <v>0</v>
      </c>
      <c r="AI140" s="81">
        <v>32</v>
      </c>
      <c r="AJ140" s="81">
        <v>41</v>
      </c>
      <c r="AK140" s="83">
        <v>43.835616438356162</v>
      </c>
      <c r="AL140" s="83">
        <v>56.164383561643838</v>
      </c>
      <c r="AM140" s="83">
        <v>100</v>
      </c>
      <c r="AN140" s="84">
        <v>31.465753424657535</v>
      </c>
    </row>
    <row r="141" spans="1:40" x14ac:dyDescent="0.25">
      <c r="A141" s="79" t="s">
        <v>1170</v>
      </c>
      <c r="B141" s="81" t="s">
        <v>1170</v>
      </c>
      <c r="C141" s="155" t="str">
        <f>VLOOKUP(A141,'Questions_de_Village_V1-2-1'!$A:$AB,1,FALSE)</f>
        <v>Amtchidede 2</v>
      </c>
      <c r="D141" s="155" t="str">
        <f>VLOOKUP(A141,'Questions_de_Village_V1-2-1'!$A:$AB,9,FALSE)</f>
        <v>Amtchidede</v>
      </c>
      <c r="E141" s="155">
        <f>VLOOKUP(A141,'Questions_de_Village_V1-2-1'!$A:$AB,4,FALSE)</f>
        <v>12.4287102278</v>
      </c>
      <c r="F141" s="155">
        <f>VLOOKUP(A141,'Questions_de_Village_V1-2-1'!$A:$AB,5,FALSE)</f>
        <v>16.905724705800001</v>
      </c>
      <c r="G141" s="155">
        <f>VLOOKUP(A141,'Questions_de_Village_V1-2-1'!$A:$AB,6,FALSE)</f>
        <v>343.45421827299998</v>
      </c>
      <c r="H141" s="155"/>
      <c r="I141" s="155" t="str">
        <f>VLOOKUP(A141,'Questions_de_Village_V1-2-1'!$A:$AB,10,FALSE)</f>
        <v>Tania_1_Bokoro_</v>
      </c>
      <c r="J141" s="155" t="str">
        <f>VLOOKUP(A141,'Questions_de_Village_V1-2-1'!$A:$AB,11,FALSE)</f>
        <v>Bokoro</v>
      </c>
      <c r="K141" s="155" t="str">
        <f>VLOOKUP(A141,'Questions_de_Village_V1-2-1'!$A:$AB,14,FALSE)</f>
        <v>bh_in_village</v>
      </c>
      <c r="L141" s="155">
        <f>VLOOKUP(A141,'Questions_de_Village_V1-2-1'!$A:$AB,15,FALSE)</f>
        <v>1</v>
      </c>
      <c r="M141" s="155">
        <f>VLOOKUP(A141,'Questions_de_Village_V1-2-1'!$A:$AB,16,FALSE)</f>
        <v>0</v>
      </c>
      <c r="N141" s="81"/>
      <c r="O141" s="81"/>
      <c r="P141" s="81">
        <v>5219</v>
      </c>
      <c r="Q141" s="81">
        <v>5265</v>
      </c>
      <c r="R141" s="81">
        <v>47</v>
      </c>
      <c r="S141" s="79">
        <v>316</v>
      </c>
      <c r="T141" s="79">
        <v>224</v>
      </c>
      <c r="U141" s="83">
        <v>70.886075949367083</v>
      </c>
      <c r="V141" s="79">
        <v>112</v>
      </c>
      <c r="W141" s="83">
        <v>35.443037974683541</v>
      </c>
      <c r="X141" s="82">
        <v>6.7234042553191493</v>
      </c>
      <c r="Y141" s="82">
        <v>5.0909090909090908</v>
      </c>
      <c r="Z141" s="82">
        <v>2.3829787234042552</v>
      </c>
      <c r="AA141" s="85">
        <v>44</v>
      </c>
      <c r="AB141" s="83">
        <v>93.61702127659575</v>
      </c>
      <c r="AC141" s="85">
        <v>3</v>
      </c>
      <c r="AD141" s="83">
        <v>6.3829787234042552</v>
      </c>
      <c r="AE141" s="85">
        <v>0</v>
      </c>
      <c r="AF141" s="83">
        <v>0</v>
      </c>
      <c r="AG141" s="85">
        <v>0</v>
      </c>
      <c r="AH141" s="83">
        <v>0</v>
      </c>
      <c r="AI141" s="81">
        <v>53</v>
      </c>
      <c r="AJ141" s="81">
        <v>59</v>
      </c>
      <c r="AK141" s="83">
        <v>47.321428571428569</v>
      </c>
      <c r="AL141" s="83">
        <v>52.678571428571431</v>
      </c>
      <c r="AM141" s="83">
        <v>100</v>
      </c>
      <c r="AN141" s="84">
        <v>38.651785714285715</v>
      </c>
    </row>
    <row r="142" spans="1:40" x14ac:dyDescent="0.25">
      <c r="A142" s="150" t="s">
        <v>1351</v>
      </c>
      <c r="B142" s="81" t="s">
        <v>1680</v>
      </c>
      <c r="C142" s="155" t="str">
        <f>VLOOKUP(A142,'Questions_de_Village_V1-2-1'!$A:$AB,1,FALSE)</f>
        <v>Am-Tchilili</v>
      </c>
      <c r="D142" s="155" t="str">
        <f>VLOOKUP(A142,'Questions_de_Village_V1-2-1'!$A:$AB,9,FALSE)</f>
        <v>Adananah</v>
      </c>
      <c r="E142" s="155">
        <f>VLOOKUP(A142,'Questions_de_Village_V1-2-1'!$A:$AB,4,FALSE)</f>
        <v>12.367711617699999</v>
      </c>
      <c r="F142" s="155">
        <f>VLOOKUP(A142,'Questions_de_Village_V1-2-1'!$A:$AB,5,FALSE)</f>
        <v>16.568162775800001</v>
      </c>
      <c r="G142" s="155">
        <f>VLOOKUP(A142,'Questions_de_Village_V1-2-1'!$A:$AB,6,FALSE)</f>
        <v>312.59112141600002</v>
      </c>
      <c r="H142" s="155"/>
      <c r="I142" s="155" t="str">
        <f>VLOOKUP(A142,'Questions_de_Village_V1-2-1'!$A:$AB,10,FALSE)</f>
        <v>Daibaba_1_Maigana_</v>
      </c>
      <c r="J142" s="155" t="str">
        <f>VLOOKUP(A142,'Questions_de_Village_V1-2-1'!$A:$AB,11,FALSE)</f>
        <v>Maigana</v>
      </c>
      <c r="K142" s="155" t="str">
        <f>VLOOKUP(A142,'Questions_de_Village_V1-2-1'!$A:$AB,14,FALSE)</f>
        <v>open_well_far_from_village</v>
      </c>
      <c r="L142" s="155">
        <f>VLOOKUP(A142,'Questions_de_Village_V1-2-1'!$A:$AB,15,FALSE)</f>
        <v>0</v>
      </c>
      <c r="M142" s="155">
        <f>VLOOKUP(A142,'Questions_de_Village_V1-2-1'!$A:$AB,16,FALSE)</f>
        <v>1</v>
      </c>
      <c r="N142" s="81"/>
      <c r="O142" s="81"/>
      <c r="P142" s="81">
        <v>2647</v>
      </c>
      <c r="Q142" s="81">
        <v>2706</v>
      </c>
      <c r="R142" s="81">
        <v>60</v>
      </c>
      <c r="S142" s="79">
        <v>312</v>
      </c>
      <c r="T142" s="79">
        <v>191</v>
      </c>
      <c r="U142" s="83">
        <v>61.217948717948723</v>
      </c>
      <c r="V142" s="79">
        <v>93</v>
      </c>
      <c r="W142" s="83">
        <v>29.807692307692307</v>
      </c>
      <c r="X142" s="82">
        <v>5.2</v>
      </c>
      <c r="Y142" s="82">
        <v>4.3409090909090908</v>
      </c>
      <c r="Z142" s="82">
        <v>1.55</v>
      </c>
      <c r="AA142" s="85">
        <v>53</v>
      </c>
      <c r="AB142" s="83">
        <v>88.333333333333329</v>
      </c>
      <c r="AC142" s="85">
        <v>5</v>
      </c>
      <c r="AD142" s="83">
        <v>8.3333333333333321</v>
      </c>
      <c r="AE142" s="85">
        <v>1</v>
      </c>
      <c r="AF142" s="83">
        <v>1.6666666666666667</v>
      </c>
      <c r="AG142" s="85">
        <v>1</v>
      </c>
      <c r="AH142" s="83">
        <v>1.6666666666666667</v>
      </c>
      <c r="AI142" s="81">
        <v>44</v>
      </c>
      <c r="AJ142" s="81">
        <v>49</v>
      </c>
      <c r="AK142" s="83">
        <v>47.311827956989248</v>
      </c>
      <c r="AL142" s="83">
        <v>52.688172043010752</v>
      </c>
      <c r="AM142" s="83">
        <v>100</v>
      </c>
      <c r="AN142" s="84">
        <v>33.247311827956992</v>
      </c>
    </row>
    <row r="143" spans="1:40" x14ac:dyDescent="0.25">
      <c r="A143" s="150" t="s">
        <v>1352</v>
      </c>
      <c r="B143" s="81" t="s">
        <v>1352</v>
      </c>
      <c r="C143" s="155" t="str">
        <f>VLOOKUP(A143,'Questions_de_Village_V1-2-1'!$A:$AB,1,FALSE)</f>
        <v>Anbreib 1</v>
      </c>
      <c r="D143" s="155" t="str">
        <f>VLOOKUP(A143,'Questions_de_Village_V1-2-1'!$A:$AB,9,FALSE)</f>
        <v>Amdreïb1</v>
      </c>
      <c r="E143" s="155">
        <f>VLOOKUP(A143,'Questions_de_Village_V1-2-1'!$A:$AB,4,FALSE)</f>
        <v>12.1881446566</v>
      </c>
      <c r="F143" s="155">
        <f>VLOOKUP(A143,'Questions_de_Village_V1-2-1'!$A:$AB,5,FALSE)</f>
        <v>16.437488953300001</v>
      </c>
      <c r="G143" s="155">
        <f>VLOOKUP(A143,'Questions_de_Village_V1-2-1'!$A:$AB,6,FALSE)</f>
        <v>312.62820636499998</v>
      </c>
      <c r="H143" s="155"/>
      <c r="I143" s="155" t="str">
        <f>VLOOKUP(A143,'Questions_de_Village_V1-2-1'!$A:$AB,10,FALSE)</f>
        <v>Daibaba_1_Maigana_</v>
      </c>
      <c r="J143" s="155" t="str">
        <f>VLOOKUP(A143,'Questions_de_Village_V1-2-1'!$A:$AB,11,FALSE)</f>
        <v>Maigana</v>
      </c>
      <c r="K143" s="155" t="str">
        <f>VLOOKUP(A143,'Questions_de_Village_V1-2-1'!$A:$AB,14,FALSE)</f>
        <v>bh_in_village</v>
      </c>
      <c r="L143" s="155">
        <f>VLOOKUP(A143,'Questions_de_Village_V1-2-1'!$A:$AB,15,FALSE)</f>
        <v>1</v>
      </c>
      <c r="M143" s="155">
        <f>VLOOKUP(A143,'Questions_de_Village_V1-2-1'!$A:$AB,16,FALSE)</f>
        <v>0</v>
      </c>
      <c r="N143" s="81"/>
      <c r="O143" s="81"/>
      <c r="P143" s="81">
        <v>1028</v>
      </c>
      <c r="Q143" s="81">
        <v>1058</v>
      </c>
      <c r="R143" s="81">
        <v>31</v>
      </c>
      <c r="S143" s="79">
        <v>190</v>
      </c>
      <c r="T143" s="79">
        <v>128</v>
      </c>
      <c r="U143" s="83">
        <v>67.368421052631575</v>
      </c>
      <c r="V143" s="79">
        <v>52</v>
      </c>
      <c r="W143" s="83">
        <v>27.368421052631582</v>
      </c>
      <c r="X143" s="82">
        <v>6.129032258064516</v>
      </c>
      <c r="Y143" s="82">
        <v>4.4137931034482758</v>
      </c>
      <c r="Z143" s="82">
        <v>1.6774193548387097</v>
      </c>
      <c r="AA143" s="85">
        <v>29</v>
      </c>
      <c r="AB143" s="83">
        <v>93.548387096774192</v>
      </c>
      <c r="AC143" s="85">
        <v>2</v>
      </c>
      <c r="AD143" s="83">
        <v>6.4516129032258061</v>
      </c>
      <c r="AE143" s="85">
        <v>0</v>
      </c>
      <c r="AF143" s="83">
        <v>0</v>
      </c>
      <c r="AG143" s="85">
        <v>0</v>
      </c>
      <c r="AH143" s="83">
        <v>0</v>
      </c>
      <c r="AI143" s="81">
        <v>26</v>
      </c>
      <c r="AJ143" s="81">
        <v>26</v>
      </c>
      <c r="AK143" s="83">
        <v>50</v>
      </c>
      <c r="AL143" s="83">
        <v>50</v>
      </c>
      <c r="AM143" s="83">
        <v>100</v>
      </c>
      <c r="AN143" s="84">
        <v>34.730769230769234</v>
      </c>
    </row>
    <row r="144" spans="1:40" x14ac:dyDescent="0.25">
      <c r="A144" s="150" t="s">
        <v>1171</v>
      </c>
      <c r="B144" s="81" t="s">
        <v>1171</v>
      </c>
      <c r="C144" s="155" t="str">
        <f>VLOOKUP(A144,'Questions_de_Village_V1-2-1'!$A:$AB,1,FALSE)</f>
        <v>Andiedji</v>
      </c>
      <c r="D144" s="155" t="str">
        <f>VLOOKUP(A144,'Questions_de_Village_V1-2-1'!$A:$AB,9,FALSE)</f>
        <v>Andiedji Alkhalil</v>
      </c>
      <c r="E144" s="155">
        <f>VLOOKUP(A144,'Questions_de_Village_V1-2-1'!$A:$AB,4,FALSE)</f>
        <v>12.441091458000001</v>
      </c>
      <c r="F144" s="155">
        <f>VLOOKUP(A144,'Questions_de_Village_V1-2-1'!$A:$AB,5,FALSE)</f>
        <v>17.087551277900001</v>
      </c>
      <c r="G144" s="155">
        <f>VLOOKUP(A144,'Questions_de_Village_V1-2-1'!$A:$AB,6,FALSE)</f>
        <v>303.10137985099999</v>
      </c>
      <c r="H144" s="155"/>
      <c r="I144" s="155" t="str">
        <f>VLOOKUP(A144,'Questions_de_Village_V1-2-1'!$A:$AB,10,FALSE)</f>
        <v>Tania_1_Bokoro_</v>
      </c>
      <c r="J144" s="155" t="str">
        <f>VLOOKUP(A144,'Questions_de_Village_V1-2-1'!$A:$AB,11,FALSE)</f>
        <v>Bokoro</v>
      </c>
      <c r="K144" s="155" t="str">
        <f>VLOOKUP(A144,'Questions_de_Village_V1-2-1'!$A:$AB,14,FALSE)</f>
        <v>bh_in_village</v>
      </c>
      <c r="L144" s="155">
        <f>VLOOKUP(A144,'Questions_de_Village_V1-2-1'!$A:$AB,15,FALSE)</f>
        <v>1</v>
      </c>
      <c r="M144" s="155">
        <f>VLOOKUP(A144,'Questions_de_Village_V1-2-1'!$A:$AB,16,FALSE)</f>
        <v>0</v>
      </c>
      <c r="N144" s="81"/>
      <c r="O144" s="81"/>
      <c r="P144" s="81">
        <v>6398</v>
      </c>
      <c r="Q144" s="81">
        <v>6642</v>
      </c>
      <c r="R144" s="81">
        <v>245</v>
      </c>
      <c r="S144" s="79">
        <v>1623</v>
      </c>
      <c r="T144" s="79">
        <v>1139</v>
      </c>
      <c r="U144" s="83">
        <v>70.178681454097344</v>
      </c>
      <c r="V144" s="79">
        <v>511</v>
      </c>
      <c r="W144" s="83">
        <v>31.484904497843502</v>
      </c>
      <c r="X144" s="82">
        <v>6.6244897959183673</v>
      </c>
      <c r="Y144" s="82">
        <v>4.6489795918367349</v>
      </c>
      <c r="Z144" s="82">
        <v>2.0857142857142859</v>
      </c>
      <c r="AA144" s="85">
        <v>218</v>
      </c>
      <c r="AB144" s="83">
        <v>88.979591836734699</v>
      </c>
      <c r="AC144" s="85">
        <v>11</v>
      </c>
      <c r="AD144" s="83">
        <v>4.4897959183673466</v>
      </c>
      <c r="AE144" s="85">
        <v>5</v>
      </c>
      <c r="AF144" s="83">
        <v>2.0408163265306123</v>
      </c>
      <c r="AG144" s="85">
        <v>0</v>
      </c>
      <c r="AH144" s="83">
        <v>0</v>
      </c>
      <c r="AI144" s="81">
        <v>265</v>
      </c>
      <c r="AJ144" s="81">
        <v>246</v>
      </c>
      <c r="AK144" s="83">
        <v>51.859099804305288</v>
      </c>
      <c r="AL144" s="83">
        <v>48.140900195694712</v>
      </c>
      <c r="AM144" s="83">
        <v>100</v>
      </c>
      <c r="AN144" s="84">
        <v>36.454011741682976</v>
      </c>
    </row>
    <row r="145" spans="1:40" x14ac:dyDescent="0.25">
      <c r="A145" s="79" t="s">
        <v>2059</v>
      </c>
      <c r="B145" s="81" t="s">
        <v>1976</v>
      </c>
      <c r="C145" s="155" t="str">
        <f>VLOOKUP(A145,'Questions_de_Village_V1-2-1'!$A:$AB,1,FALSE)</f>
        <v>Andilyo</v>
      </c>
      <c r="D145" s="155" t="str">
        <f>VLOOKUP(A145,'Questions_de_Village_V1-2-1'!$A:$AB,9,FALSE)</f>
        <v>Andileo</v>
      </c>
      <c r="E145" s="155">
        <f>VLOOKUP(A145,'Questions_de_Village_V1-2-1'!$A:$AB,4,FALSE)</f>
        <v>12.1588354126</v>
      </c>
      <c r="F145" s="155">
        <f>VLOOKUP(A145,'Questions_de_Village_V1-2-1'!$A:$AB,5,FALSE)</f>
        <v>16.925428013499999</v>
      </c>
      <c r="G145" s="155">
        <f>VLOOKUP(A145,'Questions_de_Village_V1-2-1'!$A:$AB,6,FALSE)</f>
        <v>325.678047988</v>
      </c>
      <c r="H145" s="155"/>
      <c r="I145" s="155" t="str">
        <f>VLOOKUP(A145,'Questions_de_Village_V1-2-1'!$A:$AB,10,FALSE)</f>
        <v>Daibaba_1_Maigana_</v>
      </c>
      <c r="J145" s="155" t="str">
        <f>VLOOKUP(A145,'Questions_de_Village_V1-2-1'!$A:$AB,11,FALSE)</f>
        <v>Dilema</v>
      </c>
      <c r="K145" s="155" t="str">
        <f>VLOOKUP(A145,'Questions_de_Village_V1-2-1'!$A:$AB,14,FALSE)</f>
        <v>bh_in_village</v>
      </c>
      <c r="L145" s="155">
        <f>VLOOKUP(A145,'Questions_de_Village_V1-2-1'!$A:$AB,15,FALSE)</f>
        <v>1</v>
      </c>
      <c r="M145" s="155">
        <f>VLOOKUP(A145,'Questions_de_Village_V1-2-1'!$A:$AB,16,FALSE)</f>
        <v>0</v>
      </c>
      <c r="N145" s="81"/>
      <c r="O145" s="81"/>
      <c r="P145" s="81">
        <v>1730</v>
      </c>
      <c r="Q145" s="81">
        <v>1772</v>
      </c>
      <c r="R145" s="81">
        <v>43</v>
      </c>
      <c r="S145" s="79">
        <v>277</v>
      </c>
      <c r="T145" s="79">
        <v>190</v>
      </c>
      <c r="U145" s="83">
        <v>68.592057761732846</v>
      </c>
      <c r="V145" s="79">
        <v>80</v>
      </c>
      <c r="W145" s="83">
        <v>28.880866425992778</v>
      </c>
      <c r="X145" s="82">
        <v>6.441860465116279</v>
      </c>
      <c r="Y145" s="82">
        <v>4.4186046511627906</v>
      </c>
      <c r="Z145" s="82">
        <v>1.8604651162790697</v>
      </c>
      <c r="AA145" s="85">
        <v>41</v>
      </c>
      <c r="AB145" s="83">
        <v>95.348837209302332</v>
      </c>
      <c r="AC145" s="85">
        <v>2</v>
      </c>
      <c r="AD145" s="83">
        <v>4.6511627906976747</v>
      </c>
      <c r="AE145" s="85">
        <v>0</v>
      </c>
      <c r="AF145" s="83">
        <v>0</v>
      </c>
      <c r="AG145" s="85">
        <v>0</v>
      </c>
      <c r="AH145" s="83">
        <v>0</v>
      </c>
      <c r="AI145" s="81">
        <v>42</v>
      </c>
      <c r="AJ145" s="81">
        <v>38</v>
      </c>
      <c r="AK145" s="83">
        <v>52.5</v>
      </c>
      <c r="AL145" s="83">
        <v>47.5</v>
      </c>
      <c r="AM145" s="83">
        <v>100</v>
      </c>
      <c r="AN145" s="84">
        <v>34.137500000000003</v>
      </c>
    </row>
    <row r="146" spans="1:40" x14ac:dyDescent="0.25">
      <c r="A146" s="79" t="s">
        <v>1175</v>
      </c>
      <c r="B146" s="81" t="s">
        <v>1175</v>
      </c>
      <c r="C146" s="155" t="str">
        <f>VLOOKUP(A146,'Questions_de_Village_V1-2-1'!$A:$AB,1,FALSE)</f>
        <v>Andjabou 1</v>
      </c>
      <c r="D146" s="155" t="str">
        <f>VLOOKUP(A146,'Questions_de_Village_V1-2-1'!$A:$AB,9,FALSE)</f>
        <v>Ndjabou1</v>
      </c>
      <c r="E146" s="155">
        <f>VLOOKUP(A146,'Questions_de_Village_V1-2-1'!$A:$AB,4,FALSE)</f>
        <v>12.231116311299999</v>
      </c>
      <c r="F146" s="155">
        <f>VLOOKUP(A146,'Questions_de_Village_V1-2-1'!$A:$AB,5,FALSE)</f>
        <v>16.996940744100002</v>
      </c>
      <c r="G146" s="155">
        <f>VLOOKUP(A146,'Questions_de_Village_V1-2-1'!$A:$AB,6,FALSE)</f>
        <v>261.36556964599998</v>
      </c>
      <c r="H146" s="155"/>
      <c r="I146" s="155" t="str">
        <f>VLOOKUP(A146,'Questions_de_Village_V1-2-1'!$A:$AB,10,FALSE)</f>
        <v>Tania_1_Bokoro_</v>
      </c>
      <c r="J146" s="155" t="str">
        <f>VLOOKUP(A146,'Questions_de_Village_V1-2-1'!$A:$AB,11,FALSE)</f>
        <v>Bokoro</v>
      </c>
      <c r="K146" s="155" t="str">
        <f>VLOOKUP(A146,'Questions_de_Village_V1-2-1'!$A:$AB,14,FALSE)</f>
        <v>bh_in_village</v>
      </c>
      <c r="L146" s="155">
        <f>VLOOKUP(A146,'Questions_de_Village_V1-2-1'!$A:$AB,15,FALSE)</f>
        <v>1</v>
      </c>
      <c r="M146" s="155">
        <f>VLOOKUP(A146,'Questions_de_Village_V1-2-1'!$A:$AB,16,FALSE)</f>
        <v>0</v>
      </c>
      <c r="N146" s="81"/>
      <c r="O146" s="81"/>
      <c r="P146" s="81">
        <v>3416</v>
      </c>
      <c r="Q146" s="81">
        <v>3435</v>
      </c>
      <c r="R146" s="81">
        <v>20</v>
      </c>
      <c r="S146" s="79">
        <v>121</v>
      </c>
      <c r="T146" s="79">
        <v>83</v>
      </c>
      <c r="U146" s="83">
        <v>68.59504132231406</v>
      </c>
      <c r="V146" s="79">
        <v>39</v>
      </c>
      <c r="W146" s="83">
        <v>32.231404958677686</v>
      </c>
      <c r="X146" s="82">
        <v>6.05</v>
      </c>
      <c r="Y146" s="82">
        <v>4.6111111111111107</v>
      </c>
      <c r="Z146" s="82">
        <v>1.95</v>
      </c>
      <c r="AA146" s="85">
        <v>18</v>
      </c>
      <c r="AB146" s="83">
        <v>90</v>
      </c>
      <c r="AC146" s="85">
        <v>2</v>
      </c>
      <c r="AD146" s="83">
        <v>10</v>
      </c>
      <c r="AE146" s="85">
        <v>0</v>
      </c>
      <c r="AF146" s="83">
        <v>0</v>
      </c>
      <c r="AG146" s="85">
        <v>0</v>
      </c>
      <c r="AH146" s="83">
        <v>0</v>
      </c>
      <c r="AI146" s="81">
        <v>23</v>
      </c>
      <c r="AJ146" s="81">
        <v>16</v>
      </c>
      <c r="AK146" s="83">
        <v>58.974358974358978</v>
      </c>
      <c r="AL146" s="83">
        <v>41.025641025641022</v>
      </c>
      <c r="AM146" s="83">
        <v>100</v>
      </c>
      <c r="AN146" s="84">
        <v>34.307692307692307</v>
      </c>
    </row>
    <row r="147" spans="1:40" x14ac:dyDescent="0.25">
      <c r="A147" s="79" t="s">
        <v>1176</v>
      </c>
      <c r="B147" s="81" t="s">
        <v>1176</v>
      </c>
      <c r="C147" s="155" t="str">
        <f>VLOOKUP(A147,'Questions_de_Village_V1-2-1'!$A:$AB,1,FALSE)</f>
        <v>Andjabou 2</v>
      </c>
      <c r="D147" s="155" t="str">
        <f>VLOOKUP(A147,'Questions_de_Village_V1-2-1'!$A:$AB,9,FALSE)</f>
        <v>Ndjabou2</v>
      </c>
      <c r="E147" s="155">
        <f>VLOOKUP(A147,'Questions_de_Village_V1-2-1'!$A:$AB,4,FALSE)</f>
        <v>12.238084139</v>
      </c>
      <c r="F147" s="155">
        <f>VLOOKUP(A147,'Questions_de_Village_V1-2-1'!$A:$AB,5,FALSE)</f>
        <v>16.984384630699999</v>
      </c>
      <c r="G147" s="155">
        <f>VLOOKUP(A147,'Questions_de_Village_V1-2-1'!$A:$AB,6,FALSE)</f>
        <v>280.03473829299998</v>
      </c>
      <c r="H147" s="155"/>
      <c r="I147" s="155" t="str">
        <f>VLOOKUP(A147,'Questions_de_Village_V1-2-1'!$A:$AB,10,FALSE)</f>
        <v>Tania_2_Dukshi_</v>
      </c>
      <c r="J147" s="155" t="str">
        <f>VLOOKUP(A147,'Questions_de_Village_V1-2-1'!$A:$AB,11,FALSE)</f>
        <v>Bokoro</v>
      </c>
      <c r="K147" s="155" t="str">
        <f>VLOOKUP(A147,'Questions_de_Village_V1-2-1'!$A:$AB,14,FALSE)</f>
        <v>open_well_in_or_near_village</v>
      </c>
      <c r="L147" s="155">
        <f>VLOOKUP(A147,'Questions_de_Village_V1-2-1'!$A:$AB,15,FALSE)</f>
        <v>0</v>
      </c>
      <c r="M147" s="155">
        <f>VLOOKUP(A147,'Questions_de_Village_V1-2-1'!$A:$AB,16,FALSE)</f>
        <v>0</v>
      </c>
      <c r="N147" s="81"/>
      <c r="O147" s="81"/>
      <c r="P147" s="81">
        <v>3436</v>
      </c>
      <c r="Q147" s="81">
        <v>3461</v>
      </c>
      <c r="R147" s="81">
        <v>26</v>
      </c>
      <c r="S147" s="79">
        <v>135</v>
      </c>
      <c r="T147" s="79">
        <v>80</v>
      </c>
      <c r="U147" s="83">
        <v>59.259259259259252</v>
      </c>
      <c r="V147" s="79">
        <v>41</v>
      </c>
      <c r="W147" s="83">
        <v>30.37037037037037</v>
      </c>
      <c r="X147" s="82">
        <v>5.1923076923076925</v>
      </c>
      <c r="Y147" s="82">
        <v>3.8095238095238093</v>
      </c>
      <c r="Z147" s="82">
        <v>1.5769230769230769</v>
      </c>
      <c r="AA147" s="85">
        <v>24</v>
      </c>
      <c r="AB147" s="83">
        <v>92.307692307692307</v>
      </c>
      <c r="AC147" s="85">
        <v>0</v>
      </c>
      <c r="AD147" s="83">
        <v>0</v>
      </c>
      <c r="AE147" s="85">
        <v>2</v>
      </c>
      <c r="AF147" s="83">
        <v>7.6923076923076925</v>
      </c>
      <c r="AG147" s="85">
        <v>0</v>
      </c>
      <c r="AH147" s="83">
        <v>0</v>
      </c>
      <c r="AI147" s="81">
        <v>23</v>
      </c>
      <c r="AJ147" s="81">
        <v>18</v>
      </c>
      <c r="AK147" s="83">
        <v>56.09756097560976</v>
      </c>
      <c r="AL147" s="83">
        <v>43.902439024390247</v>
      </c>
      <c r="AM147" s="83">
        <v>100</v>
      </c>
      <c r="AN147" s="84">
        <v>39</v>
      </c>
    </row>
    <row r="148" spans="1:40" x14ac:dyDescent="0.25">
      <c r="A148" s="79" t="s">
        <v>1177</v>
      </c>
      <c r="B148" s="81" t="s">
        <v>1177</v>
      </c>
      <c r="C148" s="155" t="str">
        <f>VLOOKUP(A148,'Questions_de_Village_V1-2-1'!$A:$AB,1,FALSE)</f>
        <v>Andjabou 3</v>
      </c>
      <c r="D148" s="155" t="str">
        <f>VLOOKUP(A148,'Questions_de_Village_V1-2-1'!$A:$AB,9,FALSE)</f>
        <v>Ndjabou3</v>
      </c>
      <c r="E148" s="155">
        <f>VLOOKUP(A148,'Questions_de_Village_V1-2-1'!$A:$AB,4,FALSE)</f>
        <v>12.238714652100001</v>
      </c>
      <c r="F148" s="155">
        <f>VLOOKUP(A148,'Questions_de_Village_V1-2-1'!$A:$AB,5,FALSE)</f>
        <v>16.9837767478</v>
      </c>
      <c r="G148" s="155">
        <f>VLOOKUP(A148,'Questions_de_Village_V1-2-1'!$A:$AB,6,FALSE)</f>
        <v>305.16152859099998</v>
      </c>
      <c r="H148" s="155"/>
      <c r="I148" s="155" t="str">
        <f>VLOOKUP(A148,'Questions_de_Village_V1-2-1'!$A:$AB,10,FALSE)</f>
        <v>Tania_1_Bokoro_</v>
      </c>
      <c r="J148" s="155" t="str">
        <f>VLOOKUP(A148,'Questions_de_Village_V1-2-1'!$A:$AB,11,FALSE)</f>
        <v>Bokoro</v>
      </c>
      <c r="K148" s="155" t="str">
        <f>VLOOKUP(A148,'Questions_de_Village_V1-2-1'!$A:$AB,14,FALSE)</f>
        <v>bh_in_village</v>
      </c>
      <c r="L148" s="155">
        <f>VLOOKUP(A148,'Questions_de_Village_V1-2-1'!$A:$AB,15,FALSE)</f>
        <v>1</v>
      </c>
      <c r="M148" s="155">
        <f>VLOOKUP(A148,'Questions_de_Village_V1-2-1'!$A:$AB,16,FALSE)</f>
        <v>0</v>
      </c>
      <c r="N148" s="81"/>
      <c r="O148" s="81"/>
      <c r="P148" s="81">
        <v>3462</v>
      </c>
      <c r="Q148" s="81">
        <v>3477</v>
      </c>
      <c r="R148" s="81">
        <v>16</v>
      </c>
      <c r="S148" s="79">
        <v>104</v>
      </c>
      <c r="T148" s="79">
        <v>68</v>
      </c>
      <c r="U148" s="83">
        <v>65.384615384615387</v>
      </c>
      <c r="V148" s="79">
        <v>27</v>
      </c>
      <c r="W148" s="83">
        <v>25.961538461538463</v>
      </c>
      <c r="X148" s="82">
        <v>6.5</v>
      </c>
      <c r="Y148" s="82">
        <v>4.8571428571428568</v>
      </c>
      <c r="Z148" s="82">
        <v>1.6875</v>
      </c>
      <c r="AA148" s="85">
        <v>13</v>
      </c>
      <c r="AB148" s="83">
        <v>81.25</v>
      </c>
      <c r="AC148" s="85">
        <v>2</v>
      </c>
      <c r="AD148" s="83">
        <v>12.5</v>
      </c>
      <c r="AE148" s="85">
        <v>1</v>
      </c>
      <c r="AF148" s="83">
        <v>6.25</v>
      </c>
      <c r="AG148" s="85">
        <v>0</v>
      </c>
      <c r="AH148" s="83">
        <v>0</v>
      </c>
      <c r="AI148" s="81">
        <v>15</v>
      </c>
      <c r="AJ148" s="81">
        <v>12</v>
      </c>
      <c r="AK148" s="83">
        <v>55.555555555555557</v>
      </c>
      <c r="AL148" s="83">
        <v>44.444444444444443</v>
      </c>
      <c r="AM148" s="83">
        <v>100</v>
      </c>
      <c r="AN148" s="84">
        <v>38.370370370370374</v>
      </c>
    </row>
    <row r="149" spans="1:40" x14ac:dyDescent="0.25">
      <c r="A149" s="79" t="s">
        <v>385</v>
      </c>
      <c r="B149" s="81" t="s">
        <v>385</v>
      </c>
      <c r="C149" s="155" t="str">
        <f>VLOOKUP(A149,'Questions_de_Village_V1-2-1'!$A:$AB,1,FALSE)</f>
        <v>Anganatir 1</v>
      </c>
      <c r="D149" s="155" t="str">
        <f>VLOOKUP(A149,'Questions_de_Village_V1-2-1'!$A:$AB,9,FALSE)</f>
        <v>Anganatir 1</v>
      </c>
      <c r="E149" s="155">
        <f>VLOOKUP(A149,'Questions_de_Village_V1-2-1'!$A:$AB,4,FALSE)</f>
        <v>12.4031353099</v>
      </c>
      <c r="F149" s="155">
        <f>VLOOKUP(A149,'Questions_de_Village_V1-2-1'!$A:$AB,5,FALSE)</f>
        <v>17.048069134399999</v>
      </c>
      <c r="G149" s="155">
        <f>VLOOKUP(A149,'Questions_de_Village_V1-2-1'!$A:$AB,6,FALSE)</f>
        <v>318.27599701700001</v>
      </c>
      <c r="H149" s="155"/>
      <c r="I149" s="155" t="str">
        <f>VLOOKUP(A149,'Questions_de_Village_V1-2-1'!$A:$AB,10,FALSE)</f>
        <v>Tania_2_Dukshi_</v>
      </c>
      <c r="J149" s="155" t="str">
        <f>VLOOKUP(A149,'Questions_de_Village_V1-2-1'!$A:$AB,11,FALSE)</f>
        <v>Bokoro</v>
      </c>
      <c r="K149" s="155" t="str">
        <f>VLOOKUP(A149,'Questions_de_Village_V1-2-1'!$A:$AB,14,FALSE)</f>
        <v>bh_in_village</v>
      </c>
      <c r="L149" s="155">
        <f>VLOOKUP(A149,'Questions_de_Village_V1-2-1'!$A:$AB,15,FALSE)</f>
        <v>1</v>
      </c>
      <c r="M149" s="155">
        <f>VLOOKUP(A149,'Questions_de_Village_V1-2-1'!$A:$AB,16,FALSE)</f>
        <v>0</v>
      </c>
      <c r="N149" s="81"/>
      <c r="O149" s="81"/>
      <c r="P149" s="81">
        <v>2</v>
      </c>
      <c r="Q149" s="81">
        <v>41</v>
      </c>
      <c r="R149" s="81">
        <v>40</v>
      </c>
      <c r="S149" s="79">
        <v>262</v>
      </c>
      <c r="T149" s="79">
        <v>182</v>
      </c>
      <c r="U149" s="83">
        <v>69.465648854961842</v>
      </c>
      <c r="V149" s="79">
        <v>71</v>
      </c>
      <c r="W149" s="83">
        <v>27.099236641221374</v>
      </c>
      <c r="X149" s="82">
        <v>6.55</v>
      </c>
      <c r="Y149" s="82">
        <v>5.0555555555555554</v>
      </c>
      <c r="Z149" s="82">
        <v>1.7749999999999999</v>
      </c>
      <c r="AA149" s="85">
        <v>38</v>
      </c>
      <c r="AB149" s="83">
        <v>95</v>
      </c>
      <c r="AC149" s="85">
        <v>2</v>
      </c>
      <c r="AD149" s="83">
        <v>5</v>
      </c>
      <c r="AE149" s="85">
        <v>0</v>
      </c>
      <c r="AF149" s="83">
        <v>0</v>
      </c>
      <c r="AG149" s="85">
        <v>0</v>
      </c>
      <c r="AH149" s="83">
        <v>0</v>
      </c>
      <c r="AI149" s="81">
        <v>28</v>
      </c>
      <c r="AJ149" s="81">
        <v>43</v>
      </c>
      <c r="AK149" s="83">
        <v>39.436619718309856</v>
      </c>
      <c r="AL149" s="83">
        <v>60.563380281690137</v>
      </c>
      <c r="AM149" s="83">
        <v>100</v>
      </c>
      <c r="AN149" s="84">
        <v>33.732394366197184</v>
      </c>
    </row>
    <row r="150" spans="1:40" x14ac:dyDescent="0.25">
      <c r="A150" s="79" t="s">
        <v>1178</v>
      </c>
      <c r="B150" s="81" t="s">
        <v>1178</v>
      </c>
      <c r="C150" s="155" t="str">
        <f>VLOOKUP(A150,'Questions_de_Village_V1-2-1'!$A:$AB,1,FALSE)</f>
        <v>Anganatir 2</v>
      </c>
      <c r="D150" s="155" t="str">
        <f>VLOOKUP(A150,'Questions_de_Village_V1-2-1'!$A:$AB,9,FALSE)</f>
        <v/>
      </c>
      <c r="E150" s="155">
        <f>VLOOKUP(A150,'Questions_de_Village_V1-2-1'!$A:$AB,4,FALSE)</f>
        <v>12.4031353099</v>
      </c>
      <c r="F150" s="155">
        <f>VLOOKUP(A150,'Questions_de_Village_V1-2-1'!$A:$AB,5,FALSE)</f>
        <v>17.048069134399999</v>
      </c>
      <c r="G150" s="155">
        <f>VLOOKUP(A150,'Questions_de_Village_V1-2-1'!$A:$AB,6,FALSE)</f>
        <v>0</v>
      </c>
      <c r="H150" s="155"/>
      <c r="I150" s="155" t="str">
        <f>VLOOKUP(A150,'Questions_de_Village_V1-2-1'!$A:$AB,10,FALSE)</f>
        <v/>
      </c>
      <c r="J150" s="155" t="str">
        <f>VLOOKUP(A150,'Questions_de_Village_V1-2-1'!$A:$AB,11,FALSE)</f>
        <v>Bokoro</v>
      </c>
      <c r="K150" s="155" t="str">
        <f>VLOOKUP(A150,'Questions_de_Village_V1-2-1'!$A:$AB,14,FALSE)</f>
        <v>bh_in_village</v>
      </c>
      <c r="L150" s="155">
        <f>VLOOKUP(A150,'Questions_de_Village_V1-2-1'!$A:$AB,15,FALSE)</f>
        <v>1</v>
      </c>
      <c r="M150" s="155">
        <f>VLOOKUP(A150,'Questions_de_Village_V1-2-1'!$A:$AB,16,FALSE)</f>
        <v>0</v>
      </c>
      <c r="N150" s="81"/>
      <c r="O150" s="81"/>
      <c r="P150" s="81">
        <v>90</v>
      </c>
      <c r="Q150" s="81">
        <v>152</v>
      </c>
      <c r="R150" s="81">
        <v>63</v>
      </c>
      <c r="S150" s="79">
        <v>450</v>
      </c>
      <c r="T150" s="79">
        <v>313</v>
      </c>
      <c r="U150" s="83">
        <v>69.555555555555557</v>
      </c>
      <c r="V150" s="79">
        <v>161</v>
      </c>
      <c r="W150" s="83">
        <v>35.777777777777771</v>
      </c>
      <c r="X150" s="82">
        <v>7.1428571428571432</v>
      </c>
      <c r="Y150" s="82">
        <v>5.1311475409836067</v>
      </c>
      <c r="Z150" s="82">
        <v>2.5555555555555554</v>
      </c>
      <c r="AA150" s="85">
        <v>52</v>
      </c>
      <c r="AB150" s="83">
        <v>82.539682539682531</v>
      </c>
      <c r="AC150" s="85">
        <v>11</v>
      </c>
      <c r="AD150" s="83">
        <v>17.460317460317459</v>
      </c>
      <c r="AE150" s="85">
        <v>0</v>
      </c>
      <c r="AF150" s="83">
        <v>0</v>
      </c>
      <c r="AG150" s="85">
        <v>0</v>
      </c>
      <c r="AH150" s="83">
        <v>0</v>
      </c>
      <c r="AI150" s="81">
        <v>70</v>
      </c>
      <c r="AJ150" s="81">
        <v>91</v>
      </c>
      <c r="AK150" s="83">
        <v>43.478260869565219</v>
      </c>
      <c r="AL150" s="83">
        <v>56.521739130434781</v>
      </c>
      <c r="AM150" s="83">
        <v>100</v>
      </c>
      <c r="AN150" s="84">
        <v>34.521739130434781</v>
      </c>
    </row>
    <row r="151" spans="1:40" x14ac:dyDescent="0.25">
      <c r="A151" s="79" t="s">
        <v>1180</v>
      </c>
      <c r="B151" s="81" t="s">
        <v>1180</v>
      </c>
      <c r="C151" s="155" t="str">
        <f>VLOOKUP(A151,'Questions_de_Village_V1-2-1'!$A:$AB,1,FALSE)</f>
        <v>Anganatir 4</v>
      </c>
      <c r="D151" s="155" t="str">
        <f>VLOOKUP(A151,'Questions_de_Village_V1-2-1'!$A:$AB,9,FALSE)</f>
        <v>Anganatir Alkali</v>
      </c>
      <c r="E151" s="155">
        <f>VLOOKUP(A151,'Questions_de_Village_V1-2-1'!$A:$AB,4,FALSE)</f>
        <v>12.409637484899999</v>
      </c>
      <c r="F151" s="155">
        <f>VLOOKUP(A151,'Questions_de_Village_V1-2-1'!$A:$AB,5,FALSE)</f>
        <v>17.036645570800001</v>
      </c>
      <c r="G151" s="155">
        <f>VLOOKUP(A151,'Questions_de_Village_V1-2-1'!$A:$AB,6,FALSE)</f>
        <v>338.74160525000002</v>
      </c>
      <c r="H151" s="155"/>
      <c r="I151" s="155" t="str">
        <f>VLOOKUP(A151,'Questions_de_Village_V1-2-1'!$A:$AB,10,FALSE)</f>
        <v>Tania_2_Dukshi_</v>
      </c>
      <c r="J151" s="155" t="str">
        <f>VLOOKUP(A151,'Questions_de_Village_V1-2-1'!$A:$AB,11,FALSE)</f>
        <v>Bokoro</v>
      </c>
      <c r="K151" s="155" t="str">
        <f>VLOOKUP(A151,'Questions_de_Village_V1-2-1'!$A:$AB,14,FALSE)</f>
        <v>bh_in_village</v>
      </c>
      <c r="L151" s="155">
        <f>VLOOKUP(A151,'Questions_de_Village_V1-2-1'!$A:$AB,15,FALSE)</f>
        <v>2</v>
      </c>
      <c r="M151" s="155">
        <f>VLOOKUP(A151,'Questions_de_Village_V1-2-1'!$A:$AB,16,FALSE)</f>
        <v>0</v>
      </c>
      <c r="N151" s="81"/>
      <c r="O151" s="81"/>
      <c r="P151" s="81">
        <v>79</v>
      </c>
      <c r="Q151" s="81">
        <v>89</v>
      </c>
      <c r="R151" s="81">
        <v>11</v>
      </c>
      <c r="S151" s="79">
        <v>101</v>
      </c>
      <c r="T151" s="79">
        <v>73</v>
      </c>
      <c r="U151" s="83">
        <v>72.277227722772281</v>
      </c>
      <c r="V151" s="79">
        <v>41</v>
      </c>
      <c r="W151" s="83">
        <v>40.594059405940598</v>
      </c>
      <c r="X151" s="82">
        <v>9.1818181818181817</v>
      </c>
      <c r="Y151" s="82">
        <v>6.6363636363636367</v>
      </c>
      <c r="Z151" s="82">
        <v>3.7272727272727271</v>
      </c>
      <c r="AA151" s="85">
        <v>6</v>
      </c>
      <c r="AB151" s="83">
        <v>54.54545454545454</v>
      </c>
      <c r="AC151" s="85">
        <v>3</v>
      </c>
      <c r="AD151" s="83">
        <v>27.27272727272727</v>
      </c>
      <c r="AE151" s="85">
        <v>2</v>
      </c>
      <c r="AF151" s="83">
        <v>18.181818181818183</v>
      </c>
      <c r="AG151" s="85">
        <v>0</v>
      </c>
      <c r="AH151" s="83">
        <v>0</v>
      </c>
      <c r="AI151" s="81">
        <v>23</v>
      </c>
      <c r="AJ151" s="81">
        <v>18</v>
      </c>
      <c r="AK151" s="83">
        <v>56.09756097560976</v>
      </c>
      <c r="AL151" s="83">
        <v>43.902439024390247</v>
      </c>
      <c r="AM151" s="83">
        <v>100</v>
      </c>
      <c r="AN151" s="84">
        <v>34</v>
      </c>
    </row>
    <row r="152" spans="1:40" x14ac:dyDescent="0.25">
      <c r="A152" s="79" t="s">
        <v>1181</v>
      </c>
      <c r="B152" s="81" t="s">
        <v>1181</v>
      </c>
      <c r="C152" s="155" t="str">
        <f>VLOOKUP(A152,'Questions_de_Village_V1-2-1'!$A:$AB,1,FALSE)</f>
        <v>Angantoura</v>
      </c>
      <c r="D152" s="155" t="str">
        <f>VLOOKUP(A152,'Questions_de_Village_V1-2-1'!$A:$AB,9,FALSE)</f>
        <v>Angantoura1</v>
      </c>
      <c r="E152" s="155">
        <f>VLOOKUP(A152,'Questions_de_Village_V1-2-1'!$A:$AB,4,FALSE)</f>
        <v>12.3223690667</v>
      </c>
      <c r="F152" s="155">
        <f>VLOOKUP(A152,'Questions_de_Village_V1-2-1'!$A:$AB,5,FALSE)</f>
        <v>16.995204429899999</v>
      </c>
      <c r="G152" s="155">
        <f>VLOOKUP(A152,'Questions_de_Village_V1-2-1'!$A:$AB,6,FALSE)</f>
        <v>305.635825952</v>
      </c>
      <c r="H152" s="155"/>
      <c r="I152" s="155" t="str">
        <f>VLOOKUP(A152,'Questions_de_Village_V1-2-1'!$A:$AB,10,FALSE)</f>
        <v>Tania_1_Bokoro_</v>
      </c>
      <c r="J152" s="155" t="str">
        <f>VLOOKUP(A152,'Questions_de_Village_V1-2-1'!$A:$AB,11,FALSE)</f>
        <v>Bokoro</v>
      </c>
      <c r="K152" s="155" t="str">
        <f>VLOOKUP(A152,'Questions_de_Village_V1-2-1'!$A:$AB,14,FALSE)</f>
        <v>bh_in_village</v>
      </c>
      <c r="L152" s="155">
        <f>VLOOKUP(A152,'Questions_de_Village_V1-2-1'!$A:$AB,15,FALSE)</f>
        <v>1</v>
      </c>
      <c r="M152" s="155">
        <f>VLOOKUP(A152,'Questions_de_Village_V1-2-1'!$A:$AB,16,FALSE)</f>
        <v>1</v>
      </c>
      <c r="N152" s="81"/>
      <c r="O152" s="81"/>
      <c r="P152" s="81">
        <v>7684</v>
      </c>
      <c r="Q152" s="81">
        <v>7809</v>
      </c>
      <c r="R152" s="81">
        <v>126</v>
      </c>
      <c r="S152" s="79">
        <v>693</v>
      </c>
      <c r="T152" s="79">
        <v>442</v>
      </c>
      <c r="U152" s="83">
        <v>63.78066378066378</v>
      </c>
      <c r="V152" s="79">
        <v>229</v>
      </c>
      <c r="W152" s="83">
        <v>33.044733044733043</v>
      </c>
      <c r="X152" s="82">
        <v>5.5</v>
      </c>
      <c r="Y152" s="82">
        <v>3.5079365079365079</v>
      </c>
      <c r="Z152" s="82">
        <v>1.8174603174603174</v>
      </c>
      <c r="AA152" s="85">
        <v>116</v>
      </c>
      <c r="AB152" s="83">
        <v>92.063492063492063</v>
      </c>
      <c r="AC152" s="85">
        <v>5</v>
      </c>
      <c r="AD152" s="83">
        <v>3.9682539682539679</v>
      </c>
      <c r="AE152" s="85">
        <v>3</v>
      </c>
      <c r="AF152" s="83">
        <v>2.3809523809523809</v>
      </c>
      <c r="AG152" s="85">
        <v>0</v>
      </c>
      <c r="AH152" s="83">
        <v>0</v>
      </c>
      <c r="AI152" s="81">
        <v>115</v>
      </c>
      <c r="AJ152" s="81">
        <v>114</v>
      </c>
      <c r="AK152" s="83">
        <v>50.21834061135371</v>
      </c>
      <c r="AL152" s="83">
        <v>49.78165938864629</v>
      </c>
      <c r="AM152" s="83">
        <v>100</v>
      </c>
      <c r="AN152" s="84">
        <v>33.676855895196503</v>
      </c>
    </row>
    <row r="153" spans="1:40" x14ac:dyDescent="0.25">
      <c r="A153" s="150" t="s">
        <v>1353</v>
      </c>
      <c r="B153" s="81" t="s">
        <v>1353</v>
      </c>
      <c r="C153" s="155" t="str">
        <f>VLOOKUP(A153,'Questions_de_Village_V1-2-1'!$A:$AB,1,FALSE)</f>
        <v>Angargaba</v>
      </c>
      <c r="D153" s="155" t="str">
        <f>VLOOKUP(A153,'Questions_de_Village_V1-2-1'!$A:$AB,9,FALSE)</f>
        <v>Angargarba</v>
      </c>
      <c r="E153" s="155">
        <f>VLOOKUP(A153,'Questions_de_Village_V1-2-1'!$A:$AB,4,FALSE)</f>
        <v>12.0400752753</v>
      </c>
      <c r="F153" s="155">
        <f>VLOOKUP(A153,'Questions_de_Village_V1-2-1'!$A:$AB,5,FALSE)</f>
        <v>16.4741524706</v>
      </c>
      <c r="G153" s="155">
        <f>VLOOKUP(A153,'Questions_de_Village_V1-2-1'!$A:$AB,6,FALSE)</f>
        <v>314.96405034600002</v>
      </c>
      <c r="H153" s="155"/>
      <c r="I153" s="155" t="str">
        <f>VLOOKUP(A153,'Questions_de_Village_V1-2-1'!$A:$AB,10,FALSE)</f>
        <v>Daibaba_1_Maigana_</v>
      </c>
      <c r="J153" s="155" t="str">
        <f>VLOOKUP(A153,'Questions_de_Village_V1-2-1'!$A:$AB,11,FALSE)</f>
        <v>Maigana</v>
      </c>
      <c r="K153" s="155" t="str">
        <f>VLOOKUP(A153,'Questions_de_Village_V1-2-1'!$A:$AB,14,FALSE)</f>
        <v>bh_in_village</v>
      </c>
      <c r="L153" s="155">
        <f>VLOOKUP(A153,'Questions_de_Village_V1-2-1'!$A:$AB,15,FALSE)</f>
        <v>1</v>
      </c>
      <c r="M153" s="155">
        <f>VLOOKUP(A153,'Questions_de_Village_V1-2-1'!$A:$AB,16,FALSE)</f>
        <v>0</v>
      </c>
      <c r="N153" s="81"/>
      <c r="O153" s="81"/>
      <c r="P153" s="81">
        <v>1953</v>
      </c>
      <c r="Q153" s="81">
        <v>1992</v>
      </c>
      <c r="R153" s="81">
        <v>40</v>
      </c>
      <c r="S153" s="79">
        <v>256</v>
      </c>
      <c r="T153" s="79">
        <v>176</v>
      </c>
      <c r="U153" s="83">
        <v>68.75</v>
      </c>
      <c r="V153" s="79">
        <v>63</v>
      </c>
      <c r="W153" s="83">
        <v>24.609375</v>
      </c>
      <c r="X153" s="82">
        <v>6.4</v>
      </c>
      <c r="Y153" s="82">
        <v>4.5128205128205128</v>
      </c>
      <c r="Z153" s="82">
        <v>1.575</v>
      </c>
      <c r="AA153" s="85">
        <v>36</v>
      </c>
      <c r="AB153" s="83">
        <v>90</v>
      </c>
      <c r="AC153" s="85">
        <v>4</v>
      </c>
      <c r="AD153" s="83">
        <v>10</v>
      </c>
      <c r="AE153" s="85">
        <v>0</v>
      </c>
      <c r="AF153" s="83">
        <v>0</v>
      </c>
      <c r="AG153" s="85">
        <v>0</v>
      </c>
      <c r="AH153" s="83">
        <v>0</v>
      </c>
      <c r="AI153" s="81">
        <v>28</v>
      </c>
      <c r="AJ153" s="81">
        <v>35</v>
      </c>
      <c r="AK153" s="83">
        <v>44.444444444444443</v>
      </c>
      <c r="AL153" s="83">
        <v>55.555555555555557</v>
      </c>
      <c r="AM153" s="83">
        <v>100</v>
      </c>
      <c r="AN153" s="84">
        <v>34.444444444444443</v>
      </c>
    </row>
    <row r="154" spans="1:40" x14ac:dyDescent="0.25">
      <c r="A154" s="150" t="s">
        <v>1354</v>
      </c>
      <c r="B154" s="81" t="s">
        <v>2009</v>
      </c>
      <c r="C154" s="155" t="str">
        <f>VLOOKUP(A154,'Questions_de_Village_V1-2-1'!$A:$AB,1,FALSE)</f>
        <v>Angatchie 2</v>
      </c>
      <c r="D154" s="155" t="str">
        <f>VLOOKUP(A154,'Questions_de_Village_V1-2-1'!$A:$AB,9,FALSE)</f>
        <v>Angatchie2</v>
      </c>
      <c r="E154" s="155">
        <f>VLOOKUP(A154,'Questions_de_Village_V1-2-1'!$A:$AB,4,FALSE)</f>
        <v>12.034197794800001</v>
      </c>
      <c r="F154" s="155">
        <f>VLOOKUP(A154,'Questions_de_Village_V1-2-1'!$A:$AB,5,FALSE)</f>
        <v>16.4987809452</v>
      </c>
      <c r="G154" s="155">
        <f>VLOOKUP(A154,'Questions_de_Village_V1-2-1'!$A:$AB,6,FALSE)</f>
        <v>313.12966388699999</v>
      </c>
      <c r="H154" s="155"/>
      <c r="I154" s="155" t="str">
        <f>VLOOKUP(A154,'Questions_de_Village_V1-2-1'!$A:$AB,10,FALSE)</f>
        <v>Daibaba_1_Maigana_</v>
      </c>
      <c r="J154" s="155" t="str">
        <f>VLOOKUP(A154,'Questions_de_Village_V1-2-1'!$A:$AB,11,FALSE)</f>
        <v>Maigana</v>
      </c>
      <c r="K154" s="155" t="str">
        <f>VLOOKUP(A154,'Questions_de_Village_V1-2-1'!$A:$AB,14,FALSE)</f>
        <v>bh_in_village</v>
      </c>
      <c r="L154" s="155">
        <f>VLOOKUP(A154,'Questions_de_Village_V1-2-1'!$A:$AB,15,FALSE)</f>
        <v>1</v>
      </c>
      <c r="M154" s="155">
        <f>VLOOKUP(A154,'Questions_de_Village_V1-2-1'!$A:$AB,16,FALSE)</f>
        <v>0</v>
      </c>
      <c r="N154" s="81"/>
      <c r="O154" s="81"/>
      <c r="P154" s="81">
        <v>1319</v>
      </c>
      <c r="Q154" s="81">
        <v>1356</v>
      </c>
      <c r="R154" s="81">
        <v>38</v>
      </c>
      <c r="S154" s="79">
        <v>172</v>
      </c>
      <c r="T154" s="79">
        <v>93</v>
      </c>
      <c r="U154" s="83">
        <v>54.069767441860463</v>
      </c>
      <c r="V154" s="79">
        <v>72</v>
      </c>
      <c r="W154" s="83">
        <v>41.860465116279073</v>
      </c>
      <c r="X154" s="82">
        <v>4.5263157894736841</v>
      </c>
      <c r="Y154" s="82">
        <v>2.657142857142857</v>
      </c>
      <c r="Z154" s="82">
        <v>1.8947368421052631</v>
      </c>
      <c r="AA154" s="85">
        <v>35</v>
      </c>
      <c r="AB154" s="83">
        <v>92.10526315789474</v>
      </c>
      <c r="AC154" s="85">
        <v>3</v>
      </c>
      <c r="AD154" s="83">
        <v>7.8947368421052628</v>
      </c>
      <c r="AE154" s="85">
        <v>0</v>
      </c>
      <c r="AF154" s="83">
        <v>0</v>
      </c>
      <c r="AG154" s="85">
        <v>0</v>
      </c>
      <c r="AH154" s="83">
        <v>0</v>
      </c>
      <c r="AI154" s="81">
        <v>40</v>
      </c>
      <c r="AJ154" s="81">
        <v>32</v>
      </c>
      <c r="AK154" s="83">
        <v>55.555555555555557</v>
      </c>
      <c r="AL154" s="83">
        <v>44.444444444444443</v>
      </c>
      <c r="AM154" s="83">
        <v>100</v>
      </c>
      <c r="AN154" s="84">
        <v>29.388888888888889</v>
      </c>
    </row>
    <row r="155" spans="1:40" x14ac:dyDescent="0.25">
      <c r="A155" s="150" t="s">
        <v>1355</v>
      </c>
      <c r="B155" s="81" t="s">
        <v>1355</v>
      </c>
      <c r="C155" s="155" t="str">
        <f>VLOOKUP(A155,'Questions_de_Village_V1-2-1'!$A:$AB,1,FALSE)</f>
        <v>An-Getechi 1</v>
      </c>
      <c r="D155" s="155" t="str">
        <f>VLOOKUP(A155,'Questions_de_Village_V1-2-1'!$A:$AB,9,FALSE)</f>
        <v>Angatchie1</v>
      </c>
      <c r="E155" s="155">
        <f>VLOOKUP(A155,'Questions_de_Village_V1-2-1'!$A:$AB,4,FALSE)</f>
        <v>12.0288105787</v>
      </c>
      <c r="F155" s="155">
        <f>VLOOKUP(A155,'Questions_de_Village_V1-2-1'!$A:$AB,5,FALSE)</f>
        <v>16.5081785944</v>
      </c>
      <c r="G155" s="155">
        <f>VLOOKUP(A155,'Questions_de_Village_V1-2-1'!$A:$AB,6,FALSE)</f>
        <v>331.54906880300001</v>
      </c>
      <c r="H155" s="155"/>
      <c r="I155" s="155" t="str">
        <f>VLOOKUP(A155,'Questions_de_Village_V1-2-1'!$A:$AB,10,FALSE)</f>
        <v>Daibaba_1_Maigana_</v>
      </c>
      <c r="J155" s="155" t="str">
        <f>VLOOKUP(A155,'Questions_de_Village_V1-2-1'!$A:$AB,11,FALSE)</f>
        <v>Maigana</v>
      </c>
      <c r="K155" s="155" t="str">
        <f>VLOOKUP(A155,'Questions_de_Village_V1-2-1'!$A:$AB,14,FALSE)</f>
        <v>bh_in_village</v>
      </c>
      <c r="L155" s="155">
        <f>VLOOKUP(A155,'Questions_de_Village_V1-2-1'!$A:$AB,15,FALSE)</f>
        <v>0</v>
      </c>
      <c r="M155" s="155">
        <f>VLOOKUP(A155,'Questions_de_Village_V1-2-1'!$A:$AB,16,FALSE)</f>
        <v>1</v>
      </c>
      <c r="N155" s="81"/>
      <c r="O155" s="81"/>
      <c r="P155" s="81">
        <v>1993</v>
      </c>
      <c r="Q155" s="81">
        <v>2042</v>
      </c>
      <c r="R155" s="81">
        <v>50</v>
      </c>
      <c r="S155" s="79">
        <v>313</v>
      </c>
      <c r="T155" s="79">
        <v>202</v>
      </c>
      <c r="U155" s="83">
        <v>64.5367412140575</v>
      </c>
      <c r="V155" s="79">
        <v>117</v>
      </c>
      <c r="W155" s="83">
        <v>37.38019169329074</v>
      </c>
      <c r="X155" s="82">
        <v>6.26</v>
      </c>
      <c r="Y155" s="82">
        <v>4.1224489795918364</v>
      </c>
      <c r="Z155" s="82">
        <v>2.34</v>
      </c>
      <c r="AA155" s="85">
        <v>39</v>
      </c>
      <c r="AB155" s="83">
        <v>78</v>
      </c>
      <c r="AC155" s="85">
        <v>10</v>
      </c>
      <c r="AD155" s="83">
        <v>20</v>
      </c>
      <c r="AE155" s="85">
        <v>1</v>
      </c>
      <c r="AF155" s="83">
        <v>2</v>
      </c>
      <c r="AG155" s="85">
        <v>0</v>
      </c>
      <c r="AH155" s="83">
        <v>0</v>
      </c>
      <c r="AI155" s="81">
        <v>50</v>
      </c>
      <c r="AJ155" s="81">
        <v>67</v>
      </c>
      <c r="AK155" s="83">
        <v>42.735042735042732</v>
      </c>
      <c r="AL155" s="83">
        <v>57.26495726495726</v>
      </c>
      <c r="AM155" s="83">
        <v>100</v>
      </c>
      <c r="AN155" s="84">
        <v>31.145299145299145</v>
      </c>
    </row>
    <row r="156" spans="1:40" x14ac:dyDescent="0.25">
      <c r="A156" s="150" t="s">
        <v>1077</v>
      </c>
      <c r="B156" s="81" t="s">
        <v>1077</v>
      </c>
      <c r="C156" s="155" t="str">
        <f>VLOOKUP(A156,'Questions_de_Village_V1-2-1'!$A:$AB,1,FALSE)</f>
        <v>Angieto 1</v>
      </c>
      <c r="D156" s="155" t="str">
        <f>VLOOKUP(A156,'Questions_de_Village_V1-2-1'!$A:$AB,9,FALSE)</f>
        <v>Angieto</v>
      </c>
      <c r="E156" s="155">
        <f>VLOOKUP(A156,'Questions_de_Village_V1-2-1'!$A:$AB,4,FALSE)</f>
        <v>12.4136932702</v>
      </c>
      <c r="F156" s="155">
        <f>VLOOKUP(A156,'Questions_de_Village_V1-2-1'!$A:$AB,5,FALSE)</f>
        <v>16.678932764500001</v>
      </c>
      <c r="G156" s="155">
        <f>VLOOKUP(A156,'Questions_de_Village_V1-2-1'!$A:$AB,6,FALSE)</f>
        <v>300.36914718499997</v>
      </c>
      <c r="H156" s="155"/>
      <c r="I156" s="155" t="str">
        <f>VLOOKUP(A156,'Questions_de_Village_V1-2-1'!$A:$AB,10,FALSE)</f>
        <v>Daibaba_1_Maigana_</v>
      </c>
      <c r="J156" s="155" t="str">
        <f>VLOOKUP(A156,'Questions_de_Village_V1-2-1'!$A:$AB,11,FALSE)</f>
        <v>Albirebi</v>
      </c>
      <c r="K156" s="155" t="str">
        <f>VLOOKUP(A156,'Questions_de_Village_V1-2-1'!$A:$AB,14,FALSE)</f>
        <v>open_well_far_from_village</v>
      </c>
      <c r="L156" s="155">
        <f>VLOOKUP(A156,'Questions_de_Village_V1-2-1'!$A:$AB,15,FALSE)</f>
        <v>0</v>
      </c>
      <c r="M156" s="155">
        <f>VLOOKUP(A156,'Questions_de_Village_V1-2-1'!$A:$AB,16,FALSE)</f>
        <v>0</v>
      </c>
      <c r="N156" s="81"/>
      <c r="O156" s="81"/>
      <c r="P156" s="81">
        <v>656</v>
      </c>
      <c r="Q156" s="81">
        <v>691</v>
      </c>
      <c r="R156" s="81">
        <v>36</v>
      </c>
      <c r="S156" s="79">
        <v>235</v>
      </c>
      <c r="T156" s="79">
        <v>164</v>
      </c>
      <c r="U156" s="83">
        <v>69.787234042553195</v>
      </c>
      <c r="V156" s="79">
        <v>71</v>
      </c>
      <c r="W156" s="83">
        <v>30.212765957446809</v>
      </c>
      <c r="X156" s="82">
        <v>6.5277777777777777</v>
      </c>
      <c r="Y156" s="82">
        <v>4.5555555555555554</v>
      </c>
      <c r="Z156" s="82">
        <v>1.9722222222222223</v>
      </c>
      <c r="AA156" s="85">
        <v>36</v>
      </c>
      <c r="AB156" s="83">
        <v>100</v>
      </c>
      <c r="AC156" s="85">
        <v>0</v>
      </c>
      <c r="AD156" s="83">
        <v>0</v>
      </c>
      <c r="AE156" s="85">
        <v>0</v>
      </c>
      <c r="AF156" s="83">
        <v>0</v>
      </c>
      <c r="AG156" s="85">
        <v>0</v>
      </c>
      <c r="AH156" s="83">
        <v>0</v>
      </c>
      <c r="AI156" s="81">
        <v>35</v>
      </c>
      <c r="AJ156" s="81">
        <v>36</v>
      </c>
      <c r="AK156" s="83">
        <v>49.295774647887328</v>
      </c>
      <c r="AL156" s="83">
        <v>50.704225352112672</v>
      </c>
      <c r="AM156" s="83">
        <v>100</v>
      </c>
      <c r="AN156" s="84">
        <v>33.197183098591552</v>
      </c>
    </row>
    <row r="157" spans="1:40" x14ac:dyDescent="0.25">
      <c r="A157" s="150" t="s">
        <v>188</v>
      </c>
      <c r="B157" s="81" t="s">
        <v>1948</v>
      </c>
      <c r="C157" s="155" t="str">
        <f>VLOOKUP(A157,'Questions_de_Village_V1-2-1'!$A:$AB,1,FALSE)</f>
        <v>Angieto 2</v>
      </c>
      <c r="D157" s="155" t="str">
        <f>VLOOKUP(A157,'Questions_de_Village_V1-2-1'!$A:$AB,9,FALSE)</f>
        <v>Angieto 2</v>
      </c>
      <c r="E157" s="155">
        <f>VLOOKUP(A157,'Questions_de_Village_V1-2-1'!$A:$AB,4,FALSE)</f>
        <v>12.414844178299999</v>
      </c>
      <c r="F157" s="155">
        <f>VLOOKUP(A157,'Questions_de_Village_V1-2-1'!$A:$AB,5,FALSE)</f>
        <v>16.6736987349</v>
      </c>
      <c r="G157" s="155">
        <f>VLOOKUP(A157,'Questions_de_Village_V1-2-1'!$A:$AB,6,FALSE)</f>
        <v>301.01339028699999</v>
      </c>
      <c r="H157" s="155"/>
      <c r="I157" s="155" t="str">
        <f>VLOOKUP(A157,'Questions_de_Village_V1-2-1'!$A:$AB,10,FALSE)</f>
        <v>Daibaba_2_Kindji_</v>
      </c>
      <c r="J157" s="155" t="str">
        <f>VLOOKUP(A157,'Questions_de_Village_V1-2-1'!$A:$AB,11,FALSE)</f>
        <v>Albirebi</v>
      </c>
      <c r="K157" s="155" t="str">
        <f>VLOOKUP(A157,'Questions_de_Village_V1-2-1'!$A:$AB,14,FALSE)</f>
        <v>open_well_far_from_village</v>
      </c>
      <c r="L157" s="155">
        <f>VLOOKUP(A157,'Questions_de_Village_V1-2-1'!$A:$AB,15,FALSE)</f>
        <v>0</v>
      </c>
      <c r="M157" s="155">
        <f>VLOOKUP(A157,'Questions_de_Village_V1-2-1'!$A:$AB,16,FALSE)</f>
        <v>0</v>
      </c>
      <c r="N157" s="81"/>
      <c r="O157" s="81"/>
      <c r="P157" s="81">
        <v>692</v>
      </c>
      <c r="Q157" s="81">
        <v>706</v>
      </c>
      <c r="R157" s="81">
        <v>15</v>
      </c>
      <c r="S157" s="79">
        <v>105</v>
      </c>
      <c r="T157" s="79">
        <v>75</v>
      </c>
      <c r="U157" s="83">
        <v>71.428571428571431</v>
      </c>
      <c r="V157" s="79">
        <v>32</v>
      </c>
      <c r="W157" s="83">
        <v>30.476190476190478</v>
      </c>
      <c r="X157" s="82">
        <v>7</v>
      </c>
      <c r="Y157" s="82">
        <v>5.3571428571428568</v>
      </c>
      <c r="Z157" s="82">
        <v>2.1333333333333333</v>
      </c>
      <c r="AA157" s="85">
        <v>13</v>
      </c>
      <c r="AB157" s="83">
        <v>86.666666666666671</v>
      </c>
      <c r="AC157" s="85">
        <v>1</v>
      </c>
      <c r="AD157" s="83">
        <v>6.666666666666667</v>
      </c>
      <c r="AE157" s="85">
        <v>0</v>
      </c>
      <c r="AF157" s="83">
        <v>0</v>
      </c>
      <c r="AG157" s="85">
        <v>0</v>
      </c>
      <c r="AH157" s="83">
        <v>0</v>
      </c>
      <c r="AI157" s="81">
        <v>13</v>
      </c>
      <c r="AJ157" s="81">
        <v>19</v>
      </c>
      <c r="AK157" s="83">
        <v>40.625</v>
      </c>
      <c r="AL157" s="83">
        <v>59.375</v>
      </c>
      <c r="AM157" s="83">
        <v>100</v>
      </c>
      <c r="AN157" s="84">
        <v>35.875</v>
      </c>
    </row>
    <row r="158" spans="1:40" x14ac:dyDescent="0.25">
      <c r="A158" s="150" t="s">
        <v>1468</v>
      </c>
      <c r="B158" s="81" t="s">
        <v>1468</v>
      </c>
      <c r="C158" s="155" t="str">
        <f>VLOOKUP(A158,'Questions_de_Village_V1-2-1'!$A:$AB,1,FALSE)</f>
        <v>Anidjied</v>
      </c>
      <c r="D158" s="155" t="str">
        <f>VLOOKUP(A158,'Questions_de_Village_V1-2-1'!$A:$AB,9,FALSE)</f>
        <v>Anidjayite</v>
      </c>
      <c r="E158" s="155">
        <f>VLOOKUP(A158,'Questions_de_Village_V1-2-1'!$A:$AB,4,FALSE)</f>
        <v>12.321215567199999</v>
      </c>
      <c r="F158" s="155">
        <f>VLOOKUP(A158,'Questions_de_Village_V1-2-1'!$A:$AB,5,FALSE)</f>
        <v>17.1518828753</v>
      </c>
      <c r="G158" s="155">
        <f>VLOOKUP(A158,'Questions_de_Village_V1-2-1'!$A:$AB,6,FALSE)</f>
        <v>326.83847273200001</v>
      </c>
      <c r="H158" s="155"/>
      <c r="I158" s="155" t="str">
        <f>VLOOKUP(A158,'Questions_de_Village_V1-2-1'!$A:$AB,10,FALSE)</f>
        <v>Tania_2_Dukshi_</v>
      </c>
      <c r="J158" s="155" t="str">
        <f>VLOOKUP(A158,'Questions_de_Village_V1-2-1'!$A:$AB,11,FALSE)</f>
        <v>Tchawai</v>
      </c>
      <c r="K158" s="155" t="str">
        <f>VLOOKUP(A158,'Questions_de_Village_V1-2-1'!$A:$AB,14,FALSE)</f>
        <v>commercial_bh_in_next_village</v>
      </c>
      <c r="L158" s="155">
        <f>VLOOKUP(A158,'Questions_de_Village_V1-2-1'!$A:$AB,15,FALSE)</f>
        <v>0</v>
      </c>
      <c r="M158" s="155">
        <f>VLOOKUP(A158,'Questions_de_Village_V1-2-1'!$A:$AB,16,FALSE)</f>
        <v>1</v>
      </c>
      <c r="N158" s="81"/>
      <c r="O158" s="81"/>
      <c r="P158" s="81">
        <v>682</v>
      </c>
      <c r="Q158" s="81">
        <v>922</v>
      </c>
      <c r="R158" s="81">
        <v>241</v>
      </c>
      <c r="S158" s="79">
        <v>1339</v>
      </c>
      <c r="T158" s="79">
        <v>912</v>
      </c>
      <c r="U158" s="83">
        <v>68.110530246452569</v>
      </c>
      <c r="V158" s="79">
        <v>212</v>
      </c>
      <c r="W158" s="83">
        <v>15.832710978342046</v>
      </c>
      <c r="X158" s="82">
        <v>5.5560165975103732</v>
      </c>
      <c r="Y158" s="82">
        <v>3.7842323651452281</v>
      </c>
      <c r="Z158" s="82">
        <v>0.8796680497925311</v>
      </c>
      <c r="AA158" s="85">
        <v>234</v>
      </c>
      <c r="AB158" s="83">
        <v>97.095435684647299</v>
      </c>
      <c r="AC158" s="85">
        <v>3</v>
      </c>
      <c r="AD158" s="83">
        <v>1.2448132780082988</v>
      </c>
      <c r="AE158" s="85">
        <v>0</v>
      </c>
      <c r="AF158" s="83">
        <v>0</v>
      </c>
      <c r="AG158" s="85">
        <v>0</v>
      </c>
      <c r="AH158" s="83">
        <v>0</v>
      </c>
      <c r="AI158" s="81">
        <v>111</v>
      </c>
      <c r="AJ158" s="81">
        <v>101</v>
      </c>
      <c r="AK158" s="83">
        <v>52.358490566037744</v>
      </c>
      <c r="AL158" s="83">
        <v>47.641509433962263</v>
      </c>
      <c r="AM158" s="83">
        <v>100</v>
      </c>
      <c r="AN158" s="84">
        <v>33.429245283018865</v>
      </c>
    </row>
    <row r="159" spans="1:40" x14ac:dyDescent="0.25">
      <c r="A159" s="79" t="s">
        <v>1804</v>
      </c>
      <c r="B159" s="81" t="s">
        <v>1804</v>
      </c>
      <c r="C159" s="155" t="e">
        <f>VLOOKUP(A159,'Questions_de_Village_V1-2-1'!$A:$AB,1,FALSE)</f>
        <v>#N/A</v>
      </c>
      <c r="D159" s="155" t="e">
        <f>VLOOKUP(A159,'Questions_de_Village_V1-2-1'!$A:$AB,9,FALSE)</f>
        <v>#N/A</v>
      </c>
      <c r="E159" s="155" t="e">
        <f>VLOOKUP(A159,'Questions_de_Village_V1-2-1'!$A:$AB,4,FALSE)</f>
        <v>#N/A</v>
      </c>
      <c r="F159" s="155" t="e">
        <f>VLOOKUP(A159,'Questions_de_Village_V1-2-1'!$A:$AB,5,FALSE)</f>
        <v>#N/A</v>
      </c>
      <c r="G159" s="155" t="e">
        <f>VLOOKUP(A159,'Questions_de_Village_V1-2-1'!$A:$AB,6,FALSE)</f>
        <v>#N/A</v>
      </c>
      <c r="H159" s="155"/>
      <c r="I159" s="155" t="e">
        <f>VLOOKUP(A159,'Questions_de_Village_V1-2-1'!$A:$AB,10,FALSE)</f>
        <v>#N/A</v>
      </c>
      <c r="J159" s="155" t="e">
        <f>VLOOKUP(A159,'Questions_de_Village_V1-2-1'!$A:$AB,11,FALSE)</f>
        <v>#N/A</v>
      </c>
      <c r="K159" s="155" t="e">
        <f>VLOOKUP(A159,'Questions_de_Village_V1-2-1'!$A:$AB,14,FALSE)</f>
        <v>#N/A</v>
      </c>
      <c r="L159" s="155" t="e">
        <f>VLOOKUP(A159,'Questions_de_Village_V1-2-1'!$A:$AB,15,FALSE)</f>
        <v>#N/A</v>
      </c>
      <c r="M159" s="155" t="e">
        <f>VLOOKUP(A159,'Questions_de_Village_V1-2-1'!$A:$AB,16,FALSE)</f>
        <v>#N/A</v>
      </c>
      <c r="N159" s="81"/>
      <c r="O159" s="81"/>
      <c r="P159" s="81">
        <v>8860</v>
      </c>
      <c r="Q159" s="81">
        <v>8885</v>
      </c>
      <c r="R159" s="81">
        <v>26</v>
      </c>
      <c r="S159" s="79">
        <v>162</v>
      </c>
      <c r="T159" s="79">
        <v>107</v>
      </c>
      <c r="U159" s="83">
        <v>66.049382716049394</v>
      </c>
      <c r="V159" s="79">
        <v>48</v>
      </c>
      <c r="W159" s="83">
        <v>29.629629629629626</v>
      </c>
      <c r="X159" s="82">
        <v>6.2307692307692308</v>
      </c>
      <c r="Y159" s="82">
        <v>4.115384615384615</v>
      </c>
      <c r="Z159" s="82">
        <v>1.8461538461538463</v>
      </c>
      <c r="AA159" s="85">
        <v>21</v>
      </c>
      <c r="AB159" s="83">
        <v>80.769230769230774</v>
      </c>
      <c r="AC159" s="85">
        <v>3</v>
      </c>
      <c r="AD159" s="83">
        <v>11.538461538461538</v>
      </c>
      <c r="AE159" s="85">
        <v>1</v>
      </c>
      <c r="AF159" s="83">
        <v>3.8461538461538463</v>
      </c>
      <c r="AG159" s="85">
        <v>0</v>
      </c>
      <c r="AH159" s="83">
        <v>0</v>
      </c>
      <c r="AI159" s="81">
        <v>30</v>
      </c>
      <c r="AJ159" s="81">
        <v>17</v>
      </c>
      <c r="AK159" s="83">
        <v>62.5</v>
      </c>
      <c r="AL159" s="83">
        <v>35.416666666666671</v>
      </c>
      <c r="AM159" s="83">
        <v>97.916666666666671</v>
      </c>
      <c r="AN159" s="84">
        <v>35.354166666666664</v>
      </c>
    </row>
    <row r="160" spans="1:40" x14ac:dyDescent="0.25">
      <c r="A160" s="69" t="s">
        <v>1120</v>
      </c>
      <c r="B160" s="81" t="s">
        <v>1120</v>
      </c>
      <c r="C160" s="155" t="str">
        <f>VLOOKUP(A160,'Questions_de_Village_V1-2-1'!$A:$AB,1,FALSE)</f>
        <v>Annour Fagga</v>
      </c>
      <c r="D160" s="155" t="str">
        <f>VLOOKUP(A160,'Questions_de_Village_V1-2-1'!$A:$AB,9,FALSE)</f>
        <v>Anour Fagga</v>
      </c>
      <c r="E160" s="155">
        <f>VLOOKUP(A160,'Questions_de_Village_V1-2-1'!$A:$AB,4,FALSE)</f>
        <v>12.1016865651</v>
      </c>
      <c r="F160" s="155">
        <f>VLOOKUP(A160,'Questions_de_Village_V1-2-1'!$A:$AB,5,FALSE)</f>
        <v>17.422845505600002</v>
      </c>
      <c r="G160" s="155">
        <f>VLOOKUP(A160,'Questions_de_Village_V1-2-1'!$A:$AB,6,FALSE)</f>
        <v>321.064388931</v>
      </c>
      <c r="H160" s="155"/>
      <c r="I160" s="155" t="str">
        <f>VLOOKUP(A160,'Questions_de_Village_V1-2-1'!$A:$AB,10,FALSE)</f>
        <v>Amloudouba</v>
      </c>
      <c r="J160" s="155" t="str">
        <f>VLOOKUP(A160,'Questions_de_Village_V1-2-1'!$A:$AB,11,FALSE)</f>
        <v>Arbouchatak</v>
      </c>
      <c r="K160" s="155" t="str">
        <f>VLOOKUP(A160,'Questions_de_Village_V1-2-1'!$A:$AB,14,FALSE)</f>
        <v>swamp_near_by</v>
      </c>
      <c r="L160" s="155">
        <f>VLOOKUP(A160,'Questions_de_Village_V1-2-1'!$A:$AB,15,FALSE)</f>
        <v>0</v>
      </c>
      <c r="M160" s="155">
        <f>VLOOKUP(A160,'Questions_de_Village_V1-2-1'!$A:$AB,16,FALSE)</f>
        <v>0</v>
      </c>
      <c r="N160" s="81"/>
      <c r="O160" s="81"/>
      <c r="P160" s="81">
        <v>1158</v>
      </c>
      <c r="Q160" s="81">
        <v>1178</v>
      </c>
      <c r="R160" s="81">
        <v>21</v>
      </c>
      <c r="S160" s="79">
        <v>103</v>
      </c>
      <c r="T160" s="79">
        <v>63</v>
      </c>
      <c r="U160" s="83">
        <v>61.165048543689316</v>
      </c>
      <c r="V160" s="79">
        <v>36</v>
      </c>
      <c r="W160" s="83">
        <v>34.95145631067961</v>
      </c>
      <c r="X160" s="82">
        <v>4.9047619047619051</v>
      </c>
      <c r="Y160" s="82">
        <v>3</v>
      </c>
      <c r="Z160" s="82">
        <v>1.7142857142857142</v>
      </c>
      <c r="AA160" s="85">
        <v>21</v>
      </c>
      <c r="AB160" s="83">
        <v>100</v>
      </c>
      <c r="AC160" s="85">
        <v>0</v>
      </c>
      <c r="AD160" s="83">
        <v>0</v>
      </c>
      <c r="AE160" s="85">
        <v>0</v>
      </c>
      <c r="AF160" s="83">
        <v>0</v>
      </c>
      <c r="AG160" s="85">
        <v>0</v>
      </c>
      <c r="AH160" s="83">
        <v>0</v>
      </c>
      <c r="AI160" s="81">
        <v>24</v>
      </c>
      <c r="AJ160" s="81">
        <v>12</v>
      </c>
      <c r="AK160" s="83">
        <v>66.666666666666657</v>
      </c>
      <c r="AL160" s="83">
        <v>33.333333333333329</v>
      </c>
      <c r="AM160" s="83">
        <v>99.999999999999986</v>
      </c>
      <c r="AN160" s="84">
        <v>28.055555555555557</v>
      </c>
    </row>
    <row r="161" spans="1:40" x14ac:dyDescent="0.25">
      <c r="A161" s="79" t="s">
        <v>1182</v>
      </c>
      <c r="B161" s="81" t="s">
        <v>1182</v>
      </c>
      <c r="C161" s="155" t="str">
        <f>VLOOKUP(A161,'Questions_de_Village_V1-2-1'!$A:$AB,1,FALSE)</f>
        <v xml:space="preserve">Antangori </v>
      </c>
      <c r="D161" s="155" t="str">
        <f>VLOOKUP(A161,'Questions_de_Village_V1-2-1'!$A:$AB,9,FALSE)</f>
        <v>Atangori</v>
      </c>
      <c r="E161" s="155">
        <f>VLOOKUP(A161,'Questions_de_Village_V1-2-1'!$A:$AB,4,FALSE)</f>
        <v>12.403623278</v>
      </c>
      <c r="F161" s="155">
        <f>VLOOKUP(A161,'Questions_de_Village_V1-2-1'!$A:$AB,5,FALSE)</f>
        <v>17.201699828799999</v>
      </c>
      <c r="G161" s="155">
        <f>VLOOKUP(A161,'Questions_de_Village_V1-2-1'!$A:$AB,6,FALSE)</f>
        <v>291.28859367199999</v>
      </c>
      <c r="H161" s="155"/>
      <c r="I161" s="155" t="str">
        <f>VLOOKUP(A161,'Questions_de_Village_V1-2-1'!$A:$AB,10,FALSE)</f>
        <v>Tania_2_Dukshi_</v>
      </c>
      <c r="J161" s="155" t="str">
        <f>VLOOKUP(A161,'Questions_de_Village_V1-2-1'!$A:$AB,11,FALSE)</f>
        <v>Bokoro</v>
      </c>
      <c r="K161" s="155" t="str">
        <f>VLOOKUP(A161,'Questions_de_Village_V1-2-1'!$A:$AB,14,FALSE)</f>
        <v>open_well_in_or_near_village</v>
      </c>
      <c r="L161" s="155">
        <f>VLOOKUP(A161,'Questions_de_Village_V1-2-1'!$A:$AB,15,FALSE)</f>
        <v>0</v>
      </c>
      <c r="M161" s="155">
        <f>VLOOKUP(A161,'Questions_de_Village_V1-2-1'!$A:$AB,16,FALSE)</f>
        <v>0</v>
      </c>
      <c r="N161" s="81"/>
      <c r="O161" s="81"/>
      <c r="P161" s="81">
        <v>8917</v>
      </c>
      <c r="Q161" s="81">
        <v>8985</v>
      </c>
      <c r="R161" s="81">
        <v>69</v>
      </c>
      <c r="S161" s="79">
        <v>412</v>
      </c>
      <c r="T161" s="79">
        <v>266</v>
      </c>
      <c r="U161" s="83">
        <v>64.563106796116514</v>
      </c>
      <c r="V161" s="79">
        <v>147</v>
      </c>
      <c r="W161" s="83">
        <v>35.679611650485441</v>
      </c>
      <c r="X161" s="82">
        <v>5.9710144927536231</v>
      </c>
      <c r="Y161" s="82">
        <v>3.8550724637681157</v>
      </c>
      <c r="Z161" s="82">
        <v>2.1304347826086958</v>
      </c>
      <c r="AA161" s="85">
        <v>62</v>
      </c>
      <c r="AB161" s="83">
        <v>89.85507246376811</v>
      </c>
      <c r="AC161" s="85">
        <v>6</v>
      </c>
      <c r="AD161" s="83">
        <v>8.695652173913043</v>
      </c>
      <c r="AE161" s="85">
        <v>1</v>
      </c>
      <c r="AF161" s="83">
        <v>1.4492753623188406</v>
      </c>
      <c r="AG161" s="85">
        <v>0</v>
      </c>
      <c r="AH161" s="83">
        <v>0</v>
      </c>
      <c r="AI161" s="81">
        <v>63</v>
      </c>
      <c r="AJ161" s="81">
        <v>84</v>
      </c>
      <c r="AK161" s="83">
        <v>42.857142857142854</v>
      </c>
      <c r="AL161" s="83">
        <v>57.142857142857139</v>
      </c>
      <c r="AM161" s="83">
        <v>100</v>
      </c>
      <c r="AN161" s="84">
        <v>34.544217687074827</v>
      </c>
    </row>
    <row r="162" spans="1:40" x14ac:dyDescent="0.25">
      <c r="A162" s="79" t="s">
        <v>862</v>
      </c>
      <c r="B162" s="81" t="s">
        <v>1959</v>
      </c>
      <c r="C162" s="155" t="str">
        <f>VLOOKUP(A162,'Questions_de_Village_V1-2-1'!$A:$AB,1,FALSE)</f>
        <v>Arada</v>
      </c>
      <c r="D162" s="155" t="str">
        <f>VLOOKUP(A162,'Questions_de_Village_V1-2-1'!$A:$AB,9,FALSE)</f>
        <v>Arada</v>
      </c>
      <c r="E162" s="155">
        <f>VLOOKUP(A162,'Questions_de_Village_V1-2-1'!$A:$AB,4,FALSE)</f>
        <v>12.9488149374</v>
      </c>
      <c r="F162" s="155">
        <f>VLOOKUP(A162,'Questions_de_Village_V1-2-1'!$A:$AB,5,FALSE)</f>
        <v>16.703938929</v>
      </c>
      <c r="G162" s="155">
        <f>VLOOKUP(A162,'Questions_de_Village_V1-2-1'!$A:$AB,6,FALSE)</f>
        <v>294.92782634299999</v>
      </c>
      <c r="H162" s="155"/>
      <c r="I162" s="155" t="str">
        <f>VLOOKUP(A162,'Questions_de_Village_V1-2-1'!$A:$AB,10,FALSE)</f>
        <v>Moito</v>
      </c>
      <c r="J162" s="155" t="str">
        <f>VLOOKUP(A162,'Questions_de_Village_V1-2-1'!$A:$AB,11,FALSE)</f>
        <v>Tersefe</v>
      </c>
      <c r="K162" s="155" t="str">
        <f>VLOOKUP(A162,'Questions_de_Village_V1-2-1'!$A:$AB,14,FALSE)</f>
        <v>open_well_far_from_village</v>
      </c>
      <c r="L162" s="155">
        <f>VLOOKUP(A162,'Questions_de_Village_V1-2-1'!$A:$AB,15,FALSE)</f>
        <v>0</v>
      </c>
      <c r="M162" s="155">
        <f>VLOOKUP(A162,'Questions_de_Village_V1-2-1'!$A:$AB,16,FALSE)</f>
        <v>2</v>
      </c>
      <c r="N162" s="81"/>
      <c r="O162" s="81"/>
      <c r="P162" s="81">
        <v>4876</v>
      </c>
      <c r="Q162" s="81">
        <v>4955</v>
      </c>
      <c r="R162" s="81">
        <v>80</v>
      </c>
      <c r="S162" s="79">
        <v>462</v>
      </c>
      <c r="T162" s="79">
        <v>308</v>
      </c>
      <c r="U162" s="83">
        <v>66.666666666666657</v>
      </c>
      <c r="V162" s="79">
        <v>119</v>
      </c>
      <c r="W162" s="83">
        <v>25.757575757575758</v>
      </c>
      <c r="X162" s="82">
        <v>5.7750000000000004</v>
      </c>
      <c r="Y162" s="82">
        <v>4.1066666666666665</v>
      </c>
      <c r="Z162" s="82">
        <v>1.4875</v>
      </c>
      <c r="AA162" s="85">
        <v>77</v>
      </c>
      <c r="AB162" s="83">
        <v>96.25</v>
      </c>
      <c r="AC162" s="85">
        <v>3</v>
      </c>
      <c r="AD162" s="83">
        <v>3.75</v>
      </c>
      <c r="AE162" s="85">
        <v>0</v>
      </c>
      <c r="AF162" s="83">
        <v>0</v>
      </c>
      <c r="AG162" s="85">
        <v>0</v>
      </c>
      <c r="AH162" s="83">
        <v>0</v>
      </c>
      <c r="AI162" s="81">
        <v>56</v>
      </c>
      <c r="AJ162" s="81">
        <v>63</v>
      </c>
      <c r="AK162" s="83">
        <v>47.058823529411761</v>
      </c>
      <c r="AL162" s="83">
        <v>52.941176470588239</v>
      </c>
      <c r="AM162" s="83">
        <v>100</v>
      </c>
      <c r="AN162" s="84">
        <v>33.899159663865547</v>
      </c>
    </row>
    <row r="163" spans="1:40" x14ac:dyDescent="0.25">
      <c r="A163" s="150" t="s">
        <v>862</v>
      </c>
      <c r="B163" s="81" t="s">
        <v>862</v>
      </c>
      <c r="C163" s="155" t="str">
        <f>VLOOKUP(A163,'Questions_de_Village_V1-2-1'!$A:$AB,1,FALSE)</f>
        <v>Arada</v>
      </c>
      <c r="D163" s="155" t="str">
        <f>VLOOKUP(A163,'Questions_de_Village_V1-2-1'!$A:$AB,9,FALSE)</f>
        <v>Arada</v>
      </c>
      <c r="E163" s="155">
        <f>VLOOKUP(A163,'Questions_de_Village_V1-2-1'!$A:$AB,4,FALSE)</f>
        <v>12.9488149374</v>
      </c>
      <c r="F163" s="155">
        <f>VLOOKUP(A163,'Questions_de_Village_V1-2-1'!$A:$AB,5,FALSE)</f>
        <v>16.703938929</v>
      </c>
      <c r="G163" s="155">
        <f>VLOOKUP(A163,'Questions_de_Village_V1-2-1'!$A:$AB,6,FALSE)</f>
        <v>294.92782634299999</v>
      </c>
      <c r="H163" s="155"/>
      <c r="I163" s="155" t="str">
        <f>VLOOKUP(A163,'Questions_de_Village_V1-2-1'!$A:$AB,10,FALSE)</f>
        <v>Moito</v>
      </c>
      <c r="J163" s="155" t="str">
        <f>VLOOKUP(A163,'Questions_de_Village_V1-2-1'!$A:$AB,11,FALSE)</f>
        <v>Tersefe</v>
      </c>
      <c r="K163" s="155" t="str">
        <f>VLOOKUP(A163,'Questions_de_Village_V1-2-1'!$A:$AB,14,FALSE)</f>
        <v>open_well_far_from_village</v>
      </c>
      <c r="L163" s="155">
        <f>VLOOKUP(A163,'Questions_de_Village_V1-2-1'!$A:$AB,15,FALSE)</f>
        <v>0</v>
      </c>
      <c r="M163" s="155">
        <f>VLOOKUP(A163,'Questions_de_Village_V1-2-1'!$A:$AB,16,FALSE)</f>
        <v>2</v>
      </c>
      <c r="N163" s="81"/>
      <c r="O163" s="81"/>
      <c r="P163" s="81">
        <v>1503</v>
      </c>
      <c r="Q163" s="81">
        <v>1726</v>
      </c>
      <c r="R163" s="81">
        <v>224</v>
      </c>
      <c r="S163" s="79">
        <v>1643</v>
      </c>
      <c r="T163" s="79">
        <v>1175</v>
      </c>
      <c r="U163" s="83">
        <v>71.515520389531346</v>
      </c>
      <c r="V163" s="79">
        <v>504</v>
      </c>
      <c r="W163" s="83">
        <v>30.675593426658555</v>
      </c>
      <c r="X163" s="82">
        <v>7.3348214285714288</v>
      </c>
      <c r="Y163" s="82">
        <v>5.2690582959641254</v>
      </c>
      <c r="Z163" s="82">
        <v>2.25</v>
      </c>
      <c r="AA163" s="85">
        <v>200</v>
      </c>
      <c r="AB163" s="83">
        <v>89.285714285714292</v>
      </c>
      <c r="AC163" s="85">
        <v>17</v>
      </c>
      <c r="AD163" s="83">
        <v>7.5892857142857135</v>
      </c>
      <c r="AE163" s="85">
        <v>2</v>
      </c>
      <c r="AF163" s="83">
        <v>0.89285714285714279</v>
      </c>
      <c r="AG163" s="85">
        <v>2</v>
      </c>
      <c r="AH163" s="83">
        <v>0.89285714285714279</v>
      </c>
      <c r="AI163" s="81">
        <v>230</v>
      </c>
      <c r="AJ163" s="81">
        <v>274</v>
      </c>
      <c r="AK163" s="83">
        <v>45.634920634920633</v>
      </c>
      <c r="AL163" s="83">
        <v>54.36507936507936</v>
      </c>
      <c r="AM163" s="83">
        <v>100</v>
      </c>
      <c r="AN163" s="84">
        <v>33.638888888888886</v>
      </c>
    </row>
    <row r="164" spans="1:40" x14ac:dyDescent="0.25">
      <c r="A164" s="69" t="s">
        <v>1796</v>
      </c>
      <c r="B164" s="81" t="s">
        <v>1796</v>
      </c>
      <c r="C164" s="155" t="str">
        <f>VLOOKUP(A164,'Questions_de_Village_V1-2-1'!$A:$AB,1,FALSE)</f>
        <v>Arbouchatak</v>
      </c>
      <c r="D164" s="155" t="str">
        <f>VLOOKUP(A164,'Questions_de_Village_V1-2-1'!$A:$AB,9,FALSE)</f>
        <v>Abourtchatak</v>
      </c>
      <c r="E164" s="155">
        <f>VLOOKUP(A164,'Questions_de_Village_V1-2-1'!$A:$AB,4,FALSE)</f>
        <v>12.131076161699999</v>
      </c>
      <c r="F164" s="155">
        <f>VLOOKUP(A164,'Questions_de_Village_V1-2-1'!$A:$AB,5,FALSE)</f>
        <v>17.558691897799999</v>
      </c>
      <c r="G164" s="155">
        <f>VLOOKUP(A164,'Questions_de_Village_V1-2-1'!$A:$AB,6,FALSE)</f>
        <v>342.45397091699999</v>
      </c>
      <c r="H164" s="155"/>
      <c r="I164" s="155" t="str">
        <f>VLOOKUP(A164,'Questions_de_Village_V1-2-1'!$A:$AB,10,FALSE)</f>
        <v>Amloudouba</v>
      </c>
      <c r="J164" s="155" t="str">
        <f>VLOOKUP(A164,'Questions_de_Village_V1-2-1'!$A:$AB,11,FALSE)</f>
        <v>Arbouchatak</v>
      </c>
      <c r="K164" s="155" t="str">
        <f>VLOOKUP(A164,'Questions_de_Village_V1-2-1'!$A:$AB,14,FALSE)</f>
        <v>bh_in_village</v>
      </c>
      <c r="L164" s="155">
        <f>VLOOKUP(A164,'Questions_de_Village_V1-2-1'!$A:$AB,15,FALSE)</f>
        <v>1</v>
      </c>
      <c r="M164" s="155">
        <f>VLOOKUP(A164,'Questions_de_Village_V1-2-1'!$A:$AB,16,FALSE)</f>
        <v>1</v>
      </c>
      <c r="N164" s="81"/>
      <c r="O164" s="81"/>
      <c r="P164" s="81">
        <v>138</v>
      </c>
      <c r="Q164" s="81">
        <v>559</v>
      </c>
      <c r="R164" s="81">
        <v>422</v>
      </c>
      <c r="S164" s="79">
        <v>2389</v>
      </c>
      <c r="T164" s="79">
        <v>1578</v>
      </c>
      <c r="U164" s="83">
        <v>66.05274173294265</v>
      </c>
      <c r="V164" s="79">
        <v>504</v>
      </c>
      <c r="W164" s="83">
        <v>21.096693177061532</v>
      </c>
      <c r="X164" s="82">
        <v>5.6611374407582939</v>
      </c>
      <c r="Y164" s="82">
        <v>3.7393364928909953</v>
      </c>
      <c r="Z164" s="82">
        <v>1.1943127962085307</v>
      </c>
      <c r="AA164" s="85">
        <v>407</v>
      </c>
      <c r="AB164" s="83">
        <v>96.445497630331758</v>
      </c>
      <c r="AC164" s="85">
        <v>12</v>
      </c>
      <c r="AD164" s="83">
        <v>2.8436018957345972</v>
      </c>
      <c r="AE164" s="85">
        <v>0</v>
      </c>
      <c r="AF164" s="83">
        <v>0</v>
      </c>
      <c r="AG164" s="85">
        <v>0</v>
      </c>
      <c r="AH164" s="83">
        <v>0</v>
      </c>
      <c r="AI164" s="81">
        <v>241</v>
      </c>
      <c r="AJ164" s="81">
        <v>258</v>
      </c>
      <c r="AK164" s="83">
        <v>47.817460317460316</v>
      </c>
      <c r="AL164" s="83">
        <v>51.19047619047619</v>
      </c>
      <c r="AM164" s="83">
        <v>99.007936507936506</v>
      </c>
      <c r="AN164" s="84">
        <v>32.160714285714285</v>
      </c>
    </row>
    <row r="165" spans="1:40" x14ac:dyDescent="0.25">
      <c r="A165" s="150" t="s">
        <v>1356</v>
      </c>
      <c r="B165" s="81" t="s">
        <v>2003</v>
      </c>
      <c r="C165" s="155" t="str">
        <f>VLOOKUP(A165,'Questions_de_Village_V1-2-1'!$A:$AB,1,FALSE)</f>
        <v>Arbout</v>
      </c>
      <c r="D165" s="155" t="str">
        <f>VLOOKUP(A165,'Questions_de_Village_V1-2-1'!$A:$AB,9,FALSE)</f>
        <v>Maltaïgne</v>
      </c>
      <c r="E165" s="155">
        <f>VLOOKUP(A165,'Questions_de_Village_V1-2-1'!$A:$AB,4,FALSE)</f>
        <v>12.267986731900001</v>
      </c>
      <c r="F165" s="155">
        <f>VLOOKUP(A165,'Questions_de_Village_V1-2-1'!$A:$AB,5,FALSE)</f>
        <v>16.577476901699999</v>
      </c>
      <c r="G165" s="155">
        <f>VLOOKUP(A165,'Questions_de_Village_V1-2-1'!$A:$AB,6,FALSE)</f>
        <v>311.54063622000001</v>
      </c>
      <c r="H165" s="155"/>
      <c r="I165" s="155" t="str">
        <f>VLOOKUP(A165,'Questions_de_Village_V1-2-1'!$A:$AB,10,FALSE)</f>
        <v>Daibaba_1_Maigana_</v>
      </c>
      <c r="J165" s="155" t="str">
        <f>VLOOKUP(A165,'Questions_de_Village_V1-2-1'!$A:$AB,11,FALSE)</f>
        <v>Maigana</v>
      </c>
      <c r="K165" s="155" t="str">
        <f>VLOOKUP(A165,'Questions_de_Village_V1-2-1'!$A:$AB,14,FALSE)</f>
        <v>bh_in_village</v>
      </c>
      <c r="L165" s="155">
        <f>VLOOKUP(A165,'Questions_de_Village_V1-2-1'!$A:$AB,15,FALSE)</f>
        <v>1</v>
      </c>
      <c r="M165" s="155">
        <f>VLOOKUP(A165,'Questions_de_Village_V1-2-1'!$A:$AB,16,FALSE)</f>
        <v>0</v>
      </c>
      <c r="N165" s="81"/>
      <c r="O165" s="81"/>
      <c r="P165" s="81">
        <v>1059</v>
      </c>
      <c r="Q165" s="81">
        <v>1123</v>
      </c>
      <c r="R165" s="81">
        <v>65</v>
      </c>
      <c r="S165" s="79">
        <v>418</v>
      </c>
      <c r="T165" s="79">
        <v>286</v>
      </c>
      <c r="U165" s="83">
        <v>68.421052631578945</v>
      </c>
      <c r="V165" s="79">
        <v>120</v>
      </c>
      <c r="W165" s="83">
        <v>28.708133971291865</v>
      </c>
      <c r="X165" s="82">
        <v>6.430769230769231</v>
      </c>
      <c r="Y165" s="82">
        <v>4.612903225806452</v>
      </c>
      <c r="Z165" s="82">
        <v>1.8461538461538463</v>
      </c>
      <c r="AA165" s="85">
        <v>57</v>
      </c>
      <c r="AB165" s="83">
        <v>87.692307692307693</v>
      </c>
      <c r="AC165" s="85">
        <v>5</v>
      </c>
      <c r="AD165" s="83">
        <v>7.6923076923076925</v>
      </c>
      <c r="AE165" s="85">
        <v>2</v>
      </c>
      <c r="AF165" s="83">
        <v>3.0769230769230771</v>
      </c>
      <c r="AG165" s="85">
        <v>0</v>
      </c>
      <c r="AH165" s="83">
        <v>0</v>
      </c>
      <c r="AI165" s="81">
        <v>52</v>
      </c>
      <c r="AJ165" s="81">
        <v>68</v>
      </c>
      <c r="AK165" s="83">
        <v>43.333333333333336</v>
      </c>
      <c r="AL165" s="83">
        <v>56.666666666666664</v>
      </c>
      <c r="AM165" s="83">
        <v>100</v>
      </c>
      <c r="AN165" s="84">
        <v>30.491666666666667</v>
      </c>
    </row>
    <row r="166" spans="1:40" x14ac:dyDescent="0.25">
      <c r="A166" s="150" t="s">
        <v>1357</v>
      </c>
      <c r="B166" s="81" t="s">
        <v>1681</v>
      </c>
      <c r="C166" s="155" t="str">
        <f>VLOOKUP(A166,'Questions_de_Village_V1-2-1'!$A:$AB,1,FALSE)</f>
        <v>Arbout Algos</v>
      </c>
      <c r="D166" s="155" t="str">
        <f>VLOOKUP(A166,'Questions_de_Village_V1-2-1'!$A:$AB,9,FALSE)</f>
        <v>Maltagne</v>
      </c>
      <c r="E166" s="155">
        <f>VLOOKUP(A166,'Questions_de_Village_V1-2-1'!$A:$AB,4,FALSE)</f>
        <v>12.267962764</v>
      </c>
      <c r="F166" s="155">
        <f>VLOOKUP(A166,'Questions_de_Village_V1-2-1'!$A:$AB,5,FALSE)</f>
        <v>16.577448302600001</v>
      </c>
      <c r="G166" s="155">
        <f>VLOOKUP(A166,'Questions_de_Village_V1-2-1'!$A:$AB,6,FALSE)</f>
        <v>327.25291514399999</v>
      </c>
      <c r="H166" s="155"/>
      <c r="I166" s="155" t="str">
        <f>VLOOKUP(A166,'Questions_de_Village_V1-2-1'!$A:$AB,10,FALSE)</f>
        <v>Daibaba_1_Maigana_</v>
      </c>
      <c r="J166" s="155" t="str">
        <f>VLOOKUP(A166,'Questions_de_Village_V1-2-1'!$A:$AB,11,FALSE)</f>
        <v>Maigana</v>
      </c>
      <c r="K166" s="155" t="str">
        <f>VLOOKUP(A166,'Questions_de_Village_V1-2-1'!$A:$AB,14,FALSE)</f>
        <v>bh_in_village</v>
      </c>
      <c r="L166" s="155">
        <f>VLOOKUP(A166,'Questions_de_Village_V1-2-1'!$A:$AB,15,FALSE)</f>
        <v>1</v>
      </c>
      <c r="M166" s="155">
        <f>VLOOKUP(A166,'Questions_de_Village_V1-2-1'!$A:$AB,16,FALSE)</f>
        <v>0</v>
      </c>
      <c r="N166" s="81"/>
      <c r="O166" s="81"/>
      <c r="P166" s="81">
        <v>584</v>
      </c>
      <c r="Q166" s="81">
        <v>688</v>
      </c>
      <c r="R166" s="81">
        <v>105</v>
      </c>
      <c r="S166" s="79">
        <v>744</v>
      </c>
      <c r="T166" s="79">
        <v>538</v>
      </c>
      <c r="U166" s="83">
        <v>72.311827956989248</v>
      </c>
      <c r="V166" s="79">
        <v>237</v>
      </c>
      <c r="W166" s="83">
        <v>31.85483870967742</v>
      </c>
      <c r="X166" s="82">
        <v>7.0857142857142854</v>
      </c>
      <c r="Y166" s="82">
        <v>6.2558139534883717</v>
      </c>
      <c r="Z166" s="82">
        <v>2.2571428571428571</v>
      </c>
      <c r="AA166" s="85">
        <v>72</v>
      </c>
      <c r="AB166" s="83">
        <v>68.571428571428569</v>
      </c>
      <c r="AC166" s="85">
        <v>11</v>
      </c>
      <c r="AD166" s="83">
        <v>10.476190476190476</v>
      </c>
      <c r="AE166" s="85">
        <v>1</v>
      </c>
      <c r="AF166" s="83">
        <v>0.95238095238095244</v>
      </c>
      <c r="AG166" s="85">
        <v>1</v>
      </c>
      <c r="AH166" s="83">
        <v>0.95238095238095244</v>
      </c>
      <c r="AI166" s="81">
        <v>108</v>
      </c>
      <c r="AJ166" s="81">
        <v>129</v>
      </c>
      <c r="AK166" s="83">
        <v>45.569620253164558</v>
      </c>
      <c r="AL166" s="83">
        <v>54.430379746835442</v>
      </c>
      <c r="AM166" s="83">
        <v>100</v>
      </c>
      <c r="AN166" s="84">
        <v>35.392405063291136</v>
      </c>
    </row>
    <row r="167" spans="1:40" x14ac:dyDescent="0.25">
      <c r="A167" s="150" t="s">
        <v>1078</v>
      </c>
      <c r="B167" s="81" t="s">
        <v>1078</v>
      </c>
      <c r="C167" s="155" t="str">
        <f>VLOOKUP(A167,'Questions_de_Village_V1-2-1'!$A:$AB,1,FALSE)</f>
        <v>Ardafarat</v>
      </c>
      <c r="D167" s="155" t="str">
        <f>VLOOKUP(A167,'Questions_de_Village_V1-2-1'!$A:$AB,9,FALSE)</f>
        <v>Ardafara1</v>
      </c>
      <c r="E167" s="155">
        <f>VLOOKUP(A167,'Questions_de_Village_V1-2-1'!$A:$AB,4,FALSE)</f>
        <v>12.425674819499999</v>
      </c>
      <c r="F167" s="155">
        <f>VLOOKUP(A167,'Questions_de_Village_V1-2-1'!$A:$AB,5,FALSE)</f>
        <v>16.697410879</v>
      </c>
      <c r="G167" s="155">
        <f>VLOOKUP(A167,'Questions_de_Village_V1-2-1'!$A:$AB,6,FALSE)</f>
        <v>302.11346662800003</v>
      </c>
      <c r="H167" s="155"/>
      <c r="I167" s="155" t="str">
        <f>VLOOKUP(A167,'Questions_de_Village_V1-2-1'!$A:$AB,10,FALSE)</f>
        <v>Daibaba_1_Maigana_</v>
      </c>
      <c r="J167" s="155" t="str">
        <f>VLOOKUP(A167,'Questions_de_Village_V1-2-1'!$A:$AB,11,FALSE)</f>
        <v>Albirebi</v>
      </c>
      <c r="K167" s="155" t="str">
        <f>VLOOKUP(A167,'Questions_de_Village_V1-2-1'!$A:$AB,14,FALSE)</f>
        <v>open_well_in_or_near_village</v>
      </c>
      <c r="L167" s="155">
        <f>VLOOKUP(A167,'Questions_de_Village_V1-2-1'!$A:$AB,15,FALSE)</f>
        <v>0</v>
      </c>
      <c r="M167" s="155">
        <f>VLOOKUP(A167,'Questions_de_Village_V1-2-1'!$A:$AB,16,FALSE)</f>
        <v>1</v>
      </c>
      <c r="N167" s="81"/>
      <c r="O167" s="81"/>
      <c r="P167" s="81">
        <v>1514</v>
      </c>
      <c r="Q167" s="81">
        <v>1562</v>
      </c>
      <c r="R167" s="81">
        <v>49</v>
      </c>
      <c r="S167" s="79">
        <v>375</v>
      </c>
      <c r="T167" s="79">
        <v>271</v>
      </c>
      <c r="U167" s="83">
        <v>72.266666666666666</v>
      </c>
      <c r="V167" s="79">
        <v>97</v>
      </c>
      <c r="W167" s="83">
        <v>25.866666666666667</v>
      </c>
      <c r="X167" s="82">
        <v>7.6530612244897958</v>
      </c>
      <c r="Y167" s="82">
        <v>6.0222222222222221</v>
      </c>
      <c r="Z167" s="82">
        <v>1.9795918367346939</v>
      </c>
      <c r="AA167" s="85">
        <v>40</v>
      </c>
      <c r="AB167" s="83">
        <v>81.632653061224488</v>
      </c>
      <c r="AC167" s="85">
        <v>7</v>
      </c>
      <c r="AD167" s="83">
        <v>14.285714285714285</v>
      </c>
      <c r="AE167" s="85">
        <v>1</v>
      </c>
      <c r="AF167" s="83">
        <v>2.0408163265306123</v>
      </c>
      <c r="AG167" s="85">
        <v>0</v>
      </c>
      <c r="AH167" s="83">
        <v>0</v>
      </c>
      <c r="AI167" s="81">
        <v>43</v>
      </c>
      <c r="AJ167" s="81">
        <v>54</v>
      </c>
      <c r="AK167" s="83">
        <v>44.329896907216494</v>
      </c>
      <c r="AL167" s="83">
        <v>55.670103092783506</v>
      </c>
      <c r="AM167" s="83">
        <v>100</v>
      </c>
      <c r="AN167" s="84">
        <v>34.773195876288661</v>
      </c>
    </row>
    <row r="168" spans="1:40" x14ac:dyDescent="0.25">
      <c r="A168" s="150" t="s">
        <v>1079</v>
      </c>
      <c r="B168" s="81" t="s">
        <v>1079</v>
      </c>
      <c r="C168" s="155" t="str">
        <f>VLOOKUP(A168,'Questions_de_Village_V1-2-1'!$A:$AB,1,FALSE)</f>
        <v>Ardafari 1</v>
      </c>
      <c r="D168" s="155" t="str">
        <f>VLOOKUP(A168,'Questions_de_Village_V1-2-1'!$A:$AB,9,FALSE)</f>
        <v>Ardafara2</v>
      </c>
      <c r="E168" s="155">
        <f>VLOOKUP(A168,'Questions_de_Village_V1-2-1'!$A:$AB,4,FALSE)</f>
        <v>12.4401658771</v>
      </c>
      <c r="F168" s="155">
        <f>VLOOKUP(A168,'Questions_de_Village_V1-2-1'!$A:$AB,5,FALSE)</f>
        <v>16.690318481999999</v>
      </c>
      <c r="G168" s="155">
        <f>VLOOKUP(A168,'Questions_de_Village_V1-2-1'!$A:$AB,6,FALSE)</f>
        <v>313.76411334099998</v>
      </c>
      <c r="H168" s="155"/>
      <c r="I168" s="155" t="str">
        <f>VLOOKUP(A168,'Questions_de_Village_V1-2-1'!$A:$AB,10,FALSE)</f>
        <v>Daibaba_1_Maigana_</v>
      </c>
      <c r="J168" s="155" t="str">
        <f>VLOOKUP(A168,'Questions_de_Village_V1-2-1'!$A:$AB,11,FALSE)</f>
        <v>Albirebi</v>
      </c>
      <c r="K168" s="155" t="str">
        <f>VLOOKUP(A168,'Questions_de_Village_V1-2-1'!$A:$AB,14,FALSE)</f>
        <v>open_well_in_or_near_village</v>
      </c>
      <c r="L168" s="155">
        <f>VLOOKUP(A168,'Questions_de_Village_V1-2-1'!$A:$AB,15,FALSE)</f>
        <v>0</v>
      </c>
      <c r="M168" s="155">
        <f>VLOOKUP(A168,'Questions_de_Village_V1-2-1'!$A:$AB,16,FALSE)</f>
        <v>1</v>
      </c>
      <c r="N168" s="81"/>
      <c r="O168" s="81"/>
      <c r="P168" s="81">
        <v>826</v>
      </c>
      <c r="Q168" s="81">
        <v>845</v>
      </c>
      <c r="R168" s="81">
        <v>20</v>
      </c>
      <c r="S168" s="79">
        <v>124</v>
      </c>
      <c r="T168" s="79">
        <v>85</v>
      </c>
      <c r="U168" s="83">
        <v>68.548387096774192</v>
      </c>
      <c r="V168" s="79">
        <v>44</v>
      </c>
      <c r="W168" s="83">
        <v>35.483870967741936</v>
      </c>
      <c r="X168" s="82">
        <v>6.2</v>
      </c>
      <c r="Y168" s="82">
        <v>4.4736842105263159</v>
      </c>
      <c r="Z168" s="82">
        <v>2.2000000000000002</v>
      </c>
      <c r="AA168" s="85">
        <v>18</v>
      </c>
      <c r="AB168" s="83">
        <v>90</v>
      </c>
      <c r="AC168" s="85">
        <v>2</v>
      </c>
      <c r="AD168" s="83">
        <v>10</v>
      </c>
      <c r="AE168" s="85">
        <v>0</v>
      </c>
      <c r="AF168" s="83">
        <v>0</v>
      </c>
      <c r="AG168" s="85">
        <v>0</v>
      </c>
      <c r="AH168" s="83">
        <v>0</v>
      </c>
      <c r="AI168" s="81">
        <v>14</v>
      </c>
      <c r="AJ168" s="81">
        <v>30</v>
      </c>
      <c r="AK168" s="83">
        <v>31.818181818181817</v>
      </c>
      <c r="AL168" s="83">
        <v>68.181818181818173</v>
      </c>
      <c r="AM168" s="83">
        <v>99.999999999999986</v>
      </c>
      <c r="AN168" s="84">
        <v>36.977272727272727</v>
      </c>
    </row>
    <row r="169" spans="1:40" x14ac:dyDescent="0.25">
      <c r="A169" s="150" t="s">
        <v>1907</v>
      </c>
      <c r="B169" s="81" t="s">
        <v>1907</v>
      </c>
      <c r="C169" s="155" t="e">
        <f>VLOOKUP(A169,'Questions_de_Village_V1-2-1'!$A:$AB,1,FALSE)</f>
        <v>#N/A</v>
      </c>
      <c r="D169" s="155" t="e">
        <f>VLOOKUP(A169,'Questions_de_Village_V1-2-1'!$A:$AB,9,FALSE)</f>
        <v>#N/A</v>
      </c>
      <c r="E169" s="155" t="e">
        <f>VLOOKUP(A169,'Questions_de_Village_V1-2-1'!$A:$AB,4,FALSE)</f>
        <v>#N/A</v>
      </c>
      <c r="F169" s="155" t="e">
        <f>VLOOKUP(A169,'Questions_de_Village_V1-2-1'!$A:$AB,5,FALSE)</f>
        <v>#N/A</v>
      </c>
      <c r="G169" s="155" t="e">
        <f>VLOOKUP(A169,'Questions_de_Village_V1-2-1'!$A:$AB,6,FALSE)</f>
        <v>#N/A</v>
      </c>
      <c r="H169" s="155"/>
      <c r="I169" s="155" t="e">
        <f>VLOOKUP(A169,'Questions_de_Village_V1-2-1'!$A:$AB,10,FALSE)</f>
        <v>#N/A</v>
      </c>
      <c r="J169" s="155" t="e">
        <f>VLOOKUP(A169,'Questions_de_Village_V1-2-1'!$A:$AB,11,FALSE)</f>
        <v>#N/A</v>
      </c>
      <c r="K169" s="155" t="e">
        <f>VLOOKUP(A169,'Questions_de_Village_V1-2-1'!$A:$AB,14,FALSE)</f>
        <v>#N/A</v>
      </c>
      <c r="L169" s="155" t="e">
        <f>VLOOKUP(A169,'Questions_de_Village_V1-2-1'!$A:$AB,15,FALSE)</f>
        <v>#N/A</v>
      </c>
      <c r="M169" s="155" t="e">
        <f>VLOOKUP(A169,'Questions_de_Village_V1-2-1'!$A:$AB,16,FALSE)</f>
        <v>#N/A</v>
      </c>
      <c r="N169" s="81"/>
      <c r="O169" s="81"/>
      <c r="P169" s="81">
        <v>1168</v>
      </c>
      <c r="Q169" s="81">
        <v>1233</v>
      </c>
      <c r="R169" s="81">
        <v>66</v>
      </c>
      <c r="S169" s="79">
        <v>485</v>
      </c>
      <c r="T169" s="79">
        <v>342</v>
      </c>
      <c r="U169" s="83">
        <v>70.515463917525778</v>
      </c>
      <c r="V169" s="79">
        <v>164</v>
      </c>
      <c r="W169" s="83">
        <v>33.814432989690722</v>
      </c>
      <c r="X169" s="82">
        <v>7.3484848484848486</v>
      </c>
      <c r="Y169" s="82">
        <v>5.2615384615384615</v>
      </c>
      <c r="Z169" s="82">
        <v>2.4848484848484849</v>
      </c>
      <c r="AA169" s="85">
        <v>54</v>
      </c>
      <c r="AB169" s="83">
        <v>81.818181818181827</v>
      </c>
      <c r="AC169" s="85">
        <v>10</v>
      </c>
      <c r="AD169" s="83">
        <v>15.151515151515152</v>
      </c>
      <c r="AE169" s="85">
        <v>1</v>
      </c>
      <c r="AF169" s="83">
        <v>1.5151515151515151</v>
      </c>
      <c r="AG169" s="85">
        <v>0</v>
      </c>
      <c r="AH169" s="83">
        <v>0</v>
      </c>
      <c r="AI169" s="81">
        <v>74</v>
      </c>
      <c r="AJ169" s="81">
        <v>90</v>
      </c>
      <c r="AK169" s="83">
        <v>45.121951219512198</v>
      </c>
      <c r="AL169" s="83">
        <v>54.878048780487809</v>
      </c>
      <c r="AM169" s="83">
        <v>100</v>
      </c>
      <c r="AN169" s="84">
        <v>37.048780487804876</v>
      </c>
    </row>
    <row r="170" spans="1:40" x14ac:dyDescent="0.25">
      <c r="A170" s="79" t="s">
        <v>1907</v>
      </c>
      <c r="B170" s="81" t="s">
        <v>1907</v>
      </c>
      <c r="C170" s="155" t="e">
        <f>VLOOKUP(A170,'Questions_de_Village_V1-2-1'!$A:$AB,1,FALSE)</f>
        <v>#N/A</v>
      </c>
      <c r="D170" s="155" t="e">
        <f>VLOOKUP(A170,'Questions_de_Village_V1-2-1'!$A:$AB,9,FALSE)</f>
        <v>#N/A</v>
      </c>
      <c r="E170" s="155" t="e">
        <f>VLOOKUP(A170,'Questions_de_Village_V1-2-1'!$A:$AB,4,FALSE)</f>
        <v>#N/A</v>
      </c>
      <c r="F170" s="155" t="e">
        <f>VLOOKUP(A170,'Questions_de_Village_V1-2-1'!$A:$AB,5,FALSE)</f>
        <v>#N/A</v>
      </c>
      <c r="G170" s="155" t="e">
        <f>VLOOKUP(A170,'Questions_de_Village_V1-2-1'!$A:$AB,6,FALSE)</f>
        <v>#N/A</v>
      </c>
      <c r="H170" s="155"/>
      <c r="I170" s="155" t="e">
        <f>VLOOKUP(A170,'Questions_de_Village_V1-2-1'!$A:$AB,10,FALSE)</f>
        <v>#N/A</v>
      </c>
      <c r="J170" s="155" t="e">
        <f>VLOOKUP(A170,'Questions_de_Village_V1-2-1'!$A:$AB,11,FALSE)</f>
        <v>#N/A</v>
      </c>
      <c r="K170" s="155" t="e">
        <f>VLOOKUP(A170,'Questions_de_Village_V1-2-1'!$A:$AB,14,FALSE)</f>
        <v>#N/A</v>
      </c>
      <c r="L170" s="155" t="e">
        <f>VLOOKUP(A170,'Questions_de_Village_V1-2-1'!$A:$AB,15,FALSE)</f>
        <v>#N/A</v>
      </c>
      <c r="M170" s="155" t="e">
        <f>VLOOKUP(A170,'Questions_de_Village_V1-2-1'!$A:$AB,16,FALSE)</f>
        <v>#N/A</v>
      </c>
      <c r="N170" s="81"/>
      <c r="O170" s="81"/>
      <c r="P170" s="81">
        <v>1168</v>
      </c>
      <c r="Q170" s="81">
        <v>1233</v>
      </c>
      <c r="R170" s="81">
        <v>66</v>
      </c>
      <c r="S170" s="79">
        <v>485</v>
      </c>
      <c r="T170" s="79">
        <v>342</v>
      </c>
      <c r="U170" s="83">
        <v>70.515463917525778</v>
      </c>
      <c r="V170" s="79">
        <v>164</v>
      </c>
      <c r="W170" s="83">
        <v>33.814432989690722</v>
      </c>
      <c r="X170" s="82">
        <v>7.3484848484848486</v>
      </c>
      <c r="Y170" s="82">
        <v>5.2615384615384615</v>
      </c>
      <c r="Z170" s="82">
        <v>2.4848484848484849</v>
      </c>
      <c r="AA170" s="85">
        <v>54</v>
      </c>
      <c r="AB170" s="83">
        <v>81.818181818181827</v>
      </c>
      <c r="AC170" s="85">
        <v>10</v>
      </c>
      <c r="AD170" s="83">
        <v>15.151515151515152</v>
      </c>
      <c r="AE170" s="85">
        <v>1</v>
      </c>
      <c r="AF170" s="83">
        <v>1.5151515151515151</v>
      </c>
      <c r="AG170" s="85">
        <v>0</v>
      </c>
      <c r="AH170" s="83">
        <v>0</v>
      </c>
      <c r="AI170" s="81">
        <v>74</v>
      </c>
      <c r="AJ170" s="81">
        <v>90</v>
      </c>
      <c r="AK170" s="83">
        <v>45.121951219512198</v>
      </c>
      <c r="AL170" s="83">
        <v>54.878048780487809</v>
      </c>
      <c r="AM170" s="83">
        <v>100</v>
      </c>
      <c r="AN170" s="84">
        <v>37.048780487804876</v>
      </c>
    </row>
    <row r="171" spans="1:40" x14ac:dyDescent="0.25">
      <c r="A171" s="79" t="s">
        <v>1183</v>
      </c>
      <c r="B171" s="81" t="s">
        <v>1183</v>
      </c>
      <c r="C171" s="155" t="str">
        <f>VLOOKUP(A171,'Questions_de_Village_V1-2-1'!$A:$AB,1,FALSE)</f>
        <v>Ardebe 1</v>
      </c>
      <c r="D171" s="155" t="str">
        <f>VLOOKUP(A171,'Questions_de_Village_V1-2-1'!$A:$AB,9,FALSE)</f>
        <v>Ardebe1</v>
      </c>
      <c r="E171" s="155">
        <f>VLOOKUP(A171,'Questions_de_Village_V1-2-1'!$A:$AB,4,FALSE)</f>
        <v>12.2354759557</v>
      </c>
      <c r="F171" s="155">
        <f>VLOOKUP(A171,'Questions_de_Village_V1-2-1'!$A:$AB,5,FALSE)</f>
        <v>17.016530497600002</v>
      </c>
      <c r="G171" s="155">
        <f>VLOOKUP(A171,'Questions_de_Village_V1-2-1'!$A:$AB,6,FALSE)</f>
        <v>337.483011901</v>
      </c>
      <c r="H171" s="155"/>
      <c r="I171" s="155" t="str">
        <f>VLOOKUP(A171,'Questions_de_Village_V1-2-1'!$A:$AB,10,FALSE)</f>
        <v>Tania_1_Bokoro_</v>
      </c>
      <c r="J171" s="155" t="str">
        <f>VLOOKUP(A171,'Questions_de_Village_V1-2-1'!$A:$AB,11,FALSE)</f>
        <v>Bokoro</v>
      </c>
      <c r="K171" s="155" t="str">
        <f>VLOOKUP(A171,'Questions_de_Village_V1-2-1'!$A:$AB,14,FALSE)</f>
        <v>bh_in_village</v>
      </c>
      <c r="L171" s="155">
        <f>VLOOKUP(A171,'Questions_de_Village_V1-2-1'!$A:$AB,15,FALSE)</f>
        <v>1</v>
      </c>
      <c r="M171" s="155">
        <f>VLOOKUP(A171,'Questions_de_Village_V1-2-1'!$A:$AB,16,FALSE)</f>
        <v>0</v>
      </c>
      <c r="N171" s="81"/>
      <c r="O171" s="81"/>
      <c r="P171" s="81">
        <v>2653</v>
      </c>
      <c r="Q171" s="81">
        <v>2727</v>
      </c>
      <c r="R171" s="81">
        <v>75</v>
      </c>
      <c r="S171" s="79">
        <v>358</v>
      </c>
      <c r="T171" s="79">
        <v>215</v>
      </c>
      <c r="U171" s="83">
        <v>60.055865921787714</v>
      </c>
      <c r="V171" s="79">
        <v>92</v>
      </c>
      <c r="W171" s="83">
        <v>25.69832402234637</v>
      </c>
      <c r="X171" s="82">
        <v>4.7733333333333334</v>
      </c>
      <c r="Y171" s="82">
        <v>3.1159420289855073</v>
      </c>
      <c r="Z171" s="82">
        <v>1.2266666666666666</v>
      </c>
      <c r="AA171" s="85">
        <v>69</v>
      </c>
      <c r="AB171" s="83">
        <v>92</v>
      </c>
      <c r="AC171" s="85">
        <v>3</v>
      </c>
      <c r="AD171" s="83">
        <v>4</v>
      </c>
      <c r="AE171" s="85">
        <v>1</v>
      </c>
      <c r="AF171" s="83">
        <v>1.3333333333333335</v>
      </c>
      <c r="AG171" s="85">
        <v>0</v>
      </c>
      <c r="AH171" s="83">
        <v>0</v>
      </c>
      <c r="AI171" s="81">
        <v>51</v>
      </c>
      <c r="AJ171" s="81">
        <v>41</v>
      </c>
      <c r="AK171" s="83">
        <v>55.434782608695656</v>
      </c>
      <c r="AL171" s="83">
        <v>44.565217391304344</v>
      </c>
      <c r="AM171" s="83">
        <v>100</v>
      </c>
      <c r="AN171" s="84">
        <v>36.75</v>
      </c>
    </row>
    <row r="172" spans="1:40" x14ac:dyDescent="0.25">
      <c r="A172" s="79" t="s">
        <v>1184</v>
      </c>
      <c r="B172" s="81" t="s">
        <v>1184</v>
      </c>
      <c r="C172" s="155" t="str">
        <f>VLOOKUP(A172,'Questions_de_Village_V1-2-1'!$A:$AB,1,FALSE)</f>
        <v>Ardebe 3</v>
      </c>
      <c r="D172" s="155" t="str">
        <f>VLOOKUP(A172,'Questions_de_Village_V1-2-1'!$A:$AB,9,FALSE)</f>
        <v>Ardebe3</v>
      </c>
      <c r="E172" s="155">
        <f>VLOOKUP(A172,'Questions_de_Village_V1-2-1'!$A:$AB,4,FALSE)</f>
        <v>12.2181007703</v>
      </c>
      <c r="F172" s="155">
        <f>VLOOKUP(A172,'Questions_de_Village_V1-2-1'!$A:$AB,5,FALSE)</f>
        <v>17.031595558900001</v>
      </c>
      <c r="G172" s="155">
        <f>VLOOKUP(A172,'Questions_de_Village_V1-2-1'!$A:$AB,6,FALSE)</f>
        <v>329.09363111599998</v>
      </c>
      <c r="H172" s="155"/>
      <c r="I172" s="155" t="str">
        <f>VLOOKUP(A172,'Questions_de_Village_V1-2-1'!$A:$AB,10,FALSE)</f>
        <v>Tania_2_Dukshi_</v>
      </c>
      <c r="J172" s="155" t="str">
        <f>VLOOKUP(A172,'Questions_de_Village_V1-2-1'!$A:$AB,11,FALSE)</f>
        <v>Bokoro</v>
      </c>
      <c r="K172" s="155" t="str">
        <f>VLOOKUP(A172,'Questions_de_Village_V1-2-1'!$A:$AB,14,FALSE)</f>
        <v>bh_in_village</v>
      </c>
      <c r="L172" s="155">
        <f>VLOOKUP(A172,'Questions_de_Village_V1-2-1'!$A:$AB,15,FALSE)</f>
        <v>2</v>
      </c>
      <c r="M172" s="155">
        <f>VLOOKUP(A172,'Questions_de_Village_V1-2-1'!$A:$AB,16,FALSE)</f>
        <v>0</v>
      </c>
      <c r="N172" s="81"/>
      <c r="O172" s="81"/>
      <c r="P172" s="81">
        <v>2728</v>
      </c>
      <c r="Q172" s="81">
        <v>2832</v>
      </c>
      <c r="R172" s="81">
        <v>105</v>
      </c>
      <c r="S172" s="79">
        <v>585</v>
      </c>
      <c r="T172" s="79">
        <v>373</v>
      </c>
      <c r="U172" s="83">
        <v>63.760683760683754</v>
      </c>
      <c r="V172" s="79">
        <v>153</v>
      </c>
      <c r="W172" s="83">
        <v>26.153846153846157</v>
      </c>
      <c r="X172" s="82">
        <v>5.5714285714285712</v>
      </c>
      <c r="Y172" s="82">
        <v>4.0989010989010985</v>
      </c>
      <c r="Z172" s="82">
        <v>1.4571428571428571</v>
      </c>
      <c r="AA172" s="85">
        <v>90</v>
      </c>
      <c r="AB172" s="83">
        <v>85.714285714285708</v>
      </c>
      <c r="AC172" s="85">
        <v>12</v>
      </c>
      <c r="AD172" s="83">
        <v>11.428571428571429</v>
      </c>
      <c r="AE172" s="85">
        <v>1</v>
      </c>
      <c r="AF172" s="83">
        <v>0.95238095238095244</v>
      </c>
      <c r="AG172" s="85">
        <v>0</v>
      </c>
      <c r="AH172" s="83">
        <v>0</v>
      </c>
      <c r="AI172" s="81">
        <v>72</v>
      </c>
      <c r="AJ172" s="81">
        <v>81</v>
      </c>
      <c r="AK172" s="83">
        <v>47.058823529411761</v>
      </c>
      <c r="AL172" s="83">
        <v>52.941176470588239</v>
      </c>
      <c r="AM172" s="83">
        <v>100</v>
      </c>
      <c r="AN172" s="84">
        <v>35.431372549019606</v>
      </c>
    </row>
    <row r="173" spans="1:40" x14ac:dyDescent="0.25">
      <c r="A173" s="79" t="s">
        <v>1185</v>
      </c>
      <c r="B173" s="81" t="s">
        <v>1185</v>
      </c>
      <c r="C173" s="155" t="str">
        <f>VLOOKUP(A173,'Questions_de_Village_V1-2-1'!$A:$AB,1,FALSE)</f>
        <v>Ardebe Centre</v>
      </c>
      <c r="D173" s="155" t="str">
        <f>VLOOKUP(A173,'Questions_de_Village_V1-2-1'!$A:$AB,9,FALSE)</f>
        <v>Ardebe 2 Centre</v>
      </c>
      <c r="E173" s="155">
        <f>VLOOKUP(A173,'Questions_de_Village_V1-2-1'!$A:$AB,4,FALSE)</f>
        <v>12.228248966500001</v>
      </c>
      <c r="F173" s="155">
        <f>VLOOKUP(A173,'Questions_de_Village_V1-2-1'!$A:$AB,5,FALSE)</f>
        <v>17.0276430314</v>
      </c>
      <c r="G173" s="155">
        <f>VLOOKUP(A173,'Questions_de_Village_V1-2-1'!$A:$AB,6,FALSE)</f>
        <v>309.164828473</v>
      </c>
      <c r="H173" s="155"/>
      <c r="I173" s="155" t="str">
        <f>VLOOKUP(A173,'Questions_de_Village_V1-2-1'!$A:$AB,10,FALSE)</f>
        <v>Tania_1_Bokoro_</v>
      </c>
      <c r="J173" s="155" t="str">
        <f>VLOOKUP(A173,'Questions_de_Village_V1-2-1'!$A:$AB,11,FALSE)</f>
        <v>Bokoro</v>
      </c>
      <c r="K173" s="155" t="str">
        <f>VLOOKUP(A173,'Questions_de_Village_V1-2-1'!$A:$AB,14,FALSE)</f>
        <v>bh_in_village</v>
      </c>
      <c r="L173" s="155">
        <f>VLOOKUP(A173,'Questions_de_Village_V1-2-1'!$A:$AB,15,FALSE)</f>
        <v>1</v>
      </c>
      <c r="M173" s="155">
        <f>VLOOKUP(A173,'Questions_de_Village_V1-2-1'!$A:$AB,16,FALSE)</f>
        <v>0</v>
      </c>
      <c r="N173" s="81"/>
      <c r="O173" s="81"/>
      <c r="P173" s="81">
        <v>2501</v>
      </c>
      <c r="Q173" s="81">
        <v>2652</v>
      </c>
      <c r="R173" s="81">
        <v>152</v>
      </c>
      <c r="S173" s="79">
        <v>954</v>
      </c>
      <c r="T173" s="79">
        <v>645</v>
      </c>
      <c r="U173" s="83">
        <v>67.610062893081761</v>
      </c>
      <c r="V173" s="79">
        <v>264</v>
      </c>
      <c r="W173" s="83">
        <v>27.672955974842768</v>
      </c>
      <c r="X173" s="82">
        <v>6.2763157894736841</v>
      </c>
      <c r="Y173" s="82">
        <v>4.6402877697841722</v>
      </c>
      <c r="Z173" s="82">
        <v>1.736842105263158</v>
      </c>
      <c r="AA173" s="85">
        <v>129</v>
      </c>
      <c r="AB173" s="83">
        <v>84.868421052631575</v>
      </c>
      <c r="AC173" s="85">
        <v>15</v>
      </c>
      <c r="AD173" s="83">
        <v>9.8684210526315788</v>
      </c>
      <c r="AE173" s="85">
        <v>4</v>
      </c>
      <c r="AF173" s="83">
        <v>2.6315789473684208</v>
      </c>
      <c r="AG173" s="85">
        <v>1</v>
      </c>
      <c r="AH173" s="83">
        <v>0.6578947368421052</v>
      </c>
      <c r="AI173" s="81">
        <v>126</v>
      </c>
      <c r="AJ173" s="81">
        <v>138</v>
      </c>
      <c r="AK173" s="83">
        <v>47.727272727272727</v>
      </c>
      <c r="AL173" s="83">
        <v>52.272727272727273</v>
      </c>
      <c r="AM173" s="83">
        <v>100</v>
      </c>
      <c r="AN173" s="84">
        <v>35.875</v>
      </c>
    </row>
    <row r="174" spans="1:40" x14ac:dyDescent="0.25">
      <c r="A174" s="150" t="s">
        <v>1874</v>
      </c>
      <c r="B174" s="81" t="s">
        <v>1874</v>
      </c>
      <c r="C174" s="155" t="str">
        <f>VLOOKUP(A174,'Questions_de_Village_V1-2-1'!$A:$AB,1,FALSE)</f>
        <v>Arekap</v>
      </c>
      <c r="D174" s="155" t="str">
        <f>VLOOKUP(A174,'Questions_de_Village_V1-2-1'!$A:$AB,9,FALSE)</f>
        <v>Arikab1</v>
      </c>
      <c r="E174" s="155">
        <f>VLOOKUP(A174,'Questions_de_Village_V1-2-1'!$A:$AB,4,FALSE)</f>
        <v>11.8651104775</v>
      </c>
      <c r="F174" s="155">
        <f>VLOOKUP(A174,'Questions_de_Village_V1-2-1'!$A:$AB,5,FALSE)</f>
        <v>17.115382959800002</v>
      </c>
      <c r="G174" s="155">
        <f>VLOOKUP(A174,'Questions_de_Village_V1-2-1'!$A:$AB,6,FALSE)</f>
        <v>339.84111466799999</v>
      </c>
      <c r="H174" s="155"/>
      <c r="I174" s="155" t="str">
        <f>VLOOKUP(A174,'Questions_de_Village_V1-2-1'!$A:$AB,10,FALSE)</f>
        <v>Yessie</v>
      </c>
      <c r="J174" s="155" t="str">
        <f>VLOOKUP(A174,'Questions_de_Village_V1-2-1'!$A:$AB,11,FALSE)</f>
        <v>Gama</v>
      </c>
      <c r="K174" s="155" t="str">
        <f>VLOOKUP(A174,'Questions_de_Village_V1-2-1'!$A:$AB,14,FALSE)</f>
        <v>bh_in_village</v>
      </c>
      <c r="L174" s="155">
        <f>VLOOKUP(A174,'Questions_de_Village_V1-2-1'!$A:$AB,15,FALSE)</f>
        <v>1</v>
      </c>
      <c r="M174" s="155">
        <f>VLOOKUP(A174,'Questions_de_Village_V1-2-1'!$A:$AB,16,FALSE)</f>
        <v>0</v>
      </c>
      <c r="N174" s="81"/>
      <c r="O174" s="81"/>
      <c r="P174" s="81">
        <v>1905</v>
      </c>
      <c r="Q174" s="81">
        <v>1927</v>
      </c>
      <c r="R174" s="81">
        <v>23</v>
      </c>
      <c r="S174" s="79">
        <v>119</v>
      </c>
      <c r="T174" s="79">
        <v>73</v>
      </c>
      <c r="U174" s="83">
        <v>61.344537815126053</v>
      </c>
      <c r="V174" s="79">
        <v>35</v>
      </c>
      <c r="W174" s="83">
        <v>29.411764705882355</v>
      </c>
      <c r="X174" s="82">
        <v>5.1739130434782608</v>
      </c>
      <c r="Y174" s="82">
        <v>3.65</v>
      </c>
      <c r="Z174" s="82">
        <v>1.5217391304347827</v>
      </c>
      <c r="AA174" s="85">
        <v>22</v>
      </c>
      <c r="AB174" s="83">
        <v>95.652173913043484</v>
      </c>
      <c r="AC174" s="85">
        <v>1</v>
      </c>
      <c r="AD174" s="83">
        <v>4.3478260869565215</v>
      </c>
      <c r="AE174" s="85">
        <v>0</v>
      </c>
      <c r="AF174" s="83">
        <v>0</v>
      </c>
      <c r="AG174" s="85">
        <v>0</v>
      </c>
      <c r="AH174" s="83">
        <v>0</v>
      </c>
      <c r="AI174" s="81">
        <v>19</v>
      </c>
      <c r="AJ174" s="81">
        <v>13</v>
      </c>
      <c r="AK174" s="83">
        <v>54.285714285714285</v>
      </c>
      <c r="AL174" s="83">
        <v>37.142857142857146</v>
      </c>
      <c r="AM174" s="83">
        <v>91.428571428571431</v>
      </c>
      <c r="AN174" s="84">
        <v>24.257142857142856</v>
      </c>
    </row>
    <row r="175" spans="1:40" x14ac:dyDescent="0.25">
      <c r="A175" s="79" t="s">
        <v>1813</v>
      </c>
      <c r="B175" s="81" t="s">
        <v>1813</v>
      </c>
      <c r="C175" s="155" t="str">
        <f>VLOOKUP(A175,'Questions_de_Village_V1-2-1'!$A:$AB,1,FALSE)</f>
        <v>Aretchi Adagaya</v>
      </c>
      <c r="D175" s="155" t="str">
        <f>VLOOKUP(A175,'Questions_de_Village_V1-2-1'!$A:$AB,9,FALSE)</f>
        <v>Aretchi Adarota</v>
      </c>
      <c r="E175" s="155">
        <f>VLOOKUP(A175,'Questions_de_Village_V1-2-1'!$A:$AB,4,FALSE)</f>
        <v>12.1519879388</v>
      </c>
      <c r="F175" s="155">
        <f>VLOOKUP(A175,'Questions_de_Village_V1-2-1'!$A:$AB,5,FALSE)</f>
        <v>17.053721855999999</v>
      </c>
      <c r="G175" s="155">
        <f>VLOOKUP(A175,'Questions_de_Village_V1-2-1'!$A:$AB,6,FALSE)</f>
        <v>317.13472719200001</v>
      </c>
      <c r="H175" s="155"/>
      <c r="I175" s="155" t="str">
        <f>VLOOKUP(A175,'Questions_de_Village_V1-2-1'!$A:$AB,10,FALSE)</f>
        <v>Tania_2_Dukshi_</v>
      </c>
      <c r="J175" s="155" t="str">
        <f>VLOOKUP(A175,'Questions_de_Village_V1-2-1'!$A:$AB,11,FALSE)</f>
        <v>Dilbini</v>
      </c>
      <c r="K175" s="155" t="str">
        <f>VLOOKUP(A175,'Questions_de_Village_V1-2-1'!$A:$AB,14,FALSE)</f>
        <v>bh_in_village</v>
      </c>
      <c r="L175" s="155">
        <f>VLOOKUP(A175,'Questions_de_Village_V1-2-1'!$A:$AB,15,FALSE)</f>
        <v>2</v>
      </c>
      <c r="M175" s="155">
        <f>VLOOKUP(A175,'Questions_de_Village_V1-2-1'!$A:$AB,16,FALSE)</f>
        <v>0</v>
      </c>
      <c r="N175" s="81"/>
      <c r="O175" s="81"/>
      <c r="P175" s="81">
        <v>1310</v>
      </c>
      <c r="Q175" s="81">
        <v>1369</v>
      </c>
      <c r="R175" s="81">
        <v>60</v>
      </c>
      <c r="S175" s="79">
        <v>365</v>
      </c>
      <c r="T175" s="79">
        <v>241</v>
      </c>
      <c r="U175" s="83">
        <v>66.027397260273972</v>
      </c>
      <c r="V175" s="79">
        <v>119</v>
      </c>
      <c r="W175" s="83">
        <v>32.602739726027394</v>
      </c>
      <c r="X175" s="82">
        <v>6.083333333333333</v>
      </c>
      <c r="Y175" s="82">
        <v>4.0166666666666666</v>
      </c>
      <c r="Z175" s="82">
        <v>1.9833333333333334</v>
      </c>
      <c r="AA175" s="85">
        <v>52</v>
      </c>
      <c r="AB175" s="83">
        <v>86.666666666666671</v>
      </c>
      <c r="AC175" s="85">
        <v>8</v>
      </c>
      <c r="AD175" s="83">
        <v>13.333333333333334</v>
      </c>
      <c r="AE175" s="85">
        <v>0</v>
      </c>
      <c r="AF175" s="83">
        <v>0</v>
      </c>
      <c r="AG175" s="85">
        <v>0</v>
      </c>
      <c r="AH175" s="83">
        <v>0</v>
      </c>
      <c r="AI175" s="81">
        <v>49</v>
      </c>
      <c r="AJ175" s="81">
        <v>69</v>
      </c>
      <c r="AK175" s="83">
        <v>41.17647058823529</v>
      </c>
      <c r="AL175" s="83">
        <v>57.983193277310932</v>
      </c>
      <c r="AM175" s="83">
        <v>99.159663865546221</v>
      </c>
      <c r="AN175" s="84">
        <v>31.579831932773111</v>
      </c>
    </row>
    <row r="176" spans="1:40" x14ac:dyDescent="0.25">
      <c r="A176" s="150" t="s">
        <v>541</v>
      </c>
      <c r="B176" s="81" t="s">
        <v>541</v>
      </c>
      <c r="C176" s="155" t="str">
        <f>VLOOKUP(A176,'Questions_de_Village_V1-2-1'!$A:$AB,1,FALSE)</f>
        <v>Arimta</v>
      </c>
      <c r="D176" s="155" t="str">
        <f>VLOOKUP(A176,'Questions_de_Village_V1-2-1'!$A:$AB,9,FALSE)</f>
        <v>Arimta</v>
      </c>
      <c r="E176" s="155">
        <f>VLOOKUP(A176,'Questions_de_Village_V1-2-1'!$A:$AB,4,FALSE)</f>
        <v>12.041865418900001</v>
      </c>
      <c r="F176" s="155">
        <f>VLOOKUP(A176,'Questions_de_Village_V1-2-1'!$A:$AB,5,FALSE)</f>
        <v>17.292035033800001</v>
      </c>
      <c r="G176" s="155">
        <f>VLOOKUP(A176,'Questions_de_Village_V1-2-1'!$A:$AB,6,FALSE)</f>
        <v>333.739680179</v>
      </c>
      <c r="H176" s="155"/>
      <c r="I176" s="155" t="str">
        <f>VLOOKUP(A176,'Questions_de_Village_V1-2-1'!$A:$AB,10,FALSE)</f>
        <v>Amloudouba</v>
      </c>
      <c r="J176" s="155" t="str">
        <f>VLOOKUP(A176,'Questions_de_Village_V1-2-1'!$A:$AB,11,FALSE)</f>
        <v>Ouled_Bili</v>
      </c>
      <c r="K176" s="155" t="str">
        <f>VLOOKUP(A176,'Questions_de_Village_V1-2-1'!$A:$AB,14,FALSE)</f>
        <v>swamp_far_away</v>
      </c>
      <c r="L176" s="155">
        <f>VLOOKUP(A176,'Questions_de_Village_V1-2-1'!$A:$AB,15,FALSE)</f>
        <v>0</v>
      </c>
      <c r="M176" s="155">
        <f>VLOOKUP(A176,'Questions_de_Village_V1-2-1'!$A:$AB,16,FALSE)</f>
        <v>1</v>
      </c>
      <c r="N176" s="81"/>
      <c r="O176" s="81"/>
      <c r="P176" s="81">
        <v>2632</v>
      </c>
      <c r="Q176" s="81">
        <v>2689</v>
      </c>
      <c r="R176" s="81">
        <v>58</v>
      </c>
      <c r="S176" s="79">
        <v>347</v>
      </c>
      <c r="T176" s="79">
        <v>221</v>
      </c>
      <c r="U176" s="83">
        <v>63.68876080691642</v>
      </c>
      <c r="V176" s="79">
        <v>82</v>
      </c>
      <c r="W176" s="83">
        <v>23.631123919308358</v>
      </c>
      <c r="X176" s="82">
        <v>5.9827586206896548</v>
      </c>
      <c r="Y176" s="82">
        <v>3.9464285714285716</v>
      </c>
      <c r="Z176" s="82">
        <v>1.4137931034482758</v>
      </c>
      <c r="AA176" s="85">
        <v>46</v>
      </c>
      <c r="AB176" s="83">
        <v>79.310344827586206</v>
      </c>
      <c r="AC176" s="85">
        <v>11</v>
      </c>
      <c r="AD176" s="83">
        <v>18.96551724137931</v>
      </c>
      <c r="AE176" s="85">
        <v>1</v>
      </c>
      <c r="AF176" s="83">
        <v>1.7241379310344827</v>
      </c>
      <c r="AG176" s="85">
        <v>0</v>
      </c>
      <c r="AH176" s="83">
        <v>0</v>
      </c>
      <c r="AI176" s="81">
        <v>42</v>
      </c>
      <c r="AJ176" s="81">
        <v>40</v>
      </c>
      <c r="AK176" s="83">
        <v>51.219512195121951</v>
      </c>
      <c r="AL176" s="83">
        <v>48.780487804878049</v>
      </c>
      <c r="AM176" s="83">
        <v>100</v>
      </c>
      <c r="AN176" s="84">
        <v>32.902439024390247</v>
      </c>
    </row>
    <row r="177" spans="1:40" x14ac:dyDescent="0.25">
      <c r="A177" s="80" t="s">
        <v>1358</v>
      </c>
      <c r="B177" s="81" t="s">
        <v>2005</v>
      </c>
      <c r="C177" s="155" t="str">
        <f>VLOOKUP(A177,'Questions_de_Village_V1-2-1'!$A:$AB,1,FALSE)</f>
        <v>Arogne 2</v>
      </c>
      <c r="D177" s="155" t="str">
        <f>VLOOKUP(A177,'Questions_de_Village_V1-2-1'!$A:$AB,9,FALSE)</f>
        <v>Anrongne2</v>
      </c>
      <c r="E177" s="155">
        <f>VLOOKUP(A177,'Questions_de_Village_V1-2-1'!$A:$AB,4,FALSE)</f>
        <v>12.0242469088</v>
      </c>
      <c r="F177" s="155">
        <f>VLOOKUP(A177,'Questions_de_Village_V1-2-1'!$A:$AB,5,FALSE)</f>
        <v>16.4150054172</v>
      </c>
      <c r="G177" s="155">
        <f>VLOOKUP(A177,'Questions_de_Village_V1-2-1'!$A:$AB,6,FALSE)</f>
        <v>316.969683207</v>
      </c>
      <c r="H177" s="155"/>
      <c r="I177" s="155" t="str">
        <f>VLOOKUP(A177,'Questions_de_Village_V1-2-1'!$A:$AB,10,FALSE)</f>
        <v>Daibaba_1_Maigana_</v>
      </c>
      <c r="J177" s="155" t="str">
        <f>VLOOKUP(A177,'Questions_de_Village_V1-2-1'!$A:$AB,11,FALSE)</f>
        <v>Maigana</v>
      </c>
      <c r="K177" s="155" t="str">
        <f>VLOOKUP(A177,'Questions_de_Village_V1-2-1'!$A:$AB,14,FALSE)</f>
        <v>bh_in_village</v>
      </c>
      <c r="L177" s="155">
        <f>VLOOKUP(A177,'Questions_de_Village_V1-2-1'!$A:$AB,15,FALSE)</f>
        <v>0</v>
      </c>
      <c r="M177" s="155">
        <f>VLOOKUP(A177,'Questions_de_Village_V1-2-1'!$A:$AB,16,FALSE)</f>
        <v>1</v>
      </c>
      <c r="N177" s="81"/>
      <c r="O177" s="81"/>
      <c r="P177" s="81">
        <v>1144</v>
      </c>
      <c r="Q177" s="81">
        <v>1156</v>
      </c>
      <c r="R177" s="81">
        <v>13</v>
      </c>
      <c r="S177" s="79">
        <v>59</v>
      </c>
      <c r="T177" s="79">
        <v>34</v>
      </c>
      <c r="U177" s="83">
        <v>57.627118644067799</v>
      </c>
      <c r="V177" s="79">
        <v>22</v>
      </c>
      <c r="W177" s="83">
        <v>37.288135593220339</v>
      </c>
      <c r="X177" s="82">
        <v>4.5384615384615383</v>
      </c>
      <c r="Y177" s="82">
        <v>3.4</v>
      </c>
      <c r="Z177" s="82">
        <v>1.6923076923076923</v>
      </c>
      <c r="AA177" s="85">
        <v>12</v>
      </c>
      <c r="AB177" s="83">
        <v>92.307692307692307</v>
      </c>
      <c r="AC177" s="85">
        <v>1</v>
      </c>
      <c r="AD177" s="83">
        <v>7.6923076923076925</v>
      </c>
      <c r="AE177" s="85">
        <v>0</v>
      </c>
      <c r="AF177" s="83">
        <v>0</v>
      </c>
      <c r="AG177" s="85">
        <v>0</v>
      </c>
      <c r="AH177" s="83">
        <v>0</v>
      </c>
      <c r="AI177" s="81">
        <v>11</v>
      </c>
      <c r="AJ177" s="81">
        <v>11</v>
      </c>
      <c r="AK177" s="83">
        <v>50</v>
      </c>
      <c r="AL177" s="83">
        <v>50</v>
      </c>
      <c r="AM177" s="83">
        <v>100</v>
      </c>
      <c r="AN177" s="84">
        <v>31</v>
      </c>
    </row>
    <row r="178" spans="1:40" x14ac:dyDescent="0.25">
      <c r="A178" s="80" t="s">
        <v>1433</v>
      </c>
      <c r="B178" s="81" t="s">
        <v>1433</v>
      </c>
      <c r="C178" s="155" t="str">
        <f>VLOOKUP(A178,'Questions_de_Village_V1-2-1'!$A:$AB,1,FALSE)</f>
        <v>Assabaye</v>
      </c>
      <c r="D178" s="155" t="str">
        <f>VLOOKUP(A178,'Questions_de_Village_V1-2-1'!$A:$AB,9,FALSE)</f>
        <v>Asabaya</v>
      </c>
      <c r="E178" s="155">
        <f>VLOOKUP(A178,'Questions_de_Village_V1-2-1'!$A:$AB,4,FALSE)</f>
        <v>11.943973890900001</v>
      </c>
      <c r="F178" s="155">
        <f>VLOOKUP(A178,'Questions_de_Village_V1-2-1'!$A:$AB,5,FALSE)</f>
        <v>17.2995801229</v>
      </c>
      <c r="G178" s="155">
        <f>VLOOKUP(A178,'Questions_de_Village_V1-2-1'!$A:$AB,6,FALSE)</f>
        <v>273.49950147200002</v>
      </c>
      <c r="H178" s="155"/>
      <c r="I178" s="155" t="str">
        <f>VLOOKUP(A178,'Questions_de_Village_V1-2-1'!$A:$AB,10,FALSE)</f>
        <v>Amloudouba</v>
      </c>
      <c r="J178" s="155" t="str">
        <f>VLOOKUP(A178,'Questions_de_Village_V1-2-1'!$A:$AB,11,FALSE)</f>
        <v>Ouled_Bili</v>
      </c>
      <c r="K178" s="155" t="str">
        <f>VLOOKUP(A178,'Questions_de_Village_V1-2-1'!$A:$AB,14,FALSE)</f>
        <v>open_well_in_or_near_village</v>
      </c>
      <c r="L178" s="155">
        <f>VLOOKUP(A178,'Questions_de_Village_V1-2-1'!$A:$AB,15,FALSE)</f>
        <v>0</v>
      </c>
      <c r="M178" s="155">
        <f>VLOOKUP(A178,'Questions_de_Village_V1-2-1'!$A:$AB,16,FALSE)</f>
        <v>1</v>
      </c>
      <c r="N178" s="81"/>
      <c r="O178" s="81"/>
      <c r="P178" s="81">
        <v>2166</v>
      </c>
      <c r="Q178" s="81">
        <v>2230</v>
      </c>
      <c r="R178" s="81">
        <v>65</v>
      </c>
      <c r="S178" s="79">
        <v>385</v>
      </c>
      <c r="T178" s="79">
        <v>247</v>
      </c>
      <c r="U178" s="83">
        <v>64.15584415584415</v>
      </c>
      <c r="V178" s="79">
        <v>144</v>
      </c>
      <c r="W178" s="83">
        <v>37.402597402597401</v>
      </c>
      <c r="X178" s="82">
        <v>5.9230769230769234</v>
      </c>
      <c r="Y178" s="82">
        <v>4.4107142857142856</v>
      </c>
      <c r="Z178" s="82">
        <v>2.2153846153846155</v>
      </c>
      <c r="AA178" s="85">
        <v>50</v>
      </c>
      <c r="AB178" s="83">
        <v>76.923076923076934</v>
      </c>
      <c r="AC178" s="85">
        <v>12</v>
      </c>
      <c r="AD178" s="83">
        <v>18.461538461538463</v>
      </c>
      <c r="AE178" s="85">
        <v>3</v>
      </c>
      <c r="AF178" s="83">
        <v>4.6153846153846159</v>
      </c>
      <c r="AG178" s="85">
        <v>0</v>
      </c>
      <c r="AH178" s="83">
        <v>0</v>
      </c>
      <c r="AI178" s="81">
        <v>71</v>
      </c>
      <c r="AJ178" s="81">
        <v>73</v>
      </c>
      <c r="AK178" s="83">
        <v>49.305555555555557</v>
      </c>
      <c r="AL178" s="83">
        <v>50.694444444444443</v>
      </c>
      <c r="AM178" s="83">
        <v>100</v>
      </c>
      <c r="AN178" s="84">
        <v>35.027777777777779</v>
      </c>
    </row>
    <row r="179" spans="1:40" x14ac:dyDescent="0.25">
      <c r="A179" s="80" t="s">
        <v>1286</v>
      </c>
      <c r="B179" s="81" t="s">
        <v>1977</v>
      </c>
      <c r="C179" s="155" t="str">
        <f>VLOOKUP(A179,'Questions_de_Village_V1-2-1'!$A:$AB,1,FALSE)</f>
        <v>Assamale</v>
      </c>
      <c r="D179" s="155" t="str">
        <f>VLOOKUP(A179,'Questions_de_Village_V1-2-1'!$A:$AB,9,FALSE)</f>
        <v>Assamale</v>
      </c>
      <c r="E179" s="155">
        <f>VLOOKUP(A179,'Questions_de_Village_V1-2-1'!$A:$AB,4,FALSE)</f>
        <v>12.671651026899999</v>
      </c>
      <c r="F179" s="155">
        <f>VLOOKUP(A179,'Questions_de_Village_V1-2-1'!$A:$AB,5,FALSE)</f>
        <v>16.980007355400002</v>
      </c>
      <c r="G179" s="155">
        <f>VLOOKUP(A179,'Questions_de_Village_V1-2-1'!$A:$AB,6,FALSE)</f>
        <v>314.92980553400002</v>
      </c>
      <c r="H179" s="155"/>
      <c r="I179" s="155" t="str">
        <f>VLOOKUP(A179,'Questions_de_Village_V1-2-1'!$A:$AB,10,FALSE)</f>
        <v>Moito</v>
      </c>
      <c r="J179" s="155" t="str">
        <f>VLOOKUP(A179,'Questions_de_Village_V1-2-1'!$A:$AB,11,FALSE)</f>
        <v>Djokhana</v>
      </c>
      <c r="K179" s="155" t="str">
        <f>VLOOKUP(A179,'Questions_de_Village_V1-2-1'!$A:$AB,14,FALSE)</f>
        <v>open_well_far_from_village</v>
      </c>
      <c r="L179" s="155">
        <f>VLOOKUP(A179,'Questions_de_Village_V1-2-1'!$A:$AB,15,FALSE)</f>
        <v>0</v>
      </c>
      <c r="M179" s="155">
        <f>VLOOKUP(A179,'Questions_de_Village_V1-2-1'!$A:$AB,16,FALSE)</f>
        <v>0</v>
      </c>
      <c r="N179" s="81"/>
      <c r="O179" s="81"/>
      <c r="P179" s="81">
        <v>2</v>
      </c>
      <c r="Q179" s="81">
        <v>174</v>
      </c>
      <c r="R179" s="81">
        <v>173</v>
      </c>
      <c r="S179" s="79">
        <v>1094</v>
      </c>
      <c r="T179" s="79">
        <v>747</v>
      </c>
      <c r="U179" s="83">
        <v>68.28153564899452</v>
      </c>
      <c r="V179" s="79">
        <v>311</v>
      </c>
      <c r="W179" s="83">
        <v>28.427787934186473</v>
      </c>
      <c r="X179" s="82">
        <v>6.3236994219653182</v>
      </c>
      <c r="Y179" s="82">
        <v>4.3179190751445082</v>
      </c>
      <c r="Z179" s="82">
        <v>1.7976878612716762</v>
      </c>
      <c r="AA179" s="85">
        <v>172</v>
      </c>
      <c r="AB179" s="83">
        <v>99.421965317919074</v>
      </c>
      <c r="AC179" s="85">
        <v>1</v>
      </c>
      <c r="AD179" s="83">
        <v>0.57803468208092479</v>
      </c>
      <c r="AE179" s="85">
        <v>0</v>
      </c>
      <c r="AF179" s="83">
        <v>0</v>
      </c>
      <c r="AG179" s="85">
        <v>0</v>
      </c>
      <c r="AH179" s="83">
        <v>0</v>
      </c>
      <c r="AI179" s="81">
        <v>159</v>
      </c>
      <c r="AJ179" s="81">
        <v>152</v>
      </c>
      <c r="AK179" s="83">
        <v>51.125401929260448</v>
      </c>
      <c r="AL179" s="83">
        <v>48.874598070739552</v>
      </c>
      <c r="AM179" s="83">
        <v>100</v>
      </c>
      <c r="AN179" s="84">
        <v>22.778135048231512</v>
      </c>
    </row>
    <row r="180" spans="1:40" x14ac:dyDescent="0.25">
      <c r="A180" s="80" t="s">
        <v>1911</v>
      </c>
      <c r="B180" s="81" t="s">
        <v>1911</v>
      </c>
      <c r="C180" s="155" t="e">
        <f>VLOOKUP(A180,'Questions_de_Village_V1-2-1'!$A:$AB,1,FALSE)</f>
        <v>#N/A</v>
      </c>
      <c r="D180" s="155" t="e">
        <f>VLOOKUP(A180,'Questions_de_Village_V1-2-1'!$A:$AB,9,FALSE)</f>
        <v>#N/A</v>
      </c>
      <c r="E180" s="155" t="e">
        <f>VLOOKUP(A180,'Questions_de_Village_V1-2-1'!$A:$AB,4,FALSE)</f>
        <v>#N/A</v>
      </c>
      <c r="F180" s="155" t="e">
        <f>VLOOKUP(A180,'Questions_de_Village_V1-2-1'!$A:$AB,5,FALSE)</f>
        <v>#N/A</v>
      </c>
      <c r="G180" s="155" t="e">
        <f>VLOOKUP(A180,'Questions_de_Village_V1-2-1'!$A:$AB,6,FALSE)</f>
        <v>#N/A</v>
      </c>
      <c r="H180" s="155"/>
      <c r="I180" s="155" t="e">
        <f>VLOOKUP(A180,'Questions_de_Village_V1-2-1'!$A:$AB,10,FALSE)</f>
        <v>#N/A</v>
      </c>
      <c r="J180" s="155" t="e">
        <f>VLOOKUP(A180,'Questions_de_Village_V1-2-1'!$A:$AB,11,FALSE)</f>
        <v>#N/A</v>
      </c>
      <c r="K180" s="155" t="e">
        <f>VLOOKUP(A180,'Questions_de_Village_V1-2-1'!$A:$AB,14,FALSE)</f>
        <v>#N/A</v>
      </c>
      <c r="L180" s="155" t="e">
        <f>VLOOKUP(A180,'Questions_de_Village_V1-2-1'!$A:$AB,15,FALSE)</f>
        <v>#N/A</v>
      </c>
      <c r="M180" s="155" t="e">
        <f>VLOOKUP(A180,'Questions_de_Village_V1-2-1'!$A:$AB,16,FALSE)</f>
        <v>#N/A</v>
      </c>
      <c r="N180" s="81"/>
      <c r="O180" s="81"/>
      <c r="P180" s="81">
        <v>2525</v>
      </c>
      <c r="Q180" s="81">
        <v>2572</v>
      </c>
      <c r="R180" s="81">
        <v>48</v>
      </c>
      <c r="S180" s="79">
        <v>342</v>
      </c>
      <c r="T180" s="79">
        <v>237</v>
      </c>
      <c r="U180" s="83">
        <v>69.298245614035096</v>
      </c>
      <c r="V180" s="79">
        <v>105</v>
      </c>
      <c r="W180" s="83">
        <v>30.701754385964914</v>
      </c>
      <c r="X180" s="82">
        <v>7.125</v>
      </c>
      <c r="Y180" s="82">
        <v>5.042553191489362</v>
      </c>
      <c r="Z180" s="82">
        <v>2.1875</v>
      </c>
      <c r="AA180" s="85">
        <v>38</v>
      </c>
      <c r="AB180" s="83">
        <v>79.166666666666657</v>
      </c>
      <c r="AC180" s="85">
        <v>8</v>
      </c>
      <c r="AD180" s="83">
        <v>16.666666666666664</v>
      </c>
      <c r="AE180" s="85">
        <v>1</v>
      </c>
      <c r="AF180" s="83">
        <v>2.083333333333333</v>
      </c>
      <c r="AG180" s="85">
        <v>0</v>
      </c>
      <c r="AH180" s="83">
        <v>0</v>
      </c>
      <c r="AI180" s="81">
        <v>51</v>
      </c>
      <c r="AJ180" s="81">
        <v>54</v>
      </c>
      <c r="AK180" s="83">
        <v>48.571428571428569</v>
      </c>
      <c r="AL180" s="83">
        <v>51.428571428571423</v>
      </c>
      <c r="AM180" s="83">
        <v>100</v>
      </c>
      <c r="AN180" s="84">
        <v>33.390476190476193</v>
      </c>
    </row>
    <row r="181" spans="1:40" x14ac:dyDescent="0.25">
      <c r="A181" s="71" t="s">
        <v>1121</v>
      </c>
      <c r="B181" s="81" t="s">
        <v>1121</v>
      </c>
      <c r="C181" s="155" t="str">
        <f>VLOOKUP(A181,'Questions_de_Village_V1-2-1'!$A:$AB,1,FALSE)</f>
        <v>Atoueli 2</v>
      </c>
      <c r="D181" s="155" t="str">
        <f>VLOOKUP(A181,'Questions_de_Village_V1-2-1'!$A:$AB,9,FALSE)</f>
        <v>Atouel2</v>
      </c>
      <c r="E181" s="155">
        <f>VLOOKUP(A181,'Questions_de_Village_V1-2-1'!$A:$AB,4,FALSE)</f>
        <v>12.157933054100001</v>
      </c>
      <c r="F181" s="155">
        <f>VLOOKUP(A181,'Questions_de_Village_V1-2-1'!$A:$AB,5,FALSE)</f>
        <v>17.574423079500001</v>
      </c>
      <c r="G181" s="155">
        <f>VLOOKUP(A181,'Questions_de_Village_V1-2-1'!$A:$AB,6,FALSE)</f>
        <v>337.56657931799998</v>
      </c>
      <c r="H181" s="155"/>
      <c r="I181" s="155" t="str">
        <f>VLOOKUP(A181,'Questions_de_Village_V1-2-1'!$A:$AB,10,FALSE)</f>
        <v>Amloudouba</v>
      </c>
      <c r="J181" s="155" t="str">
        <f>VLOOKUP(A181,'Questions_de_Village_V1-2-1'!$A:$AB,11,FALSE)</f>
        <v>Arbouchatak</v>
      </c>
      <c r="K181" s="155" t="str">
        <f>VLOOKUP(A181,'Questions_de_Village_V1-2-1'!$A:$AB,14,FALSE)</f>
        <v>swamp_near_by</v>
      </c>
      <c r="L181" s="155">
        <f>VLOOKUP(A181,'Questions_de_Village_V1-2-1'!$A:$AB,15,FALSE)</f>
        <v>0</v>
      </c>
      <c r="M181" s="155">
        <f>VLOOKUP(A181,'Questions_de_Village_V1-2-1'!$A:$AB,16,FALSE)</f>
        <v>0</v>
      </c>
      <c r="N181" s="81"/>
      <c r="O181" s="81"/>
      <c r="P181" s="81">
        <v>1011</v>
      </c>
      <c r="Q181" s="81">
        <v>1047</v>
      </c>
      <c r="R181" s="81">
        <v>37</v>
      </c>
      <c r="S181" s="79">
        <v>207</v>
      </c>
      <c r="T181" s="79">
        <v>141</v>
      </c>
      <c r="U181" s="83">
        <v>68.115942028985515</v>
      </c>
      <c r="V181" s="79">
        <v>57</v>
      </c>
      <c r="W181" s="83">
        <v>27.536231884057973</v>
      </c>
      <c r="X181" s="82">
        <v>5.5945945945945947</v>
      </c>
      <c r="Y181" s="82">
        <v>3.810810810810811</v>
      </c>
      <c r="Z181" s="82">
        <v>1.5405405405405406</v>
      </c>
      <c r="AA181" s="85">
        <v>36</v>
      </c>
      <c r="AB181" s="83">
        <v>97.297297297297305</v>
      </c>
      <c r="AC181" s="85">
        <v>1</v>
      </c>
      <c r="AD181" s="83">
        <v>2.7027027027027026</v>
      </c>
      <c r="AE181" s="85">
        <v>0</v>
      </c>
      <c r="AF181" s="83">
        <v>0</v>
      </c>
      <c r="AG181" s="85">
        <v>0</v>
      </c>
      <c r="AH181" s="83">
        <v>0</v>
      </c>
      <c r="AI181" s="81">
        <v>27</v>
      </c>
      <c r="AJ181" s="81">
        <v>30</v>
      </c>
      <c r="AK181" s="83">
        <v>47.368421052631575</v>
      </c>
      <c r="AL181" s="83">
        <v>52.631578947368418</v>
      </c>
      <c r="AM181" s="83">
        <v>100</v>
      </c>
      <c r="AN181" s="84">
        <v>34.877192982456137</v>
      </c>
    </row>
    <row r="182" spans="1:40" x14ac:dyDescent="0.25">
      <c r="A182" s="79" t="s">
        <v>860</v>
      </c>
      <c r="B182" s="81" t="s">
        <v>860</v>
      </c>
      <c r="C182" s="155" t="str">
        <f>VLOOKUP(A182,'Questions_de_Village_V1-2-1'!$A:$AB,1,FALSE)</f>
        <v>Awoni Chari</v>
      </c>
      <c r="D182" s="155" t="str">
        <f>VLOOKUP(A182,'Questions_de_Village_V1-2-1'!$A:$AB,9,FALSE)</f>
        <v>Awoni Chari</v>
      </c>
      <c r="E182" s="155">
        <f>VLOOKUP(A182,'Questions_de_Village_V1-2-1'!$A:$AB,4,FALSE)</f>
        <v>12.913084817</v>
      </c>
      <c r="F182" s="155">
        <f>VLOOKUP(A182,'Questions_de_Village_V1-2-1'!$A:$AB,5,FALSE)</f>
        <v>16.756114398499999</v>
      </c>
      <c r="G182" s="155">
        <f>VLOOKUP(A182,'Questions_de_Village_V1-2-1'!$A:$AB,6,FALSE)</f>
        <v>298.69106836200001</v>
      </c>
      <c r="H182" s="155"/>
      <c r="I182" s="155" t="str">
        <f>VLOOKUP(A182,'Questions_de_Village_V1-2-1'!$A:$AB,10,FALSE)</f>
        <v>Moito</v>
      </c>
      <c r="J182" s="155" t="str">
        <f>VLOOKUP(A182,'Questions_de_Village_V1-2-1'!$A:$AB,11,FALSE)</f>
        <v>Tersefe</v>
      </c>
      <c r="K182" s="155" t="str">
        <f>VLOOKUP(A182,'Questions_de_Village_V1-2-1'!$A:$AB,14,FALSE)</f>
        <v>open_well_far_from_village</v>
      </c>
      <c r="L182" s="155">
        <f>VLOOKUP(A182,'Questions_de_Village_V1-2-1'!$A:$AB,15,FALSE)</f>
        <v>0</v>
      </c>
      <c r="M182" s="155">
        <f>VLOOKUP(A182,'Questions_de_Village_V1-2-1'!$A:$AB,16,FALSE)</f>
        <v>0</v>
      </c>
      <c r="N182" s="81"/>
      <c r="O182" s="81"/>
      <c r="P182" s="81">
        <v>1411</v>
      </c>
      <c r="Q182" s="81">
        <v>1433</v>
      </c>
      <c r="R182" s="81">
        <v>23</v>
      </c>
      <c r="S182" s="79">
        <v>173</v>
      </c>
      <c r="T182" s="79">
        <v>127</v>
      </c>
      <c r="U182" s="83">
        <v>73.410404624277461</v>
      </c>
      <c r="V182" s="79">
        <v>61</v>
      </c>
      <c r="W182" s="83">
        <v>35.260115606936417</v>
      </c>
      <c r="X182" s="82">
        <v>7.5217391304347823</v>
      </c>
      <c r="Y182" s="82">
        <v>5.5217391304347823</v>
      </c>
      <c r="Z182" s="82">
        <v>2.652173913043478</v>
      </c>
      <c r="AA182" s="85">
        <v>23</v>
      </c>
      <c r="AB182" s="83">
        <v>100</v>
      </c>
      <c r="AC182" s="85">
        <v>0</v>
      </c>
      <c r="AD182" s="83">
        <v>0</v>
      </c>
      <c r="AE182" s="85">
        <v>0</v>
      </c>
      <c r="AF182" s="83">
        <v>0</v>
      </c>
      <c r="AG182" s="85">
        <v>0</v>
      </c>
      <c r="AH182" s="83">
        <v>0</v>
      </c>
      <c r="AI182" s="81">
        <v>31</v>
      </c>
      <c r="AJ182" s="81">
        <v>30</v>
      </c>
      <c r="AK182" s="83">
        <v>50.819672131147541</v>
      </c>
      <c r="AL182" s="83">
        <v>49.180327868852459</v>
      </c>
      <c r="AM182" s="83">
        <v>100</v>
      </c>
      <c r="AN182" s="84">
        <v>34.42622950819672</v>
      </c>
    </row>
    <row r="183" spans="1:40" x14ac:dyDescent="0.25">
      <c r="A183" s="79" t="s">
        <v>1144</v>
      </c>
      <c r="B183" s="81" t="s">
        <v>1144</v>
      </c>
      <c r="C183" s="155" t="str">
        <f>VLOOKUP(A183,'Questions_de_Village_V1-2-1'!$A:$AB,1,FALSE)</f>
        <v>Babalah</v>
      </c>
      <c r="D183" s="155" t="str">
        <f>VLOOKUP(A183,'Questions_de_Village_V1-2-1'!$A:$AB,9,FALSE)</f>
        <v>Babala</v>
      </c>
      <c r="E183" s="155">
        <f>VLOOKUP(A183,'Questions_de_Village_V1-2-1'!$A:$AB,4,FALSE)</f>
        <v>12.7357141539</v>
      </c>
      <c r="F183" s="155">
        <f>VLOOKUP(A183,'Questions_de_Village_V1-2-1'!$A:$AB,5,FALSE)</f>
        <v>16.172823639499999</v>
      </c>
      <c r="G183" s="155">
        <f>VLOOKUP(A183,'Questions_de_Village_V1-2-1'!$A:$AB,6,FALSE)</f>
        <v>318.82302601399999</v>
      </c>
      <c r="H183" s="155"/>
      <c r="I183" s="155" t="str">
        <f>VLOOKUP(A183,'Questions_de_Village_V1-2-1'!$A:$AB,10,FALSE)</f>
        <v>Assala</v>
      </c>
      <c r="J183" s="155" t="str">
        <f>VLOOKUP(A183,'Questions_de_Village_V1-2-1'!$A:$AB,11,FALSE)</f>
        <v>Bisney</v>
      </c>
      <c r="K183" s="155" t="str">
        <f>VLOOKUP(A183,'Questions_de_Village_V1-2-1'!$A:$AB,14,FALSE)</f>
        <v>open_well_far_from_village</v>
      </c>
      <c r="L183" s="155">
        <f>VLOOKUP(A183,'Questions_de_Village_V1-2-1'!$A:$AB,15,FALSE)</f>
        <v>0</v>
      </c>
      <c r="M183" s="155">
        <f>VLOOKUP(A183,'Questions_de_Village_V1-2-1'!$A:$AB,16,FALSE)</f>
        <v>1</v>
      </c>
      <c r="N183" s="81"/>
      <c r="O183" s="81"/>
      <c r="P183" s="81">
        <v>1229</v>
      </c>
      <c r="Q183" s="81">
        <v>1246</v>
      </c>
      <c r="R183" s="81">
        <v>18</v>
      </c>
      <c r="S183" s="79">
        <v>100</v>
      </c>
      <c r="T183" s="79">
        <v>63</v>
      </c>
      <c r="U183" s="83">
        <v>63</v>
      </c>
      <c r="V183" s="79">
        <v>32</v>
      </c>
      <c r="W183" s="83">
        <v>32</v>
      </c>
      <c r="X183" s="82">
        <v>5.5555555555555554</v>
      </c>
      <c r="Y183" s="82">
        <v>3.5</v>
      </c>
      <c r="Z183" s="82">
        <v>1.7777777777777777</v>
      </c>
      <c r="AA183" s="85">
        <v>16</v>
      </c>
      <c r="AB183" s="83">
        <v>88.888888888888886</v>
      </c>
      <c r="AC183" s="85">
        <v>1</v>
      </c>
      <c r="AD183" s="83">
        <v>5.5555555555555554</v>
      </c>
      <c r="AE183" s="85">
        <v>1</v>
      </c>
      <c r="AF183" s="83">
        <v>5.5555555555555554</v>
      </c>
      <c r="AG183" s="85">
        <v>0</v>
      </c>
      <c r="AH183" s="83">
        <v>0</v>
      </c>
      <c r="AI183" s="81">
        <v>18</v>
      </c>
      <c r="AJ183" s="81">
        <v>14</v>
      </c>
      <c r="AK183" s="83">
        <v>56.25</v>
      </c>
      <c r="AL183" s="83">
        <v>43.75</v>
      </c>
      <c r="AM183" s="83">
        <v>100</v>
      </c>
      <c r="AN183" s="84">
        <v>34.8125</v>
      </c>
    </row>
    <row r="184" spans="1:40" x14ac:dyDescent="0.25">
      <c r="A184" s="150" t="s">
        <v>1393</v>
      </c>
      <c r="B184" s="81" t="s">
        <v>2019</v>
      </c>
      <c r="C184" s="155" t="str">
        <f>VLOOKUP(A184,'Questions_de_Village_V1-2-1'!$A:$AB,1,FALSE)</f>
        <v>Bach</v>
      </c>
      <c r="D184" s="155" t="str">
        <f>VLOOKUP(A184,'Questions_de_Village_V1-2-1'!$A:$AB,9,FALSE)</f>
        <v>Bache</v>
      </c>
      <c r="E184" s="155">
        <f>VLOOKUP(A184,'Questions_de_Village_V1-2-1'!$A:$AB,4,FALSE)</f>
        <v>12.5809677127</v>
      </c>
      <c r="F184" s="155">
        <f>VLOOKUP(A184,'Questions_de_Village_V1-2-1'!$A:$AB,5,FALSE)</f>
        <v>16.558388603000001</v>
      </c>
      <c r="G184" s="155">
        <f>VLOOKUP(A184,'Questions_de_Village_V1-2-1'!$A:$AB,6,FALSE)</f>
        <v>303.68001737499998</v>
      </c>
      <c r="H184" s="155"/>
      <c r="I184" s="155" t="str">
        <f>VLOOKUP(A184,'Questions_de_Village_V1-2-1'!$A:$AB,10,FALSE)</f>
        <v>Moito</v>
      </c>
      <c r="J184" s="155" t="str">
        <f>VLOOKUP(A184,'Questions_de_Village_V1-2-1'!$A:$AB,11,FALSE)</f>
        <v>Moito</v>
      </c>
      <c r="K184" s="155" t="str">
        <f>VLOOKUP(A184,'Questions_de_Village_V1-2-1'!$A:$AB,14,FALSE)</f>
        <v>commercial_bh_in_village</v>
      </c>
      <c r="L184" s="155">
        <f>VLOOKUP(A184,'Questions_de_Village_V1-2-1'!$A:$AB,15,FALSE)</f>
        <v>0</v>
      </c>
      <c r="M184" s="155">
        <f>VLOOKUP(A184,'Questions_de_Village_V1-2-1'!$A:$AB,16,FALSE)</f>
        <v>0</v>
      </c>
      <c r="N184" s="81"/>
      <c r="O184" s="81"/>
      <c r="P184" s="81">
        <v>2034</v>
      </c>
      <c r="Q184" s="81">
        <v>2168</v>
      </c>
      <c r="R184" s="81">
        <v>135</v>
      </c>
      <c r="S184" s="79">
        <v>1180</v>
      </c>
      <c r="T184" s="79">
        <v>863</v>
      </c>
      <c r="U184" s="83">
        <v>73.135593220338976</v>
      </c>
      <c r="V184" s="79">
        <v>422</v>
      </c>
      <c r="W184" s="83">
        <v>35.762711864406782</v>
      </c>
      <c r="X184" s="82">
        <v>8.7407407407407405</v>
      </c>
      <c r="Y184" s="82">
        <v>6.5877862595419847</v>
      </c>
      <c r="Z184" s="82">
        <v>3.1259259259259258</v>
      </c>
      <c r="AA184" s="85">
        <v>90</v>
      </c>
      <c r="AB184" s="83">
        <v>66.666666666666657</v>
      </c>
      <c r="AC184" s="85">
        <v>34</v>
      </c>
      <c r="AD184" s="83">
        <v>25.185185185185183</v>
      </c>
      <c r="AE184" s="85">
        <v>6</v>
      </c>
      <c r="AF184" s="83">
        <v>4.4444444444444446</v>
      </c>
      <c r="AG184" s="85">
        <v>2</v>
      </c>
      <c r="AH184" s="83">
        <v>1.4814814814814816</v>
      </c>
      <c r="AI184" s="81">
        <v>199</v>
      </c>
      <c r="AJ184" s="81">
        <v>223</v>
      </c>
      <c r="AK184" s="83">
        <v>47.156398104265399</v>
      </c>
      <c r="AL184" s="83">
        <v>52.843601895734594</v>
      </c>
      <c r="AM184" s="83">
        <v>100</v>
      </c>
      <c r="AN184" s="84">
        <v>34.203791469194314</v>
      </c>
    </row>
    <row r="185" spans="1:40" x14ac:dyDescent="0.25">
      <c r="A185" s="79" t="s">
        <v>1278</v>
      </c>
      <c r="B185" s="81" t="s">
        <v>1278</v>
      </c>
      <c r="C185" s="155" t="str">
        <f>VLOOKUP(A185,'Questions_de_Village_V1-2-1'!$A:$AB,1,FALSE)</f>
        <v>Bagada</v>
      </c>
      <c r="D185" s="155" t="str">
        <f>VLOOKUP(A185,'Questions_de_Village_V1-2-1'!$A:$AB,9,FALSE)</f>
        <v>Bagad</v>
      </c>
      <c r="E185" s="155">
        <f>VLOOKUP(A185,'Questions_de_Village_V1-2-1'!$A:$AB,4,FALSE)</f>
        <v>12.687393221900001</v>
      </c>
      <c r="F185" s="155">
        <f>VLOOKUP(A185,'Questions_de_Village_V1-2-1'!$A:$AB,5,FALSE)</f>
        <v>16.936518948500002</v>
      </c>
      <c r="G185" s="155">
        <f>VLOOKUP(A185,'Questions_de_Village_V1-2-1'!$A:$AB,6,FALSE)</f>
        <v>308.99258561900001</v>
      </c>
      <c r="H185" s="155"/>
      <c r="I185" s="155" t="str">
        <f>VLOOKUP(A185,'Questions_de_Village_V1-2-1'!$A:$AB,10,FALSE)</f>
        <v>Moito</v>
      </c>
      <c r="J185" s="155" t="str">
        <f>VLOOKUP(A185,'Questions_de_Village_V1-2-1'!$A:$AB,11,FALSE)</f>
        <v>Djokhana</v>
      </c>
      <c r="K185" s="155" t="str">
        <f>VLOOKUP(A185,'Questions_de_Village_V1-2-1'!$A:$AB,14,FALSE)</f>
        <v>open_well_in_or_near_village</v>
      </c>
      <c r="L185" s="155">
        <f>VLOOKUP(A185,'Questions_de_Village_V1-2-1'!$A:$AB,15,FALSE)</f>
        <v>0</v>
      </c>
      <c r="M185" s="155">
        <f>VLOOKUP(A185,'Questions_de_Village_V1-2-1'!$A:$AB,16,FALSE)</f>
        <v>0</v>
      </c>
      <c r="N185" s="81"/>
      <c r="O185" s="81"/>
      <c r="P185" s="81">
        <v>2537</v>
      </c>
      <c r="Q185" s="81">
        <v>2567</v>
      </c>
      <c r="R185" s="81">
        <v>31</v>
      </c>
      <c r="S185" s="79">
        <v>203</v>
      </c>
      <c r="T185" s="79">
        <v>141</v>
      </c>
      <c r="U185" s="83">
        <v>69.458128078817737</v>
      </c>
      <c r="V185" s="79">
        <v>87</v>
      </c>
      <c r="W185" s="83">
        <v>42.857142857142854</v>
      </c>
      <c r="X185" s="82">
        <v>6.5483870967741939</v>
      </c>
      <c r="Y185" s="82">
        <v>4.5483870967741939</v>
      </c>
      <c r="Z185" s="82">
        <v>2.806451612903226</v>
      </c>
      <c r="AA185" s="85">
        <v>31</v>
      </c>
      <c r="AB185" s="83">
        <v>100</v>
      </c>
      <c r="AC185" s="85">
        <v>0</v>
      </c>
      <c r="AD185" s="83">
        <v>0</v>
      </c>
      <c r="AE185" s="85">
        <v>0</v>
      </c>
      <c r="AF185" s="83">
        <v>0</v>
      </c>
      <c r="AG185" s="85">
        <v>0</v>
      </c>
      <c r="AH185" s="83">
        <v>0</v>
      </c>
      <c r="AI185" s="81">
        <v>47</v>
      </c>
      <c r="AJ185" s="81">
        <v>40</v>
      </c>
      <c r="AK185" s="83">
        <v>54.022988505747129</v>
      </c>
      <c r="AL185" s="83">
        <v>45.977011494252871</v>
      </c>
      <c r="AM185" s="83">
        <v>100</v>
      </c>
      <c r="AN185" s="84">
        <v>37.310344827586206</v>
      </c>
    </row>
    <row r="186" spans="1:40" x14ac:dyDescent="0.25">
      <c r="A186" s="150" t="s">
        <v>252</v>
      </c>
      <c r="B186" s="81" t="s">
        <v>2011</v>
      </c>
      <c r="C186" s="155" t="str">
        <f>VLOOKUP(A186,'Questions_de_Village_V1-2-1'!$A:$AB,1,FALSE)</f>
        <v>Bagourwa</v>
      </c>
      <c r="D186" s="155" t="str">
        <f>VLOOKUP(A186,'Questions_de_Village_V1-2-1'!$A:$AB,9,FALSE)</f>
        <v>Bagourwa</v>
      </c>
      <c r="E186" s="155">
        <f>VLOOKUP(A186,'Questions_de_Village_V1-2-1'!$A:$AB,4,FALSE)</f>
        <v>12.1501823525</v>
      </c>
      <c r="F186" s="155">
        <f>VLOOKUP(A186,'Questions_de_Village_V1-2-1'!$A:$AB,5,FALSE)</f>
        <v>16.420376316999999</v>
      </c>
      <c r="G186" s="155">
        <f>VLOOKUP(A186,'Questions_de_Village_V1-2-1'!$A:$AB,6,FALSE)</f>
        <v>319.859403095</v>
      </c>
      <c r="H186" s="155"/>
      <c r="I186" s="155" t="str">
        <f>VLOOKUP(A186,'Questions_de_Village_V1-2-1'!$A:$AB,10,FALSE)</f>
        <v>Daibaba_1_Maigana_</v>
      </c>
      <c r="J186" s="155" t="str">
        <f>VLOOKUP(A186,'Questions_de_Village_V1-2-1'!$A:$AB,11,FALSE)</f>
        <v>Maigana</v>
      </c>
      <c r="K186" s="155" t="str">
        <f>VLOOKUP(A186,'Questions_de_Village_V1-2-1'!$A:$AB,14,FALSE)</f>
        <v>bh_in_village</v>
      </c>
      <c r="L186" s="155">
        <f>VLOOKUP(A186,'Questions_de_Village_V1-2-1'!$A:$AB,15,FALSE)</f>
        <v>1</v>
      </c>
      <c r="M186" s="155">
        <f>VLOOKUP(A186,'Questions_de_Village_V1-2-1'!$A:$AB,16,FALSE)</f>
        <v>0</v>
      </c>
      <c r="N186" s="81"/>
      <c r="O186" s="81"/>
      <c r="P186" s="81">
        <v>1668</v>
      </c>
      <c r="Q186" s="81">
        <v>1734</v>
      </c>
      <c r="R186" s="81">
        <v>67</v>
      </c>
      <c r="S186" s="79">
        <v>430</v>
      </c>
      <c r="T186" s="79">
        <v>294</v>
      </c>
      <c r="U186" s="83">
        <v>68.372093023255815</v>
      </c>
      <c r="V186" s="79">
        <v>120</v>
      </c>
      <c r="W186" s="83">
        <v>27.906976744186046</v>
      </c>
      <c r="X186" s="82">
        <v>6.4179104477611943</v>
      </c>
      <c r="Y186" s="82">
        <v>4.3880597014925371</v>
      </c>
      <c r="Z186" s="82">
        <v>1.791044776119403</v>
      </c>
      <c r="AA186" s="85">
        <v>62</v>
      </c>
      <c r="AB186" s="83">
        <v>92.537313432835816</v>
      </c>
      <c r="AC186" s="85">
        <v>4</v>
      </c>
      <c r="AD186" s="83">
        <v>5.9701492537313428</v>
      </c>
      <c r="AE186" s="85">
        <v>0</v>
      </c>
      <c r="AF186" s="83">
        <v>0</v>
      </c>
      <c r="AG186" s="85">
        <v>0</v>
      </c>
      <c r="AH186" s="83">
        <v>0</v>
      </c>
      <c r="AI186" s="81">
        <v>61</v>
      </c>
      <c r="AJ186" s="81">
        <v>59</v>
      </c>
      <c r="AK186" s="83">
        <v>50.833333333333329</v>
      </c>
      <c r="AL186" s="83">
        <v>49.166666666666664</v>
      </c>
      <c r="AM186" s="83">
        <v>100</v>
      </c>
      <c r="AN186" s="84">
        <v>33.774999999999999</v>
      </c>
    </row>
    <row r="187" spans="1:40" x14ac:dyDescent="0.25">
      <c r="A187" s="150" t="s">
        <v>558</v>
      </c>
      <c r="B187" s="81" t="s">
        <v>558</v>
      </c>
      <c r="C187" s="155" t="str">
        <f>VLOOKUP(A187,'Questions_de_Village_V1-2-1'!$A:$AB,1,FALSE)</f>
        <v>Baka</v>
      </c>
      <c r="D187" s="155" t="str">
        <f>VLOOKUP(A187,'Questions_de_Village_V1-2-1'!$A:$AB,9,FALSE)</f>
        <v>Baka</v>
      </c>
      <c r="E187" s="155">
        <f>VLOOKUP(A187,'Questions_de_Village_V1-2-1'!$A:$AB,4,FALSE)</f>
        <v>11.9331556687</v>
      </c>
      <c r="F187" s="155">
        <f>VLOOKUP(A187,'Questions_de_Village_V1-2-1'!$A:$AB,5,FALSE)</f>
        <v>17.260752327199999</v>
      </c>
      <c r="G187" s="155">
        <f>VLOOKUP(A187,'Questions_de_Village_V1-2-1'!$A:$AB,6,FALSE)</f>
        <v>314.68004955700002</v>
      </c>
      <c r="H187" s="155"/>
      <c r="I187" s="155" t="str">
        <f>VLOOKUP(A187,'Questions_de_Village_V1-2-1'!$A:$AB,10,FALSE)</f>
        <v>Amloudouba</v>
      </c>
      <c r="J187" s="155" t="str">
        <f>VLOOKUP(A187,'Questions_de_Village_V1-2-1'!$A:$AB,11,FALSE)</f>
        <v>Ouled_Bili</v>
      </c>
      <c r="K187" s="155" t="str">
        <f>VLOOKUP(A187,'Questions_de_Village_V1-2-1'!$A:$AB,14,FALSE)</f>
        <v>bh_in_village</v>
      </c>
      <c r="L187" s="155">
        <f>VLOOKUP(A187,'Questions_de_Village_V1-2-1'!$A:$AB,15,FALSE)</f>
        <v>1</v>
      </c>
      <c r="M187" s="155">
        <f>VLOOKUP(A187,'Questions_de_Village_V1-2-1'!$A:$AB,16,FALSE)</f>
        <v>0</v>
      </c>
      <c r="N187" s="81"/>
      <c r="O187" s="81"/>
      <c r="P187" s="81">
        <v>727</v>
      </c>
      <c r="Q187" s="81">
        <v>832</v>
      </c>
      <c r="R187" s="81">
        <v>106</v>
      </c>
      <c r="S187" s="79">
        <v>683</v>
      </c>
      <c r="T187" s="79">
        <v>480</v>
      </c>
      <c r="U187" s="83">
        <v>70.278184480234259</v>
      </c>
      <c r="V187" s="79">
        <v>207</v>
      </c>
      <c r="W187" s="83">
        <v>30.307467057101022</v>
      </c>
      <c r="X187" s="82">
        <v>6.4433962264150946</v>
      </c>
      <c r="Y187" s="82">
        <v>4.8</v>
      </c>
      <c r="Z187" s="82">
        <v>1.9528301886792452</v>
      </c>
      <c r="AA187" s="85">
        <v>105</v>
      </c>
      <c r="AB187" s="83">
        <v>99.056603773584911</v>
      </c>
      <c r="AC187" s="85">
        <v>1</v>
      </c>
      <c r="AD187" s="83">
        <v>0.94339622641509435</v>
      </c>
      <c r="AE187" s="85">
        <v>0</v>
      </c>
      <c r="AF187" s="83">
        <v>0</v>
      </c>
      <c r="AG187" s="85">
        <v>0</v>
      </c>
      <c r="AH187" s="83">
        <v>0</v>
      </c>
      <c r="AI187" s="81">
        <v>100</v>
      </c>
      <c r="AJ187" s="81">
        <v>107</v>
      </c>
      <c r="AK187" s="83">
        <v>48.309178743961354</v>
      </c>
      <c r="AL187" s="83">
        <v>51.690821256038646</v>
      </c>
      <c r="AM187" s="83">
        <v>100</v>
      </c>
      <c r="AN187" s="84">
        <v>33.79710144927536</v>
      </c>
    </row>
    <row r="188" spans="1:40" x14ac:dyDescent="0.25">
      <c r="A188" s="55" t="s">
        <v>848</v>
      </c>
      <c r="B188" s="81" t="s">
        <v>848</v>
      </c>
      <c r="C188" s="155" t="str">
        <f>VLOOKUP(A188,'Questions_de_Village_V1-2-1'!$A:$AB,1,FALSE)</f>
        <v>Balimri</v>
      </c>
      <c r="D188" s="155" t="str">
        <f>VLOOKUP(A188,'Questions_de_Village_V1-2-1'!$A:$AB,9,FALSE)</f>
        <v>Balimri</v>
      </c>
      <c r="E188" s="155">
        <f>VLOOKUP(A188,'Questions_de_Village_V1-2-1'!$A:$AB,4,FALSE)</f>
        <v>13.013375719200001</v>
      </c>
      <c r="F188" s="155">
        <f>VLOOKUP(A188,'Questions_de_Village_V1-2-1'!$A:$AB,5,FALSE)</f>
        <v>16.803696674000001</v>
      </c>
      <c r="G188" s="155">
        <f>VLOOKUP(A188,'Questions_de_Village_V1-2-1'!$A:$AB,6,FALSE)</f>
        <v>302.46503778300001</v>
      </c>
      <c r="H188" s="155"/>
      <c r="I188" s="155" t="str">
        <f>VLOOKUP(A188,'Questions_de_Village_V1-2-1'!$A:$AB,10,FALSE)</f>
        <v>Kouka</v>
      </c>
      <c r="J188" s="155" t="str">
        <f>VLOOKUP(A188,'Questions_de_Village_V1-2-1'!$A:$AB,11,FALSE)</f>
        <v>Abgode</v>
      </c>
      <c r="K188" s="155" t="str">
        <f>VLOOKUP(A188,'Questions_de_Village_V1-2-1'!$A:$AB,14,FALSE)</f>
        <v>bh_in_village</v>
      </c>
      <c r="L188" s="155">
        <f>VLOOKUP(A188,'Questions_de_Village_V1-2-1'!$A:$AB,15,FALSE)</f>
        <v>0</v>
      </c>
      <c r="M188" s="155">
        <f>VLOOKUP(A188,'Questions_de_Village_V1-2-1'!$A:$AB,16,FALSE)</f>
        <v>2</v>
      </c>
      <c r="N188" s="81"/>
      <c r="O188" s="81"/>
      <c r="P188" s="81">
        <v>2022</v>
      </c>
      <c r="Q188" s="81">
        <v>2280</v>
      </c>
      <c r="R188" s="81">
        <v>259</v>
      </c>
      <c r="S188" s="79">
        <v>1804</v>
      </c>
      <c r="T188" s="79">
        <v>1300</v>
      </c>
      <c r="U188" s="83">
        <v>72.062084257206209</v>
      </c>
      <c r="V188" s="79">
        <v>533</v>
      </c>
      <c r="W188" s="83">
        <v>29.545454545454547</v>
      </c>
      <c r="X188" s="82">
        <v>6.9652509652509655</v>
      </c>
      <c r="Y188" s="82">
        <v>5.0583657587548636</v>
      </c>
      <c r="Z188" s="82">
        <v>2.057915057915058</v>
      </c>
      <c r="AA188" s="85">
        <v>231</v>
      </c>
      <c r="AB188" s="83">
        <v>89.189189189189193</v>
      </c>
      <c r="AC188" s="85">
        <v>18</v>
      </c>
      <c r="AD188" s="83">
        <v>6.9498069498069501</v>
      </c>
      <c r="AE188" s="85">
        <v>2</v>
      </c>
      <c r="AF188" s="83">
        <v>0.77220077220077221</v>
      </c>
      <c r="AG188" s="85">
        <v>0</v>
      </c>
      <c r="AH188" s="83">
        <v>0</v>
      </c>
      <c r="AI188" s="81">
        <v>232</v>
      </c>
      <c r="AJ188" s="81">
        <v>300</v>
      </c>
      <c r="AK188" s="83">
        <v>43.527204502814257</v>
      </c>
      <c r="AL188" s="83">
        <v>56.285178236397748</v>
      </c>
      <c r="AM188" s="83">
        <v>99.812382739212012</v>
      </c>
      <c r="AN188" s="84">
        <v>35.309568480300186</v>
      </c>
    </row>
    <row r="189" spans="1:40" x14ac:dyDescent="0.25">
      <c r="A189" s="150" t="s">
        <v>1877</v>
      </c>
      <c r="B189" s="81" t="s">
        <v>1985</v>
      </c>
      <c r="C189" s="155" t="str">
        <f>VLOOKUP(A189,'Questions_de_Village_V1-2-1'!$A:$AB,1,FALSE)</f>
        <v>Bani Hisseine</v>
      </c>
      <c r="D189" s="155" t="str">
        <f>VLOOKUP(A189,'Questions_de_Village_V1-2-1'!$A:$AB,9,FALSE)</f>
        <v>Benihissen</v>
      </c>
      <c r="E189" s="155">
        <f>VLOOKUP(A189,'Questions_de_Village_V1-2-1'!$A:$AB,4,FALSE)</f>
        <v>11.8929282394</v>
      </c>
      <c r="F189" s="155">
        <f>VLOOKUP(A189,'Questions_de_Village_V1-2-1'!$A:$AB,5,FALSE)</f>
        <v>17.211250139600001</v>
      </c>
      <c r="G189" s="155">
        <f>VLOOKUP(A189,'Questions_de_Village_V1-2-1'!$A:$AB,6,FALSE)</f>
        <v>325.03819969800003</v>
      </c>
      <c r="H189" s="155"/>
      <c r="I189" s="155" t="str">
        <f>VLOOKUP(A189,'Questions_de_Village_V1-2-1'!$A:$AB,10,FALSE)</f>
        <v>Yessie</v>
      </c>
      <c r="J189" s="155" t="str">
        <f>VLOOKUP(A189,'Questions_de_Village_V1-2-1'!$A:$AB,11,FALSE)</f>
        <v>Gama</v>
      </c>
      <c r="K189" s="155" t="str">
        <f>VLOOKUP(A189,'Questions_de_Village_V1-2-1'!$A:$AB,14,FALSE)</f>
        <v>bh_in_village</v>
      </c>
      <c r="L189" s="155">
        <f>VLOOKUP(A189,'Questions_de_Village_V1-2-1'!$A:$AB,15,FALSE)</f>
        <v>1</v>
      </c>
      <c r="M189" s="155">
        <f>VLOOKUP(A189,'Questions_de_Village_V1-2-1'!$A:$AB,16,FALSE)</f>
        <v>0</v>
      </c>
      <c r="N189" s="81"/>
      <c r="O189" s="81"/>
      <c r="P189" s="81">
        <v>1992</v>
      </c>
      <c r="Q189" s="81">
        <v>2023</v>
      </c>
      <c r="R189" s="81">
        <v>32</v>
      </c>
      <c r="S189" s="79">
        <v>261</v>
      </c>
      <c r="T189" s="79">
        <v>190</v>
      </c>
      <c r="U189" s="83">
        <v>72.796934865900383</v>
      </c>
      <c r="V189" s="79">
        <v>80</v>
      </c>
      <c r="W189" s="83">
        <v>30.651340996168582</v>
      </c>
      <c r="X189" s="82">
        <v>8.15625</v>
      </c>
      <c r="Y189" s="82">
        <v>6.333333333333333</v>
      </c>
      <c r="Z189" s="82">
        <v>2.5</v>
      </c>
      <c r="AA189" s="85">
        <v>22</v>
      </c>
      <c r="AB189" s="83">
        <v>68.75</v>
      </c>
      <c r="AC189" s="85">
        <v>10</v>
      </c>
      <c r="AD189" s="83">
        <v>31.25</v>
      </c>
      <c r="AE189" s="85">
        <v>0</v>
      </c>
      <c r="AF189" s="83">
        <v>0</v>
      </c>
      <c r="AG189" s="85">
        <v>0</v>
      </c>
      <c r="AH189" s="83">
        <v>0</v>
      </c>
      <c r="AI189" s="81">
        <v>40</v>
      </c>
      <c r="AJ189" s="81">
        <v>40</v>
      </c>
      <c r="AK189" s="83">
        <v>50</v>
      </c>
      <c r="AL189" s="83">
        <v>50</v>
      </c>
      <c r="AM189" s="83">
        <v>100</v>
      </c>
      <c r="AN189" s="84">
        <v>26.087499999999999</v>
      </c>
    </row>
    <row r="190" spans="1:40" x14ac:dyDescent="0.25">
      <c r="A190" s="150" t="s">
        <v>1432</v>
      </c>
      <c r="B190" s="81" t="s">
        <v>1432</v>
      </c>
      <c r="C190" s="155" t="str">
        <f>VLOOKUP(A190,'Questions_de_Village_V1-2-1'!$A:$AB,1,FALSE)</f>
        <v>Bantoul Moteur</v>
      </c>
      <c r="D190" s="155" t="str">
        <f>VLOOKUP(A190,'Questions_de_Village_V1-2-1'!$A:$AB,9,FALSE)</f>
        <v>Bantoul Moteur</v>
      </c>
      <c r="E190" s="155">
        <f>VLOOKUP(A190,'Questions_de_Village_V1-2-1'!$A:$AB,4,FALSE)</f>
        <v>11.995803725</v>
      </c>
      <c r="F190" s="155">
        <f>VLOOKUP(A190,'Questions_de_Village_V1-2-1'!$A:$AB,5,FALSE)</f>
        <v>17.2350114296</v>
      </c>
      <c r="G190" s="155">
        <f>VLOOKUP(A190,'Questions_de_Village_V1-2-1'!$A:$AB,6,FALSE)</f>
        <v>317.81914991500003</v>
      </c>
      <c r="H190" s="155"/>
      <c r="I190" s="155" t="str">
        <f>VLOOKUP(A190,'Questions_de_Village_V1-2-1'!$A:$AB,10,FALSE)</f>
        <v>Amloudouba</v>
      </c>
      <c r="J190" s="155" t="str">
        <f>VLOOKUP(A190,'Questions_de_Village_V1-2-1'!$A:$AB,11,FALSE)</f>
        <v>Ouled_Bili</v>
      </c>
      <c r="K190" s="155" t="str">
        <f>VLOOKUP(A190,'Questions_de_Village_V1-2-1'!$A:$AB,14,FALSE)</f>
        <v>commercial_bh_in_village</v>
      </c>
      <c r="L190" s="155">
        <f>VLOOKUP(A190,'Questions_de_Village_V1-2-1'!$A:$AB,15,FALSE)</f>
        <v>0</v>
      </c>
      <c r="M190" s="155">
        <f>VLOOKUP(A190,'Questions_de_Village_V1-2-1'!$A:$AB,16,FALSE)</f>
        <v>0</v>
      </c>
      <c r="N190" s="81"/>
      <c r="O190" s="81"/>
      <c r="P190" s="81">
        <v>2272</v>
      </c>
      <c r="Q190" s="81">
        <v>2293</v>
      </c>
      <c r="R190" s="81">
        <v>22</v>
      </c>
      <c r="S190" s="79">
        <v>141</v>
      </c>
      <c r="T190" s="79">
        <v>97</v>
      </c>
      <c r="U190" s="83">
        <v>68.794326241134755</v>
      </c>
      <c r="V190" s="79">
        <v>28</v>
      </c>
      <c r="W190" s="83">
        <v>19.858156028368796</v>
      </c>
      <c r="X190" s="82">
        <v>6.4090909090909092</v>
      </c>
      <c r="Y190" s="82">
        <v>4.6190476190476186</v>
      </c>
      <c r="Z190" s="82">
        <v>1.2727272727272727</v>
      </c>
      <c r="AA190" s="85">
        <v>20</v>
      </c>
      <c r="AB190" s="83">
        <v>90.909090909090907</v>
      </c>
      <c r="AC190" s="85">
        <v>2</v>
      </c>
      <c r="AD190" s="83">
        <v>9.0909090909090917</v>
      </c>
      <c r="AE190" s="85">
        <v>0</v>
      </c>
      <c r="AF190" s="83">
        <v>0</v>
      </c>
      <c r="AG190" s="85">
        <v>0</v>
      </c>
      <c r="AH190" s="83">
        <v>0</v>
      </c>
      <c r="AI190" s="81">
        <v>20</v>
      </c>
      <c r="AJ190" s="81">
        <v>8</v>
      </c>
      <c r="AK190" s="83">
        <v>71.428571428571431</v>
      </c>
      <c r="AL190" s="83">
        <v>28.571428571428569</v>
      </c>
      <c r="AM190" s="83">
        <v>100</v>
      </c>
      <c r="AN190" s="84">
        <v>33.75</v>
      </c>
    </row>
    <row r="191" spans="1:40" x14ac:dyDescent="0.25">
      <c r="A191" s="150" t="s">
        <v>1359</v>
      </c>
      <c r="B191" s="81" t="s">
        <v>2010</v>
      </c>
      <c r="C191" s="155" t="str">
        <f>VLOOKUP(A191,'Questions_de_Village_V1-2-1'!$A:$AB,1,FALSE)</f>
        <v>Baou Garada</v>
      </c>
      <c r="D191" s="155" t="str">
        <f>VLOOKUP(A191,'Questions_de_Village_V1-2-1'!$A:$AB,9,FALSE)</f>
        <v>Bao2</v>
      </c>
      <c r="E191" s="155">
        <f>VLOOKUP(A191,'Questions_de_Village_V1-2-1'!$A:$AB,4,FALSE)</f>
        <v>12.152204315700001</v>
      </c>
      <c r="F191" s="155">
        <f>VLOOKUP(A191,'Questions_de_Village_V1-2-1'!$A:$AB,5,FALSE)</f>
        <v>16.341795670500002</v>
      </c>
      <c r="G191" s="155">
        <f>VLOOKUP(A191,'Questions_de_Village_V1-2-1'!$A:$AB,6,FALSE)</f>
        <v>308.19544032599998</v>
      </c>
      <c r="H191" s="155"/>
      <c r="I191" s="155" t="str">
        <f>VLOOKUP(A191,'Questions_de_Village_V1-2-1'!$A:$AB,10,FALSE)</f>
        <v>Assala</v>
      </c>
      <c r="J191" s="155" t="str">
        <f>VLOOKUP(A191,'Questions_de_Village_V1-2-1'!$A:$AB,11,FALSE)</f>
        <v>Maigana</v>
      </c>
      <c r="K191" s="155" t="str">
        <f>VLOOKUP(A191,'Questions_de_Village_V1-2-1'!$A:$AB,14,FALSE)</f>
        <v>bh_in_next_village</v>
      </c>
      <c r="L191" s="155">
        <f>VLOOKUP(A191,'Questions_de_Village_V1-2-1'!$A:$AB,15,FALSE)</f>
        <v>0</v>
      </c>
      <c r="M191" s="155">
        <f>VLOOKUP(A191,'Questions_de_Village_V1-2-1'!$A:$AB,16,FALSE)</f>
        <v>0</v>
      </c>
      <c r="N191" s="81"/>
      <c r="O191" s="81"/>
      <c r="P191" s="81">
        <v>1477</v>
      </c>
      <c r="Q191" s="81">
        <v>1539</v>
      </c>
      <c r="R191" s="81">
        <v>63</v>
      </c>
      <c r="S191" s="79">
        <v>422</v>
      </c>
      <c r="T191" s="79">
        <v>285</v>
      </c>
      <c r="U191" s="83">
        <v>67.535545023696685</v>
      </c>
      <c r="V191" s="79">
        <v>152</v>
      </c>
      <c r="W191" s="83">
        <v>36.018957345971565</v>
      </c>
      <c r="X191" s="82">
        <v>6.6984126984126986</v>
      </c>
      <c r="Y191" s="82">
        <v>4.6721311475409832</v>
      </c>
      <c r="Z191" s="82">
        <v>2.4126984126984126</v>
      </c>
      <c r="AA191" s="85">
        <v>44</v>
      </c>
      <c r="AB191" s="83">
        <v>69.841269841269835</v>
      </c>
      <c r="AC191" s="85">
        <v>11</v>
      </c>
      <c r="AD191" s="83">
        <v>17.460317460317459</v>
      </c>
      <c r="AE191" s="85">
        <v>3</v>
      </c>
      <c r="AF191" s="83">
        <v>4.7619047619047619</v>
      </c>
      <c r="AG191" s="85">
        <v>0</v>
      </c>
      <c r="AH191" s="83">
        <v>0</v>
      </c>
      <c r="AI191" s="81">
        <v>88</v>
      </c>
      <c r="AJ191" s="81">
        <v>64</v>
      </c>
      <c r="AK191" s="83">
        <v>57.894736842105267</v>
      </c>
      <c r="AL191" s="83">
        <v>42.105263157894733</v>
      </c>
      <c r="AM191" s="83">
        <v>100</v>
      </c>
      <c r="AN191" s="84">
        <v>32.42763157894737</v>
      </c>
    </row>
    <row r="192" spans="1:40" x14ac:dyDescent="0.25">
      <c r="A192" s="79" t="s">
        <v>1897</v>
      </c>
      <c r="B192" s="81" t="s">
        <v>1897</v>
      </c>
      <c r="C192" s="155" t="e">
        <f>VLOOKUP(A192,'Questions_de_Village_V1-2-1'!$A:$AB,1,FALSE)</f>
        <v>#N/A</v>
      </c>
      <c r="D192" s="155" t="e">
        <f>VLOOKUP(A192,'Questions_de_Village_V1-2-1'!$A:$AB,9,FALSE)</f>
        <v>#N/A</v>
      </c>
      <c r="E192" s="155" t="e">
        <f>VLOOKUP(A192,'Questions_de_Village_V1-2-1'!$A:$AB,4,FALSE)</f>
        <v>#N/A</v>
      </c>
      <c r="F192" s="155" t="e">
        <f>VLOOKUP(A192,'Questions_de_Village_V1-2-1'!$A:$AB,5,FALSE)</f>
        <v>#N/A</v>
      </c>
      <c r="G192" s="155" t="e">
        <f>VLOOKUP(A192,'Questions_de_Village_V1-2-1'!$A:$AB,6,FALSE)</f>
        <v>#N/A</v>
      </c>
      <c r="H192" s="155"/>
      <c r="I192" s="155" t="e">
        <f>VLOOKUP(A192,'Questions_de_Village_V1-2-1'!$A:$AB,10,FALSE)</f>
        <v>#N/A</v>
      </c>
      <c r="J192" s="155" t="e">
        <f>VLOOKUP(A192,'Questions_de_Village_V1-2-1'!$A:$AB,11,FALSE)</f>
        <v>#N/A</v>
      </c>
      <c r="K192" s="155" t="e">
        <f>VLOOKUP(A192,'Questions_de_Village_V1-2-1'!$A:$AB,14,FALSE)</f>
        <v>#N/A</v>
      </c>
      <c r="L192" s="155" t="e">
        <f>VLOOKUP(A192,'Questions_de_Village_V1-2-1'!$A:$AB,15,FALSE)</f>
        <v>#N/A</v>
      </c>
      <c r="M192" s="155" t="e">
        <f>VLOOKUP(A192,'Questions_de_Village_V1-2-1'!$A:$AB,16,FALSE)</f>
        <v>#N/A</v>
      </c>
      <c r="N192" s="81"/>
      <c r="O192" s="81"/>
      <c r="P192" s="81">
        <v>1017</v>
      </c>
      <c r="Q192" s="81">
        <v>1039</v>
      </c>
      <c r="R192" s="81">
        <v>23</v>
      </c>
      <c r="S192" s="79">
        <v>164</v>
      </c>
      <c r="T192" s="79">
        <v>113</v>
      </c>
      <c r="U192" s="83">
        <v>68.902439024390233</v>
      </c>
      <c r="V192" s="79">
        <v>50</v>
      </c>
      <c r="W192" s="83">
        <v>30.487804878048781</v>
      </c>
      <c r="X192" s="82">
        <v>7.1304347826086953</v>
      </c>
      <c r="Y192" s="82">
        <v>5.1363636363636367</v>
      </c>
      <c r="Z192" s="82">
        <v>2.1739130434782608</v>
      </c>
      <c r="AA192" s="85">
        <v>19</v>
      </c>
      <c r="AB192" s="83">
        <v>82.608695652173907</v>
      </c>
      <c r="AC192" s="85">
        <v>2</v>
      </c>
      <c r="AD192" s="83">
        <v>8.695652173913043</v>
      </c>
      <c r="AE192" s="85">
        <v>2</v>
      </c>
      <c r="AF192" s="83">
        <v>8.695652173913043</v>
      </c>
      <c r="AG192" s="85">
        <v>0</v>
      </c>
      <c r="AH192" s="83">
        <v>0</v>
      </c>
      <c r="AI192" s="81">
        <v>24</v>
      </c>
      <c r="AJ192" s="81">
        <v>24</v>
      </c>
      <c r="AK192" s="83">
        <v>48</v>
      </c>
      <c r="AL192" s="83">
        <v>48</v>
      </c>
      <c r="AM192" s="83">
        <v>96</v>
      </c>
      <c r="AN192" s="84">
        <v>31.34</v>
      </c>
    </row>
    <row r="193" spans="1:40" x14ac:dyDescent="0.25">
      <c r="A193" s="79" t="s">
        <v>1187</v>
      </c>
      <c r="B193" s="81" t="s">
        <v>1187</v>
      </c>
      <c r="C193" s="155" t="str">
        <f>VLOOKUP(A193,'Questions_de_Village_V1-2-1'!$A:$AB,1,FALSE)</f>
        <v>Barkatagna 1</v>
      </c>
      <c r="D193" s="155" t="str">
        <f>VLOOKUP(A193,'Questions_de_Village_V1-2-1'!$A:$AB,9,FALSE)</f>
        <v>Barkatagna1</v>
      </c>
      <c r="E193" s="155">
        <f>VLOOKUP(A193,'Questions_de_Village_V1-2-1'!$A:$AB,4,FALSE)</f>
        <v>12.3634522313</v>
      </c>
      <c r="F193" s="155">
        <f>VLOOKUP(A193,'Questions_de_Village_V1-2-1'!$A:$AB,5,FALSE)</f>
        <v>17.000741983800001</v>
      </c>
      <c r="G193" s="155">
        <f>VLOOKUP(A193,'Questions_de_Village_V1-2-1'!$A:$AB,6,FALSE)</f>
        <v>299.83549065400001</v>
      </c>
      <c r="H193" s="155"/>
      <c r="I193" s="155" t="str">
        <f>VLOOKUP(A193,'Questions_de_Village_V1-2-1'!$A:$AB,10,FALSE)</f>
        <v>Tania_1_Bokoro_</v>
      </c>
      <c r="J193" s="155" t="str">
        <f>VLOOKUP(A193,'Questions_de_Village_V1-2-1'!$A:$AB,11,FALSE)</f>
        <v>Bokoro</v>
      </c>
      <c r="K193" s="155" t="str">
        <f>VLOOKUP(A193,'Questions_de_Village_V1-2-1'!$A:$AB,14,FALSE)</f>
        <v>bh_in_village</v>
      </c>
      <c r="L193" s="155">
        <f>VLOOKUP(A193,'Questions_de_Village_V1-2-1'!$A:$AB,15,FALSE)</f>
        <v>1</v>
      </c>
      <c r="M193" s="155">
        <f>VLOOKUP(A193,'Questions_de_Village_V1-2-1'!$A:$AB,16,FALSE)</f>
        <v>1</v>
      </c>
      <c r="N193" s="81"/>
      <c r="O193" s="81"/>
      <c r="P193" s="81">
        <v>3212</v>
      </c>
      <c r="Q193" s="81">
        <v>3254</v>
      </c>
      <c r="R193" s="81">
        <v>43</v>
      </c>
      <c r="S193" s="79">
        <v>207</v>
      </c>
      <c r="T193" s="79">
        <v>123</v>
      </c>
      <c r="U193" s="83">
        <v>59.420289855072461</v>
      </c>
      <c r="V193" s="79">
        <v>60</v>
      </c>
      <c r="W193" s="83">
        <v>28.985507246376812</v>
      </c>
      <c r="X193" s="82">
        <v>4.8139534883720927</v>
      </c>
      <c r="Y193" s="82">
        <v>3.1538461538461537</v>
      </c>
      <c r="Z193" s="82">
        <v>1.3953488372093024</v>
      </c>
      <c r="AA193" s="85">
        <v>42</v>
      </c>
      <c r="AB193" s="83">
        <v>97.674418604651152</v>
      </c>
      <c r="AC193" s="85">
        <v>0</v>
      </c>
      <c r="AD193" s="83">
        <v>0</v>
      </c>
      <c r="AE193" s="85">
        <v>0</v>
      </c>
      <c r="AF193" s="83">
        <v>0</v>
      </c>
      <c r="AG193" s="85">
        <v>0</v>
      </c>
      <c r="AH193" s="83">
        <v>0</v>
      </c>
      <c r="AI193" s="81">
        <v>26</v>
      </c>
      <c r="AJ193" s="81">
        <v>34</v>
      </c>
      <c r="AK193" s="83">
        <v>43.333333333333336</v>
      </c>
      <c r="AL193" s="83">
        <v>56.666666666666664</v>
      </c>
      <c r="AM193" s="83">
        <v>100</v>
      </c>
      <c r="AN193" s="84">
        <v>31.316666666666666</v>
      </c>
    </row>
    <row r="194" spans="1:40" x14ac:dyDescent="0.25">
      <c r="A194" s="79" t="s">
        <v>1188</v>
      </c>
      <c r="B194" s="81" t="s">
        <v>1954</v>
      </c>
      <c r="C194" s="155" t="str">
        <f>VLOOKUP(A194,'Questions_de_Village_V1-2-1'!$A:$AB,1,FALSE)</f>
        <v>Barkatagna 2</v>
      </c>
      <c r="D194" s="155" t="str">
        <f>VLOOKUP(A194,'Questions_de_Village_V1-2-1'!$A:$AB,9,FALSE)</f>
        <v>Barkatagna2</v>
      </c>
      <c r="E194" s="155">
        <f>VLOOKUP(A194,'Questions_de_Village_V1-2-1'!$A:$AB,4,FALSE)</f>
        <v>12.357176367599999</v>
      </c>
      <c r="F194" s="155">
        <f>VLOOKUP(A194,'Questions_de_Village_V1-2-1'!$A:$AB,5,FALSE)</f>
        <v>17.000483919299999</v>
      </c>
      <c r="G194" s="155">
        <f>VLOOKUP(A194,'Questions_de_Village_V1-2-1'!$A:$AB,6,FALSE)</f>
        <v>304.42226156499999</v>
      </c>
      <c r="H194" s="155"/>
      <c r="I194" s="155" t="str">
        <f>VLOOKUP(A194,'Questions_de_Village_V1-2-1'!$A:$AB,10,FALSE)</f>
        <v>Tania_1_Bokoro_</v>
      </c>
      <c r="J194" s="155" t="str">
        <f>VLOOKUP(A194,'Questions_de_Village_V1-2-1'!$A:$AB,11,FALSE)</f>
        <v>Bokoro</v>
      </c>
      <c r="K194" s="155" t="str">
        <f>VLOOKUP(A194,'Questions_de_Village_V1-2-1'!$A:$AB,14,FALSE)</f>
        <v>bh_in_village</v>
      </c>
      <c r="L194" s="155">
        <f>VLOOKUP(A194,'Questions_de_Village_V1-2-1'!$A:$AB,15,FALSE)</f>
        <v>1</v>
      </c>
      <c r="M194" s="155">
        <f>VLOOKUP(A194,'Questions_de_Village_V1-2-1'!$A:$AB,16,FALSE)</f>
        <v>0</v>
      </c>
      <c r="N194" s="81"/>
      <c r="O194" s="81"/>
      <c r="P194" s="81">
        <v>3255</v>
      </c>
      <c r="Q194" s="81">
        <v>3291</v>
      </c>
      <c r="R194" s="81">
        <v>37</v>
      </c>
      <c r="S194" s="79">
        <v>184</v>
      </c>
      <c r="T194" s="79">
        <v>114</v>
      </c>
      <c r="U194" s="83">
        <v>61.95652173913043</v>
      </c>
      <c r="V194" s="79">
        <v>55</v>
      </c>
      <c r="W194" s="83">
        <v>29.891304347826086</v>
      </c>
      <c r="X194" s="82">
        <v>4.9729729729729728</v>
      </c>
      <c r="Y194" s="82">
        <v>3.4545454545454546</v>
      </c>
      <c r="Z194" s="82">
        <v>1.4864864864864864</v>
      </c>
      <c r="AA194" s="85">
        <v>36</v>
      </c>
      <c r="AB194" s="83">
        <v>97.297297297297305</v>
      </c>
      <c r="AC194" s="85">
        <v>1</v>
      </c>
      <c r="AD194" s="83">
        <v>2.7027027027027026</v>
      </c>
      <c r="AE194" s="85">
        <v>0</v>
      </c>
      <c r="AF194" s="83">
        <v>0</v>
      </c>
      <c r="AG194" s="85">
        <v>0</v>
      </c>
      <c r="AH194" s="83">
        <v>0</v>
      </c>
      <c r="AI194" s="81">
        <v>22</v>
      </c>
      <c r="AJ194" s="81">
        <v>33</v>
      </c>
      <c r="AK194" s="83">
        <v>40</v>
      </c>
      <c r="AL194" s="83">
        <v>60</v>
      </c>
      <c r="AM194" s="83">
        <v>100</v>
      </c>
      <c r="AN194" s="84">
        <v>35.563636363636363</v>
      </c>
    </row>
    <row r="195" spans="1:40" x14ac:dyDescent="0.25">
      <c r="A195" s="79" t="s">
        <v>1189</v>
      </c>
      <c r="B195" s="81" t="s">
        <v>1955</v>
      </c>
      <c r="C195" s="155" t="str">
        <f>VLOOKUP(A195,'Questions_de_Village_V1-2-1'!$A:$AB,1,FALSE)</f>
        <v>Barkatagna 3</v>
      </c>
      <c r="D195" s="155" t="str">
        <f>VLOOKUP(A195,'Questions_de_Village_V1-2-1'!$A:$AB,9,FALSE)</f>
        <v>Barkatagna3</v>
      </c>
      <c r="E195" s="155">
        <f>VLOOKUP(A195,'Questions_de_Village_V1-2-1'!$A:$AB,4,FALSE)</f>
        <v>12.3512336799</v>
      </c>
      <c r="F195" s="155">
        <f>VLOOKUP(A195,'Questions_de_Village_V1-2-1'!$A:$AB,5,FALSE)</f>
        <v>16.998617429999999</v>
      </c>
      <c r="G195" s="155">
        <f>VLOOKUP(A195,'Questions_de_Village_V1-2-1'!$A:$AB,6,FALSE)</f>
        <v>326.12402873000002</v>
      </c>
      <c r="H195" s="155"/>
      <c r="I195" s="155" t="str">
        <f>VLOOKUP(A195,'Questions_de_Village_V1-2-1'!$A:$AB,10,FALSE)</f>
        <v>Tania_1_Bokoro_</v>
      </c>
      <c r="J195" s="155" t="str">
        <f>VLOOKUP(A195,'Questions_de_Village_V1-2-1'!$A:$AB,11,FALSE)</f>
        <v>Bokoro</v>
      </c>
      <c r="K195" s="155" t="str">
        <f>VLOOKUP(A195,'Questions_de_Village_V1-2-1'!$A:$AB,14,FALSE)</f>
        <v>bh_in_village</v>
      </c>
      <c r="L195" s="155">
        <f>VLOOKUP(A195,'Questions_de_Village_V1-2-1'!$A:$AB,15,FALSE)</f>
        <v>1</v>
      </c>
      <c r="M195" s="155">
        <f>VLOOKUP(A195,'Questions_de_Village_V1-2-1'!$A:$AB,16,FALSE)</f>
        <v>0</v>
      </c>
      <c r="N195" s="81"/>
      <c r="O195" s="81"/>
      <c r="P195" s="81">
        <v>3292</v>
      </c>
      <c r="Q195" s="81">
        <v>3324</v>
      </c>
      <c r="R195" s="81">
        <v>33</v>
      </c>
      <c r="S195" s="79">
        <v>224</v>
      </c>
      <c r="T195" s="79">
        <v>160</v>
      </c>
      <c r="U195" s="83">
        <v>71.428571428571431</v>
      </c>
      <c r="V195" s="79">
        <v>68</v>
      </c>
      <c r="W195" s="83">
        <v>30.357142857142854</v>
      </c>
      <c r="X195" s="82">
        <v>6.7878787878787881</v>
      </c>
      <c r="Y195" s="82">
        <v>5</v>
      </c>
      <c r="Z195" s="82">
        <v>2.0606060606060606</v>
      </c>
      <c r="AA195" s="85">
        <v>31</v>
      </c>
      <c r="AB195" s="83">
        <v>93.939393939393938</v>
      </c>
      <c r="AC195" s="85">
        <v>2</v>
      </c>
      <c r="AD195" s="83">
        <v>6.0606060606060606</v>
      </c>
      <c r="AE195" s="85">
        <v>0</v>
      </c>
      <c r="AF195" s="83">
        <v>0</v>
      </c>
      <c r="AG195" s="85">
        <v>0</v>
      </c>
      <c r="AH195" s="83">
        <v>0</v>
      </c>
      <c r="AI195" s="81">
        <v>30</v>
      </c>
      <c r="AJ195" s="81">
        <v>38</v>
      </c>
      <c r="AK195" s="83">
        <v>44.117647058823529</v>
      </c>
      <c r="AL195" s="83">
        <v>55.882352941176471</v>
      </c>
      <c r="AM195" s="83">
        <v>100</v>
      </c>
      <c r="AN195" s="84">
        <v>30.955882352941178</v>
      </c>
    </row>
    <row r="196" spans="1:40" x14ac:dyDescent="0.25">
      <c r="A196" s="79" t="s">
        <v>1190</v>
      </c>
      <c r="B196" s="81" t="s">
        <v>1955</v>
      </c>
      <c r="C196" s="155" t="str">
        <f>VLOOKUP(A196,'Questions_de_Village_V1-2-1'!$A:$AB,1,FALSE)</f>
        <v>Barkatagna 4</v>
      </c>
      <c r="D196" s="155" t="str">
        <f>VLOOKUP(A196,'Questions_de_Village_V1-2-1'!$A:$AB,9,FALSE)</f>
        <v>Barkatagna4</v>
      </c>
      <c r="E196" s="155">
        <f>VLOOKUP(A196,'Questions_de_Village_V1-2-1'!$A:$AB,4,FALSE)</f>
        <v>12.3532273997</v>
      </c>
      <c r="F196" s="155">
        <f>VLOOKUP(A196,'Questions_de_Village_V1-2-1'!$A:$AB,5,FALSE)</f>
        <v>16.995623837899998</v>
      </c>
      <c r="G196" s="155">
        <f>VLOOKUP(A196,'Questions_de_Village_V1-2-1'!$A:$AB,6,FALSE)</f>
        <v>330.91598702099998</v>
      </c>
      <c r="H196" s="155"/>
      <c r="I196" s="155" t="str">
        <f>VLOOKUP(A196,'Questions_de_Village_V1-2-1'!$A:$AB,10,FALSE)</f>
        <v>Tania_1_Bokoro_</v>
      </c>
      <c r="J196" s="155" t="str">
        <f>VLOOKUP(A196,'Questions_de_Village_V1-2-1'!$A:$AB,11,FALSE)</f>
        <v>Bokoro</v>
      </c>
      <c r="K196" s="155" t="str">
        <f>VLOOKUP(A196,'Questions_de_Village_V1-2-1'!$A:$AB,14,FALSE)</f>
        <v>bh_in_next_village</v>
      </c>
      <c r="L196" s="155">
        <f>VLOOKUP(A196,'Questions_de_Village_V1-2-1'!$A:$AB,15,FALSE)</f>
        <v>0</v>
      </c>
      <c r="M196" s="155">
        <f>VLOOKUP(A196,'Questions_de_Village_V1-2-1'!$A:$AB,16,FALSE)</f>
        <v>0</v>
      </c>
      <c r="N196" s="81"/>
      <c r="O196" s="81"/>
      <c r="P196" s="81">
        <v>3325</v>
      </c>
      <c r="Q196" s="81">
        <v>3341</v>
      </c>
      <c r="R196" s="81">
        <v>17</v>
      </c>
      <c r="S196" s="79">
        <v>130</v>
      </c>
      <c r="T196" s="79">
        <v>95</v>
      </c>
      <c r="U196" s="83">
        <v>73.076923076923066</v>
      </c>
      <c r="V196" s="79">
        <v>56</v>
      </c>
      <c r="W196" s="83">
        <v>43.07692307692308</v>
      </c>
      <c r="X196" s="82">
        <v>7.6470588235294121</v>
      </c>
      <c r="Y196" s="82">
        <v>5.5882352941176467</v>
      </c>
      <c r="Z196" s="82">
        <v>3.2941176470588234</v>
      </c>
      <c r="AA196" s="85">
        <v>15</v>
      </c>
      <c r="AB196" s="83">
        <v>88.235294117647058</v>
      </c>
      <c r="AC196" s="85">
        <v>2</v>
      </c>
      <c r="AD196" s="83">
        <v>11.76470588235294</v>
      </c>
      <c r="AE196" s="85">
        <v>0</v>
      </c>
      <c r="AF196" s="83">
        <v>0</v>
      </c>
      <c r="AG196" s="85">
        <v>0</v>
      </c>
      <c r="AH196" s="83">
        <v>0</v>
      </c>
      <c r="AI196" s="81">
        <v>24</v>
      </c>
      <c r="AJ196" s="81">
        <v>32</v>
      </c>
      <c r="AK196" s="83">
        <v>42.857142857142854</v>
      </c>
      <c r="AL196" s="83">
        <v>57.142857142857139</v>
      </c>
      <c r="AM196" s="83">
        <v>100</v>
      </c>
      <c r="AN196" s="84">
        <v>37.839285714285715</v>
      </c>
    </row>
    <row r="197" spans="1:40" x14ac:dyDescent="0.25">
      <c r="A197" s="150" t="s">
        <v>1859</v>
      </c>
      <c r="B197" s="81" t="s">
        <v>1859</v>
      </c>
      <c r="C197" s="155" t="e">
        <f>VLOOKUP(A197,'Questions_de_Village_V1-2-1'!$A:$AB,1,FALSE)</f>
        <v>#N/A</v>
      </c>
      <c r="D197" s="155" t="e">
        <f>VLOOKUP(A197,'Questions_de_Village_V1-2-1'!$A:$AB,9,FALSE)</f>
        <v>#N/A</v>
      </c>
      <c r="E197" s="155" t="e">
        <f>VLOOKUP(A197,'Questions_de_Village_V1-2-1'!$A:$AB,4,FALSE)</f>
        <v>#N/A</v>
      </c>
      <c r="F197" s="155" t="e">
        <f>VLOOKUP(A197,'Questions_de_Village_V1-2-1'!$A:$AB,5,FALSE)</f>
        <v>#N/A</v>
      </c>
      <c r="G197" s="155" t="e">
        <f>VLOOKUP(A197,'Questions_de_Village_V1-2-1'!$A:$AB,6,FALSE)</f>
        <v>#N/A</v>
      </c>
      <c r="H197" s="155"/>
      <c r="I197" s="155" t="e">
        <f>VLOOKUP(A197,'Questions_de_Village_V1-2-1'!$A:$AB,10,FALSE)</f>
        <v>#N/A</v>
      </c>
      <c r="J197" s="155" t="e">
        <f>VLOOKUP(A197,'Questions_de_Village_V1-2-1'!$A:$AB,11,FALSE)</f>
        <v>#N/A</v>
      </c>
      <c r="K197" s="155" t="e">
        <f>VLOOKUP(A197,'Questions_de_Village_V1-2-1'!$A:$AB,14,FALSE)</f>
        <v>#N/A</v>
      </c>
      <c r="L197" s="155" t="e">
        <f>VLOOKUP(A197,'Questions_de_Village_V1-2-1'!$A:$AB,15,FALSE)</f>
        <v>#N/A</v>
      </c>
      <c r="M197" s="155" t="e">
        <f>VLOOKUP(A197,'Questions_de_Village_V1-2-1'!$A:$AB,16,FALSE)</f>
        <v>#N/A</v>
      </c>
      <c r="N197" s="81"/>
      <c r="O197" s="81"/>
      <c r="P197" s="81">
        <v>1166</v>
      </c>
      <c r="Q197" s="81">
        <v>1205</v>
      </c>
      <c r="R197" s="81">
        <v>40</v>
      </c>
      <c r="S197" s="79">
        <v>234</v>
      </c>
      <c r="T197" s="79">
        <v>152</v>
      </c>
      <c r="U197" s="83">
        <v>64.957264957264954</v>
      </c>
      <c r="V197" s="79">
        <v>67</v>
      </c>
      <c r="W197" s="83">
        <v>28.63247863247863</v>
      </c>
      <c r="X197" s="82">
        <v>5.85</v>
      </c>
      <c r="Y197" s="82">
        <v>4.1081081081081079</v>
      </c>
      <c r="Z197" s="82">
        <v>1.675</v>
      </c>
      <c r="AA197" s="85">
        <v>36</v>
      </c>
      <c r="AB197" s="83">
        <v>90</v>
      </c>
      <c r="AC197" s="85">
        <v>3</v>
      </c>
      <c r="AD197" s="83">
        <v>7.5</v>
      </c>
      <c r="AE197" s="85">
        <v>1</v>
      </c>
      <c r="AF197" s="83">
        <v>2.5</v>
      </c>
      <c r="AG197" s="85">
        <v>0</v>
      </c>
      <c r="AH197" s="83">
        <v>0</v>
      </c>
      <c r="AI197" s="81">
        <v>35</v>
      </c>
      <c r="AJ197" s="81">
        <v>29</v>
      </c>
      <c r="AK197" s="83">
        <v>52.238805970149251</v>
      </c>
      <c r="AL197" s="83">
        <v>43.283582089552233</v>
      </c>
      <c r="AM197" s="83">
        <v>95.522388059701484</v>
      </c>
      <c r="AN197" s="84">
        <v>29.477611940298509</v>
      </c>
    </row>
    <row r="198" spans="1:40" x14ac:dyDescent="0.25">
      <c r="A198" s="150" t="s">
        <v>1401</v>
      </c>
      <c r="B198" s="81" t="s">
        <v>1401</v>
      </c>
      <c r="C198" s="155" t="str">
        <f>VLOOKUP(A198,'Questions_de_Village_V1-2-1'!$A:$AB,1,FALSE)</f>
        <v>Bengedid</v>
      </c>
      <c r="D198" s="155" t="str">
        <f>VLOOKUP(A198,'Questions_de_Village_V1-2-1'!$A:$AB,9,FALSE)</f>
        <v>Bandjadid</v>
      </c>
      <c r="E198" s="155">
        <f>VLOOKUP(A198,'Questions_de_Village_V1-2-1'!$A:$AB,4,FALSE)</f>
        <v>12.764223965999999</v>
      </c>
      <c r="F198" s="155">
        <f>VLOOKUP(A198,'Questions_de_Village_V1-2-1'!$A:$AB,5,FALSE)</f>
        <v>16.675419804200001</v>
      </c>
      <c r="G198" s="155">
        <f>VLOOKUP(A198,'Questions_de_Village_V1-2-1'!$A:$AB,6,FALSE)</f>
        <v>338.84699332899999</v>
      </c>
      <c r="H198" s="155"/>
      <c r="I198" s="155" t="str">
        <f>VLOOKUP(A198,'Questions_de_Village_V1-2-1'!$A:$AB,10,FALSE)</f>
        <v>Moito</v>
      </c>
      <c r="J198" s="155" t="str">
        <f>VLOOKUP(A198,'Questions_de_Village_V1-2-1'!$A:$AB,11,FALSE)</f>
        <v>Moito</v>
      </c>
      <c r="K198" s="155" t="str">
        <f>VLOOKUP(A198,'Questions_de_Village_V1-2-1'!$A:$AB,14,FALSE)</f>
        <v>bh_in_village</v>
      </c>
      <c r="L198" s="155">
        <f>VLOOKUP(A198,'Questions_de_Village_V1-2-1'!$A:$AB,15,FALSE)</f>
        <v>1</v>
      </c>
      <c r="M198" s="155">
        <f>VLOOKUP(A198,'Questions_de_Village_V1-2-1'!$A:$AB,16,FALSE)</f>
        <v>0</v>
      </c>
      <c r="N198" s="81"/>
      <c r="O198" s="81"/>
      <c r="P198" s="81">
        <v>1626</v>
      </c>
      <c r="Q198" s="81">
        <v>1728</v>
      </c>
      <c r="R198" s="81">
        <v>103</v>
      </c>
      <c r="S198" s="79">
        <v>823</v>
      </c>
      <c r="T198" s="79">
        <v>607</v>
      </c>
      <c r="U198" s="83">
        <v>73.754556500607535</v>
      </c>
      <c r="V198" s="79">
        <v>278</v>
      </c>
      <c r="W198" s="83">
        <v>33.77885783718105</v>
      </c>
      <c r="X198" s="82">
        <v>7.9902912621359219</v>
      </c>
      <c r="Y198" s="82">
        <v>6.0099009900990099</v>
      </c>
      <c r="Z198" s="82">
        <v>2.6990291262135924</v>
      </c>
      <c r="AA198" s="85">
        <v>93</v>
      </c>
      <c r="AB198" s="83">
        <v>90.291262135922338</v>
      </c>
      <c r="AC198" s="85">
        <v>10</v>
      </c>
      <c r="AD198" s="83">
        <v>9.7087378640776691</v>
      </c>
      <c r="AE198" s="85">
        <v>0</v>
      </c>
      <c r="AF198" s="83">
        <v>0</v>
      </c>
      <c r="AG198" s="85">
        <v>0</v>
      </c>
      <c r="AH198" s="83">
        <v>0</v>
      </c>
      <c r="AI198" s="81">
        <v>132</v>
      </c>
      <c r="AJ198" s="81">
        <v>146</v>
      </c>
      <c r="AK198" s="83">
        <v>47.482014388489205</v>
      </c>
      <c r="AL198" s="83">
        <v>52.517985611510788</v>
      </c>
      <c r="AM198" s="83">
        <v>100</v>
      </c>
      <c r="AN198" s="84">
        <v>33.050359712230218</v>
      </c>
    </row>
    <row r="199" spans="1:40" x14ac:dyDescent="0.25">
      <c r="A199" s="150" t="s">
        <v>1929</v>
      </c>
      <c r="B199" s="81" t="s">
        <v>1929</v>
      </c>
      <c r="C199" s="155" t="str">
        <f>VLOOKUP(A199,'Questions_de_Village_V1-2-1'!$A:$AB,1,FALSE)</f>
        <v>Bir-Hassane</v>
      </c>
      <c r="D199" s="155" t="str">
        <f>VLOOKUP(A199,'Questions_de_Village_V1-2-1'!$A:$AB,9,FALSE)</f>
        <v>Bir Hassan</v>
      </c>
      <c r="E199" s="155">
        <f>VLOOKUP(A199,'Questions_de_Village_V1-2-1'!$A:$AB,4,FALSE)</f>
        <v>11.902787910900001</v>
      </c>
      <c r="F199" s="155">
        <f>VLOOKUP(A199,'Questions_de_Village_V1-2-1'!$A:$AB,5,FALSE)</f>
        <v>17.3164250952</v>
      </c>
      <c r="G199" s="155">
        <f>VLOOKUP(A199,'Questions_de_Village_V1-2-1'!$A:$AB,6,FALSE)</f>
        <v>361.81547232399998</v>
      </c>
      <c r="H199" s="155"/>
      <c r="I199" s="155" t="str">
        <f>VLOOKUP(A199,'Questions_de_Village_V1-2-1'!$A:$AB,10,FALSE)</f>
        <v>Amloudouba</v>
      </c>
      <c r="J199" s="155" t="str">
        <f>VLOOKUP(A199,'Questions_de_Village_V1-2-1'!$A:$AB,11,FALSE)</f>
        <v>Ouled_Bili</v>
      </c>
      <c r="K199" s="155" t="str">
        <f>VLOOKUP(A199,'Questions_de_Village_V1-2-1'!$A:$AB,14,FALSE)</f>
        <v>open_well_in_or_near_village</v>
      </c>
      <c r="L199" s="155">
        <f>VLOOKUP(A199,'Questions_de_Village_V1-2-1'!$A:$AB,15,FALSE)</f>
        <v>0</v>
      </c>
      <c r="M199" s="155">
        <f>VLOOKUP(A199,'Questions_de_Village_V1-2-1'!$A:$AB,16,FALSE)</f>
        <v>0</v>
      </c>
      <c r="N199" s="81"/>
      <c r="O199" s="81"/>
      <c r="P199" s="81">
        <v>2783</v>
      </c>
      <c r="Q199" s="81">
        <v>2809</v>
      </c>
      <c r="R199" s="81">
        <v>27</v>
      </c>
      <c r="S199" s="79">
        <v>151</v>
      </c>
      <c r="T199" s="79">
        <v>99</v>
      </c>
      <c r="U199" s="83">
        <v>65.562913907284766</v>
      </c>
      <c r="V199" s="79">
        <v>50</v>
      </c>
      <c r="W199" s="83">
        <v>33.112582781456958</v>
      </c>
      <c r="X199" s="82">
        <v>5.5925925925925926</v>
      </c>
      <c r="Y199" s="82">
        <v>3.8076923076923075</v>
      </c>
      <c r="Z199" s="82">
        <v>1.8518518518518519</v>
      </c>
      <c r="AA199" s="85">
        <v>24</v>
      </c>
      <c r="AB199" s="83">
        <v>88.888888888888886</v>
      </c>
      <c r="AC199" s="85">
        <v>3</v>
      </c>
      <c r="AD199" s="83">
        <v>11.111111111111111</v>
      </c>
      <c r="AE199" s="85">
        <v>0</v>
      </c>
      <c r="AF199" s="83">
        <v>0</v>
      </c>
      <c r="AG199" s="85">
        <v>0</v>
      </c>
      <c r="AH199" s="83">
        <v>0</v>
      </c>
      <c r="AI199" s="81">
        <v>25</v>
      </c>
      <c r="AJ199" s="81">
        <v>25</v>
      </c>
      <c r="AK199" s="83">
        <v>50</v>
      </c>
      <c r="AL199" s="83">
        <v>50</v>
      </c>
      <c r="AM199" s="83">
        <v>100</v>
      </c>
      <c r="AN199" s="84">
        <v>34.299999999999997</v>
      </c>
    </row>
    <row r="200" spans="1:40" x14ac:dyDescent="0.25">
      <c r="A200" s="150" t="s">
        <v>219</v>
      </c>
      <c r="B200" s="81" t="e">
        <v>#REF!</v>
      </c>
      <c r="C200" s="155" t="str">
        <f>VLOOKUP(A200,'Questions_de_Village_V1-2-1'!$A:$AB,1,FALSE)</f>
        <v>Bisney</v>
      </c>
      <c r="D200" s="155" t="str">
        <f>VLOOKUP(A200,'Questions_de_Village_V1-2-1'!$A:$AB,9,FALSE)</f>
        <v>Bisney</v>
      </c>
      <c r="E200" s="155">
        <f>VLOOKUP(A200,'Questions_de_Village_V1-2-1'!$A:$AB,4,FALSE)</f>
        <v>12.678816153</v>
      </c>
      <c r="F200" s="155">
        <f>VLOOKUP(A200,'Questions_de_Village_V1-2-1'!$A:$AB,5,FALSE)</f>
        <v>16.169982760500002</v>
      </c>
      <c r="G200" s="155">
        <f>VLOOKUP(A200,'Questions_de_Village_V1-2-1'!$A:$AB,6,FALSE)</f>
        <v>298.19277552199998</v>
      </c>
      <c r="H200" s="155"/>
      <c r="I200" s="155" t="str">
        <f>VLOOKUP(A200,'Questions_de_Village_V1-2-1'!$A:$AB,10,FALSE)</f>
        <v>Moito</v>
      </c>
      <c r="J200" s="155" t="str">
        <f>VLOOKUP(A200,'Questions_de_Village_V1-2-1'!$A:$AB,11,FALSE)</f>
        <v>Bisney</v>
      </c>
      <c r="K200" s="155" t="str">
        <f>VLOOKUP(A200,'Questions_de_Village_V1-2-1'!$A:$AB,14,FALSE)</f>
        <v>bh_in_village</v>
      </c>
      <c r="L200" s="155">
        <f>VLOOKUP(A200,'Questions_de_Village_V1-2-1'!$A:$AB,15,FALSE)</f>
        <v>2</v>
      </c>
      <c r="M200" s="155">
        <f>VLOOKUP(A200,'Questions_de_Village_V1-2-1'!$A:$AB,16,FALSE)</f>
        <v>0</v>
      </c>
      <c r="N200" s="81"/>
      <c r="O200" s="81"/>
      <c r="P200" s="81">
        <v>2</v>
      </c>
      <c r="Q200" s="81">
        <v>266</v>
      </c>
      <c r="R200" s="81">
        <v>265</v>
      </c>
      <c r="S200" s="79">
        <v>1690</v>
      </c>
      <c r="T200" s="79">
        <v>1144</v>
      </c>
      <c r="U200" s="83">
        <v>67.692307692307693</v>
      </c>
      <c r="V200" s="79">
        <v>493</v>
      </c>
      <c r="W200" s="83">
        <v>29.171597633136091</v>
      </c>
      <c r="X200" s="82">
        <v>6.3773584905660377</v>
      </c>
      <c r="Y200" s="82">
        <v>4.3169811320754716</v>
      </c>
      <c r="Z200" s="82">
        <v>1.8603773584905661</v>
      </c>
      <c r="AA200" s="85">
        <v>248</v>
      </c>
      <c r="AB200" s="83">
        <v>93.584905660377359</v>
      </c>
      <c r="AC200" s="85">
        <v>11</v>
      </c>
      <c r="AD200" s="83">
        <v>4.1509433962264151</v>
      </c>
      <c r="AE200" s="85">
        <v>5</v>
      </c>
      <c r="AF200" s="83">
        <v>1.8867924528301887</v>
      </c>
      <c r="AG200" s="85">
        <v>0</v>
      </c>
      <c r="AH200" s="83">
        <v>0</v>
      </c>
      <c r="AI200" s="81">
        <v>226</v>
      </c>
      <c r="AJ200" s="81">
        <v>268</v>
      </c>
      <c r="AK200" s="83">
        <v>45.841784989858013</v>
      </c>
      <c r="AL200" s="83">
        <v>54.361054766734284</v>
      </c>
      <c r="AM200" s="83">
        <v>100.2028397565923</v>
      </c>
      <c r="AN200" s="84">
        <v>35.253549695740368</v>
      </c>
    </row>
    <row r="201" spans="1:40" x14ac:dyDescent="0.25">
      <c r="A201" s="79" t="s">
        <v>1148</v>
      </c>
      <c r="B201" s="81" t="s">
        <v>1148</v>
      </c>
      <c r="C201" s="155" t="str">
        <f>VLOOKUP(A201,'Questions_de_Village_V1-2-1'!$A:$AB,1,FALSE)</f>
        <v>Bite Chab</v>
      </c>
      <c r="D201" s="155" t="str">
        <f>VLOOKUP(A201,'Questions_de_Village_V1-2-1'!$A:$AB,9,FALSE)</f>
        <v>Bita Chab</v>
      </c>
      <c r="E201" s="155">
        <f>VLOOKUP(A201,'Questions_de_Village_V1-2-1'!$A:$AB,4,FALSE)</f>
        <v>12.7611413404</v>
      </c>
      <c r="F201" s="155">
        <f>VLOOKUP(A201,'Questions_de_Village_V1-2-1'!$A:$AB,5,FALSE)</f>
        <v>16.093659412099999</v>
      </c>
      <c r="G201" s="155">
        <f>VLOOKUP(A201,'Questions_de_Village_V1-2-1'!$A:$AB,6,FALSE)</f>
        <v>312.09968819199997</v>
      </c>
      <c r="H201" s="155"/>
      <c r="I201" s="155" t="str">
        <f>VLOOKUP(A201,'Questions_de_Village_V1-2-1'!$A:$AB,10,FALSE)</f>
        <v>Assala</v>
      </c>
      <c r="J201" s="155" t="str">
        <f>VLOOKUP(A201,'Questions_de_Village_V1-2-1'!$A:$AB,11,FALSE)</f>
        <v>Bisney</v>
      </c>
      <c r="K201" s="155" t="str">
        <f>VLOOKUP(A201,'Questions_de_Village_V1-2-1'!$A:$AB,14,FALSE)</f>
        <v>bh_in_village</v>
      </c>
      <c r="L201" s="155">
        <f>VLOOKUP(A201,'Questions_de_Village_V1-2-1'!$A:$AB,15,FALSE)</f>
        <v>0</v>
      </c>
      <c r="M201" s="155">
        <f>VLOOKUP(A201,'Questions_de_Village_V1-2-1'!$A:$AB,16,FALSE)</f>
        <v>1</v>
      </c>
      <c r="N201" s="81"/>
      <c r="O201" s="81"/>
      <c r="P201" s="81">
        <v>1373</v>
      </c>
      <c r="Q201" s="81">
        <v>1380</v>
      </c>
      <c r="R201" s="81">
        <v>8</v>
      </c>
      <c r="S201" s="79">
        <v>59</v>
      </c>
      <c r="T201" s="79">
        <v>40</v>
      </c>
      <c r="U201" s="83">
        <v>67.796610169491515</v>
      </c>
      <c r="V201" s="79">
        <v>17</v>
      </c>
      <c r="W201" s="83">
        <v>28.8135593220339</v>
      </c>
      <c r="X201" s="82">
        <v>7.375</v>
      </c>
      <c r="Y201" s="82">
        <v>5</v>
      </c>
      <c r="Z201" s="82">
        <v>2.125</v>
      </c>
      <c r="AA201" s="85">
        <v>6</v>
      </c>
      <c r="AB201" s="83">
        <v>75</v>
      </c>
      <c r="AC201" s="85">
        <v>1</v>
      </c>
      <c r="AD201" s="83">
        <v>12.5</v>
      </c>
      <c r="AE201" s="85">
        <v>1</v>
      </c>
      <c r="AF201" s="83">
        <v>12.5</v>
      </c>
      <c r="AG201" s="85">
        <v>0</v>
      </c>
      <c r="AH201" s="83">
        <v>0</v>
      </c>
      <c r="AI201" s="81">
        <v>7</v>
      </c>
      <c r="AJ201" s="81">
        <v>10</v>
      </c>
      <c r="AK201" s="83">
        <v>41.17647058823529</v>
      </c>
      <c r="AL201" s="83">
        <v>58.82352941176471</v>
      </c>
      <c r="AM201" s="83">
        <v>100</v>
      </c>
      <c r="AN201" s="84">
        <v>39.764705882352942</v>
      </c>
    </row>
    <row r="202" spans="1:40" x14ac:dyDescent="0.25">
      <c r="A202" s="79" t="s">
        <v>348</v>
      </c>
      <c r="B202" s="81" t="s">
        <v>348</v>
      </c>
      <c r="C202" s="155" t="str">
        <f>VLOOKUP(A202,'Questions_de_Village_V1-2-1'!$A:$AB,1,FALSE)</f>
        <v>Bobo</v>
      </c>
      <c r="D202" s="155" t="str">
        <f>VLOOKUP(A202,'Questions_de_Village_V1-2-1'!$A:$AB,9,FALSE)</f>
        <v>Bobo</v>
      </c>
      <c r="E202" s="155">
        <f>VLOOKUP(A202,'Questions_de_Village_V1-2-1'!$A:$AB,4,FALSE)</f>
        <v>12.3535877188</v>
      </c>
      <c r="F202" s="155">
        <f>VLOOKUP(A202,'Questions_de_Village_V1-2-1'!$A:$AB,5,FALSE)</f>
        <v>17.119430749300001</v>
      </c>
      <c r="G202" s="155">
        <f>VLOOKUP(A202,'Questions_de_Village_V1-2-1'!$A:$AB,6,FALSE)</f>
        <v>310.23364944399998</v>
      </c>
      <c r="H202" s="155"/>
      <c r="I202" s="155" t="str">
        <f>VLOOKUP(A202,'Questions_de_Village_V1-2-1'!$A:$AB,10,FALSE)</f>
        <v>Tania_2_Dukshi_</v>
      </c>
      <c r="J202" s="155" t="str">
        <f>VLOOKUP(A202,'Questions_de_Village_V1-2-1'!$A:$AB,11,FALSE)</f>
        <v>Bokoro</v>
      </c>
      <c r="K202" s="155" t="str">
        <f>VLOOKUP(A202,'Questions_de_Village_V1-2-1'!$A:$AB,14,FALSE)</f>
        <v>bh_in_village</v>
      </c>
      <c r="L202" s="155">
        <f>VLOOKUP(A202,'Questions_de_Village_V1-2-1'!$A:$AB,15,FALSE)</f>
        <v>1</v>
      </c>
      <c r="M202" s="155">
        <f>VLOOKUP(A202,'Questions_de_Village_V1-2-1'!$A:$AB,16,FALSE)</f>
        <v>0</v>
      </c>
      <c r="N202" s="81"/>
      <c r="O202" s="81"/>
      <c r="P202" s="81">
        <v>7198</v>
      </c>
      <c r="Q202" s="81">
        <v>7246</v>
      </c>
      <c r="R202" s="81">
        <v>49</v>
      </c>
      <c r="S202" s="79">
        <v>313</v>
      </c>
      <c r="T202" s="79">
        <v>214</v>
      </c>
      <c r="U202" s="83">
        <v>68.370607028753994</v>
      </c>
      <c r="V202" s="79">
        <v>134</v>
      </c>
      <c r="W202" s="83">
        <v>42.811501597444092</v>
      </c>
      <c r="X202" s="82">
        <v>6.3877551020408161</v>
      </c>
      <c r="Y202" s="82">
        <v>4.3673469387755102</v>
      </c>
      <c r="Z202" s="82">
        <v>2.7346938775510203</v>
      </c>
      <c r="AA202" s="85">
        <v>45</v>
      </c>
      <c r="AB202" s="83">
        <v>91.83673469387756</v>
      </c>
      <c r="AC202" s="85">
        <v>3</v>
      </c>
      <c r="AD202" s="83">
        <v>6.1224489795918364</v>
      </c>
      <c r="AE202" s="85">
        <v>0</v>
      </c>
      <c r="AF202" s="83">
        <v>0</v>
      </c>
      <c r="AG202" s="85">
        <v>0</v>
      </c>
      <c r="AH202" s="83">
        <v>0</v>
      </c>
      <c r="AI202" s="81">
        <v>76</v>
      </c>
      <c r="AJ202" s="81">
        <v>57</v>
      </c>
      <c r="AK202" s="83">
        <v>56.71641791044776</v>
      </c>
      <c r="AL202" s="83">
        <v>42.537313432835823</v>
      </c>
      <c r="AM202" s="83">
        <v>99.25373134328359</v>
      </c>
      <c r="AN202" s="84">
        <v>33.350746268656714</v>
      </c>
    </row>
    <row r="203" spans="1:40" x14ac:dyDescent="0.25">
      <c r="A203" s="150" t="s">
        <v>271</v>
      </c>
      <c r="B203" s="81" t="s">
        <v>271</v>
      </c>
      <c r="C203" s="155" t="str">
        <f>VLOOKUP(A203,'Questions_de_Village_V1-2-1'!$A:$AB,1,FALSE)</f>
        <v>Bocha</v>
      </c>
      <c r="D203" s="155" t="str">
        <f>VLOOKUP(A203,'Questions_de_Village_V1-2-1'!$A:$AB,9,FALSE)</f>
        <v>Bocha</v>
      </c>
      <c r="E203" s="155">
        <f>VLOOKUP(A203,'Questions_de_Village_V1-2-1'!$A:$AB,4,FALSE)</f>
        <v>12.201747429899999</v>
      </c>
      <c r="F203" s="155">
        <f>VLOOKUP(A203,'Questions_de_Village_V1-2-1'!$A:$AB,5,FALSE)</f>
        <v>16.497937896</v>
      </c>
      <c r="G203" s="155">
        <f>VLOOKUP(A203,'Questions_de_Village_V1-2-1'!$A:$AB,6,FALSE)</f>
        <v>309.02175847199999</v>
      </c>
      <c r="H203" s="155"/>
      <c r="I203" s="155" t="str">
        <f>VLOOKUP(A203,'Questions_de_Village_V1-2-1'!$A:$AB,10,FALSE)</f>
        <v>Daibaba_1_Maigana_</v>
      </c>
      <c r="J203" s="155" t="str">
        <f>VLOOKUP(A203,'Questions_de_Village_V1-2-1'!$A:$AB,11,FALSE)</f>
        <v>Maigana</v>
      </c>
      <c r="K203" s="155" t="str">
        <f>VLOOKUP(A203,'Questions_de_Village_V1-2-1'!$A:$AB,14,FALSE)</f>
        <v>bh_in_village</v>
      </c>
      <c r="L203" s="155">
        <f>VLOOKUP(A203,'Questions_de_Village_V1-2-1'!$A:$AB,15,FALSE)</f>
        <v>1</v>
      </c>
      <c r="M203" s="155">
        <f>VLOOKUP(A203,'Questions_de_Village_V1-2-1'!$A:$AB,16,FALSE)</f>
        <v>1</v>
      </c>
      <c r="N203" s="81"/>
      <c r="O203" s="81"/>
      <c r="P203" s="81">
        <v>95</v>
      </c>
      <c r="Q203" s="81">
        <v>207</v>
      </c>
      <c r="R203" s="81">
        <v>113</v>
      </c>
      <c r="S203" s="79">
        <v>812</v>
      </c>
      <c r="T203" s="79">
        <v>580</v>
      </c>
      <c r="U203" s="83">
        <v>71.428571428571431</v>
      </c>
      <c r="V203" s="79">
        <v>208</v>
      </c>
      <c r="W203" s="83">
        <v>25.615763546798032</v>
      </c>
      <c r="X203" s="82">
        <v>7.1858407079646014</v>
      </c>
      <c r="Y203" s="82">
        <v>5.5769230769230766</v>
      </c>
      <c r="Z203" s="82">
        <v>1.8407079646017699</v>
      </c>
      <c r="AA203" s="85">
        <v>99</v>
      </c>
      <c r="AB203" s="83">
        <v>87.610619469026545</v>
      </c>
      <c r="AC203" s="85">
        <v>10</v>
      </c>
      <c r="AD203" s="83">
        <v>8.8495575221238933</v>
      </c>
      <c r="AE203" s="85">
        <v>3</v>
      </c>
      <c r="AF203" s="83">
        <v>2.6548672566371683</v>
      </c>
      <c r="AG203" s="85">
        <v>0</v>
      </c>
      <c r="AH203" s="83">
        <v>0</v>
      </c>
      <c r="AI203" s="81">
        <v>105</v>
      </c>
      <c r="AJ203" s="81">
        <v>103</v>
      </c>
      <c r="AK203" s="83">
        <v>50.480769230769226</v>
      </c>
      <c r="AL203" s="83">
        <v>49.519230769230774</v>
      </c>
      <c r="AM203" s="83">
        <v>100</v>
      </c>
      <c r="AN203" s="84">
        <v>35.403846153846153</v>
      </c>
    </row>
    <row r="204" spans="1:40" x14ac:dyDescent="0.25">
      <c r="A204" s="87" t="s">
        <v>1406</v>
      </c>
      <c r="B204" s="88" t="s">
        <v>1406</v>
      </c>
      <c r="C204" s="155" t="str">
        <f>VLOOKUP(A204,'Questions_de_Village_V1-2-1'!$A:$AB,1,FALSE)</f>
        <v>Bogaliya</v>
      </c>
      <c r="D204" s="155" t="str">
        <f>VLOOKUP(A204,'Questions_de_Village_V1-2-1'!$A:$AB,9,FALSE)</f>
        <v>Bogalia</v>
      </c>
      <c r="E204" s="155">
        <f>VLOOKUP(A204,'Questions_de_Village_V1-2-1'!$A:$AB,4,FALSE)</f>
        <v>12.6373449161</v>
      </c>
      <c r="F204" s="155">
        <f>VLOOKUP(A204,'Questions_de_Village_V1-2-1'!$A:$AB,5,FALSE)</f>
        <v>16.564859666499999</v>
      </c>
      <c r="G204" s="155">
        <f>VLOOKUP(A204,'Questions_de_Village_V1-2-1'!$A:$AB,6,FALSE)</f>
        <v>295.74520382200001</v>
      </c>
      <c r="H204" s="155"/>
      <c r="I204" s="155" t="str">
        <f>VLOOKUP(A204,'Questions_de_Village_V1-2-1'!$A:$AB,10,FALSE)</f>
        <v>Moito</v>
      </c>
      <c r="J204" s="155" t="str">
        <f>VLOOKUP(A204,'Questions_de_Village_V1-2-1'!$A:$AB,11,FALSE)</f>
        <v>Moito</v>
      </c>
      <c r="K204" s="155" t="str">
        <f>VLOOKUP(A204,'Questions_de_Village_V1-2-1'!$A:$AB,14,FALSE)</f>
        <v>swamp_far_away</v>
      </c>
      <c r="L204" s="155">
        <f>VLOOKUP(A204,'Questions_de_Village_V1-2-1'!$A:$AB,15,FALSE)</f>
        <v>0</v>
      </c>
      <c r="M204" s="155">
        <f>VLOOKUP(A204,'Questions_de_Village_V1-2-1'!$A:$AB,16,FALSE)</f>
        <v>0</v>
      </c>
      <c r="N204" s="88"/>
      <c r="O204" s="88"/>
      <c r="P204" s="88">
        <v>1396</v>
      </c>
      <c r="Q204" s="88">
        <v>1414</v>
      </c>
      <c r="R204" s="88">
        <v>19</v>
      </c>
      <c r="S204" s="86">
        <v>105</v>
      </c>
      <c r="T204" s="86">
        <v>68</v>
      </c>
      <c r="U204" s="90">
        <v>64.761904761904759</v>
      </c>
      <c r="V204" s="86">
        <v>39</v>
      </c>
      <c r="W204" s="90">
        <v>37.142857142857146</v>
      </c>
      <c r="X204" s="89">
        <v>5.5263157894736841</v>
      </c>
      <c r="Y204" s="89">
        <v>4</v>
      </c>
      <c r="Z204" s="89">
        <v>2.0526315789473686</v>
      </c>
      <c r="AA204" s="92">
        <v>18</v>
      </c>
      <c r="AB204" s="90">
        <v>94.73684210526315</v>
      </c>
      <c r="AC204" s="92">
        <v>1</v>
      </c>
      <c r="AD204" s="90">
        <v>5.2631578947368416</v>
      </c>
      <c r="AE204" s="92">
        <v>0</v>
      </c>
      <c r="AF204" s="90">
        <v>0</v>
      </c>
      <c r="AG204" s="92">
        <v>0</v>
      </c>
      <c r="AH204" s="90">
        <v>0</v>
      </c>
      <c r="AI204" s="88">
        <v>19</v>
      </c>
      <c r="AJ204" s="88">
        <v>20</v>
      </c>
      <c r="AK204" s="90">
        <v>48.717948717948715</v>
      </c>
      <c r="AL204" s="90">
        <v>51.282051282051277</v>
      </c>
      <c r="AM204" s="90">
        <v>100</v>
      </c>
      <c r="AN204" s="91">
        <v>34.128205128205131</v>
      </c>
    </row>
    <row r="205" spans="1:40" x14ac:dyDescent="0.25">
      <c r="A205" s="87" t="s">
        <v>1409</v>
      </c>
      <c r="B205" s="88" t="s">
        <v>1409</v>
      </c>
      <c r="C205" s="155" t="str">
        <f>VLOOKUP(A205,'Questions_de_Village_V1-2-1'!$A:$AB,1,FALSE)</f>
        <v>Bolo</v>
      </c>
      <c r="D205" s="155" t="str">
        <f>VLOOKUP(A205,'Questions_de_Village_V1-2-1'!$A:$AB,9,FALSE)</f>
        <v>Bolo</v>
      </c>
      <c r="E205" s="155">
        <f>VLOOKUP(A205,'Questions_de_Village_V1-2-1'!$A:$AB,4,FALSE)</f>
        <v>12.5843733357</v>
      </c>
      <c r="F205" s="155">
        <f>VLOOKUP(A205,'Questions_de_Village_V1-2-1'!$A:$AB,5,FALSE)</f>
        <v>16.562811214500002</v>
      </c>
      <c r="G205" s="155">
        <f>VLOOKUP(A205,'Questions_de_Village_V1-2-1'!$A:$AB,6,FALSE)</f>
        <v>319.216091135</v>
      </c>
      <c r="H205" s="155"/>
      <c r="I205" s="155" t="str">
        <f>VLOOKUP(A205,'Questions_de_Village_V1-2-1'!$A:$AB,10,FALSE)</f>
        <v>Moito</v>
      </c>
      <c r="J205" s="155" t="str">
        <f>VLOOKUP(A205,'Questions_de_Village_V1-2-1'!$A:$AB,11,FALSE)</f>
        <v>Moito</v>
      </c>
      <c r="K205" s="155" t="str">
        <f>VLOOKUP(A205,'Questions_de_Village_V1-2-1'!$A:$AB,14,FALSE)</f>
        <v>open_well_far_from_village</v>
      </c>
      <c r="L205" s="155">
        <f>VLOOKUP(A205,'Questions_de_Village_V1-2-1'!$A:$AB,15,FALSE)</f>
        <v>0</v>
      </c>
      <c r="M205" s="155">
        <f>VLOOKUP(A205,'Questions_de_Village_V1-2-1'!$A:$AB,16,FALSE)</f>
        <v>0</v>
      </c>
      <c r="N205" s="88"/>
      <c r="O205" s="88"/>
      <c r="P205" s="88">
        <v>3320</v>
      </c>
      <c r="Q205" s="88">
        <v>3391</v>
      </c>
      <c r="R205" s="88">
        <v>72</v>
      </c>
      <c r="S205" s="86">
        <v>455</v>
      </c>
      <c r="T205" s="86">
        <v>309</v>
      </c>
      <c r="U205" s="90">
        <v>67.912087912087912</v>
      </c>
      <c r="V205" s="86">
        <v>171</v>
      </c>
      <c r="W205" s="90">
        <v>37.582417582417584</v>
      </c>
      <c r="X205" s="89">
        <v>6.3194444444444446</v>
      </c>
      <c r="Y205" s="89">
        <v>4.6119402985074629</v>
      </c>
      <c r="Z205" s="89">
        <v>2.375</v>
      </c>
      <c r="AA205" s="92">
        <v>62</v>
      </c>
      <c r="AB205" s="90">
        <v>86.111111111111114</v>
      </c>
      <c r="AC205" s="92">
        <v>7</v>
      </c>
      <c r="AD205" s="90">
        <v>9.7222222222222232</v>
      </c>
      <c r="AE205" s="92">
        <v>0</v>
      </c>
      <c r="AF205" s="90">
        <v>0</v>
      </c>
      <c r="AG205" s="92">
        <v>0</v>
      </c>
      <c r="AH205" s="90">
        <v>0</v>
      </c>
      <c r="AI205" s="88">
        <v>77</v>
      </c>
      <c r="AJ205" s="88">
        <v>94</v>
      </c>
      <c r="AK205" s="90">
        <v>45.029239766081872</v>
      </c>
      <c r="AL205" s="90">
        <v>54.970760233918128</v>
      </c>
      <c r="AM205" s="90">
        <v>100</v>
      </c>
      <c r="AN205" s="91">
        <v>33.596491228070178</v>
      </c>
    </row>
    <row r="206" spans="1:40" x14ac:dyDescent="0.25">
      <c r="A206" s="149" t="s">
        <v>402</v>
      </c>
      <c r="B206" s="88" t="s">
        <v>402</v>
      </c>
      <c r="C206" s="155" t="str">
        <f>VLOOKUP(A206,'Questions_de_Village_V1-2-1'!$A:$AB,1,FALSE)</f>
        <v>Bouloulou</v>
      </c>
      <c r="D206" s="155" t="str">
        <f>VLOOKUP(A206,'Questions_de_Village_V1-2-1'!$A:$AB,9,FALSE)</f>
        <v>Bouloulou</v>
      </c>
      <c r="E206" s="155">
        <f>VLOOKUP(A206,'Questions_de_Village_V1-2-1'!$A:$AB,4,FALSE)</f>
        <v>12.308926316699999</v>
      </c>
      <c r="F206" s="155">
        <f>VLOOKUP(A206,'Questions_de_Village_V1-2-1'!$A:$AB,5,FALSE)</f>
        <v>16.988292625500002</v>
      </c>
      <c r="G206" s="155">
        <f>VLOOKUP(A206,'Questions_de_Village_V1-2-1'!$A:$AB,6,FALSE)</f>
        <v>334.48698418499998</v>
      </c>
      <c r="H206" s="155"/>
      <c r="I206" s="155" t="str">
        <f>VLOOKUP(A206,'Questions_de_Village_V1-2-1'!$A:$AB,10,FALSE)</f>
        <v>Tania_1_Bokoro_</v>
      </c>
      <c r="J206" s="155" t="str">
        <f>VLOOKUP(A206,'Questions_de_Village_V1-2-1'!$A:$AB,11,FALSE)</f>
        <v>Bokoro</v>
      </c>
      <c r="K206" s="155" t="str">
        <f>VLOOKUP(A206,'Questions_de_Village_V1-2-1'!$A:$AB,14,FALSE)</f>
        <v>bh_in_village</v>
      </c>
      <c r="L206" s="155">
        <f>VLOOKUP(A206,'Questions_de_Village_V1-2-1'!$A:$AB,15,FALSE)</f>
        <v>1</v>
      </c>
      <c r="M206" s="155">
        <f>VLOOKUP(A206,'Questions_de_Village_V1-2-1'!$A:$AB,16,FALSE)</f>
        <v>1</v>
      </c>
      <c r="N206" s="88"/>
      <c r="O206" s="88"/>
      <c r="P206" s="88">
        <v>7810</v>
      </c>
      <c r="Q206" s="88">
        <v>7974</v>
      </c>
      <c r="R206" s="88">
        <v>165</v>
      </c>
      <c r="S206" s="86">
        <v>1057</v>
      </c>
      <c r="T206" s="86">
        <v>734</v>
      </c>
      <c r="U206" s="90">
        <v>69.441816461684013</v>
      </c>
      <c r="V206" s="86">
        <v>313</v>
      </c>
      <c r="W206" s="90">
        <v>29.61210974456008</v>
      </c>
      <c r="X206" s="89">
        <v>6.4060606060606062</v>
      </c>
      <c r="Y206" s="89">
        <v>4.4484848484848483</v>
      </c>
      <c r="Z206" s="89">
        <v>1.896969696969697</v>
      </c>
      <c r="AA206" s="92">
        <v>144</v>
      </c>
      <c r="AB206" s="90">
        <v>87.272727272727266</v>
      </c>
      <c r="AC206" s="92">
        <v>14</v>
      </c>
      <c r="AD206" s="90">
        <v>8.4848484848484862</v>
      </c>
      <c r="AE206" s="92">
        <v>1</v>
      </c>
      <c r="AF206" s="90">
        <v>0.60606060606060608</v>
      </c>
      <c r="AG206" s="92">
        <v>0</v>
      </c>
      <c r="AH206" s="90">
        <v>0</v>
      </c>
      <c r="AI206" s="88">
        <v>138</v>
      </c>
      <c r="AJ206" s="88">
        <v>174</v>
      </c>
      <c r="AK206" s="90">
        <v>44.089456869009588</v>
      </c>
      <c r="AL206" s="90">
        <v>55.591054313099043</v>
      </c>
      <c r="AM206" s="90">
        <v>99.680511182108631</v>
      </c>
      <c r="AN206" s="91">
        <v>35.006389776357828</v>
      </c>
    </row>
    <row r="207" spans="1:40" x14ac:dyDescent="0.25">
      <c r="A207" s="87" t="s">
        <v>1905</v>
      </c>
      <c r="B207" s="88" t="s">
        <v>1905</v>
      </c>
      <c r="C207" s="155" t="e">
        <f>VLOOKUP(A207,'Questions_de_Village_V1-2-1'!$A:$AB,1,FALSE)</f>
        <v>#N/A</v>
      </c>
      <c r="D207" s="155" t="e">
        <f>VLOOKUP(A207,'Questions_de_Village_V1-2-1'!$A:$AB,9,FALSE)</f>
        <v>#N/A</v>
      </c>
      <c r="E207" s="155" t="e">
        <f>VLOOKUP(A207,'Questions_de_Village_V1-2-1'!$A:$AB,4,FALSE)</f>
        <v>#N/A</v>
      </c>
      <c r="F207" s="155" t="e">
        <f>VLOOKUP(A207,'Questions_de_Village_V1-2-1'!$A:$AB,5,FALSE)</f>
        <v>#N/A</v>
      </c>
      <c r="G207" s="155" t="e">
        <f>VLOOKUP(A207,'Questions_de_Village_V1-2-1'!$A:$AB,6,FALSE)</f>
        <v>#N/A</v>
      </c>
      <c r="H207" s="155"/>
      <c r="I207" s="155" t="e">
        <f>VLOOKUP(A207,'Questions_de_Village_V1-2-1'!$A:$AB,10,FALSE)</f>
        <v>#N/A</v>
      </c>
      <c r="J207" s="155" t="e">
        <f>VLOOKUP(A207,'Questions_de_Village_V1-2-1'!$A:$AB,11,FALSE)</f>
        <v>#N/A</v>
      </c>
      <c r="K207" s="155" t="e">
        <f>VLOOKUP(A207,'Questions_de_Village_V1-2-1'!$A:$AB,14,FALSE)</f>
        <v>#N/A</v>
      </c>
      <c r="L207" s="155" t="e">
        <f>VLOOKUP(A207,'Questions_de_Village_V1-2-1'!$A:$AB,15,FALSE)</f>
        <v>#N/A</v>
      </c>
      <c r="M207" s="155" t="e">
        <f>VLOOKUP(A207,'Questions_de_Village_V1-2-1'!$A:$AB,16,FALSE)</f>
        <v>#N/A</v>
      </c>
      <c r="N207" s="88"/>
      <c r="O207" s="88"/>
      <c r="P207" s="88">
        <v>776</v>
      </c>
      <c r="Q207" s="88">
        <v>850</v>
      </c>
      <c r="R207" s="88">
        <v>75</v>
      </c>
      <c r="S207" s="86">
        <v>475</v>
      </c>
      <c r="T207" s="86">
        <v>324</v>
      </c>
      <c r="U207" s="90">
        <v>68.21052631578948</v>
      </c>
      <c r="V207" s="86">
        <v>155</v>
      </c>
      <c r="W207" s="90">
        <v>32.631578947368425</v>
      </c>
      <c r="X207" s="89">
        <v>6.333333333333333</v>
      </c>
      <c r="Y207" s="89">
        <v>4.7647058823529411</v>
      </c>
      <c r="Z207" s="89">
        <v>2.0666666666666669</v>
      </c>
      <c r="AA207" s="92">
        <v>68</v>
      </c>
      <c r="AB207" s="90">
        <v>90.666666666666657</v>
      </c>
      <c r="AC207" s="92">
        <v>6</v>
      </c>
      <c r="AD207" s="90">
        <v>8</v>
      </c>
      <c r="AE207" s="92">
        <v>0</v>
      </c>
      <c r="AF207" s="90">
        <v>0</v>
      </c>
      <c r="AG207" s="92">
        <v>0</v>
      </c>
      <c r="AH207" s="90">
        <v>0</v>
      </c>
      <c r="AI207" s="88">
        <v>70</v>
      </c>
      <c r="AJ207" s="88">
        <v>85</v>
      </c>
      <c r="AK207" s="90">
        <v>45.161290322580641</v>
      </c>
      <c r="AL207" s="90">
        <v>54.838709677419352</v>
      </c>
      <c r="AM207" s="90">
        <v>100</v>
      </c>
      <c r="AN207" s="91">
        <v>33.451612903225808</v>
      </c>
    </row>
    <row r="208" spans="1:40" x14ac:dyDescent="0.25">
      <c r="A208" s="69" t="s">
        <v>1122</v>
      </c>
      <c r="B208" s="88" t="s">
        <v>1122</v>
      </c>
      <c r="C208" s="155" t="str">
        <f>VLOOKUP(A208,'Questions_de_Village_V1-2-1'!$A:$AB,1,FALSE)</f>
        <v>Boutal Kharoum</v>
      </c>
      <c r="D208" s="155" t="str">
        <f>VLOOKUP(A208,'Questions_de_Village_V1-2-1'!$A:$AB,9,FALSE)</f>
        <v>Bouta Alkharoum</v>
      </c>
      <c r="E208" s="155">
        <f>VLOOKUP(A208,'Questions_de_Village_V1-2-1'!$A:$AB,4,FALSE)</f>
        <v>12.1571406445</v>
      </c>
      <c r="F208" s="155">
        <f>VLOOKUP(A208,'Questions_de_Village_V1-2-1'!$A:$AB,5,FALSE)</f>
        <v>17.427884669499999</v>
      </c>
      <c r="G208" s="155">
        <f>VLOOKUP(A208,'Questions_de_Village_V1-2-1'!$A:$AB,6,FALSE)</f>
        <v>325.13824503199999</v>
      </c>
      <c r="H208" s="155"/>
      <c r="I208" s="155" t="str">
        <f>VLOOKUP(A208,'Questions_de_Village_V1-2-1'!$A:$AB,10,FALSE)</f>
        <v>Amloudouba</v>
      </c>
      <c r="J208" s="155" t="str">
        <f>VLOOKUP(A208,'Questions_de_Village_V1-2-1'!$A:$AB,11,FALSE)</f>
        <v>Arbouchatak</v>
      </c>
      <c r="K208" s="155" t="str">
        <f>VLOOKUP(A208,'Questions_de_Village_V1-2-1'!$A:$AB,14,FALSE)</f>
        <v>swamp_far_away</v>
      </c>
      <c r="L208" s="155">
        <f>VLOOKUP(A208,'Questions_de_Village_V1-2-1'!$A:$AB,15,FALSE)</f>
        <v>0</v>
      </c>
      <c r="M208" s="155">
        <f>VLOOKUP(A208,'Questions_de_Village_V1-2-1'!$A:$AB,16,FALSE)</f>
        <v>0</v>
      </c>
      <c r="N208" s="88"/>
      <c r="O208" s="88"/>
      <c r="P208" s="88">
        <v>1278</v>
      </c>
      <c r="Q208" s="88">
        <v>1298</v>
      </c>
      <c r="R208" s="88">
        <v>21</v>
      </c>
      <c r="S208" s="86">
        <v>125</v>
      </c>
      <c r="T208" s="86">
        <v>82</v>
      </c>
      <c r="U208" s="90">
        <v>65.600000000000009</v>
      </c>
      <c r="V208" s="86">
        <v>39</v>
      </c>
      <c r="W208" s="90">
        <v>31.2</v>
      </c>
      <c r="X208" s="89">
        <v>5.9523809523809526</v>
      </c>
      <c r="Y208" s="89">
        <v>3.9047619047619047</v>
      </c>
      <c r="Z208" s="89">
        <v>1.8571428571428572</v>
      </c>
      <c r="AA208" s="92">
        <v>19</v>
      </c>
      <c r="AB208" s="90">
        <v>90.476190476190482</v>
      </c>
      <c r="AC208" s="92">
        <v>2</v>
      </c>
      <c r="AD208" s="90">
        <v>9.5238095238095237</v>
      </c>
      <c r="AE208" s="92">
        <v>0</v>
      </c>
      <c r="AF208" s="90">
        <v>0</v>
      </c>
      <c r="AG208" s="92">
        <v>0</v>
      </c>
      <c r="AH208" s="90">
        <v>0</v>
      </c>
      <c r="AI208" s="88">
        <v>26</v>
      </c>
      <c r="AJ208" s="88">
        <v>13</v>
      </c>
      <c r="AK208" s="90">
        <v>66.666666666666657</v>
      </c>
      <c r="AL208" s="90">
        <v>33.333333333333329</v>
      </c>
      <c r="AM208" s="90">
        <v>99.999999999999986</v>
      </c>
      <c r="AN208" s="91">
        <v>31.153846153846153</v>
      </c>
    </row>
    <row r="209" spans="1:40" x14ac:dyDescent="0.25">
      <c r="A209" s="86" t="s">
        <v>1807</v>
      </c>
      <c r="B209" s="88" t="s">
        <v>1807</v>
      </c>
      <c r="C209" s="155" t="e">
        <f>VLOOKUP(A209,'Questions_de_Village_V1-2-1'!$A:$AB,1,FALSE)</f>
        <v>#N/A</v>
      </c>
      <c r="D209" s="155" t="e">
        <f>VLOOKUP(A209,'Questions_de_Village_V1-2-1'!$A:$AB,9,FALSE)</f>
        <v>#N/A</v>
      </c>
      <c r="E209" s="155" t="e">
        <f>VLOOKUP(A209,'Questions_de_Village_V1-2-1'!$A:$AB,4,FALSE)</f>
        <v>#N/A</v>
      </c>
      <c r="F209" s="155" t="e">
        <f>VLOOKUP(A209,'Questions_de_Village_V1-2-1'!$A:$AB,5,FALSE)</f>
        <v>#N/A</v>
      </c>
      <c r="G209" s="155" t="e">
        <f>VLOOKUP(A209,'Questions_de_Village_V1-2-1'!$A:$AB,6,FALSE)</f>
        <v>#N/A</v>
      </c>
      <c r="H209" s="155"/>
      <c r="I209" s="155" t="e">
        <f>VLOOKUP(A209,'Questions_de_Village_V1-2-1'!$A:$AB,10,FALSE)</f>
        <v>#N/A</v>
      </c>
      <c r="J209" s="155" t="e">
        <f>VLOOKUP(A209,'Questions_de_Village_V1-2-1'!$A:$AB,11,FALSE)</f>
        <v>#N/A</v>
      </c>
      <c r="K209" s="155" t="e">
        <f>VLOOKUP(A209,'Questions_de_Village_V1-2-1'!$A:$AB,14,FALSE)</f>
        <v>#N/A</v>
      </c>
      <c r="L209" s="155" t="e">
        <f>VLOOKUP(A209,'Questions_de_Village_V1-2-1'!$A:$AB,15,FALSE)</f>
        <v>#N/A</v>
      </c>
      <c r="M209" s="155" t="e">
        <f>VLOOKUP(A209,'Questions_de_Village_V1-2-1'!$A:$AB,16,FALSE)</f>
        <v>#N/A</v>
      </c>
      <c r="N209" s="88"/>
      <c r="O209" s="88"/>
      <c r="P209" s="88">
        <v>248</v>
      </c>
      <c r="Q209" s="88">
        <v>265</v>
      </c>
      <c r="R209" s="88">
        <v>18</v>
      </c>
      <c r="S209" s="86">
        <v>123</v>
      </c>
      <c r="T209" s="86">
        <v>85</v>
      </c>
      <c r="U209" s="90">
        <v>69.105691056910572</v>
      </c>
      <c r="V209" s="86">
        <v>37</v>
      </c>
      <c r="W209" s="90">
        <v>30.081300813008134</v>
      </c>
      <c r="X209" s="89">
        <v>6.833333333333333</v>
      </c>
      <c r="Y209" s="89">
        <v>4.7222222222222223</v>
      </c>
      <c r="Z209" s="89">
        <v>2.0555555555555554</v>
      </c>
      <c r="AA209" s="92">
        <v>15</v>
      </c>
      <c r="AB209" s="90">
        <v>83.333333333333343</v>
      </c>
      <c r="AC209" s="92">
        <v>2</v>
      </c>
      <c r="AD209" s="90">
        <v>11.111111111111111</v>
      </c>
      <c r="AE209" s="92">
        <v>1</v>
      </c>
      <c r="AF209" s="90">
        <v>5.5555555555555554</v>
      </c>
      <c r="AG209" s="92">
        <v>0</v>
      </c>
      <c r="AH209" s="90">
        <v>0</v>
      </c>
      <c r="AI209" s="88">
        <v>16</v>
      </c>
      <c r="AJ209" s="88">
        <v>21</v>
      </c>
      <c r="AK209" s="90">
        <v>43.243243243243242</v>
      </c>
      <c r="AL209" s="90">
        <v>56.756756756756758</v>
      </c>
      <c r="AM209" s="90">
        <v>100</v>
      </c>
      <c r="AN209" s="91">
        <v>35.675675675675677</v>
      </c>
    </row>
    <row r="210" spans="1:40" x14ac:dyDescent="0.25">
      <c r="A210" s="150" t="s">
        <v>1080</v>
      </c>
      <c r="B210" s="88" t="s">
        <v>1080</v>
      </c>
      <c r="C210" s="155" t="str">
        <f>VLOOKUP(A210,'Questions_de_Village_V1-2-1'!$A:$AB,1,FALSE)</f>
        <v>Chanko</v>
      </c>
      <c r="D210" s="155" t="str">
        <f>VLOOKUP(A210,'Questions_de_Village_V1-2-1'!$A:$AB,9,FALSE)</f>
        <v>Chanko</v>
      </c>
      <c r="E210" s="155">
        <f>VLOOKUP(A210,'Questions_de_Village_V1-2-1'!$A:$AB,4,FALSE)</f>
        <v>12.302197766000001</v>
      </c>
      <c r="F210" s="155">
        <f>VLOOKUP(A210,'Questions_de_Village_V1-2-1'!$A:$AB,5,FALSE)</f>
        <v>16.7368967285</v>
      </c>
      <c r="G210" s="155">
        <f>VLOOKUP(A210,'Questions_de_Village_V1-2-1'!$A:$AB,6,FALSE)</f>
        <v>307.972712812</v>
      </c>
      <c r="H210" s="155"/>
      <c r="I210" s="155" t="str">
        <f>VLOOKUP(A210,'Questions_de_Village_V1-2-1'!$A:$AB,10,FALSE)</f>
        <v>Daibaba_1_Maigana_</v>
      </c>
      <c r="J210" s="155" t="str">
        <f>VLOOKUP(A210,'Questions_de_Village_V1-2-1'!$A:$AB,11,FALSE)</f>
        <v>Albirebi</v>
      </c>
      <c r="K210" s="155" t="str">
        <f>VLOOKUP(A210,'Questions_de_Village_V1-2-1'!$A:$AB,14,FALSE)</f>
        <v>open_well_in_or_near_village</v>
      </c>
      <c r="L210" s="155">
        <f>VLOOKUP(A210,'Questions_de_Village_V1-2-1'!$A:$AB,15,FALSE)</f>
        <v>0</v>
      </c>
      <c r="M210" s="155">
        <f>VLOOKUP(A210,'Questions_de_Village_V1-2-1'!$A:$AB,16,FALSE)</f>
        <v>0</v>
      </c>
      <c r="N210" s="88"/>
      <c r="O210" s="88"/>
      <c r="P210" s="88">
        <v>899</v>
      </c>
      <c r="Q210" s="88">
        <v>928</v>
      </c>
      <c r="R210" s="88">
        <v>30</v>
      </c>
      <c r="S210" s="86">
        <v>174</v>
      </c>
      <c r="T210" s="86">
        <v>110</v>
      </c>
      <c r="U210" s="90">
        <v>63.218390804597703</v>
      </c>
      <c r="V210" s="86">
        <v>65</v>
      </c>
      <c r="W210" s="90">
        <v>37.356321839080458</v>
      </c>
      <c r="X210" s="89">
        <v>5.8</v>
      </c>
      <c r="Y210" s="89">
        <v>5</v>
      </c>
      <c r="Z210" s="89">
        <v>2.1666666666666665</v>
      </c>
      <c r="AA210" s="92">
        <v>19</v>
      </c>
      <c r="AB210" s="90">
        <v>63.333333333333329</v>
      </c>
      <c r="AC210" s="92">
        <v>6</v>
      </c>
      <c r="AD210" s="90">
        <v>20</v>
      </c>
      <c r="AE210" s="92">
        <v>1</v>
      </c>
      <c r="AF210" s="90">
        <v>3.3333333333333335</v>
      </c>
      <c r="AG210" s="92">
        <v>0</v>
      </c>
      <c r="AH210" s="90">
        <v>0</v>
      </c>
      <c r="AI210" s="88">
        <v>30</v>
      </c>
      <c r="AJ210" s="88">
        <v>35</v>
      </c>
      <c r="AK210" s="90">
        <v>46.153846153846153</v>
      </c>
      <c r="AL210" s="90">
        <v>53.846153846153847</v>
      </c>
      <c r="AM210" s="90">
        <v>100</v>
      </c>
      <c r="AN210" s="91">
        <v>37.446153846153848</v>
      </c>
    </row>
    <row r="211" spans="1:40" x14ac:dyDescent="0.25">
      <c r="A211" s="150" t="s">
        <v>1833</v>
      </c>
      <c r="B211" s="88" t="s">
        <v>1833</v>
      </c>
      <c r="C211" s="155" t="e">
        <f>VLOOKUP(A211,'Questions_de_Village_V1-2-1'!$A:$AB,1,FALSE)</f>
        <v>#N/A</v>
      </c>
      <c r="D211" s="155" t="e">
        <f>VLOOKUP(A211,'Questions_de_Village_V1-2-1'!$A:$AB,9,FALSE)</f>
        <v>#N/A</v>
      </c>
      <c r="E211" s="155" t="e">
        <f>VLOOKUP(A211,'Questions_de_Village_V1-2-1'!$A:$AB,4,FALSE)</f>
        <v>#N/A</v>
      </c>
      <c r="F211" s="155" t="e">
        <f>VLOOKUP(A211,'Questions_de_Village_V1-2-1'!$A:$AB,5,FALSE)</f>
        <v>#N/A</v>
      </c>
      <c r="G211" s="155" t="e">
        <f>VLOOKUP(A211,'Questions_de_Village_V1-2-1'!$A:$AB,6,FALSE)</f>
        <v>#N/A</v>
      </c>
      <c r="H211" s="155"/>
      <c r="I211" s="155" t="e">
        <f>VLOOKUP(A211,'Questions_de_Village_V1-2-1'!$A:$AB,10,FALSE)</f>
        <v>#N/A</v>
      </c>
      <c r="J211" s="155" t="e">
        <f>VLOOKUP(A211,'Questions_de_Village_V1-2-1'!$A:$AB,11,FALSE)</f>
        <v>#N/A</v>
      </c>
      <c r="K211" s="155" t="e">
        <f>VLOOKUP(A211,'Questions_de_Village_V1-2-1'!$A:$AB,14,FALSE)</f>
        <v>#N/A</v>
      </c>
      <c r="L211" s="155" t="e">
        <f>VLOOKUP(A211,'Questions_de_Village_V1-2-1'!$A:$AB,15,FALSE)</f>
        <v>#N/A</v>
      </c>
      <c r="M211" s="155" t="e">
        <f>VLOOKUP(A211,'Questions_de_Village_V1-2-1'!$A:$AB,16,FALSE)</f>
        <v>#N/A</v>
      </c>
      <c r="N211" s="88"/>
      <c r="O211" s="88"/>
      <c r="P211" s="88">
        <v>2</v>
      </c>
      <c r="Q211" s="88">
        <v>44</v>
      </c>
      <c r="R211" s="88">
        <v>43</v>
      </c>
      <c r="S211" s="86">
        <v>254</v>
      </c>
      <c r="T211" s="86">
        <v>168</v>
      </c>
      <c r="U211" s="90">
        <v>66.141732283464577</v>
      </c>
      <c r="V211" s="86">
        <v>65</v>
      </c>
      <c r="W211" s="90">
        <v>25.590551181102363</v>
      </c>
      <c r="X211" s="89">
        <v>5.9069767441860463</v>
      </c>
      <c r="Y211" s="89">
        <v>4.3076923076923075</v>
      </c>
      <c r="Z211" s="89">
        <v>1.5116279069767442</v>
      </c>
      <c r="AA211" s="92">
        <v>37</v>
      </c>
      <c r="AB211" s="90">
        <v>86.04651162790698</v>
      </c>
      <c r="AC211" s="92">
        <v>5</v>
      </c>
      <c r="AD211" s="90">
        <v>11.627906976744185</v>
      </c>
      <c r="AE211" s="92">
        <v>0</v>
      </c>
      <c r="AF211" s="90">
        <v>0</v>
      </c>
      <c r="AG211" s="92">
        <v>0</v>
      </c>
      <c r="AH211" s="90">
        <v>0</v>
      </c>
      <c r="AI211" s="88">
        <v>35</v>
      </c>
      <c r="AJ211" s="88">
        <v>30</v>
      </c>
      <c r="AK211" s="90">
        <v>53.846153846153847</v>
      </c>
      <c r="AL211" s="90">
        <v>46.153846153846153</v>
      </c>
      <c r="AM211" s="90">
        <v>100</v>
      </c>
      <c r="AN211" s="91">
        <v>32.153846153846153</v>
      </c>
    </row>
    <row r="212" spans="1:40" x14ac:dyDescent="0.25">
      <c r="A212" s="71" t="s">
        <v>1123</v>
      </c>
      <c r="B212" s="88" t="s">
        <v>1123</v>
      </c>
      <c r="C212" s="155" t="str">
        <f>VLOOKUP(A212,'Questions_de_Village_V1-2-1'!$A:$AB,1,FALSE)</f>
        <v>Charia</v>
      </c>
      <c r="D212" s="155" t="str">
        <f>VLOOKUP(A212,'Questions_de_Village_V1-2-1'!$A:$AB,9,FALSE)</f>
        <v>Charia</v>
      </c>
      <c r="E212" s="155">
        <f>VLOOKUP(A212,'Questions_de_Village_V1-2-1'!$A:$AB,4,FALSE)</f>
        <v>12.1038368849</v>
      </c>
      <c r="F212" s="155">
        <f>VLOOKUP(A212,'Questions_de_Village_V1-2-1'!$A:$AB,5,FALSE)</f>
        <v>17.504100143799999</v>
      </c>
      <c r="G212" s="155">
        <f>VLOOKUP(A212,'Questions_de_Village_V1-2-1'!$A:$AB,6,FALSE)</f>
        <v>273.862839721</v>
      </c>
      <c r="H212" s="155"/>
      <c r="I212" s="155" t="str">
        <f>VLOOKUP(A212,'Questions_de_Village_V1-2-1'!$A:$AB,10,FALSE)</f>
        <v>Amloudouba</v>
      </c>
      <c r="J212" s="155" t="str">
        <f>VLOOKUP(A212,'Questions_de_Village_V1-2-1'!$A:$AB,11,FALSE)</f>
        <v>Arbouchatak</v>
      </c>
      <c r="K212" s="155" t="str">
        <f>VLOOKUP(A212,'Questions_de_Village_V1-2-1'!$A:$AB,14,FALSE)</f>
        <v>open_well_far_from_village</v>
      </c>
      <c r="L212" s="155">
        <f>VLOOKUP(A212,'Questions_de_Village_V1-2-1'!$A:$AB,15,FALSE)</f>
        <v>0</v>
      </c>
      <c r="M212" s="155">
        <f>VLOOKUP(A212,'Questions_de_Village_V1-2-1'!$A:$AB,16,FALSE)</f>
        <v>0</v>
      </c>
      <c r="N212" s="88"/>
      <c r="O212" s="88"/>
      <c r="P212" s="88">
        <v>926</v>
      </c>
      <c r="Q212" s="88">
        <v>1010</v>
      </c>
      <c r="R212" s="88">
        <v>85</v>
      </c>
      <c r="S212" s="86">
        <v>486</v>
      </c>
      <c r="T212" s="86">
        <v>331</v>
      </c>
      <c r="U212" s="90">
        <v>68.106995884773653</v>
      </c>
      <c r="V212" s="86">
        <v>115</v>
      </c>
      <c r="W212" s="90">
        <v>23.662551440329217</v>
      </c>
      <c r="X212" s="89">
        <v>5.7176470588235295</v>
      </c>
      <c r="Y212" s="89">
        <v>3.8941176470588235</v>
      </c>
      <c r="Z212" s="89">
        <v>1.3529411764705883</v>
      </c>
      <c r="AA212" s="92">
        <v>83</v>
      </c>
      <c r="AB212" s="90">
        <v>97.647058823529406</v>
      </c>
      <c r="AC212" s="92">
        <v>0</v>
      </c>
      <c r="AD212" s="90">
        <v>0</v>
      </c>
      <c r="AE212" s="92">
        <v>0</v>
      </c>
      <c r="AF212" s="90">
        <v>0</v>
      </c>
      <c r="AG212" s="92">
        <v>0</v>
      </c>
      <c r="AH212" s="90">
        <v>0</v>
      </c>
      <c r="AI212" s="88">
        <v>57</v>
      </c>
      <c r="AJ212" s="88">
        <v>57</v>
      </c>
      <c r="AK212" s="90">
        <v>49.565217391304351</v>
      </c>
      <c r="AL212" s="90">
        <v>49.565217391304351</v>
      </c>
      <c r="AM212" s="90">
        <v>99.130434782608702</v>
      </c>
      <c r="AN212" s="91">
        <v>32.304347826086953</v>
      </c>
    </row>
    <row r="213" spans="1:40" x14ac:dyDescent="0.25">
      <c r="A213" s="69" t="s">
        <v>1124</v>
      </c>
      <c r="B213" s="88" t="s">
        <v>1124</v>
      </c>
      <c r="C213" s="155" t="str">
        <f>VLOOKUP(A213,'Questions_de_Village_V1-2-1'!$A:$AB,1,FALSE)</f>
        <v>Chirebib</v>
      </c>
      <c r="D213" s="155" t="str">
        <f>VLOOKUP(A213,'Questions_de_Village_V1-2-1'!$A:$AB,9,FALSE)</f>
        <v>Chireribe</v>
      </c>
      <c r="E213" s="155">
        <f>VLOOKUP(A213,'Questions_de_Village_V1-2-1'!$A:$AB,4,FALSE)</f>
        <v>12.163859948000001</v>
      </c>
      <c r="F213" s="155">
        <f>VLOOKUP(A213,'Questions_de_Village_V1-2-1'!$A:$AB,5,FALSE)</f>
        <v>17.5318448586</v>
      </c>
      <c r="G213" s="155">
        <f>VLOOKUP(A213,'Questions_de_Village_V1-2-1'!$A:$AB,6,FALSE)</f>
        <v>285.424571356</v>
      </c>
      <c r="H213" s="155"/>
      <c r="I213" s="155" t="str">
        <f>VLOOKUP(A213,'Questions_de_Village_V1-2-1'!$A:$AB,10,FALSE)</f>
        <v>Amloudouba</v>
      </c>
      <c r="J213" s="155" t="str">
        <f>VLOOKUP(A213,'Questions_de_Village_V1-2-1'!$A:$AB,11,FALSE)</f>
        <v>Arbouchatak</v>
      </c>
      <c r="K213" s="155" t="str">
        <f>VLOOKUP(A213,'Questions_de_Village_V1-2-1'!$A:$AB,14,FALSE)</f>
        <v>commercial_bh_in_village</v>
      </c>
      <c r="L213" s="155">
        <f>VLOOKUP(A213,'Questions_de_Village_V1-2-1'!$A:$AB,15,FALSE)</f>
        <v>0</v>
      </c>
      <c r="M213" s="155">
        <f>VLOOKUP(A213,'Questions_de_Village_V1-2-1'!$A:$AB,16,FALSE)</f>
        <v>0</v>
      </c>
      <c r="N213" s="88"/>
      <c r="O213" s="88"/>
      <c r="P213" s="88">
        <v>1369</v>
      </c>
      <c r="Q213" s="88">
        <v>1374</v>
      </c>
      <c r="R213" s="88">
        <v>6</v>
      </c>
      <c r="S213" s="86">
        <v>32</v>
      </c>
      <c r="T213" s="86">
        <v>19</v>
      </c>
      <c r="U213" s="90">
        <v>59.375</v>
      </c>
      <c r="V213" s="86">
        <v>9</v>
      </c>
      <c r="W213" s="90">
        <v>28.125</v>
      </c>
      <c r="X213" s="89">
        <v>5.333333333333333</v>
      </c>
      <c r="Y213" s="89">
        <v>3.1666666666666665</v>
      </c>
      <c r="Z213" s="89">
        <v>1.5</v>
      </c>
      <c r="AA213" s="92">
        <v>5</v>
      </c>
      <c r="AB213" s="90">
        <v>83.333333333333343</v>
      </c>
      <c r="AC213" s="92">
        <v>1</v>
      </c>
      <c r="AD213" s="90">
        <v>16.666666666666664</v>
      </c>
      <c r="AE213" s="92">
        <v>0</v>
      </c>
      <c r="AF213" s="90">
        <v>0</v>
      </c>
      <c r="AG213" s="92">
        <v>0</v>
      </c>
      <c r="AH213" s="90">
        <v>0</v>
      </c>
      <c r="AI213" s="88">
        <v>1</v>
      </c>
      <c r="AJ213" s="88">
        <v>8</v>
      </c>
      <c r="AK213" s="90">
        <v>11.111111111111111</v>
      </c>
      <c r="AL213" s="90">
        <v>88.888888888888886</v>
      </c>
      <c r="AM213" s="90">
        <v>100</v>
      </c>
      <c r="AN213" s="91">
        <v>32.666666666666664</v>
      </c>
    </row>
    <row r="214" spans="1:40" x14ac:dyDescent="0.25">
      <c r="A214" s="149" t="s">
        <v>1256</v>
      </c>
      <c r="B214" s="88" t="s">
        <v>1256</v>
      </c>
      <c r="C214" s="155" t="str">
        <f>VLOOKUP(A214,'Questions_de_Village_V1-2-1'!$A:$AB,1,FALSE)</f>
        <v>Chouraba</v>
      </c>
      <c r="D214" s="155" t="str">
        <f>VLOOKUP(A214,'Questions_de_Village_V1-2-1'!$A:$AB,9,FALSE)</f>
        <v>Chouraba</v>
      </c>
      <c r="E214" s="155">
        <f>VLOOKUP(A214,'Questions_de_Village_V1-2-1'!$A:$AB,4,FALSE)</f>
        <v>11.995454262999999</v>
      </c>
      <c r="F214" s="155">
        <f>VLOOKUP(A214,'Questions_de_Village_V1-2-1'!$A:$AB,5,FALSE)</f>
        <v>16.792378027400002</v>
      </c>
      <c r="G214" s="155">
        <f>VLOOKUP(A214,'Questions_de_Village_V1-2-1'!$A:$AB,6,FALSE)</f>
        <v>312.351441943</v>
      </c>
      <c r="H214" s="155"/>
      <c r="I214" s="155" t="str">
        <f>VLOOKUP(A214,'Questions_de_Village_V1-2-1'!$A:$AB,10,FALSE)</f>
        <v>Daibaba_2_Kindji_</v>
      </c>
      <c r="J214" s="155" t="str">
        <f>VLOOKUP(A214,'Questions_de_Village_V1-2-1'!$A:$AB,11,FALSE)</f>
        <v>Dilema</v>
      </c>
      <c r="K214" s="155" t="str">
        <f>VLOOKUP(A214,'Questions_de_Village_V1-2-1'!$A:$AB,14,FALSE)</f>
        <v>bh_in_village</v>
      </c>
      <c r="L214" s="155">
        <f>VLOOKUP(A214,'Questions_de_Village_V1-2-1'!$A:$AB,15,FALSE)</f>
        <v>1</v>
      </c>
      <c r="M214" s="155">
        <f>VLOOKUP(A214,'Questions_de_Village_V1-2-1'!$A:$AB,16,FALSE)</f>
        <v>0</v>
      </c>
      <c r="N214" s="88"/>
      <c r="O214" s="88"/>
      <c r="P214" s="88">
        <v>456</v>
      </c>
      <c r="Q214" s="88">
        <v>483</v>
      </c>
      <c r="R214" s="88">
        <v>28</v>
      </c>
      <c r="S214" s="86">
        <v>161</v>
      </c>
      <c r="T214" s="86">
        <v>104</v>
      </c>
      <c r="U214" s="90">
        <v>64.596273291925471</v>
      </c>
      <c r="V214" s="86">
        <v>53</v>
      </c>
      <c r="W214" s="90">
        <v>32.919254658385093</v>
      </c>
      <c r="X214" s="89">
        <v>5.75</v>
      </c>
      <c r="Y214" s="89">
        <v>3.7142857142857144</v>
      </c>
      <c r="Z214" s="89">
        <v>1.8928571428571428</v>
      </c>
      <c r="AA214" s="92">
        <v>26</v>
      </c>
      <c r="AB214" s="90">
        <v>92.857142857142861</v>
      </c>
      <c r="AC214" s="92">
        <v>2</v>
      </c>
      <c r="AD214" s="90">
        <v>7.1428571428571423</v>
      </c>
      <c r="AE214" s="92">
        <v>0</v>
      </c>
      <c r="AF214" s="90">
        <v>0</v>
      </c>
      <c r="AG214" s="92">
        <v>0</v>
      </c>
      <c r="AH214" s="90">
        <v>0</v>
      </c>
      <c r="AI214" s="88">
        <v>28</v>
      </c>
      <c r="AJ214" s="88">
        <v>25</v>
      </c>
      <c r="AK214" s="90">
        <v>52.830188679245282</v>
      </c>
      <c r="AL214" s="90">
        <v>47.169811320754718</v>
      </c>
      <c r="AM214" s="90">
        <v>100</v>
      </c>
      <c r="AN214" s="91">
        <v>38.716981132075475</v>
      </c>
    </row>
    <row r="215" spans="1:40" x14ac:dyDescent="0.25">
      <c r="A215" s="87" t="s">
        <v>1861</v>
      </c>
      <c r="B215" s="88" t="s">
        <v>1861</v>
      </c>
      <c r="C215" s="155" t="str">
        <f>VLOOKUP(A215,'Questions_de_Village_V1-2-1'!$A:$AB,1,FALSE)</f>
        <v>Chouraba 1</v>
      </c>
      <c r="D215" s="155" t="str">
        <f>VLOOKUP(A215,'Questions_de_Village_V1-2-1'!$A:$AB,9,FALSE)</f>
        <v>Chouraba</v>
      </c>
      <c r="E215" s="155">
        <f>VLOOKUP(A215,'Questions_de_Village_V1-2-1'!$A:$AB,4,FALSE)</f>
        <v>11.831860624000001</v>
      </c>
      <c r="F215" s="155">
        <f>VLOOKUP(A215,'Questions_de_Village_V1-2-1'!$A:$AB,5,FALSE)</f>
        <v>17.250254991399999</v>
      </c>
      <c r="G215" s="155">
        <f>VLOOKUP(A215,'Questions_de_Village_V1-2-1'!$A:$AB,6,FALSE)</f>
        <v>337.29427670799998</v>
      </c>
      <c r="H215" s="155"/>
      <c r="I215" s="155" t="str">
        <f>VLOOKUP(A215,'Questions_de_Village_V1-2-1'!$A:$AB,10,FALSE)</f>
        <v>Yessie</v>
      </c>
      <c r="J215" s="155" t="str">
        <f>VLOOKUP(A215,'Questions_de_Village_V1-2-1'!$A:$AB,11,FALSE)</f>
        <v>Gama</v>
      </c>
      <c r="K215" s="155" t="str">
        <f>VLOOKUP(A215,'Questions_de_Village_V1-2-1'!$A:$AB,14,FALSE)</f>
        <v>open_well_in_or_near_village</v>
      </c>
      <c r="L215" s="155">
        <f>VLOOKUP(A215,'Questions_de_Village_V1-2-1'!$A:$AB,15,FALSE)</f>
        <v>0</v>
      </c>
      <c r="M215" s="155">
        <f>VLOOKUP(A215,'Questions_de_Village_V1-2-1'!$A:$AB,16,FALSE)</f>
        <v>1</v>
      </c>
      <c r="N215" s="88"/>
      <c r="O215" s="88"/>
      <c r="P215" s="88">
        <v>1364</v>
      </c>
      <c r="Q215" s="88">
        <v>1404</v>
      </c>
      <c r="R215" s="88">
        <v>41</v>
      </c>
      <c r="S215" s="86">
        <v>254</v>
      </c>
      <c r="T215" s="86">
        <v>170</v>
      </c>
      <c r="U215" s="90">
        <v>66.929133858267718</v>
      </c>
      <c r="V215" s="86">
        <v>74</v>
      </c>
      <c r="W215" s="90">
        <v>29.133858267716533</v>
      </c>
      <c r="X215" s="89">
        <v>6.1951219512195124</v>
      </c>
      <c r="Y215" s="89">
        <v>4.4736842105263159</v>
      </c>
      <c r="Z215" s="89">
        <v>1.8048780487804879</v>
      </c>
      <c r="AA215" s="92">
        <v>34</v>
      </c>
      <c r="AB215" s="90">
        <v>82.926829268292678</v>
      </c>
      <c r="AC215" s="92">
        <v>7</v>
      </c>
      <c r="AD215" s="90">
        <v>17.073170731707318</v>
      </c>
      <c r="AE215" s="92">
        <v>0</v>
      </c>
      <c r="AF215" s="90">
        <v>0</v>
      </c>
      <c r="AG215" s="92">
        <v>0</v>
      </c>
      <c r="AH215" s="90">
        <v>0</v>
      </c>
      <c r="AI215" s="88">
        <v>40</v>
      </c>
      <c r="AJ215" s="88">
        <v>29</v>
      </c>
      <c r="AK215" s="90">
        <v>54.054054054054056</v>
      </c>
      <c r="AL215" s="90">
        <v>39.189189189189186</v>
      </c>
      <c r="AM215" s="90">
        <v>93.243243243243242</v>
      </c>
      <c r="AN215" s="91">
        <v>24.675675675675677</v>
      </c>
    </row>
    <row r="216" spans="1:40" x14ac:dyDescent="0.25">
      <c r="A216" s="150" t="s">
        <v>1862</v>
      </c>
      <c r="B216" s="88" t="s">
        <v>1862</v>
      </c>
      <c r="C216" s="155" t="str">
        <f>VLOOKUP(A216,'Questions_de_Village_V1-2-1'!$A:$AB,1,FALSE)</f>
        <v>Chouraba 2</v>
      </c>
      <c r="D216" s="155" t="str">
        <f>VLOOKUP(A216,'Questions_de_Village_V1-2-1'!$A:$AB,9,FALSE)</f>
        <v>Dabaraya</v>
      </c>
      <c r="E216" s="155">
        <f>VLOOKUP(A216,'Questions_de_Village_V1-2-1'!$A:$AB,4,FALSE)</f>
        <v>11.819051610200001</v>
      </c>
      <c r="F216" s="155">
        <f>VLOOKUP(A216,'Questions_de_Village_V1-2-1'!$A:$AB,5,FALSE)</f>
        <v>17.121896202399999</v>
      </c>
      <c r="G216" s="155">
        <f>VLOOKUP(A216,'Questions_de_Village_V1-2-1'!$A:$AB,6,FALSE)</f>
        <v>362.10598241100001</v>
      </c>
      <c r="H216" s="155"/>
      <c r="I216" s="155" t="str">
        <f>VLOOKUP(A216,'Questions_de_Village_V1-2-1'!$A:$AB,10,FALSE)</f>
        <v>Yessie</v>
      </c>
      <c r="J216" s="155" t="str">
        <f>VLOOKUP(A216,'Questions_de_Village_V1-2-1'!$A:$AB,11,FALSE)</f>
        <v>Gama</v>
      </c>
      <c r="K216" s="155" t="str">
        <f>VLOOKUP(A216,'Questions_de_Village_V1-2-1'!$A:$AB,14,FALSE)</f>
        <v>bh_in_village</v>
      </c>
      <c r="L216" s="155">
        <f>VLOOKUP(A216,'Questions_de_Village_V1-2-1'!$A:$AB,15,FALSE)</f>
        <v>1</v>
      </c>
      <c r="M216" s="155">
        <f>VLOOKUP(A216,'Questions_de_Village_V1-2-1'!$A:$AB,16,FALSE)</f>
        <v>0</v>
      </c>
      <c r="N216" s="88"/>
      <c r="O216" s="88"/>
      <c r="P216" s="88">
        <v>1405</v>
      </c>
      <c r="Q216" s="88">
        <v>1439</v>
      </c>
      <c r="R216" s="88">
        <v>35</v>
      </c>
      <c r="S216" s="86">
        <v>244</v>
      </c>
      <c r="T216" s="86">
        <v>174</v>
      </c>
      <c r="U216" s="90">
        <v>71.311475409836063</v>
      </c>
      <c r="V216" s="86">
        <v>62</v>
      </c>
      <c r="W216" s="90">
        <v>25.409836065573771</v>
      </c>
      <c r="X216" s="89">
        <v>6.9714285714285715</v>
      </c>
      <c r="Y216" s="89">
        <v>5.117647058823529</v>
      </c>
      <c r="Z216" s="89">
        <v>1.7714285714285714</v>
      </c>
      <c r="AA216" s="92">
        <v>29</v>
      </c>
      <c r="AB216" s="90">
        <v>82.857142857142861</v>
      </c>
      <c r="AC216" s="92">
        <v>6</v>
      </c>
      <c r="AD216" s="90">
        <v>17.142857142857142</v>
      </c>
      <c r="AE216" s="92">
        <v>0</v>
      </c>
      <c r="AF216" s="90">
        <v>0</v>
      </c>
      <c r="AG216" s="92">
        <v>0</v>
      </c>
      <c r="AH216" s="90">
        <v>0</v>
      </c>
      <c r="AI216" s="88">
        <v>30</v>
      </c>
      <c r="AJ216" s="88">
        <v>31</v>
      </c>
      <c r="AK216" s="90">
        <v>48.387096774193552</v>
      </c>
      <c r="AL216" s="90">
        <v>50</v>
      </c>
      <c r="AM216" s="90">
        <v>98.387096774193552</v>
      </c>
      <c r="AN216" s="91">
        <v>28.306451612903224</v>
      </c>
    </row>
    <row r="217" spans="1:40" x14ac:dyDescent="0.25">
      <c r="A217" s="149" t="s">
        <v>1930</v>
      </c>
      <c r="B217" s="88" t="s">
        <v>1930</v>
      </c>
      <c r="C217" s="155" t="e">
        <f>VLOOKUP(A217,'Questions_de_Village_V1-2-1'!$A:$AB,1,FALSE)</f>
        <v>#N/A</v>
      </c>
      <c r="D217" s="155" t="e">
        <f>VLOOKUP(A217,'Questions_de_Village_V1-2-1'!$A:$AB,9,FALSE)</f>
        <v>#N/A</v>
      </c>
      <c r="E217" s="155" t="e">
        <f>VLOOKUP(A217,'Questions_de_Village_V1-2-1'!$A:$AB,4,FALSE)</f>
        <v>#N/A</v>
      </c>
      <c r="F217" s="155" t="e">
        <f>VLOOKUP(A217,'Questions_de_Village_V1-2-1'!$A:$AB,5,FALSE)</f>
        <v>#N/A</v>
      </c>
      <c r="G217" s="155" t="e">
        <f>VLOOKUP(A217,'Questions_de_Village_V1-2-1'!$A:$AB,6,FALSE)</f>
        <v>#N/A</v>
      </c>
      <c r="H217" s="155"/>
      <c r="I217" s="155" t="e">
        <f>VLOOKUP(A217,'Questions_de_Village_V1-2-1'!$A:$AB,10,FALSE)</f>
        <v>#N/A</v>
      </c>
      <c r="J217" s="155" t="e">
        <f>VLOOKUP(A217,'Questions_de_Village_V1-2-1'!$A:$AB,11,FALSE)</f>
        <v>#N/A</v>
      </c>
      <c r="K217" s="155" t="e">
        <f>VLOOKUP(A217,'Questions_de_Village_V1-2-1'!$A:$AB,14,FALSE)</f>
        <v>#N/A</v>
      </c>
      <c r="L217" s="155" t="e">
        <f>VLOOKUP(A217,'Questions_de_Village_V1-2-1'!$A:$AB,15,FALSE)</f>
        <v>#N/A</v>
      </c>
      <c r="M217" s="155" t="e">
        <f>VLOOKUP(A217,'Questions_de_Village_V1-2-1'!$A:$AB,16,FALSE)</f>
        <v>#N/A</v>
      </c>
      <c r="N217" s="88"/>
      <c r="O217" s="88"/>
      <c r="P217" s="88">
        <v>2494</v>
      </c>
      <c r="Q217" s="88">
        <v>2554</v>
      </c>
      <c r="R217" s="88">
        <v>61</v>
      </c>
      <c r="S217" s="86">
        <v>319</v>
      </c>
      <c r="T217" s="86">
        <v>207</v>
      </c>
      <c r="U217" s="90">
        <v>64.890282131661451</v>
      </c>
      <c r="V217" s="86">
        <v>82</v>
      </c>
      <c r="W217" s="90">
        <v>25.705329153605017</v>
      </c>
      <c r="X217" s="89">
        <v>5.2295081967213113</v>
      </c>
      <c r="Y217" s="89">
        <v>3.3934426229508197</v>
      </c>
      <c r="Z217" s="89">
        <v>1.3442622950819672</v>
      </c>
      <c r="AA217" s="92">
        <v>60</v>
      </c>
      <c r="AB217" s="90">
        <v>98.360655737704917</v>
      </c>
      <c r="AC217" s="92">
        <v>0</v>
      </c>
      <c r="AD217" s="90">
        <v>0</v>
      </c>
      <c r="AE217" s="92">
        <v>0</v>
      </c>
      <c r="AF217" s="90">
        <v>0</v>
      </c>
      <c r="AG217" s="92">
        <v>0</v>
      </c>
      <c r="AH217" s="90">
        <v>0</v>
      </c>
      <c r="AI217" s="88">
        <v>47</v>
      </c>
      <c r="AJ217" s="88">
        <v>35</v>
      </c>
      <c r="AK217" s="90">
        <v>57.317073170731703</v>
      </c>
      <c r="AL217" s="90">
        <v>42.68292682926829</v>
      </c>
      <c r="AM217" s="90">
        <v>100</v>
      </c>
      <c r="AN217" s="91">
        <v>33.231707317073173</v>
      </c>
    </row>
    <row r="218" spans="1:40" x14ac:dyDescent="0.25">
      <c r="A218" s="150" t="s">
        <v>1360</v>
      </c>
      <c r="B218" s="88" t="s">
        <v>1360</v>
      </c>
      <c r="C218" s="155" t="str">
        <f>VLOOKUP(A218,'Questions_de_Village_V1-2-1'!$A:$AB,1,FALSE)</f>
        <v>Dabanga 1</v>
      </c>
      <c r="D218" s="155" t="str">
        <f>VLOOKUP(A218,'Questions_de_Village_V1-2-1'!$A:$AB,9,FALSE)</f>
        <v>Dabanga1</v>
      </c>
      <c r="E218" s="155">
        <f>VLOOKUP(A218,'Questions_de_Village_V1-2-1'!$A:$AB,4,FALSE)</f>
        <v>12.0838329162</v>
      </c>
      <c r="F218" s="155">
        <f>VLOOKUP(A218,'Questions_de_Village_V1-2-1'!$A:$AB,5,FALSE)</f>
        <v>16.566246613600001</v>
      </c>
      <c r="G218" s="155">
        <f>VLOOKUP(A218,'Questions_de_Village_V1-2-1'!$A:$AB,6,FALSE)</f>
        <v>327.00821246200002</v>
      </c>
      <c r="H218" s="155"/>
      <c r="I218" s="155" t="str">
        <f>VLOOKUP(A218,'Questions_de_Village_V1-2-1'!$A:$AB,10,FALSE)</f>
        <v>Daibaba_1_Maigana_</v>
      </c>
      <c r="J218" s="155" t="str">
        <f>VLOOKUP(A218,'Questions_de_Village_V1-2-1'!$A:$AB,11,FALSE)</f>
        <v>Maigana</v>
      </c>
      <c r="K218" s="155" t="str">
        <f>VLOOKUP(A218,'Questions_de_Village_V1-2-1'!$A:$AB,14,FALSE)</f>
        <v>bh_in_village</v>
      </c>
      <c r="L218" s="155">
        <f>VLOOKUP(A218,'Questions_de_Village_V1-2-1'!$A:$AB,15,FALSE)</f>
        <v>1</v>
      </c>
      <c r="M218" s="155">
        <f>VLOOKUP(A218,'Questions_de_Village_V1-2-1'!$A:$AB,16,FALSE)</f>
        <v>0</v>
      </c>
      <c r="N218" s="88"/>
      <c r="O218" s="88"/>
      <c r="P218" s="88">
        <v>1806</v>
      </c>
      <c r="Q218" s="88">
        <v>1866</v>
      </c>
      <c r="R218" s="88">
        <v>61</v>
      </c>
      <c r="S218" s="86">
        <v>412</v>
      </c>
      <c r="T218" s="86">
        <v>281</v>
      </c>
      <c r="U218" s="90">
        <v>68.203883495145632</v>
      </c>
      <c r="V218" s="86">
        <v>116</v>
      </c>
      <c r="W218" s="90">
        <v>28.155339805825243</v>
      </c>
      <c r="X218" s="89">
        <v>6.7540983606557381</v>
      </c>
      <c r="Y218" s="89">
        <v>5.1090909090909093</v>
      </c>
      <c r="Z218" s="89">
        <v>1.901639344262295</v>
      </c>
      <c r="AA218" s="92">
        <v>48</v>
      </c>
      <c r="AB218" s="90">
        <v>78.688524590163937</v>
      </c>
      <c r="AC218" s="92">
        <v>12</v>
      </c>
      <c r="AD218" s="90">
        <v>19.672131147540984</v>
      </c>
      <c r="AE218" s="92">
        <v>1</v>
      </c>
      <c r="AF218" s="90">
        <v>1.639344262295082</v>
      </c>
      <c r="AG218" s="92">
        <v>0</v>
      </c>
      <c r="AH218" s="90">
        <v>0</v>
      </c>
      <c r="AI218" s="88">
        <v>65</v>
      </c>
      <c r="AJ218" s="88">
        <v>51</v>
      </c>
      <c r="AK218" s="90">
        <v>56.034482758620683</v>
      </c>
      <c r="AL218" s="90">
        <v>43.96551724137931</v>
      </c>
      <c r="AM218" s="90">
        <v>100</v>
      </c>
      <c r="AN218" s="91">
        <v>34.71551724137931</v>
      </c>
    </row>
    <row r="219" spans="1:40" x14ac:dyDescent="0.25">
      <c r="A219" s="150" t="s">
        <v>1360</v>
      </c>
      <c r="B219" s="88" t="s">
        <v>1360</v>
      </c>
      <c r="C219" s="155" t="str">
        <f>VLOOKUP(A219,'Questions_de_Village_V1-2-1'!$A:$AB,1,FALSE)</f>
        <v>Dabanga 1</v>
      </c>
      <c r="D219" s="155" t="str">
        <f>VLOOKUP(A219,'Questions_de_Village_V1-2-1'!$A:$AB,9,FALSE)</f>
        <v>Dabanga1</v>
      </c>
      <c r="E219" s="155">
        <f>VLOOKUP(A219,'Questions_de_Village_V1-2-1'!$A:$AB,4,FALSE)</f>
        <v>12.0838329162</v>
      </c>
      <c r="F219" s="155">
        <f>VLOOKUP(A219,'Questions_de_Village_V1-2-1'!$A:$AB,5,FALSE)</f>
        <v>16.566246613600001</v>
      </c>
      <c r="G219" s="155">
        <f>VLOOKUP(A219,'Questions_de_Village_V1-2-1'!$A:$AB,6,FALSE)</f>
        <v>327.00821246200002</v>
      </c>
      <c r="H219" s="155"/>
      <c r="I219" s="155" t="str">
        <f>VLOOKUP(A219,'Questions_de_Village_V1-2-1'!$A:$AB,10,FALSE)</f>
        <v>Daibaba_1_Maigana_</v>
      </c>
      <c r="J219" s="155" t="str">
        <f>VLOOKUP(A219,'Questions_de_Village_V1-2-1'!$A:$AB,11,FALSE)</f>
        <v>Maigana</v>
      </c>
      <c r="K219" s="155" t="str">
        <f>VLOOKUP(A219,'Questions_de_Village_V1-2-1'!$A:$AB,14,FALSE)</f>
        <v>bh_in_village</v>
      </c>
      <c r="L219" s="155">
        <f>VLOOKUP(A219,'Questions_de_Village_V1-2-1'!$A:$AB,15,FALSE)</f>
        <v>1</v>
      </c>
      <c r="M219" s="155">
        <f>VLOOKUP(A219,'Questions_de_Village_V1-2-1'!$A:$AB,16,FALSE)</f>
        <v>0</v>
      </c>
      <c r="N219" s="88"/>
      <c r="O219" s="88"/>
      <c r="P219" s="88">
        <v>1806</v>
      </c>
      <c r="Q219" s="88">
        <v>1866</v>
      </c>
      <c r="R219" s="88">
        <v>61</v>
      </c>
      <c r="S219" s="86">
        <v>412</v>
      </c>
      <c r="T219" s="86">
        <v>281</v>
      </c>
      <c r="U219" s="90">
        <v>68.203883495145632</v>
      </c>
      <c r="V219" s="86">
        <v>116</v>
      </c>
      <c r="W219" s="90">
        <v>28.155339805825243</v>
      </c>
      <c r="X219" s="89">
        <v>6.7540983606557381</v>
      </c>
      <c r="Y219" s="89">
        <v>5.1090909090909093</v>
      </c>
      <c r="Z219" s="89">
        <v>1.901639344262295</v>
      </c>
      <c r="AA219" s="92">
        <v>48</v>
      </c>
      <c r="AB219" s="90">
        <v>78.688524590163937</v>
      </c>
      <c r="AC219" s="92">
        <v>12</v>
      </c>
      <c r="AD219" s="90">
        <v>19.672131147540984</v>
      </c>
      <c r="AE219" s="92">
        <v>1</v>
      </c>
      <c r="AF219" s="90">
        <v>1.639344262295082</v>
      </c>
      <c r="AG219" s="92">
        <v>0</v>
      </c>
      <c r="AH219" s="90">
        <v>0</v>
      </c>
      <c r="AI219" s="88">
        <v>65</v>
      </c>
      <c r="AJ219" s="88">
        <v>51</v>
      </c>
      <c r="AK219" s="90">
        <v>56.034482758620683</v>
      </c>
      <c r="AL219" s="90">
        <v>43.96551724137931</v>
      </c>
      <c r="AM219" s="90">
        <v>100</v>
      </c>
      <c r="AN219" s="91">
        <v>34.71551724137931</v>
      </c>
    </row>
    <row r="220" spans="1:40" x14ac:dyDescent="0.25">
      <c r="A220" s="150" t="s">
        <v>1361</v>
      </c>
      <c r="B220" s="88" t="s">
        <v>1361</v>
      </c>
      <c r="C220" s="155" t="str">
        <f>VLOOKUP(A220,'Questions_de_Village_V1-2-1'!$A:$AB,1,FALSE)</f>
        <v>Dabanga 2</v>
      </c>
      <c r="D220" s="155" t="str">
        <f>VLOOKUP(A220,'Questions_de_Village_V1-2-1'!$A:$AB,9,FALSE)</f>
        <v>Dabanga2</v>
      </c>
      <c r="E220" s="155">
        <f>VLOOKUP(A220,'Questions_de_Village_V1-2-1'!$A:$AB,4,FALSE)</f>
        <v>12.0971875795</v>
      </c>
      <c r="F220" s="155">
        <f>VLOOKUP(A220,'Questions_de_Village_V1-2-1'!$A:$AB,5,FALSE)</f>
        <v>16.536852139000001</v>
      </c>
      <c r="G220" s="155">
        <f>VLOOKUP(A220,'Questions_de_Village_V1-2-1'!$A:$AB,6,FALSE)</f>
        <v>328.74064322100003</v>
      </c>
      <c r="H220" s="155"/>
      <c r="I220" s="155" t="str">
        <f>VLOOKUP(A220,'Questions_de_Village_V1-2-1'!$A:$AB,10,FALSE)</f>
        <v>Daibaba_1_Maigana_</v>
      </c>
      <c r="J220" s="155" t="str">
        <f>VLOOKUP(A220,'Questions_de_Village_V1-2-1'!$A:$AB,11,FALSE)</f>
        <v>Maigana</v>
      </c>
      <c r="K220" s="155" t="str">
        <f>VLOOKUP(A220,'Questions_de_Village_V1-2-1'!$A:$AB,14,FALSE)</f>
        <v>commercial_bh_in_village</v>
      </c>
      <c r="L220" s="155">
        <f>VLOOKUP(A220,'Questions_de_Village_V1-2-1'!$A:$AB,15,FALSE)</f>
        <v>0</v>
      </c>
      <c r="M220" s="155">
        <f>VLOOKUP(A220,'Questions_de_Village_V1-2-1'!$A:$AB,16,FALSE)</f>
        <v>0</v>
      </c>
      <c r="N220" s="88"/>
      <c r="O220" s="88"/>
      <c r="P220" s="88">
        <v>2573</v>
      </c>
      <c r="Q220" s="88">
        <v>2583</v>
      </c>
      <c r="R220" s="88">
        <v>11</v>
      </c>
      <c r="S220" s="86">
        <v>67</v>
      </c>
      <c r="T220" s="86">
        <v>44</v>
      </c>
      <c r="U220" s="90">
        <v>65.671641791044777</v>
      </c>
      <c r="V220" s="86">
        <v>20</v>
      </c>
      <c r="W220" s="90">
        <v>29.850746268656714</v>
      </c>
      <c r="X220" s="89">
        <v>6.0909090909090908</v>
      </c>
      <c r="Y220" s="89">
        <v>4.4000000000000004</v>
      </c>
      <c r="Z220" s="89">
        <v>1.8181818181818181</v>
      </c>
      <c r="AA220" s="92">
        <v>9</v>
      </c>
      <c r="AB220" s="90">
        <v>81.818181818181827</v>
      </c>
      <c r="AC220" s="92">
        <v>2</v>
      </c>
      <c r="AD220" s="90">
        <v>18.181818181818183</v>
      </c>
      <c r="AE220" s="92">
        <v>0</v>
      </c>
      <c r="AF220" s="90">
        <v>0</v>
      </c>
      <c r="AG220" s="92">
        <v>0</v>
      </c>
      <c r="AH220" s="90">
        <v>0</v>
      </c>
      <c r="AI220" s="88">
        <v>12</v>
      </c>
      <c r="AJ220" s="88">
        <v>8</v>
      </c>
      <c r="AK220" s="90">
        <v>60</v>
      </c>
      <c r="AL220" s="90">
        <v>40</v>
      </c>
      <c r="AM220" s="90">
        <v>100</v>
      </c>
      <c r="AN220" s="91">
        <v>33.1</v>
      </c>
    </row>
    <row r="221" spans="1:40" x14ac:dyDescent="0.25">
      <c r="A221" s="86" t="s">
        <v>707</v>
      </c>
      <c r="B221" s="88" t="s">
        <v>707</v>
      </c>
      <c r="C221" s="155" t="str">
        <f>VLOOKUP(A221,'Questions_de_Village_V1-2-1'!$A:$AB,1,FALSE)</f>
        <v>Dabkara</v>
      </c>
      <c r="D221" s="155" t="str">
        <f>VLOOKUP(A221,'Questions_de_Village_V1-2-1'!$A:$AB,9,FALSE)</f>
        <v>Dabkara</v>
      </c>
      <c r="E221" s="155">
        <f>VLOOKUP(A221,'Questions_de_Village_V1-2-1'!$A:$AB,4,FALSE)</f>
        <v>12.3142085458</v>
      </c>
      <c r="F221" s="155">
        <f>VLOOKUP(A221,'Questions_de_Village_V1-2-1'!$A:$AB,5,FALSE)</f>
        <v>17.1858698516</v>
      </c>
      <c r="G221" s="155">
        <f>VLOOKUP(A221,'Questions_de_Village_V1-2-1'!$A:$AB,6,FALSE)</f>
        <v>338.85688303699999</v>
      </c>
      <c r="H221" s="155"/>
      <c r="I221" s="155" t="str">
        <f>VLOOKUP(A221,'Questions_de_Village_V1-2-1'!$A:$AB,10,FALSE)</f>
        <v>Tania_2_Dukshi_</v>
      </c>
      <c r="J221" s="155" t="str">
        <f>VLOOKUP(A221,'Questions_de_Village_V1-2-1'!$A:$AB,11,FALSE)</f>
        <v>Tchawai</v>
      </c>
      <c r="K221" s="155" t="str">
        <f>VLOOKUP(A221,'Questions_de_Village_V1-2-1'!$A:$AB,14,FALSE)</f>
        <v>open_well_far_from_village</v>
      </c>
      <c r="L221" s="155">
        <f>VLOOKUP(A221,'Questions_de_Village_V1-2-1'!$A:$AB,15,FALSE)</f>
        <v>0</v>
      </c>
      <c r="M221" s="155">
        <f>VLOOKUP(A221,'Questions_de_Village_V1-2-1'!$A:$AB,16,FALSE)</f>
        <v>1</v>
      </c>
      <c r="N221" s="88"/>
      <c r="O221" s="88"/>
      <c r="P221" s="88">
        <v>2120</v>
      </c>
      <c r="Q221" s="88">
        <v>2155</v>
      </c>
      <c r="R221" s="88">
        <v>36</v>
      </c>
      <c r="S221" s="86">
        <v>185</v>
      </c>
      <c r="T221" s="86">
        <v>114</v>
      </c>
      <c r="U221" s="90">
        <v>61.621621621621628</v>
      </c>
      <c r="V221" s="86">
        <v>68</v>
      </c>
      <c r="W221" s="90">
        <v>36.756756756756758</v>
      </c>
      <c r="X221" s="89">
        <v>5.1388888888888893</v>
      </c>
      <c r="Y221" s="89">
        <v>3.1666666666666665</v>
      </c>
      <c r="Z221" s="89">
        <v>1.8888888888888888</v>
      </c>
      <c r="AA221" s="92">
        <v>36</v>
      </c>
      <c r="AB221" s="90">
        <v>100</v>
      </c>
      <c r="AC221" s="92">
        <v>0</v>
      </c>
      <c r="AD221" s="90">
        <v>0</v>
      </c>
      <c r="AE221" s="92">
        <v>0</v>
      </c>
      <c r="AF221" s="90">
        <v>0</v>
      </c>
      <c r="AG221" s="92">
        <v>0</v>
      </c>
      <c r="AH221" s="90">
        <v>0</v>
      </c>
      <c r="AI221" s="88">
        <v>22</v>
      </c>
      <c r="AJ221" s="88">
        <v>46</v>
      </c>
      <c r="AK221" s="90">
        <v>32.352941176470587</v>
      </c>
      <c r="AL221" s="90">
        <v>67.64705882352942</v>
      </c>
      <c r="AM221" s="90">
        <v>100</v>
      </c>
      <c r="AN221" s="91">
        <v>30.5</v>
      </c>
    </row>
    <row r="222" spans="1:40" x14ac:dyDescent="0.25">
      <c r="A222" s="150" t="s">
        <v>1362</v>
      </c>
      <c r="B222" s="88" t="s">
        <v>1362</v>
      </c>
      <c r="C222" s="155" t="str">
        <f>VLOOKUP(A222,'Questions_de_Village_V1-2-1'!$A:$AB,1,FALSE)</f>
        <v>Daffine Nabagaye</v>
      </c>
      <c r="D222" s="155" t="str">
        <f>VLOOKUP(A222,'Questions_de_Village_V1-2-1'!$A:$AB,9,FALSE)</f>
        <v>Dafine Anabagaï</v>
      </c>
      <c r="E222" s="155">
        <f>VLOOKUP(A222,'Questions_de_Village_V1-2-1'!$A:$AB,4,FALSE)</f>
        <v>11.9395855929</v>
      </c>
      <c r="F222" s="155">
        <f>VLOOKUP(A222,'Questions_de_Village_V1-2-1'!$A:$AB,5,FALSE)</f>
        <v>16.532663901900001</v>
      </c>
      <c r="G222" s="155">
        <f>VLOOKUP(A222,'Questions_de_Village_V1-2-1'!$A:$AB,6,FALSE)</f>
        <v>322.50590801499999</v>
      </c>
      <c r="H222" s="155"/>
      <c r="I222" s="155" t="str">
        <f>VLOOKUP(A222,'Questions_de_Village_V1-2-1'!$A:$AB,10,FALSE)</f>
        <v>Daibaba_1_Maigana_</v>
      </c>
      <c r="J222" s="155" t="str">
        <f>VLOOKUP(A222,'Questions_de_Village_V1-2-1'!$A:$AB,11,FALSE)</f>
        <v>Maigana</v>
      </c>
      <c r="K222" s="155" t="str">
        <f>VLOOKUP(A222,'Questions_de_Village_V1-2-1'!$A:$AB,14,FALSE)</f>
        <v>bh_in_village</v>
      </c>
      <c r="L222" s="155">
        <f>VLOOKUP(A222,'Questions_de_Village_V1-2-1'!$A:$AB,15,FALSE)</f>
        <v>1</v>
      </c>
      <c r="M222" s="155">
        <f>VLOOKUP(A222,'Questions_de_Village_V1-2-1'!$A:$AB,16,FALSE)</f>
        <v>0</v>
      </c>
      <c r="N222" s="88"/>
      <c r="O222" s="88"/>
      <c r="P222" s="88">
        <v>2260</v>
      </c>
      <c r="Q222" s="88">
        <v>2280</v>
      </c>
      <c r="R222" s="88">
        <v>21</v>
      </c>
      <c r="S222" s="86">
        <v>117</v>
      </c>
      <c r="T222" s="86">
        <v>73</v>
      </c>
      <c r="U222" s="90">
        <v>62.393162393162392</v>
      </c>
      <c r="V222" s="86">
        <v>36</v>
      </c>
      <c r="W222" s="90">
        <v>30.76923076923077</v>
      </c>
      <c r="X222" s="89">
        <v>5.5714285714285712</v>
      </c>
      <c r="Y222" s="89">
        <v>3.65</v>
      </c>
      <c r="Z222" s="89">
        <v>1.7142857142857142</v>
      </c>
      <c r="AA222" s="92">
        <v>18</v>
      </c>
      <c r="AB222" s="90">
        <v>85.714285714285708</v>
      </c>
      <c r="AC222" s="92">
        <v>3</v>
      </c>
      <c r="AD222" s="90">
        <v>14.285714285714285</v>
      </c>
      <c r="AE222" s="92">
        <v>0</v>
      </c>
      <c r="AF222" s="90">
        <v>0</v>
      </c>
      <c r="AG222" s="92">
        <v>0</v>
      </c>
      <c r="AH222" s="90">
        <v>0</v>
      </c>
      <c r="AI222" s="88">
        <v>19</v>
      </c>
      <c r="AJ222" s="88">
        <v>17</v>
      </c>
      <c r="AK222" s="90">
        <v>52.777777777777779</v>
      </c>
      <c r="AL222" s="90">
        <v>47.222222222222221</v>
      </c>
      <c r="AM222" s="90">
        <v>100</v>
      </c>
      <c r="AN222" s="91">
        <v>32.666666666666664</v>
      </c>
    </row>
    <row r="223" spans="1:40" x14ac:dyDescent="0.25">
      <c r="A223" s="150" t="s">
        <v>1364</v>
      </c>
      <c r="B223" s="88" t="s">
        <v>2006</v>
      </c>
      <c r="C223" s="155" t="str">
        <f>VLOOKUP(A223,'Questions_de_Village_V1-2-1'!$A:$AB,1,FALSE)</f>
        <v>Dafin Asantai</v>
      </c>
      <c r="D223" s="155" t="str">
        <f>VLOOKUP(A223,'Questions_de_Village_V1-2-1'!$A:$AB,9,FALSE)</f>
        <v>Dafine Sinetaï</v>
      </c>
      <c r="E223" s="155">
        <f>VLOOKUP(A223,'Questions_de_Village_V1-2-1'!$A:$AB,4,FALSE)</f>
        <v>11.9596777879</v>
      </c>
      <c r="F223" s="155">
        <f>VLOOKUP(A223,'Questions_de_Village_V1-2-1'!$A:$AB,5,FALSE)</f>
        <v>16.5353260871</v>
      </c>
      <c r="G223" s="155">
        <f>VLOOKUP(A223,'Questions_de_Village_V1-2-1'!$A:$AB,6,FALSE)</f>
        <v>341.31653499999999</v>
      </c>
      <c r="H223" s="155"/>
      <c r="I223" s="155" t="str">
        <f>VLOOKUP(A223,'Questions_de_Village_V1-2-1'!$A:$AB,10,FALSE)</f>
        <v>Daibaba_1_Maigana_</v>
      </c>
      <c r="J223" s="155" t="str">
        <f>VLOOKUP(A223,'Questions_de_Village_V1-2-1'!$A:$AB,11,FALSE)</f>
        <v>Maigana</v>
      </c>
      <c r="K223" s="155" t="str">
        <f>VLOOKUP(A223,'Questions_de_Village_V1-2-1'!$A:$AB,14,FALSE)</f>
        <v>bh_in_village</v>
      </c>
      <c r="L223" s="155">
        <f>VLOOKUP(A223,'Questions_de_Village_V1-2-1'!$A:$AB,15,FALSE)</f>
        <v>0</v>
      </c>
      <c r="M223" s="155">
        <f>VLOOKUP(A223,'Questions_de_Village_V1-2-1'!$A:$AB,16,FALSE)</f>
        <v>0</v>
      </c>
      <c r="N223" s="88"/>
      <c r="O223" s="88"/>
      <c r="P223" s="88">
        <v>1199</v>
      </c>
      <c r="Q223" s="88">
        <v>1215</v>
      </c>
      <c r="R223" s="88">
        <v>17</v>
      </c>
      <c r="S223" s="86">
        <v>114</v>
      </c>
      <c r="T223" s="86">
        <v>76</v>
      </c>
      <c r="U223" s="90">
        <v>66.666666666666657</v>
      </c>
      <c r="V223" s="86">
        <v>59</v>
      </c>
      <c r="W223" s="90">
        <v>51.754385964912288</v>
      </c>
      <c r="X223" s="89">
        <v>6.7058823529411766</v>
      </c>
      <c r="Y223" s="89">
        <v>4.4705882352941178</v>
      </c>
      <c r="Z223" s="89">
        <v>3.4705882352941178</v>
      </c>
      <c r="AA223" s="92">
        <v>11</v>
      </c>
      <c r="AB223" s="90">
        <v>64.705882352941174</v>
      </c>
      <c r="AC223" s="92">
        <v>5</v>
      </c>
      <c r="AD223" s="90">
        <v>29.411764705882355</v>
      </c>
      <c r="AE223" s="92">
        <v>0</v>
      </c>
      <c r="AF223" s="90">
        <v>0</v>
      </c>
      <c r="AG223" s="92">
        <v>0</v>
      </c>
      <c r="AH223" s="90">
        <v>0</v>
      </c>
      <c r="AI223" s="88">
        <v>27</v>
      </c>
      <c r="AJ223" s="88">
        <v>32</v>
      </c>
      <c r="AK223" s="90">
        <v>45.762711864406782</v>
      </c>
      <c r="AL223" s="90">
        <v>54.237288135593218</v>
      </c>
      <c r="AM223" s="90">
        <v>100</v>
      </c>
      <c r="AN223" s="91">
        <v>36.186440677966104</v>
      </c>
    </row>
    <row r="224" spans="1:40" x14ac:dyDescent="0.25">
      <c r="A224" s="150" t="s">
        <v>1904</v>
      </c>
      <c r="B224" s="88" t="s">
        <v>1904</v>
      </c>
      <c r="C224" s="155" t="e">
        <f>VLOOKUP(A224,'Questions_de_Village_V1-2-1'!$A:$AB,1,FALSE)</f>
        <v>#N/A</v>
      </c>
      <c r="D224" s="155" t="e">
        <f>VLOOKUP(A224,'Questions_de_Village_V1-2-1'!$A:$AB,9,FALSE)</f>
        <v>#N/A</v>
      </c>
      <c r="E224" s="155" t="e">
        <f>VLOOKUP(A224,'Questions_de_Village_V1-2-1'!$A:$AB,4,FALSE)</f>
        <v>#N/A</v>
      </c>
      <c r="F224" s="155" t="e">
        <f>VLOOKUP(A224,'Questions_de_Village_V1-2-1'!$A:$AB,5,FALSE)</f>
        <v>#N/A</v>
      </c>
      <c r="G224" s="155" t="e">
        <f>VLOOKUP(A224,'Questions_de_Village_V1-2-1'!$A:$AB,6,FALSE)</f>
        <v>#N/A</v>
      </c>
      <c r="H224" s="155"/>
      <c r="I224" s="155" t="e">
        <f>VLOOKUP(A224,'Questions_de_Village_V1-2-1'!$A:$AB,10,FALSE)</f>
        <v>#N/A</v>
      </c>
      <c r="J224" s="155" t="e">
        <f>VLOOKUP(A224,'Questions_de_Village_V1-2-1'!$A:$AB,11,FALSE)</f>
        <v>#N/A</v>
      </c>
      <c r="K224" s="155" t="e">
        <f>VLOOKUP(A224,'Questions_de_Village_V1-2-1'!$A:$AB,14,FALSE)</f>
        <v>#N/A</v>
      </c>
      <c r="L224" s="155" t="e">
        <f>VLOOKUP(A224,'Questions_de_Village_V1-2-1'!$A:$AB,15,FALSE)</f>
        <v>#N/A</v>
      </c>
      <c r="M224" s="155" t="e">
        <f>VLOOKUP(A224,'Questions_de_Village_V1-2-1'!$A:$AB,16,FALSE)</f>
        <v>#N/A</v>
      </c>
      <c r="N224" s="88"/>
      <c r="O224" s="88"/>
      <c r="P224" s="88">
        <v>689</v>
      </c>
      <c r="Q224" s="88">
        <v>775</v>
      </c>
      <c r="R224" s="88">
        <v>87</v>
      </c>
      <c r="S224" s="86">
        <v>535</v>
      </c>
      <c r="T224" s="86">
        <v>346</v>
      </c>
      <c r="U224" s="90">
        <v>64.672897196261687</v>
      </c>
      <c r="V224" s="86">
        <v>190</v>
      </c>
      <c r="W224" s="90">
        <v>35.514018691588781</v>
      </c>
      <c r="X224" s="89">
        <v>6.1494252873563218</v>
      </c>
      <c r="Y224" s="89">
        <v>4.2716049382716053</v>
      </c>
      <c r="Z224" s="89">
        <v>2.1839080459770117</v>
      </c>
      <c r="AA224" s="92">
        <v>74</v>
      </c>
      <c r="AB224" s="90">
        <v>85.057471264367805</v>
      </c>
      <c r="AC224" s="92">
        <v>11</v>
      </c>
      <c r="AD224" s="90">
        <v>12.643678160919542</v>
      </c>
      <c r="AE224" s="92">
        <v>1</v>
      </c>
      <c r="AF224" s="90">
        <v>1.1494252873563218</v>
      </c>
      <c r="AG224" s="92">
        <v>1</v>
      </c>
      <c r="AH224" s="90">
        <v>1.1494252873563218</v>
      </c>
      <c r="AI224" s="88">
        <v>90</v>
      </c>
      <c r="AJ224" s="88">
        <v>100</v>
      </c>
      <c r="AK224" s="90">
        <v>47.368421052631575</v>
      </c>
      <c r="AL224" s="90">
        <v>52.631578947368418</v>
      </c>
      <c r="AM224" s="90">
        <v>100</v>
      </c>
      <c r="AN224" s="91">
        <v>31.426315789473684</v>
      </c>
    </row>
    <row r="225" spans="1:40" x14ac:dyDescent="0.25">
      <c r="A225" s="150" t="s">
        <v>1363</v>
      </c>
      <c r="B225" s="88" t="s">
        <v>1363</v>
      </c>
      <c r="C225" s="155" t="str">
        <f>VLOOKUP(A225,'Questions_de_Village_V1-2-1'!$A:$AB,1,FALSE)</f>
        <v>Dafine Al-Kouka</v>
      </c>
      <c r="D225" s="155" t="str">
        <f>VLOOKUP(A225,'Questions_de_Village_V1-2-1'!$A:$AB,9,FALSE)</f>
        <v>Dafin Alkouk</v>
      </c>
      <c r="E225" s="155">
        <f>VLOOKUP(A225,'Questions_de_Village_V1-2-1'!$A:$AB,4,FALSE)</f>
        <v>11.9214891802</v>
      </c>
      <c r="F225" s="155">
        <f>VLOOKUP(A225,'Questions_de_Village_V1-2-1'!$A:$AB,5,FALSE)</f>
        <v>16.516994217099999</v>
      </c>
      <c r="G225" s="155">
        <f>VLOOKUP(A225,'Questions_de_Village_V1-2-1'!$A:$AB,6,FALSE)</f>
        <v>325.35667216399997</v>
      </c>
      <c r="H225" s="155"/>
      <c r="I225" s="155" t="str">
        <f>VLOOKUP(A225,'Questions_de_Village_V1-2-1'!$A:$AB,10,FALSE)</f>
        <v>Daibaba_1_Maigana_</v>
      </c>
      <c r="J225" s="155" t="str">
        <f>VLOOKUP(A225,'Questions_de_Village_V1-2-1'!$A:$AB,11,FALSE)</f>
        <v>Maigana</v>
      </c>
      <c r="K225" s="155" t="str">
        <f>VLOOKUP(A225,'Questions_de_Village_V1-2-1'!$A:$AB,14,FALSE)</f>
        <v>open_well_in_or_near_village</v>
      </c>
      <c r="L225" s="155">
        <f>VLOOKUP(A225,'Questions_de_Village_V1-2-1'!$A:$AB,15,FALSE)</f>
        <v>0</v>
      </c>
      <c r="M225" s="155">
        <f>VLOOKUP(A225,'Questions_de_Village_V1-2-1'!$A:$AB,16,FALSE)</f>
        <v>0</v>
      </c>
      <c r="N225" s="88"/>
      <c r="O225" s="88"/>
      <c r="P225" s="88">
        <v>1277</v>
      </c>
      <c r="Q225" s="88">
        <v>1297</v>
      </c>
      <c r="R225" s="88">
        <v>21</v>
      </c>
      <c r="S225" s="86">
        <v>147</v>
      </c>
      <c r="T225" s="86">
        <v>104</v>
      </c>
      <c r="U225" s="90">
        <v>70.748299319727892</v>
      </c>
      <c r="V225" s="86">
        <v>60</v>
      </c>
      <c r="W225" s="90">
        <v>40.816326530612244</v>
      </c>
      <c r="X225" s="89">
        <v>7</v>
      </c>
      <c r="Y225" s="89">
        <v>4.9523809523809526</v>
      </c>
      <c r="Z225" s="89">
        <v>2.8571428571428572</v>
      </c>
      <c r="AA225" s="92">
        <v>18</v>
      </c>
      <c r="AB225" s="90">
        <v>85.714285714285708</v>
      </c>
      <c r="AC225" s="92">
        <v>2</v>
      </c>
      <c r="AD225" s="90">
        <v>9.5238095238095237</v>
      </c>
      <c r="AE225" s="92">
        <v>0</v>
      </c>
      <c r="AF225" s="90">
        <v>0</v>
      </c>
      <c r="AG225" s="92">
        <v>0</v>
      </c>
      <c r="AH225" s="90">
        <v>0</v>
      </c>
      <c r="AI225" s="88">
        <v>26</v>
      </c>
      <c r="AJ225" s="88">
        <v>34</v>
      </c>
      <c r="AK225" s="90">
        <v>43.333333333333336</v>
      </c>
      <c r="AL225" s="90">
        <v>56.666666666666664</v>
      </c>
      <c r="AM225" s="90">
        <v>100</v>
      </c>
      <c r="AN225" s="91">
        <v>38.1</v>
      </c>
    </row>
    <row r="226" spans="1:40" x14ac:dyDescent="0.25">
      <c r="A226" s="150" t="s">
        <v>1365</v>
      </c>
      <c r="B226" s="88" t="s">
        <v>1365</v>
      </c>
      <c r="C226" s="155" t="str">
        <f>VLOOKUP(A226,'Questions_de_Village_V1-2-1'!$A:$AB,1,FALSE)</f>
        <v>Dafine Darassalam</v>
      </c>
      <c r="D226" s="155" t="str">
        <f>VLOOKUP(A226,'Questions_de_Village_V1-2-1'!$A:$AB,9,FALSE)</f>
        <v>Dafine Daralsalam</v>
      </c>
      <c r="E226" s="155">
        <f>VLOOKUP(A226,'Questions_de_Village_V1-2-1'!$A:$AB,4,FALSE)</f>
        <v>11.9640710364</v>
      </c>
      <c r="F226" s="155">
        <f>VLOOKUP(A226,'Questions_de_Village_V1-2-1'!$A:$AB,5,FALSE)</f>
        <v>16.5354651838</v>
      </c>
      <c r="G226" s="155">
        <f>VLOOKUP(A226,'Questions_de_Village_V1-2-1'!$A:$AB,6,FALSE)</f>
        <v>316.59916773899999</v>
      </c>
      <c r="H226" s="155"/>
      <c r="I226" s="155" t="str">
        <f>VLOOKUP(A226,'Questions_de_Village_V1-2-1'!$A:$AB,10,FALSE)</f>
        <v>Daibaba_1_Maigana_</v>
      </c>
      <c r="J226" s="155" t="str">
        <f>VLOOKUP(A226,'Questions_de_Village_V1-2-1'!$A:$AB,11,FALSE)</f>
        <v>Maigana</v>
      </c>
      <c r="K226" s="155" t="str">
        <f>VLOOKUP(A226,'Questions_de_Village_V1-2-1'!$A:$AB,14,FALSE)</f>
        <v>bh_in_village</v>
      </c>
      <c r="L226" s="155">
        <f>VLOOKUP(A226,'Questions_de_Village_V1-2-1'!$A:$AB,15,FALSE)</f>
        <v>1</v>
      </c>
      <c r="M226" s="155">
        <f>VLOOKUP(A226,'Questions_de_Village_V1-2-1'!$A:$AB,16,FALSE)</f>
        <v>0</v>
      </c>
      <c r="N226" s="88"/>
      <c r="O226" s="88"/>
      <c r="P226" s="88">
        <v>2181</v>
      </c>
      <c r="Q226" s="88">
        <v>2198</v>
      </c>
      <c r="R226" s="88">
        <v>18</v>
      </c>
      <c r="S226" s="86">
        <v>134</v>
      </c>
      <c r="T226" s="86">
        <v>96</v>
      </c>
      <c r="U226" s="90">
        <v>71.641791044776113</v>
      </c>
      <c r="V226" s="86">
        <v>38</v>
      </c>
      <c r="W226" s="90">
        <v>28.35820895522388</v>
      </c>
      <c r="X226" s="89">
        <v>7.4444444444444446</v>
      </c>
      <c r="Y226" s="89">
        <v>5.333333333333333</v>
      </c>
      <c r="Z226" s="89">
        <v>2.1111111111111112</v>
      </c>
      <c r="AA226" s="92">
        <v>16</v>
      </c>
      <c r="AB226" s="90">
        <v>88.888888888888886</v>
      </c>
      <c r="AC226" s="92">
        <v>1</v>
      </c>
      <c r="AD226" s="90">
        <v>5.5555555555555554</v>
      </c>
      <c r="AE226" s="92">
        <v>1</v>
      </c>
      <c r="AF226" s="90">
        <v>5.5555555555555554</v>
      </c>
      <c r="AG226" s="92">
        <v>0</v>
      </c>
      <c r="AH226" s="90">
        <v>0</v>
      </c>
      <c r="AI226" s="88">
        <v>10</v>
      </c>
      <c r="AJ226" s="88">
        <v>28</v>
      </c>
      <c r="AK226" s="90">
        <v>26.315789473684209</v>
      </c>
      <c r="AL226" s="90">
        <v>73.68421052631578</v>
      </c>
      <c r="AM226" s="90">
        <v>99.999999999999986</v>
      </c>
      <c r="AN226" s="91">
        <v>32.55263157894737</v>
      </c>
    </row>
    <row r="227" spans="1:40" x14ac:dyDescent="0.25">
      <c r="A227" s="150" t="s">
        <v>1367</v>
      </c>
      <c r="B227" s="88" t="s">
        <v>1367</v>
      </c>
      <c r="C227" s="155" t="str">
        <f>VLOOKUP(A227,'Questions_de_Village_V1-2-1'!$A:$AB,1,FALSE)</f>
        <v>Dafine Ouda</v>
      </c>
      <c r="D227" s="155" t="str">
        <f>VLOOKUP(A227,'Questions_de_Village_V1-2-1'!$A:$AB,9,FALSE)</f>
        <v>Dafin Ouda A</v>
      </c>
      <c r="E227" s="155">
        <f>VLOOKUP(A227,'Questions_de_Village_V1-2-1'!$A:$AB,4,FALSE)</f>
        <v>11.9759623738</v>
      </c>
      <c r="F227" s="155">
        <f>VLOOKUP(A227,'Questions_de_Village_V1-2-1'!$A:$AB,5,FALSE)</f>
        <v>16.4726302459</v>
      </c>
      <c r="G227" s="155">
        <f>VLOOKUP(A227,'Questions_de_Village_V1-2-1'!$A:$AB,6,FALSE)</f>
        <v>309.77870986900001</v>
      </c>
      <c r="H227" s="155"/>
      <c r="I227" s="155" t="str">
        <f>VLOOKUP(A227,'Questions_de_Village_V1-2-1'!$A:$AB,10,FALSE)</f>
        <v>Daibaba_1_Maigana_</v>
      </c>
      <c r="J227" s="155" t="str">
        <f>VLOOKUP(A227,'Questions_de_Village_V1-2-1'!$A:$AB,11,FALSE)</f>
        <v>Maigana</v>
      </c>
      <c r="K227" s="155" t="str">
        <f>VLOOKUP(A227,'Questions_de_Village_V1-2-1'!$A:$AB,14,FALSE)</f>
        <v>bh_in_village</v>
      </c>
      <c r="L227" s="155">
        <f>VLOOKUP(A227,'Questions_de_Village_V1-2-1'!$A:$AB,15,FALSE)</f>
        <v>1</v>
      </c>
      <c r="M227" s="155">
        <f>VLOOKUP(A227,'Questions_de_Village_V1-2-1'!$A:$AB,16,FALSE)</f>
        <v>0</v>
      </c>
      <c r="N227" s="88"/>
      <c r="O227" s="88"/>
      <c r="P227" s="88">
        <v>2099</v>
      </c>
      <c r="Q227" s="88">
        <v>2143</v>
      </c>
      <c r="R227" s="88">
        <v>45</v>
      </c>
      <c r="S227" s="86">
        <v>318</v>
      </c>
      <c r="T227" s="86">
        <v>223</v>
      </c>
      <c r="U227" s="90">
        <v>70.125786163522008</v>
      </c>
      <c r="V227" s="86">
        <v>123</v>
      </c>
      <c r="W227" s="90">
        <v>38.679245283018872</v>
      </c>
      <c r="X227" s="89">
        <v>7.0666666666666664</v>
      </c>
      <c r="Y227" s="89">
        <v>4.9555555555555557</v>
      </c>
      <c r="Z227" s="89">
        <v>2.7333333333333334</v>
      </c>
      <c r="AA227" s="92">
        <v>41</v>
      </c>
      <c r="AB227" s="90">
        <v>91.111111111111114</v>
      </c>
      <c r="AC227" s="92">
        <v>3</v>
      </c>
      <c r="AD227" s="90">
        <v>6.666666666666667</v>
      </c>
      <c r="AE227" s="92">
        <v>1</v>
      </c>
      <c r="AF227" s="90">
        <v>2.2222222222222223</v>
      </c>
      <c r="AG227" s="92">
        <v>0</v>
      </c>
      <c r="AH227" s="90">
        <v>0</v>
      </c>
      <c r="AI227" s="88">
        <v>59</v>
      </c>
      <c r="AJ227" s="88">
        <v>64</v>
      </c>
      <c r="AK227" s="90">
        <v>47.967479674796749</v>
      </c>
      <c r="AL227" s="90">
        <v>52.032520325203258</v>
      </c>
      <c r="AM227" s="90">
        <v>100</v>
      </c>
      <c r="AN227" s="91">
        <v>37.650406504065039</v>
      </c>
    </row>
    <row r="228" spans="1:40" x14ac:dyDescent="0.25">
      <c r="A228" s="150" t="s">
        <v>1368</v>
      </c>
      <c r="B228" s="88" t="s">
        <v>1368</v>
      </c>
      <c r="C228" s="155" t="str">
        <f>VLOOKUP(A228,'Questions_de_Village_V1-2-1'!$A:$AB,1,FALSE)</f>
        <v>Dafine Younous</v>
      </c>
      <c r="D228" s="155" t="str">
        <f>VLOOKUP(A228,'Questions_de_Village_V1-2-1'!$A:$AB,9,FALSE)</f>
        <v>Dafine Younissi</v>
      </c>
      <c r="E228" s="155">
        <f>VLOOKUP(A228,'Questions_de_Village_V1-2-1'!$A:$AB,4,FALSE)</f>
        <v>11.9701779012</v>
      </c>
      <c r="F228" s="155">
        <f>VLOOKUP(A228,'Questions_de_Village_V1-2-1'!$A:$AB,5,FALSE)</f>
        <v>16.5351994046</v>
      </c>
      <c r="G228" s="155">
        <f>VLOOKUP(A228,'Questions_de_Village_V1-2-1'!$A:$AB,6,FALSE)</f>
        <v>342.09024581699998</v>
      </c>
      <c r="H228" s="155"/>
      <c r="I228" s="155" t="str">
        <f>VLOOKUP(A228,'Questions_de_Village_V1-2-1'!$A:$AB,10,FALSE)</f>
        <v>Daibaba_1_Maigana_</v>
      </c>
      <c r="J228" s="155" t="str">
        <f>VLOOKUP(A228,'Questions_de_Village_V1-2-1'!$A:$AB,11,FALSE)</f>
        <v>Maigana</v>
      </c>
      <c r="K228" s="155" t="str">
        <f>VLOOKUP(A228,'Questions_de_Village_V1-2-1'!$A:$AB,14,FALSE)</f>
        <v>bh_in_village</v>
      </c>
      <c r="L228" s="155">
        <f>VLOOKUP(A228,'Questions_de_Village_V1-2-1'!$A:$AB,15,FALSE)</f>
        <v>1</v>
      </c>
      <c r="M228" s="155">
        <f>VLOOKUP(A228,'Questions_de_Village_V1-2-1'!$A:$AB,16,FALSE)</f>
        <v>0</v>
      </c>
      <c r="N228" s="88"/>
      <c r="O228" s="88"/>
      <c r="P228" s="88">
        <v>2199</v>
      </c>
      <c r="Q228" s="88">
        <v>2220</v>
      </c>
      <c r="R228" s="88">
        <v>22</v>
      </c>
      <c r="S228" s="86">
        <v>171</v>
      </c>
      <c r="T228" s="86">
        <v>117</v>
      </c>
      <c r="U228" s="90">
        <v>68.421052631578945</v>
      </c>
      <c r="V228" s="86">
        <v>64</v>
      </c>
      <c r="W228" s="90">
        <v>37.42690058479532</v>
      </c>
      <c r="X228" s="89">
        <v>7.7727272727272725</v>
      </c>
      <c r="Y228" s="89">
        <v>5.3181818181818183</v>
      </c>
      <c r="Z228" s="89">
        <v>2.9090909090909092</v>
      </c>
      <c r="AA228" s="92">
        <v>15</v>
      </c>
      <c r="AB228" s="90">
        <v>68.181818181818173</v>
      </c>
      <c r="AC228" s="92">
        <v>5</v>
      </c>
      <c r="AD228" s="90">
        <v>22.727272727272727</v>
      </c>
      <c r="AE228" s="92">
        <v>1</v>
      </c>
      <c r="AF228" s="90">
        <v>4.5454545454545459</v>
      </c>
      <c r="AG228" s="92">
        <v>1</v>
      </c>
      <c r="AH228" s="90">
        <v>4.5454545454545459</v>
      </c>
      <c r="AI228" s="88">
        <v>30</v>
      </c>
      <c r="AJ228" s="88">
        <v>34</v>
      </c>
      <c r="AK228" s="90">
        <v>46.875</v>
      </c>
      <c r="AL228" s="90">
        <v>53.125</v>
      </c>
      <c r="AM228" s="90">
        <v>100</v>
      </c>
      <c r="AN228" s="91">
        <v>36.125</v>
      </c>
    </row>
    <row r="229" spans="1:40" x14ac:dyDescent="0.25">
      <c r="A229" s="150" t="s">
        <v>1081</v>
      </c>
      <c r="B229" s="88" t="s">
        <v>1081</v>
      </c>
      <c r="C229" s="155" t="str">
        <f>VLOOKUP(A229,'Questions_de_Village_V1-2-1'!$A:$AB,1,FALSE)</f>
        <v>Dagach 1</v>
      </c>
      <c r="D229" s="155" t="str">
        <f>VLOOKUP(A229,'Questions_de_Village_V1-2-1'!$A:$AB,9,FALSE)</f>
        <v/>
      </c>
      <c r="E229" s="155">
        <f>VLOOKUP(A229,'Questions_de_Village_V1-2-1'!$A:$AB,4,FALSE)</f>
        <v>12.290333522299999</v>
      </c>
      <c r="F229" s="155">
        <f>VLOOKUP(A229,'Questions_de_Village_V1-2-1'!$A:$AB,5,FALSE)</f>
        <v>16.746655060199998</v>
      </c>
      <c r="G229" s="155">
        <f>VLOOKUP(A229,'Questions_de_Village_V1-2-1'!$A:$AB,6,FALSE)</f>
        <v>0</v>
      </c>
      <c r="H229" s="155"/>
      <c r="I229" s="155" t="str">
        <f>VLOOKUP(A229,'Questions_de_Village_V1-2-1'!$A:$AB,10,FALSE)</f>
        <v/>
      </c>
      <c r="J229" s="155" t="str">
        <f>VLOOKUP(A229,'Questions_de_Village_V1-2-1'!$A:$AB,11,FALSE)</f>
        <v>Albirebi</v>
      </c>
      <c r="K229" s="155" t="str">
        <f>VLOOKUP(A229,'Questions_de_Village_V1-2-1'!$A:$AB,14,FALSE)</f>
        <v>bh_in_village</v>
      </c>
      <c r="L229" s="155">
        <f>VLOOKUP(A229,'Questions_de_Village_V1-2-1'!$A:$AB,15,FALSE)</f>
        <v>1</v>
      </c>
      <c r="M229" s="155">
        <f>VLOOKUP(A229,'Questions_de_Village_V1-2-1'!$A:$AB,16,FALSE)</f>
        <v>0</v>
      </c>
      <c r="N229" s="88"/>
      <c r="O229" s="88"/>
      <c r="P229" s="88">
        <v>1748</v>
      </c>
      <c r="Q229" s="88">
        <v>1776</v>
      </c>
      <c r="R229" s="88">
        <v>29</v>
      </c>
      <c r="S229" s="86">
        <v>206</v>
      </c>
      <c r="T229" s="86">
        <v>141</v>
      </c>
      <c r="U229" s="90">
        <v>68.446601941747574</v>
      </c>
      <c r="V229" s="86">
        <v>85</v>
      </c>
      <c r="W229" s="90">
        <v>41.262135922330096</v>
      </c>
      <c r="X229" s="89">
        <v>7.1034482758620694</v>
      </c>
      <c r="Y229" s="89">
        <v>5.2222222222222223</v>
      </c>
      <c r="Z229" s="89">
        <v>2.9310344827586206</v>
      </c>
      <c r="AA229" s="92">
        <v>23</v>
      </c>
      <c r="AB229" s="90">
        <v>79.310344827586206</v>
      </c>
      <c r="AC229" s="92">
        <v>5</v>
      </c>
      <c r="AD229" s="90">
        <v>17.241379310344829</v>
      </c>
      <c r="AE229" s="92">
        <v>1</v>
      </c>
      <c r="AF229" s="90">
        <v>3.4482758620689653</v>
      </c>
      <c r="AG229" s="92">
        <v>0</v>
      </c>
      <c r="AH229" s="90">
        <v>0</v>
      </c>
      <c r="AI229" s="88">
        <v>45</v>
      </c>
      <c r="AJ229" s="88">
        <v>40</v>
      </c>
      <c r="AK229" s="90">
        <v>52.941176470588239</v>
      </c>
      <c r="AL229" s="90">
        <v>47.058823529411761</v>
      </c>
      <c r="AM229" s="90">
        <v>100</v>
      </c>
      <c r="AN229" s="91">
        <v>33.611764705882351</v>
      </c>
    </row>
    <row r="230" spans="1:40" x14ac:dyDescent="0.25">
      <c r="A230" s="150" t="s">
        <v>1082</v>
      </c>
      <c r="B230" s="88" t="s">
        <v>1082</v>
      </c>
      <c r="C230" s="155" t="str">
        <f>VLOOKUP(A230,'Questions_de_Village_V1-2-1'!$A:$AB,1,FALSE)</f>
        <v>Dagach 2</v>
      </c>
      <c r="D230" s="155" t="str">
        <f>VLOOKUP(A230,'Questions_de_Village_V1-2-1'!$A:$AB,9,FALSE)</f>
        <v>Abirebi</v>
      </c>
      <c r="E230" s="155">
        <f>VLOOKUP(A230,'Questions_de_Village_V1-2-1'!$A:$AB,4,FALSE)</f>
        <v>12.290333522299999</v>
      </c>
      <c r="F230" s="155">
        <f>VLOOKUP(A230,'Questions_de_Village_V1-2-1'!$A:$AB,5,FALSE)</f>
        <v>16.746655060199998</v>
      </c>
      <c r="G230" s="155">
        <f>VLOOKUP(A230,'Questions_de_Village_V1-2-1'!$A:$AB,6,FALSE)</f>
        <v>329.51214949299998</v>
      </c>
      <c r="H230" s="155"/>
      <c r="I230" s="155" t="str">
        <f>VLOOKUP(A230,'Questions_de_Village_V1-2-1'!$A:$AB,10,FALSE)</f>
        <v>Daibaba_1_Maigana_</v>
      </c>
      <c r="J230" s="155" t="str">
        <f>VLOOKUP(A230,'Questions_de_Village_V1-2-1'!$A:$AB,11,FALSE)</f>
        <v>Albirebi</v>
      </c>
      <c r="K230" s="155" t="str">
        <f>VLOOKUP(A230,'Questions_de_Village_V1-2-1'!$A:$AB,14,FALSE)</f>
        <v>bh_in_village</v>
      </c>
      <c r="L230" s="155">
        <f>VLOOKUP(A230,'Questions_de_Village_V1-2-1'!$A:$AB,15,FALSE)</f>
        <v>1</v>
      </c>
      <c r="M230" s="155">
        <f>VLOOKUP(A230,'Questions_de_Village_V1-2-1'!$A:$AB,16,FALSE)</f>
        <v>0</v>
      </c>
      <c r="N230" s="88"/>
      <c r="O230" s="88"/>
      <c r="P230" s="88">
        <v>1777</v>
      </c>
      <c r="Q230" s="88">
        <v>1791</v>
      </c>
      <c r="R230" s="88">
        <v>15</v>
      </c>
      <c r="S230" s="86">
        <v>68</v>
      </c>
      <c r="T230" s="86">
        <v>34</v>
      </c>
      <c r="U230" s="90">
        <v>50</v>
      </c>
      <c r="V230" s="86">
        <v>15</v>
      </c>
      <c r="W230" s="90">
        <v>22.058823529411764</v>
      </c>
      <c r="X230" s="89">
        <v>4.5333333333333332</v>
      </c>
      <c r="Y230" s="89">
        <v>2.8333333333333335</v>
      </c>
      <c r="Z230" s="89">
        <v>1</v>
      </c>
      <c r="AA230" s="92">
        <v>12</v>
      </c>
      <c r="AB230" s="90">
        <v>80</v>
      </c>
      <c r="AC230" s="92">
        <v>2</v>
      </c>
      <c r="AD230" s="90">
        <v>13.333333333333334</v>
      </c>
      <c r="AE230" s="92">
        <v>1</v>
      </c>
      <c r="AF230" s="90">
        <v>6.666666666666667</v>
      </c>
      <c r="AG230" s="92">
        <v>0</v>
      </c>
      <c r="AH230" s="90">
        <v>0</v>
      </c>
      <c r="AI230" s="88">
        <v>7</v>
      </c>
      <c r="AJ230" s="88">
        <v>8</v>
      </c>
      <c r="AK230" s="90">
        <v>46.666666666666664</v>
      </c>
      <c r="AL230" s="90">
        <v>53.333333333333336</v>
      </c>
      <c r="AM230" s="90">
        <v>100</v>
      </c>
      <c r="AN230" s="91">
        <v>30.133333333333333</v>
      </c>
    </row>
    <row r="231" spans="1:40" x14ac:dyDescent="0.25">
      <c r="A231" s="150" t="s">
        <v>1083</v>
      </c>
      <c r="B231" s="88" t="s">
        <v>1083</v>
      </c>
      <c r="C231" s="155" t="str">
        <f>VLOOKUP(A231,'Questions_de_Village_V1-2-1'!$A:$AB,1,FALSE)</f>
        <v>Dagach 3</v>
      </c>
      <c r="D231" s="155" t="str">
        <f>VLOOKUP(A231,'Questions_de_Village_V1-2-1'!$A:$AB,9,FALSE)</f>
        <v>Ibirebi Kourka</v>
      </c>
      <c r="E231" s="155">
        <f>VLOOKUP(A231,'Questions_de_Village_V1-2-1'!$A:$AB,4,FALSE)</f>
        <v>12.2876782605</v>
      </c>
      <c r="F231" s="155">
        <f>VLOOKUP(A231,'Questions_de_Village_V1-2-1'!$A:$AB,5,FALSE)</f>
        <v>16.754922583300001</v>
      </c>
      <c r="G231" s="155">
        <f>VLOOKUP(A231,'Questions_de_Village_V1-2-1'!$A:$AB,6,FALSE)</f>
        <v>308.37517883700002</v>
      </c>
      <c r="H231" s="155"/>
      <c r="I231" s="155" t="str">
        <f>VLOOKUP(A231,'Questions_de_Village_V1-2-1'!$A:$AB,10,FALSE)</f>
        <v>Daibaba_1_Maigana_</v>
      </c>
      <c r="J231" s="155" t="str">
        <f>VLOOKUP(A231,'Questions_de_Village_V1-2-1'!$A:$AB,11,FALSE)</f>
        <v>Albirebi</v>
      </c>
      <c r="K231" s="155" t="str">
        <f>VLOOKUP(A231,'Questions_de_Village_V1-2-1'!$A:$AB,14,FALSE)</f>
        <v>bh_in_next_village</v>
      </c>
      <c r="L231" s="155">
        <f>VLOOKUP(A231,'Questions_de_Village_V1-2-1'!$A:$AB,15,FALSE)</f>
        <v>0</v>
      </c>
      <c r="M231" s="155">
        <f>VLOOKUP(A231,'Questions_de_Village_V1-2-1'!$A:$AB,16,FALSE)</f>
        <v>0</v>
      </c>
      <c r="N231" s="88"/>
      <c r="O231" s="88"/>
      <c r="P231" s="88">
        <v>1792</v>
      </c>
      <c r="Q231" s="88">
        <v>1823</v>
      </c>
      <c r="R231" s="88">
        <v>32</v>
      </c>
      <c r="S231" s="86">
        <v>180</v>
      </c>
      <c r="T231" s="86">
        <v>115</v>
      </c>
      <c r="U231" s="90">
        <v>63.888888888888886</v>
      </c>
      <c r="V231" s="86">
        <v>67</v>
      </c>
      <c r="W231" s="90">
        <v>37.222222222222221</v>
      </c>
      <c r="X231" s="89">
        <v>5.625</v>
      </c>
      <c r="Y231" s="89">
        <v>3.7096774193548385</v>
      </c>
      <c r="Z231" s="89">
        <v>2.09375</v>
      </c>
      <c r="AA231" s="92">
        <v>29</v>
      </c>
      <c r="AB231" s="90">
        <v>90.625</v>
      </c>
      <c r="AC231" s="92">
        <v>3</v>
      </c>
      <c r="AD231" s="90">
        <v>9.375</v>
      </c>
      <c r="AE231" s="92">
        <v>0</v>
      </c>
      <c r="AF231" s="90">
        <v>0</v>
      </c>
      <c r="AG231" s="92">
        <v>0</v>
      </c>
      <c r="AH231" s="90">
        <v>0</v>
      </c>
      <c r="AI231" s="88">
        <v>37</v>
      </c>
      <c r="AJ231" s="88">
        <v>30</v>
      </c>
      <c r="AK231" s="90">
        <v>55.223880597014926</v>
      </c>
      <c r="AL231" s="90">
        <v>44.776119402985074</v>
      </c>
      <c r="AM231" s="90">
        <v>100</v>
      </c>
      <c r="AN231" s="91">
        <v>32.208955223880594</v>
      </c>
    </row>
    <row r="232" spans="1:40" x14ac:dyDescent="0.25">
      <c r="A232" s="150" t="s">
        <v>1369</v>
      </c>
      <c r="B232" s="88" t="s">
        <v>1369</v>
      </c>
      <c r="C232" s="155" t="str">
        <f>VLOOKUP(A232,'Questions_de_Village_V1-2-1'!$A:$AB,1,FALSE)</f>
        <v>Daifn Bichara</v>
      </c>
      <c r="D232" s="155" t="str">
        <f>VLOOKUP(A232,'Questions_de_Village_V1-2-1'!$A:$AB,9,FALSE)</f>
        <v>Dafine Bichara</v>
      </c>
      <c r="E232" s="155">
        <f>VLOOKUP(A232,'Questions_de_Village_V1-2-1'!$A:$AB,4,FALSE)</f>
        <v>11.946744300100001</v>
      </c>
      <c r="F232" s="155">
        <f>VLOOKUP(A232,'Questions_de_Village_V1-2-1'!$A:$AB,5,FALSE)</f>
        <v>16.463476982500001</v>
      </c>
      <c r="G232" s="155">
        <f>VLOOKUP(A232,'Questions_de_Village_V1-2-1'!$A:$AB,6,FALSE)</f>
        <v>330.98430318499999</v>
      </c>
      <c r="H232" s="155"/>
      <c r="I232" s="155" t="str">
        <f>VLOOKUP(A232,'Questions_de_Village_V1-2-1'!$A:$AB,10,FALSE)</f>
        <v>Daibaba_1_Maigana_</v>
      </c>
      <c r="J232" s="155" t="str">
        <f>VLOOKUP(A232,'Questions_de_Village_V1-2-1'!$A:$AB,11,FALSE)</f>
        <v>Maigana</v>
      </c>
      <c r="K232" s="155" t="str">
        <f>VLOOKUP(A232,'Questions_de_Village_V1-2-1'!$A:$AB,14,FALSE)</f>
        <v>open_well_far_from_village</v>
      </c>
      <c r="L232" s="155">
        <f>VLOOKUP(A232,'Questions_de_Village_V1-2-1'!$A:$AB,15,FALSE)</f>
        <v>0</v>
      </c>
      <c r="M232" s="155">
        <f>VLOOKUP(A232,'Questions_de_Village_V1-2-1'!$A:$AB,16,FALSE)</f>
        <v>0</v>
      </c>
      <c r="N232" s="88"/>
      <c r="O232" s="88"/>
      <c r="P232" s="88">
        <v>1216</v>
      </c>
      <c r="Q232" s="88">
        <v>1226</v>
      </c>
      <c r="R232" s="88">
        <v>11</v>
      </c>
      <c r="S232" s="86">
        <v>91</v>
      </c>
      <c r="T232" s="86">
        <v>66</v>
      </c>
      <c r="U232" s="90">
        <v>72.527472527472526</v>
      </c>
      <c r="V232" s="86">
        <v>25</v>
      </c>
      <c r="W232" s="90">
        <v>27.472527472527474</v>
      </c>
      <c r="X232" s="89">
        <v>8.2727272727272734</v>
      </c>
      <c r="Y232" s="89">
        <v>6.6</v>
      </c>
      <c r="Z232" s="89">
        <v>2.2727272727272729</v>
      </c>
      <c r="AA232" s="92">
        <v>9</v>
      </c>
      <c r="AB232" s="90">
        <v>81.818181818181827</v>
      </c>
      <c r="AC232" s="92">
        <v>1</v>
      </c>
      <c r="AD232" s="90">
        <v>9.0909090909090917</v>
      </c>
      <c r="AE232" s="92">
        <v>1</v>
      </c>
      <c r="AF232" s="90">
        <v>9.0909090909090917</v>
      </c>
      <c r="AG232" s="92">
        <v>0</v>
      </c>
      <c r="AH232" s="90">
        <v>0</v>
      </c>
      <c r="AI232" s="88">
        <v>14</v>
      </c>
      <c r="AJ232" s="88">
        <v>11</v>
      </c>
      <c r="AK232" s="90">
        <v>56.000000000000007</v>
      </c>
      <c r="AL232" s="90">
        <v>44</v>
      </c>
      <c r="AM232" s="90">
        <v>100</v>
      </c>
      <c r="AN232" s="91">
        <v>33.24</v>
      </c>
    </row>
    <row r="233" spans="1:40" x14ac:dyDescent="0.25">
      <c r="A233" s="150" t="s">
        <v>1064</v>
      </c>
      <c r="B233" s="88" t="s">
        <v>843</v>
      </c>
      <c r="C233" s="155" t="str">
        <f>VLOOKUP(A233,'Questions_de_Village_V1-2-1'!$A:$AB,1,FALSE)</f>
        <v>Dakka</v>
      </c>
      <c r="D233" s="155" t="str">
        <f>VLOOKUP(A233,'Questions_de_Village_V1-2-1'!$A:$AB,9,FALSE)</f>
        <v>Daka</v>
      </c>
      <c r="E233" s="155">
        <f>VLOOKUP(A233,'Questions_de_Village_V1-2-1'!$A:$AB,4,FALSE)</f>
        <v>12.986299728000001</v>
      </c>
      <c r="F233" s="155">
        <f>VLOOKUP(A233,'Questions_de_Village_V1-2-1'!$A:$AB,5,FALSE)</f>
        <v>16.702716451800001</v>
      </c>
      <c r="G233" s="155">
        <f>VLOOKUP(A233,'Questions_de_Village_V1-2-1'!$A:$AB,6,FALSE)</f>
        <v>303.55294212299998</v>
      </c>
      <c r="H233" s="155"/>
      <c r="I233" s="155" t="str">
        <f>VLOOKUP(A233,'Questions_de_Village_V1-2-1'!$A:$AB,10,FALSE)</f>
        <v>Moito</v>
      </c>
      <c r="J233" s="155" t="str">
        <f>VLOOKUP(A233,'Questions_de_Village_V1-2-1'!$A:$AB,11,FALSE)</f>
        <v>Abgode</v>
      </c>
      <c r="K233" s="155" t="str">
        <f>VLOOKUP(A233,'Questions_de_Village_V1-2-1'!$A:$AB,14,FALSE)</f>
        <v>bh_in_village</v>
      </c>
      <c r="L233" s="155">
        <f>VLOOKUP(A233,'Questions_de_Village_V1-2-1'!$A:$AB,15,FALSE)</f>
        <v>3</v>
      </c>
      <c r="M233" s="155">
        <f>VLOOKUP(A233,'Questions_de_Village_V1-2-1'!$A:$AB,16,FALSE)</f>
        <v>2</v>
      </c>
      <c r="N233" s="88"/>
      <c r="O233" s="88"/>
      <c r="P233" s="88">
        <v>2</v>
      </c>
      <c r="Q233" s="88">
        <v>385</v>
      </c>
      <c r="R233" s="88">
        <v>384</v>
      </c>
      <c r="S233" s="86">
        <v>2980</v>
      </c>
      <c r="T233" s="86">
        <v>2194</v>
      </c>
      <c r="U233" s="90">
        <v>73.624161073825505</v>
      </c>
      <c r="V233" s="86">
        <v>816</v>
      </c>
      <c r="W233" s="90">
        <v>27.382550335570471</v>
      </c>
      <c r="X233" s="89">
        <v>7.760416666666667</v>
      </c>
      <c r="Y233" s="89">
        <v>5.713541666666667</v>
      </c>
      <c r="Z233" s="89">
        <v>2.125</v>
      </c>
      <c r="AA233" s="92">
        <v>363</v>
      </c>
      <c r="AB233" s="90">
        <v>94.53125</v>
      </c>
      <c r="AC233" s="92">
        <v>17</v>
      </c>
      <c r="AD233" s="90">
        <v>4.4270833333333339</v>
      </c>
      <c r="AE233" s="92">
        <v>1</v>
      </c>
      <c r="AF233" s="90">
        <v>0.26041666666666663</v>
      </c>
      <c r="AG233" s="92">
        <v>1</v>
      </c>
      <c r="AH233" s="90">
        <v>0.26041666666666663</v>
      </c>
      <c r="AI233" s="88">
        <v>353</v>
      </c>
      <c r="AJ233" s="88">
        <v>463</v>
      </c>
      <c r="AK233" s="90">
        <v>43.259803921568633</v>
      </c>
      <c r="AL233" s="90">
        <v>56.740196078431367</v>
      </c>
      <c r="AM233" s="90">
        <v>100</v>
      </c>
      <c r="AN233" s="91">
        <v>35.741421568627452</v>
      </c>
    </row>
    <row r="234" spans="1:40" x14ac:dyDescent="0.25">
      <c r="A234" s="150" t="s">
        <v>1284</v>
      </c>
      <c r="B234" s="88" t="s">
        <v>1980</v>
      </c>
      <c r="C234" s="155" t="str">
        <f>VLOOKUP(A234,'Questions_de_Village_V1-2-1'!$A:$AB,1,FALSE)</f>
        <v>Dallah</v>
      </c>
      <c r="D234" s="155" t="str">
        <f>VLOOKUP(A234,'Questions_de_Village_V1-2-1'!$A:$AB,9,FALSE)</f>
        <v>Dallah</v>
      </c>
      <c r="E234" s="155">
        <f>VLOOKUP(A234,'Questions_de_Village_V1-2-1'!$A:$AB,4,FALSE)</f>
        <v>12.671006179800001</v>
      </c>
      <c r="F234" s="155">
        <f>VLOOKUP(A234,'Questions_de_Village_V1-2-1'!$A:$AB,5,FALSE)</f>
        <v>16.982421781700001</v>
      </c>
      <c r="G234" s="155">
        <f>VLOOKUP(A234,'Questions_de_Village_V1-2-1'!$A:$AB,6,FALSE)</f>
        <v>319.56929681299999</v>
      </c>
      <c r="H234" s="155"/>
      <c r="I234" s="155" t="str">
        <f>VLOOKUP(A234,'Questions_de_Village_V1-2-1'!$A:$AB,10,FALSE)</f>
        <v>Moito</v>
      </c>
      <c r="J234" s="155" t="str">
        <f>VLOOKUP(A234,'Questions_de_Village_V1-2-1'!$A:$AB,11,FALSE)</f>
        <v>Djokhana</v>
      </c>
      <c r="K234" s="155" t="str">
        <f>VLOOKUP(A234,'Questions_de_Village_V1-2-1'!$A:$AB,14,FALSE)</f>
        <v>open_well_far_from_village</v>
      </c>
      <c r="L234" s="155">
        <f>VLOOKUP(A234,'Questions_de_Village_V1-2-1'!$A:$AB,15,FALSE)</f>
        <v>0</v>
      </c>
      <c r="M234" s="155">
        <f>VLOOKUP(A234,'Questions_de_Village_V1-2-1'!$A:$AB,16,FALSE)</f>
        <v>0</v>
      </c>
      <c r="N234" s="88"/>
      <c r="O234" s="88"/>
      <c r="P234" s="88">
        <v>1998</v>
      </c>
      <c r="Q234" s="88">
        <v>2094</v>
      </c>
      <c r="R234" s="88">
        <v>97</v>
      </c>
      <c r="S234" s="86">
        <v>713</v>
      </c>
      <c r="T234" s="86">
        <v>529</v>
      </c>
      <c r="U234" s="90">
        <v>74.193548387096769</v>
      </c>
      <c r="V234" s="86">
        <v>205</v>
      </c>
      <c r="W234" s="90">
        <v>28.751753155680227</v>
      </c>
      <c r="X234" s="89">
        <v>7.3505154639175254</v>
      </c>
      <c r="Y234" s="89">
        <v>5.4536082474226806</v>
      </c>
      <c r="Z234" s="89">
        <v>2.1134020618556701</v>
      </c>
      <c r="AA234" s="92">
        <v>90</v>
      </c>
      <c r="AB234" s="90">
        <v>92.783505154639172</v>
      </c>
      <c r="AC234" s="92">
        <v>2</v>
      </c>
      <c r="AD234" s="90">
        <v>2.0618556701030926</v>
      </c>
      <c r="AE234" s="92">
        <v>1</v>
      </c>
      <c r="AF234" s="90">
        <v>1.0309278350515463</v>
      </c>
      <c r="AG234" s="92">
        <v>0</v>
      </c>
      <c r="AH234" s="90">
        <v>0</v>
      </c>
      <c r="AI234" s="88">
        <v>107</v>
      </c>
      <c r="AJ234" s="88">
        <v>98</v>
      </c>
      <c r="AK234" s="90">
        <v>52.195121951219512</v>
      </c>
      <c r="AL234" s="90">
        <v>47.804878048780488</v>
      </c>
      <c r="AM234" s="90">
        <v>100</v>
      </c>
      <c r="AN234" s="91">
        <v>31.819512195121952</v>
      </c>
    </row>
    <row r="235" spans="1:40" x14ac:dyDescent="0.25">
      <c r="A235" s="150" t="s">
        <v>1284</v>
      </c>
      <c r="B235" s="88" t="s">
        <v>1284</v>
      </c>
      <c r="C235" s="155" t="str">
        <f>VLOOKUP(A235,'Questions_de_Village_V1-2-1'!$A:$AB,1,FALSE)</f>
        <v>Dallah</v>
      </c>
      <c r="D235" s="155" t="str">
        <f>VLOOKUP(A235,'Questions_de_Village_V1-2-1'!$A:$AB,9,FALSE)</f>
        <v>Dallah</v>
      </c>
      <c r="E235" s="155">
        <f>VLOOKUP(A235,'Questions_de_Village_V1-2-1'!$A:$AB,4,FALSE)</f>
        <v>12.671006179800001</v>
      </c>
      <c r="F235" s="155">
        <f>VLOOKUP(A235,'Questions_de_Village_V1-2-1'!$A:$AB,5,FALSE)</f>
        <v>16.982421781700001</v>
      </c>
      <c r="G235" s="155">
        <f>VLOOKUP(A235,'Questions_de_Village_V1-2-1'!$A:$AB,6,FALSE)</f>
        <v>319.56929681299999</v>
      </c>
      <c r="H235" s="155"/>
      <c r="I235" s="155" t="str">
        <f>VLOOKUP(A235,'Questions_de_Village_V1-2-1'!$A:$AB,10,FALSE)</f>
        <v>Moito</v>
      </c>
      <c r="J235" s="155" t="str">
        <f>VLOOKUP(A235,'Questions_de_Village_V1-2-1'!$A:$AB,11,FALSE)</f>
        <v>Djokhana</v>
      </c>
      <c r="K235" s="155" t="str">
        <f>VLOOKUP(A235,'Questions_de_Village_V1-2-1'!$A:$AB,14,FALSE)</f>
        <v>open_well_far_from_village</v>
      </c>
      <c r="L235" s="155">
        <f>VLOOKUP(A235,'Questions_de_Village_V1-2-1'!$A:$AB,15,FALSE)</f>
        <v>0</v>
      </c>
      <c r="M235" s="155">
        <f>VLOOKUP(A235,'Questions_de_Village_V1-2-1'!$A:$AB,16,FALSE)</f>
        <v>0</v>
      </c>
      <c r="N235" s="88"/>
      <c r="O235" s="88"/>
      <c r="P235" s="88">
        <v>1334</v>
      </c>
      <c r="Q235" s="88">
        <v>1395</v>
      </c>
      <c r="R235" s="88">
        <v>62</v>
      </c>
      <c r="S235" s="86">
        <v>441</v>
      </c>
      <c r="T235" s="86">
        <v>326</v>
      </c>
      <c r="U235" s="90">
        <v>73.922902494331069</v>
      </c>
      <c r="V235" s="86">
        <v>78</v>
      </c>
      <c r="W235" s="90">
        <v>17.687074829931973</v>
      </c>
      <c r="X235" s="89">
        <v>7.112903225806452</v>
      </c>
      <c r="Y235" s="89">
        <v>5.258064516129032</v>
      </c>
      <c r="Z235" s="89">
        <v>1.2580645161290323</v>
      </c>
      <c r="AA235" s="92">
        <v>61</v>
      </c>
      <c r="AB235" s="90">
        <v>98.387096774193552</v>
      </c>
      <c r="AC235" s="92">
        <v>0</v>
      </c>
      <c r="AD235" s="90">
        <v>0</v>
      </c>
      <c r="AE235" s="92">
        <v>0</v>
      </c>
      <c r="AF235" s="90">
        <v>0</v>
      </c>
      <c r="AG235" s="92">
        <v>0</v>
      </c>
      <c r="AH235" s="90">
        <v>0</v>
      </c>
      <c r="AI235" s="88">
        <v>44</v>
      </c>
      <c r="AJ235" s="88">
        <v>34</v>
      </c>
      <c r="AK235" s="90">
        <v>56.410256410256409</v>
      </c>
      <c r="AL235" s="90">
        <v>43.589743589743591</v>
      </c>
      <c r="AM235" s="90">
        <v>100</v>
      </c>
      <c r="AN235" s="91">
        <v>32.807692307692307</v>
      </c>
    </row>
    <row r="236" spans="1:40" x14ac:dyDescent="0.25">
      <c r="A236" s="69" t="s">
        <v>1125</v>
      </c>
      <c r="B236" s="88" t="s">
        <v>1125</v>
      </c>
      <c r="C236" s="155" t="str">
        <f>VLOOKUP(A236,'Questions_de_Village_V1-2-1'!$A:$AB,1,FALSE)</f>
        <v>Daraba</v>
      </c>
      <c r="D236" s="155" t="str">
        <f>VLOOKUP(A236,'Questions_de_Village_V1-2-1'!$A:$AB,9,FALSE)</f>
        <v>Daraba</v>
      </c>
      <c r="E236" s="155">
        <f>VLOOKUP(A236,'Questions_de_Village_V1-2-1'!$A:$AB,4,FALSE)</f>
        <v>12.1064741623</v>
      </c>
      <c r="F236" s="155">
        <f>VLOOKUP(A236,'Questions_de_Village_V1-2-1'!$A:$AB,5,FALSE)</f>
        <v>17.4696662994</v>
      </c>
      <c r="G236" s="155">
        <f>VLOOKUP(A236,'Questions_de_Village_V1-2-1'!$A:$AB,6,FALSE)</f>
        <v>332.766612361</v>
      </c>
      <c r="H236" s="155"/>
      <c r="I236" s="155" t="str">
        <f>VLOOKUP(A236,'Questions_de_Village_V1-2-1'!$A:$AB,10,FALSE)</f>
        <v>Amloudouba</v>
      </c>
      <c r="J236" s="155" t="str">
        <f>VLOOKUP(A236,'Questions_de_Village_V1-2-1'!$A:$AB,11,FALSE)</f>
        <v>Arbouchatak</v>
      </c>
      <c r="K236" s="155" t="str">
        <f>VLOOKUP(A236,'Questions_de_Village_V1-2-1'!$A:$AB,14,FALSE)</f>
        <v>swamp_far_away</v>
      </c>
      <c r="L236" s="155">
        <f>VLOOKUP(A236,'Questions_de_Village_V1-2-1'!$A:$AB,15,FALSE)</f>
        <v>0</v>
      </c>
      <c r="M236" s="155">
        <f>VLOOKUP(A236,'Questions_de_Village_V1-2-1'!$A:$AB,16,FALSE)</f>
        <v>0</v>
      </c>
      <c r="N236" s="88"/>
      <c r="O236" s="88"/>
      <c r="P236" s="88">
        <v>94</v>
      </c>
      <c r="Q236" s="88">
        <v>137</v>
      </c>
      <c r="R236" s="88">
        <v>44</v>
      </c>
      <c r="S236" s="86">
        <v>253</v>
      </c>
      <c r="T236" s="86">
        <v>164</v>
      </c>
      <c r="U236" s="90">
        <v>64.822134387351781</v>
      </c>
      <c r="V236" s="86">
        <v>74</v>
      </c>
      <c r="W236" s="90">
        <v>29.249011857707508</v>
      </c>
      <c r="X236" s="89">
        <v>5.75</v>
      </c>
      <c r="Y236" s="89">
        <v>3.7272727272727271</v>
      </c>
      <c r="Z236" s="89">
        <v>1.6818181818181819</v>
      </c>
      <c r="AA236" s="92">
        <v>42</v>
      </c>
      <c r="AB236" s="90">
        <v>95.454545454545453</v>
      </c>
      <c r="AC236" s="92">
        <v>2</v>
      </c>
      <c r="AD236" s="90">
        <v>4.5454545454545459</v>
      </c>
      <c r="AE236" s="92">
        <v>0</v>
      </c>
      <c r="AF236" s="90">
        <v>0</v>
      </c>
      <c r="AG236" s="92">
        <v>0</v>
      </c>
      <c r="AH236" s="90">
        <v>0</v>
      </c>
      <c r="AI236" s="88">
        <v>41</v>
      </c>
      <c r="AJ236" s="88">
        <v>33</v>
      </c>
      <c r="AK236" s="90">
        <v>55.405405405405403</v>
      </c>
      <c r="AL236" s="90">
        <v>44.594594594594597</v>
      </c>
      <c r="AM236" s="90">
        <v>100</v>
      </c>
      <c r="AN236" s="91">
        <v>32.689189189189186</v>
      </c>
    </row>
    <row r="237" spans="1:40" x14ac:dyDescent="0.25">
      <c r="A237" s="149" t="s">
        <v>1194</v>
      </c>
      <c r="B237" s="88" t="s">
        <v>1194</v>
      </c>
      <c r="C237" s="155" t="str">
        <f>VLOOKUP(A237,'Questions_de_Village_V1-2-1'!$A:$AB,1,FALSE)</f>
        <v>Darassalam</v>
      </c>
      <c r="D237" s="155" t="str">
        <f>VLOOKUP(A237,'Questions_de_Village_V1-2-1'!$A:$AB,9,FALSE)</f>
        <v>Daralsalam</v>
      </c>
      <c r="E237" s="155">
        <f>VLOOKUP(A237,'Questions_de_Village_V1-2-1'!$A:$AB,4,FALSE)</f>
        <v>12.3754501797</v>
      </c>
      <c r="F237" s="155">
        <f>VLOOKUP(A237,'Questions_de_Village_V1-2-1'!$A:$AB,5,FALSE)</f>
        <v>17.0564309152</v>
      </c>
      <c r="G237" s="155">
        <f>VLOOKUP(A237,'Questions_de_Village_V1-2-1'!$A:$AB,6,FALSE)</f>
        <v>304.43544967600002</v>
      </c>
      <c r="H237" s="155"/>
      <c r="I237" s="155" t="str">
        <f>VLOOKUP(A237,'Questions_de_Village_V1-2-1'!$A:$AB,10,FALSE)</f>
        <v/>
      </c>
      <c r="J237" s="155" t="str">
        <f>VLOOKUP(A237,'Questions_de_Village_V1-2-1'!$A:$AB,11,FALSE)</f>
        <v>Bokoro</v>
      </c>
      <c r="K237" s="155" t="str">
        <f>VLOOKUP(A237,'Questions_de_Village_V1-2-1'!$A:$AB,14,FALSE)</f>
        <v>commercial_bh_in_next_village</v>
      </c>
      <c r="L237" s="155">
        <f>VLOOKUP(A237,'Questions_de_Village_V1-2-1'!$A:$AB,15,FALSE)</f>
        <v>0</v>
      </c>
      <c r="M237" s="155">
        <f>VLOOKUP(A237,'Questions_de_Village_V1-2-1'!$A:$AB,16,FALSE)</f>
        <v>0</v>
      </c>
      <c r="N237" s="88"/>
      <c r="O237" s="88"/>
      <c r="P237" s="88">
        <v>7309</v>
      </c>
      <c r="Q237" s="88">
        <v>7683</v>
      </c>
      <c r="R237" s="88">
        <v>375</v>
      </c>
      <c r="S237" s="86">
        <v>2588</v>
      </c>
      <c r="T237" s="86">
        <v>1818</v>
      </c>
      <c r="U237" s="90">
        <v>70.247295208655331</v>
      </c>
      <c r="V237" s="86">
        <v>883</v>
      </c>
      <c r="W237" s="90">
        <v>34.119010819165382</v>
      </c>
      <c r="X237" s="89">
        <v>6.9013333333333335</v>
      </c>
      <c r="Y237" s="89">
        <v>4.8479999999999999</v>
      </c>
      <c r="Z237" s="89">
        <v>2.3546666666666667</v>
      </c>
      <c r="AA237" s="92">
        <v>351</v>
      </c>
      <c r="AB237" s="90">
        <v>93.600000000000009</v>
      </c>
      <c r="AC237" s="92">
        <v>19</v>
      </c>
      <c r="AD237" s="90">
        <v>5.0666666666666664</v>
      </c>
      <c r="AE237" s="92">
        <v>2</v>
      </c>
      <c r="AF237" s="90">
        <v>0.53333333333333333</v>
      </c>
      <c r="AG237" s="92">
        <v>1</v>
      </c>
      <c r="AH237" s="90">
        <v>0.26666666666666666</v>
      </c>
      <c r="AI237" s="88">
        <v>361</v>
      </c>
      <c r="AJ237" s="88">
        <v>522</v>
      </c>
      <c r="AK237" s="90">
        <v>40.883352208380522</v>
      </c>
      <c r="AL237" s="90">
        <v>59.116647791619478</v>
      </c>
      <c r="AM237" s="90">
        <v>100</v>
      </c>
      <c r="AN237" s="91">
        <v>33.836919592298983</v>
      </c>
    </row>
    <row r="238" spans="1:40" x14ac:dyDescent="0.25">
      <c r="A238" s="151" t="s">
        <v>1194</v>
      </c>
      <c r="B238" s="88" t="s">
        <v>1194</v>
      </c>
      <c r="C238" s="155" t="str">
        <f>VLOOKUP(A238,'Questions_de_Village_V1-2-1'!$A:$AB,1,FALSE)</f>
        <v>Darassalam</v>
      </c>
      <c r="D238" s="155" t="str">
        <f>VLOOKUP(A238,'Questions_de_Village_V1-2-1'!$A:$AB,9,FALSE)</f>
        <v>Daralsalam</v>
      </c>
      <c r="E238" s="155">
        <f>VLOOKUP(A238,'Questions_de_Village_V1-2-1'!$A:$AB,4,FALSE)</f>
        <v>12.3754501797</v>
      </c>
      <c r="F238" s="155">
        <f>VLOOKUP(A238,'Questions_de_Village_V1-2-1'!$A:$AB,5,FALSE)</f>
        <v>17.0564309152</v>
      </c>
      <c r="G238" s="155">
        <f>VLOOKUP(A238,'Questions_de_Village_V1-2-1'!$A:$AB,6,FALSE)</f>
        <v>304.43544967600002</v>
      </c>
      <c r="H238" s="155"/>
      <c r="I238" s="155" t="str">
        <f>VLOOKUP(A238,'Questions_de_Village_V1-2-1'!$A:$AB,10,FALSE)</f>
        <v/>
      </c>
      <c r="J238" s="155" t="str">
        <f>VLOOKUP(A238,'Questions_de_Village_V1-2-1'!$A:$AB,11,FALSE)</f>
        <v>Bokoro</v>
      </c>
      <c r="K238" s="155" t="str">
        <f>VLOOKUP(A238,'Questions_de_Village_V1-2-1'!$A:$AB,14,FALSE)</f>
        <v>commercial_bh_in_next_village</v>
      </c>
      <c r="L238" s="155">
        <f>VLOOKUP(A238,'Questions_de_Village_V1-2-1'!$A:$AB,15,FALSE)</f>
        <v>0</v>
      </c>
      <c r="M238" s="155">
        <f>VLOOKUP(A238,'Questions_de_Village_V1-2-1'!$A:$AB,16,FALSE)</f>
        <v>0</v>
      </c>
      <c r="N238" s="88"/>
      <c r="O238" s="88"/>
      <c r="P238" s="88">
        <v>656</v>
      </c>
      <c r="Q238" s="88">
        <v>714</v>
      </c>
      <c r="R238" s="88">
        <v>59</v>
      </c>
      <c r="S238" s="86">
        <v>413</v>
      </c>
      <c r="T238" s="86">
        <v>293</v>
      </c>
      <c r="U238" s="90">
        <v>70.944309927360777</v>
      </c>
      <c r="V238" s="86">
        <v>132</v>
      </c>
      <c r="W238" s="90">
        <v>31.961259079903147</v>
      </c>
      <c r="X238" s="89">
        <v>7</v>
      </c>
      <c r="Y238" s="89">
        <v>4.9661016949152543</v>
      </c>
      <c r="Z238" s="89">
        <v>2.2372881355932202</v>
      </c>
      <c r="AA238" s="92">
        <v>54</v>
      </c>
      <c r="AB238" s="90">
        <v>91.525423728813564</v>
      </c>
      <c r="AC238" s="92">
        <v>5</v>
      </c>
      <c r="AD238" s="90">
        <v>8.4745762711864394</v>
      </c>
      <c r="AE238" s="92">
        <v>0</v>
      </c>
      <c r="AF238" s="90">
        <v>0</v>
      </c>
      <c r="AG238" s="92">
        <v>0</v>
      </c>
      <c r="AH238" s="90">
        <v>0</v>
      </c>
      <c r="AI238" s="88">
        <v>61</v>
      </c>
      <c r="AJ238" s="88">
        <v>71</v>
      </c>
      <c r="AK238" s="90">
        <v>46.212121212121211</v>
      </c>
      <c r="AL238" s="90">
        <v>53.787878787878782</v>
      </c>
      <c r="AM238" s="90">
        <v>100</v>
      </c>
      <c r="AN238" s="91">
        <v>34.053030303030305</v>
      </c>
    </row>
    <row r="239" spans="1:40" x14ac:dyDescent="0.25">
      <c r="A239" s="150" t="s">
        <v>1370</v>
      </c>
      <c r="B239" s="88" t="s">
        <v>1370</v>
      </c>
      <c r="C239" s="155" t="str">
        <f>VLOOKUP(A239,'Questions_de_Village_V1-2-1'!$A:$AB,1,FALSE)</f>
        <v>Darbal-Fil 1</v>
      </c>
      <c r="D239" s="155" t="str">
        <f>VLOOKUP(A239,'Questions_de_Village_V1-2-1'!$A:$AB,9,FALSE)</f>
        <v>Darbal Fil</v>
      </c>
      <c r="E239" s="155">
        <f>VLOOKUP(A239,'Questions_de_Village_V1-2-1'!$A:$AB,4,FALSE)</f>
        <v>12.077828762199999</v>
      </c>
      <c r="F239" s="155">
        <f>VLOOKUP(A239,'Questions_de_Village_V1-2-1'!$A:$AB,5,FALSE)</f>
        <v>16.455846378699999</v>
      </c>
      <c r="G239" s="155">
        <f>VLOOKUP(A239,'Questions_de_Village_V1-2-1'!$A:$AB,6,FALSE)</f>
        <v>330.87250606499998</v>
      </c>
      <c r="H239" s="155"/>
      <c r="I239" s="155" t="str">
        <f>VLOOKUP(A239,'Questions_de_Village_V1-2-1'!$A:$AB,10,FALSE)</f>
        <v>Daibaba_1_Maigana_</v>
      </c>
      <c r="J239" s="155" t="str">
        <f>VLOOKUP(A239,'Questions_de_Village_V1-2-1'!$A:$AB,11,FALSE)</f>
        <v>Maigana</v>
      </c>
      <c r="K239" s="155" t="str">
        <f>VLOOKUP(A239,'Questions_de_Village_V1-2-1'!$A:$AB,14,FALSE)</f>
        <v>bh_in_village</v>
      </c>
      <c r="L239" s="155">
        <f>VLOOKUP(A239,'Questions_de_Village_V1-2-1'!$A:$AB,15,FALSE)</f>
        <v>1</v>
      </c>
      <c r="M239" s="155">
        <f>VLOOKUP(A239,'Questions_de_Village_V1-2-1'!$A:$AB,16,FALSE)</f>
        <v>0</v>
      </c>
      <c r="N239" s="88"/>
      <c r="O239" s="88"/>
      <c r="P239" s="88">
        <v>1357</v>
      </c>
      <c r="Q239" s="88">
        <v>1405</v>
      </c>
      <c r="R239" s="88">
        <v>49</v>
      </c>
      <c r="S239" s="86">
        <v>287</v>
      </c>
      <c r="T239" s="86">
        <v>189</v>
      </c>
      <c r="U239" s="90">
        <v>65.853658536585371</v>
      </c>
      <c r="V239" s="86">
        <v>101</v>
      </c>
      <c r="W239" s="90">
        <v>35.191637630662022</v>
      </c>
      <c r="X239" s="89">
        <v>5.8571428571428568</v>
      </c>
      <c r="Y239" s="89">
        <v>4.2954545454545459</v>
      </c>
      <c r="Z239" s="89">
        <v>2.0612244897959182</v>
      </c>
      <c r="AA239" s="92">
        <v>42</v>
      </c>
      <c r="AB239" s="90">
        <v>85.714285714285708</v>
      </c>
      <c r="AC239" s="92">
        <v>4</v>
      </c>
      <c r="AD239" s="90">
        <v>8.1632653061224492</v>
      </c>
      <c r="AE239" s="92">
        <v>0</v>
      </c>
      <c r="AF239" s="90">
        <v>0</v>
      </c>
      <c r="AG239" s="92">
        <v>0</v>
      </c>
      <c r="AH239" s="90">
        <v>0</v>
      </c>
      <c r="AI239" s="88">
        <v>58</v>
      </c>
      <c r="AJ239" s="88">
        <v>43</v>
      </c>
      <c r="AK239" s="90">
        <v>57.42574257425742</v>
      </c>
      <c r="AL239" s="90">
        <v>42.574257425742573</v>
      </c>
      <c r="AM239" s="90">
        <v>100</v>
      </c>
      <c r="AN239" s="91">
        <v>36.237623762376238</v>
      </c>
    </row>
    <row r="240" spans="1:40" x14ac:dyDescent="0.25">
      <c r="A240" s="86" t="s">
        <v>1146</v>
      </c>
      <c r="B240" s="88" t="s">
        <v>1146</v>
      </c>
      <c r="C240" s="155" t="str">
        <f>VLOOKUP(A240,'Questions_de_Village_V1-2-1'!$A:$AB,1,FALSE)</f>
        <v>Dar-Salam</v>
      </c>
      <c r="D240" s="155" t="str">
        <f>VLOOKUP(A240,'Questions_de_Village_V1-2-1'!$A:$AB,9,FALSE)</f>
        <v>Daralsalam</v>
      </c>
      <c r="E240" s="155">
        <f>VLOOKUP(A240,'Questions_de_Village_V1-2-1'!$A:$AB,4,FALSE)</f>
        <v>12.6443425981</v>
      </c>
      <c r="F240" s="155">
        <f>VLOOKUP(A240,'Questions_de_Village_V1-2-1'!$A:$AB,5,FALSE)</f>
        <v>16.209170530000002</v>
      </c>
      <c r="G240" s="155">
        <f>VLOOKUP(A240,'Questions_de_Village_V1-2-1'!$A:$AB,6,FALSE)</f>
        <v>326.36956729899998</v>
      </c>
      <c r="H240" s="155"/>
      <c r="I240" s="155" t="str">
        <f>VLOOKUP(A240,'Questions_de_Village_V1-2-1'!$A:$AB,10,FALSE)</f>
        <v>Nawala</v>
      </c>
      <c r="J240" s="155" t="str">
        <f>VLOOKUP(A240,'Questions_de_Village_V1-2-1'!$A:$AB,11,FALSE)</f>
        <v>Bisney</v>
      </c>
      <c r="K240" s="155" t="str">
        <f>VLOOKUP(A240,'Questions_de_Village_V1-2-1'!$A:$AB,14,FALSE)</f>
        <v>bh_in_village</v>
      </c>
      <c r="L240" s="155">
        <f>VLOOKUP(A240,'Questions_de_Village_V1-2-1'!$A:$AB,15,FALSE)</f>
        <v>1</v>
      </c>
      <c r="M240" s="155">
        <f>VLOOKUP(A240,'Questions_de_Village_V1-2-1'!$A:$AB,16,FALSE)</f>
        <v>1</v>
      </c>
      <c r="N240" s="88"/>
      <c r="O240" s="88"/>
      <c r="P240" s="88">
        <v>607</v>
      </c>
      <c r="Q240" s="88">
        <v>678</v>
      </c>
      <c r="R240" s="88">
        <v>72</v>
      </c>
      <c r="S240" s="86">
        <v>304</v>
      </c>
      <c r="T240" s="86">
        <v>258</v>
      </c>
      <c r="U240" s="90">
        <v>84.868421052631575</v>
      </c>
      <c r="V240" s="86">
        <v>80</v>
      </c>
      <c r="W240" s="90">
        <v>26.315789473684209</v>
      </c>
      <c r="X240" s="89">
        <v>5.0666666666666664</v>
      </c>
      <c r="Y240" s="89">
        <v>3.5833333333333335</v>
      </c>
      <c r="Z240" s="89">
        <v>1.3333333333333333</v>
      </c>
      <c r="AA240" s="92">
        <v>56</v>
      </c>
      <c r="AB240" s="90">
        <v>77.777777777777786</v>
      </c>
      <c r="AC240" s="92">
        <v>1</v>
      </c>
      <c r="AD240" s="90">
        <v>1.3888888888888888</v>
      </c>
      <c r="AE240" s="92">
        <v>0</v>
      </c>
      <c r="AF240" s="90">
        <v>0</v>
      </c>
      <c r="AG240" s="92">
        <v>0</v>
      </c>
      <c r="AH240" s="90">
        <v>0</v>
      </c>
      <c r="AI240" s="88">
        <v>51</v>
      </c>
      <c r="AJ240" s="88">
        <v>56</v>
      </c>
      <c r="AK240" s="90">
        <v>63.749999999999993</v>
      </c>
      <c r="AL240" s="90">
        <v>70</v>
      </c>
      <c r="AM240" s="90">
        <v>133.75</v>
      </c>
      <c r="AN240" s="91">
        <v>33.1875</v>
      </c>
    </row>
    <row r="241" spans="1:40" x14ac:dyDescent="0.25">
      <c r="A241" s="150" t="s">
        <v>56</v>
      </c>
      <c r="B241" s="88" t="s">
        <v>56</v>
      </c>
      <c r="C241" s="155" t="str">
        <f>VLOOKUP(A241,'Questions_de_Village_V1-2-1'!$A:$AB,1,FALSE)</f>
        <v>Dembe</v>
      </c>
      <c r="D241" s="155" t="str">
        <f>VLOOKUP(A241,'Questions_de_Village_V1-2-1'!$A:$AB,9,FALSE)</f>
        <v>Dembe</v>
      </c>
      <c r="E241" s="155">
        <f>VLOOKUP(A241,'Questions_de_Village_V1-2-1'!$A:$AB,4,FALSE)</f>
        <v>12.520137131</v>
      </c>
      <c r="F241" s="155">
        <f>VLOOKUP(A241,'Questions_de_Village_V1-2-1'!$A:$AB,5,FALSE)</f>
        <v>16.596330365899998</v>
      </c>
      <c r="G241" s="155">
        <f>VLOOKUP(A241,'Questions_de_Village_V1-2-1'!$A:$AB,6,FALSE)</f>
        <v>281.44063996800003</v>
      </c>
      <c r="H241" s="155"/>
      <c r="I241" s="155" t="str">
        <f>VLOOKUP(A241,'Questions_de_Village_V1-2-1'!$A:$AB,10,FALSE)</f>
        <v>Moito</v>
      </c>
      <c r="J241" s="155" t="str">
        <f>VLOOKUP(A241,'Questions_de_Village_V1-2-1'!$A:$AB,11,FALSE)</f>
        <v>Moito</v>
      </c>
      <c r="K241" s="155" t="str">
        <f>VLOOKUP(A241,'Questions_de_Village_V1-2-1'!$A:$AB,14,FALSE)</f>
        <v>bh_in_village</v>
      </c>
      <c r="L241" s="155">
        <f>VLOOKUP(A241,'Questions_de_Village_V1-2-1'!$A:$AB,15,FALSE)</f>
        <v>1</v>
      </c>
      <c r="M241" s="155">
        <f>VLOOKUP(A241,'Questions_de_Village_V1-2-1'!$A:$AB,16,FALSE)</f>
        <v>0</v>
      </c>
      <c r="N241" s="88"/>
      <c r="O241" s="88"/>
      <c r="P241" s="88">
        <v>2363</v>
      </c>
      <c r="Q241" s="88">
        <v>2499</v>
      </c>
      <c r="R241" s="88">
        <v>137</v>
      </c>
      <c r="S241" s="86">
        <v>816</v>
      </c>
      <c r="T241" s="86">
        <v>538</v>
      </c>
      <c r="U241" s="90">
        <v>65.931372549019613</v>
      </c>
      <c r="V241" s="86">
        <v>223</v>
      </c>
      <c r="W241" s="90">
        <v>27.328431372549016</v>
      </c>
      <c r="X241" s="89">
        <v>5.9562043795620436</v>
      </c>
      <c r="Y241" s="89">
        <v>4.1384615384615389</v>
      </c>
      <c r="Z241" s="89">
        <v>1.6277372262773722</v>
      </c>
      <c r="AA241" s="92">
        <v>128</v>
      </c>
      <c r="AB241" s="90">
        <v>93.430656934306569</v>
      </c>
      <c r="AC241" s="92">
        <v>7</v>
      </c>
      <c r="AD241" s="90">
        <v>5.1094890510948909</v>
      </c>
      <c r="AE241" s="92">
        <v>0</v>
      </c>
      <c r="AF241" s="90">
        <v>0</v>
      </c>
      <c r="AG241" s="92">
        <v>0</v>
      </c>
      <c r="AH241" s="90">
        <v>0</v>
      </c>
      <c r="AI241" s="88">
        <v>110</v>
      </c>
      <c r="AJ241" s="88">
        <v>113</v>
      </c>
      <c r="AK241" s="90">
        <v>49.327354260089685</v>
      </c>
      <c r="AL241" s="90">
        <v>50.672645739910315</v>
      </c>
      <c r="AM241" s="90">
        <v>100</v>
      </c>
      <c r="AN241" s="91">
        <v>34.596412556053814</v>
      </c>
    </row>
    <row r="242" spans="1:40" x14ac:dyDescent="0.25">
      <c r="A242" s="150" t="s">
        <v>1372</v>
      </c>
      <c r="B242" s="94" t="s">
        <v>1372</v>
      </c>
      <c r="C242" s="155" t="str">
        <f>VLOOKUP(A242,'Questions_de_Village_V1-2-1'!$A:$AB,1,FALSE)</f>
        <v>Difine Alkouka</v>
      </c>
      <c r="D242" s="155" t="str">
        <f>VLOOKUP(A242,'Questions_de_Village_V1-2-1'!$A:$AB,9,FALSE)</f>
        <v>Dafine  Kouka</v>
      </c>
      <c r="E242" s="155">
        <f>VLOOKUP(A242,'Questions_de_Village_V1-2-1'!$A:$AB,4,FALSE)</f>
        <v>11.919483980300001</v>
      </c>
      <c r="F242" s="155">
        <f>VLOOKUP(A242,'Questions_de_Village_V1-2-1'!$A:$AB,5,FALSE)</f>
        <v>16.516116038300002</v>
      </c>
      <c r="G242" s="155">
        <f>VLOOKUP(A242,'Questions_de_Village_V1-2-1'!$A:$AB,6,FALSE)</f>
        <v>335.56391144899999</v>
      </c>
      <c r="H242" s="155"/>
      <c r="I242" s="155" t="str">
        <f>VLOOKUP(A242,'Questions_de_Village_V1-2-1'!$A:$AB,10,FALSE)</f>
        <v>Daibaba_1_Maigana_</v>
      </c>
      <c r="J242" s="155" t="str">
        <f>VLOOKUP(A242,'Questions_de_Village_V1-2-1'!$A:$AB,11,FALSE)</f>
        <v>Maigana</v>
      </c>
      <c r="K242" s="155" t="str">
        <f>VLOOKUP(A242,'Questions_de_Village_V1-2-1'!$A:$AB,14,FALSE)</f>
        <v>open_well_in_or_near_village</v>
      </c>
      <c r="L242" s="155">
        <f>VLOOKUP(A242,'Questions_de_Village_V1-2-1'!$A:$AB,15,FALSE)</f>
        <v>0</v>
      </c>
      <c r="M242" s="155">
        <f>VLOOKUP(A242,'Questions_de_Village_V1-2-1'!$A:$AB,16,FALSE)</f>
        <v>0</v>
      </c>
      <c r="N242" s="94"/>
      <c r="O242" s="94"/>
      <c r="P242" s="94">
        <v>1567</v>
      </c>
      <c r="Q242" s="94">
        <v>1601</v>
      </c>
      <c r="R242" s="94">
        <v>35</v>
      </c>
      <c r="S242" s="93">
        <v>230</v>
      </c>
      <c r="T242" s="93">
        <v>160</v>
      </c>
      <c r="U242" s="96">
        <v>69.565217391304344</v>
      </c>
      <c r="V242" s="93">
        <v>79</v>
      </c>
      <c r="W242" s="96">
        <v>34.347826086956523</v>
      </c>
      <c r="X242" s="95">
        <v>6.5714285714285712</v>
      </c>
      <c r="Y242" s="95">
        <v>5.161290322580645</v>
      </c>
      <c r="Z242" s="95">
        <v>2.2571428571428571</v>
      </c>
      <c r="AA242" s="98">
        <v>31</v>
      </c>
      <c r="AB242" s="96">
        <v>88.571428571428569</v>
      </c>
      <c r="AC242" s="98">
        <v>4</v>
      </c>
      <c r="AD242" s="96">
        <v>11.428571428571429</v>
      </c>
      <c r="AE242" s="98">
        <v>0</v>
      </c>
      <c r="AF242" s="96">
        <v>0</v>
      </c>
      <c r="AG242" s="98">
        <v>0</v>
      </c>
      <c r="AH242" s="96">
        <v>0</v>
      </c>
      <c r="AI242" s="94">
        <v>42</v>
      </c>
      <c r="AJ242" s="94">
        <v>37</v>
      </c>
      <c r="AK242" s="96">
        <v>53.164556962025308</v>
      </c>
      <c r="AL242" s="96">
        <v>46.835443037974684</v>
      </c>
      <c r="AM242" s="96">
        <v>100</v>
      </c>
      <c r="AN242" s="97">
        <v>35.708860759493668</v>
      </c>
    </row>
    <row r="243" spans="1:40" x14ac:dyDescent="0.25">
      <c r="A243" s="149" t="s">
        <v>1246</v>
      </c>
      <c r="B243" s="94" t="s">
        <v>1967</v>
      </c>
      <c r="C243" s="155" t="str">
        <f>VLOOKUP(A243,'Questions_de_Village_V1-2-1'!$A:$AB,1,FALSE)</f>
        <v>Dilebe Gouaba</v>
      </c>
      <c r="D243" s="155" t="str">
        <f>VLOOKUP(A243,'Questions_de_Village_V1-2-1'!$A:$AB,9,FALSE)</f>
        <v>Adelebe Gouaba</v>
      </c>
      <c r="E243" s="155">
        <f>VLOOKUP(A243,'Questions_de_Village_V1-2-1'!$A:$AB,4,FALSE)</f>
        <v>12.2014819139</v>
      </c>
      <c r="F243" s="155">
        <f>VLOOKUP(A243,'Questions_de_Village_V1-2-1'!$A:$AB,5,FALSE)</f>
        <v>16.998543040000001</v>
      </c>
      <c r="G243" s="155">
        <f>VLOOKUP(A243,'Questions_de_Village_V1-2-1'!$A:$AB,6,FALSE)</f>
        <v>325.32041046099999</v>
      </c>
      <c r="H243" s="155"/>
      <c r="I243" s="155" t="str">
        <f>VLOOKUP(A243,'Questions_de_Village_V1-2-1'!$A:$AB,10,FALSE)</f>
        <v>Tania_2_Dukshi_</v>
      </c>
      <c r="J243" s="155" t="str">
        <f>VLOOKUP(A243,'Questions_de_Village_V1-2-1'!$A:$AB,11,FALSE)</f>
        <v>Dilbini</v>
      </c>
      <c r="K243" s="155" t="str">
        <f>VLOOKUP(A243,'Questions_de_Village_V1-2-1'!$A:$AB,14,FALSE)</f>
        <v>bh_in_village</v>
      </c>
      <c r="L243" s="155">
        <f>VLOOKUP(A243,'Questions_de_Village_V1-2-1'!$A:$AB,15,FALSE)</f>
        <v>1</v>
      </c>
      <c r="M243" s="155">
        <f>VLOOKUP(A243,'Questions_de_Village_V1-2-1'!$A:$AB,16,FALSE)</f>
        <v>0</v>
      </c>
      <c r="N243" s="94"/>
      <c r="O243" s="94"/>
      <c r="P243" s="94">
        <v>1872</v>
      </c>
      <c r="Q243" s="94">
        <v>1913</v>
      </c>
      <c r="R243" s="94">
        <v>42</v>
      </c>
      <c r="S243" s="93">
        <v>250</v>
      </c>
      <c r="T243" s="93">
        <v>166</v>
      </c>
      <c r="U243" s="96">
        <v>66.400000000000006</v>
      </c>
      <c r="V243" s="93">
        <v>109</v>
      </c>
      <c r="W243" s="96">
        <v>43.6</v>
      </c>
      <c r="X243" s="95">
        <v>5.9523809523809526</v>
      </c>
      <c r="Y243" s="95">
        <v>3.9523809523809526</v>
      </c>
      <c r="Z243" s="95">
        <v>2.5952380952380953</v>
      </c>
      <c r="AA243" s="98">
        <v>42</v>
      </c>
      <c r="AB243" s="96">
        <v>100</v>
      </c>
      <c r="AC243" s="98">
        <v>0</v>
      </c>
      <c r="AD243" s="96">
        <v>0</v>
      </c>
      <c r="AE243" s="98">
        <v>0</v>
      </c>
      <c r="AF243" s="96">
        <v>0</v>
      </c>
      <c r="AG243" s="98">
        <v>0</v>
      </c>
      <c r="AH243" s="96">
        <v>0</v>
      </c>
      <c r="AI243" s="94">
        <v>50</v>
      </c>
      <c r="AJ243" s="94">
        <v>59</v>
      </c>
      <c r="AK243" s="96">
        <v>45.871559633027523</v>
      </c>
      <c r="AL243" s="96">
        <v>54.128440366972477</v>
      </c>
      <c r="AM243" s="96">
        <v>100</v>
      </c>
      <c r="AN243" s="97">
        <v>34.311926605504588</v>
      </c>
    </row>
    <row r="244" spans="1:40" x14ac:dyDescent="0.25">
      <c r="A244" s="93" t="s">
        <v>1826</v>
      </c>
      <c r="B244" s="94" t="s">
        <v>1967</v>
      </c>
      <c r="C244" s="155" t="str">
        <f>VLOOKUP(A244,'Questions_de_Village_V1-2-1'!$A:$AB,1,FALSE)</f>
        <v>Dilebe Jokana</v>
      </c>
      <c r="D244" s="155" t="str">
        <f>VLOOKUP(A244,'Questions_de_Village_V1-2-1'!$A:$AB,9,FALSE)</f>
        <v>Adeleb Djokana</v>
      </c>
      <c r="E244" s="155">
        <f>VLOOKUP(A244,'Questions_de_Village_V1-2-1'!$A:$AB,4,FALSE)</f>
        <v>12.2004020125</v>
      </c>
      <c r="F244" s="155">
        <f>VLOOKUP(A244,'Questions_de_Village_V1-2-1'!$A:$AB,5,FALSE)</f>
        <v>16.997169383799999</v>
      </c>
      <c r="G244" s="155">
        <f>VLOOKUP(A244,'Questions_de_Village_V1-2-1'!$A:$AB,6,FALSE)</f>
        <v>296.58954792200001</v>
      </c>
      <c r="H244" s="155"/>
      <c r="I244" s="155" t="str">
        <f>VLOOKUP(A244,'Questions_de_Village_V1-2-1'!$A:$AB,10,FALSE)</f>
        <v>Tania_2_Dukshi_</v>
      </c>
      <c r="J244" s="155" t="str">
        <f>VLOOKUP(A244,'Questions_de_Village_V1-2-1'!$A:$AB,11,FALSE)</f>
        <v>Dilbini</v>
      </c>
      <c r="K244" s="155" t="str">
        <f>VLOOKUP(A244,'Questions_de_Village_V1-2-1'!$A:$AB,14,FALSE)</f>
        <v>bh_in_village</v>
      </c>
      <c r="L244" s="155">
        <f>VLOOKUP(A244,'Questions_de_Village_V1-2-1'!$A:$AB,15,FALSE)</f>
        <v>1</v>
      </c>
      <c r="M244" s="155">
        <f>VLOOKUP(A244,'Questions_de_Village_V1-2-1'!$A:$AB,16,FALSE)</f>
        <v>0</v>
      </c>
      <c r="N244" s="94"/>
      <c r="O244" s="94"/>
      <c r="P244" s="94">
        <v>2281</v>
      </c>
      <c r="Q244" s="94">
        <v>2321</v>
      </c>
      <c r="R244" s="94">
        <v>41</v>
      </c>
      <c r="S244" s="93">
        <v>213</v>
      </c>
      <c r="T244" s="93">
        <v>124</v>
      </c>
      <c r="U244" s="96">
        <v>58.215962441314552</v>
      </c>
      <c r="V244" s="93">
        <v>88</v>
      </c>
      <c r="W244" s="96">
        <v>41.314553990610328</v>
      </c>
      <c r="X244" s="95">
        <v>5.1951219512195124</v>
      </c>
      <c r="Y244" s="95">
        <v>3.024390243902439</v>
      </c>
      <c r="Z244" s="95">
        <v>2.1463414634146343</v>
      </c>
      <c r="AA244" s="98">
        <v>34</v>
      </c>
      <c r="AB244" s="96">
        <v>82.926829268292678</v>
      </c>
      <c r="AC244" s="98">
        <v>7</v>
      </c>
      <c r="AD244" s="96">
        <v>17.073170731707318</v>
      </c>
      <c r="AE244" s="98">
        <v>0</v>
      </c>
      <c r="AF244" s="96">
        <v>0</v>
      </c>
      <c r="AG244" s="98">
        <v>0</v>
      </c>
      <c r="AH244" s="96">
        <v>0</v>
      </c>
      <c r="AI244" s="94">
        <v>48</v>
      </c>
      <c r="AJ244" s="94">
        <v>40</v>
      </c>
      <c r="AK244" s="96">
        <v>54.54545454545454</v>
      </c>
      <c r="AL244" s="96">
        <v>45.454545454545453</v>
      </c>
      <c r="AM244" s="96">
        <v>100</v>
      </c>
      <c r="AN244" s="97">
        <v>32.670454545454547</v>
      </c>
    </row>
    <row r="245" spans="1:40" x14ac:dyDescent="0.25">
      <c r="A245" s="149" t="s">
        <v>1607</v>
      </c>
      <c r="B245" s="94" t="s">
        <v>1969</v>
      </c>
      <c r="C245" s="155" t="e">
        <f>VLOOKUP(A245,'Questions_de_Village_V1-2-1'!$A:$AB,1,FALSE)</f>
        <v>#N/A</v>
      </c>
      <c r="D245" s="155" t="e">
        <f>VLOOKUP(A245,'Questions_de_Village_V1-2-1'!$A:$AB,9,FALSE)</f>
        <v>#N/A</v>
      </c>
      <c r="E245" s="155" t="e">
        <f>VLOOKUP(A245,'Questions_de_Village_V1-2-1'!$A:$AB,4,FALSE)</f>
        <v>#N/A</v>
      </c>
      <c r="F245" s="155" t="e">
        <f>VLOOKUP(A245,'Questions_de_Village_V1-2-1'!$A:$AB,5,FALSE)</f>
        <v>#N/A</v>
      </c>
      <c r="G245" s="155" t="e">
        <f>VLOOKUP(A245,'Questions_de_Village_V1-2-1'!$A:$AB,6,FALSE)</f>
        <v>#N/A</v>
      </c>
      <c r="H245" s="155"/>
      <c r="I245" s="155" t="e">
        <f>VLOOKUP(A245,'Questions_de_Village_V1-2-1'!$A:$AB,10,FALSE)</f>
        <v>#N/A</v>
      </c>
      <c r="J245" s="155" t="e">
        <f>VLOOKUP(A245,'Questions_de_Village_V1-2-1'!$A:$AB,11,FALSE)</f>
        <v>#N/A</v>
      </c>
      <c r="K245" s="155" t="e">
        <f>VLOOKUP(A245,'Questions_de_Village_V1-2-1'!$A:$AB,14,FALSE)</f>
        <v>#N/A</v>
      </c>
      <c r="L245" s="155" t="e">
        <f>VLOOKUP(A245,'Questions_de_Village_V1-2-1'!$A:$AB,15,FALSE)</f>
        <v>#N/A</v>
      </c>
      <c r="M245" s="155" t="e">
        <f>VLOOKUP(A245,'Questions_de_Village_V1-2-1'!$A:$AB,16,FALSE)</f>
        <v>#N/A</v>
      </c>
      <c r="N245" s="94"/>
      <c r="O245" s="94"/>
      <c r="P245" s="94">
        <v>340</v>
      </c>
      <c r="Q245" s="94">
        <v>443</v>
      </c>
      <c r="R245" s="94">
        <v>104</v>
      </c>
      <c r="S245" s="93">
        <v>583</v>
      </c>
      <c r="T245" s="93">
        <v>378</v>
      </c>
      <c r="U245" s="96">
        <v>64.837049742710121</v>
      </c>
      <c r="V245" s="93">
        <v>172</v>
      </c>
      <c r="W245" s="96">
        <v>29.502572898799311</v>
      </c>
      <c r="X245" s="95">
        <v>5.6057692307692308</v>
      </c>
      <c r="Y245" s="95">
        <v>3.6346153846153846</v>
      </c>
      <c r="Z245" s="95">
        <v>1.6538461538461537</v>
      </c>
      <c r="AA245" s="98">
        <v>99</v>
      </c>
      <c r="AB245" s="96">
        <v>95.192307692307693</v>
      </c>
      <c r="AC245" s="98">
        <v>4</v>
      </c>
      <c r="AD245" s="96">
        <v>3.8461538461538463</v>
      </c>
      <c r="AE245" s="98">
        <v>1</v>
      </c>
      <c r="AF245" s="96">
        <v>0.96153846153846156</v>
      </c>
      <c r="AG245" s="98">
        <v>0</v>
      </c>
      <c r="AH245" s="96">
        <v>0</v>
      </c>
      <c r="AI245" s="94">
        <v>90</v>
      </c>
      <c r="AJ245" s="94">
        <v>82</v>
      </c>
      <c r="AK245" s="96">
        <v>52.325581395348841</v>
      </c>
      <c r="AL245" s="96">
        <v>47.674418604651166</v>
      </c>
      <c r="AM245" s="96">
        <v>100</v>
      </c>
      <c r="AN245" s="97">
        <v>39.517441860465119</v>
      </c>
    </row>
    <row r="246" spans="1:40" x14ac:dyDescent="0.25">
      <c r="A246" s="93" t="s">
        <v>1840</v>
      </c>
      <c r="B246" s="94" t="s">
        <v>1970</v>
      </c>
      <c r="C246" s="155" t="str">
        <f>VLOOKUP(A246,'Questions_de_Village_V1-2-1'!$A:$AB,1,FALSE)</f>
        <v>Dilema Abdramane</v>
      </c>
      <c r="D246" s="155" t="str">
        <f>VLOOKUP(A246,'Questions_de_Village_V1-2-1'!$A:$AB,9,FALSE)</f>
        <v>Omo Abdelrahim</v>
      </c>
      <c r="E246" s="155">
        <f>VLOOKUP(A246,'Questions_de_Village_V1-2-1'!$A:$AB,4,FALSE)</f>
        <v>12.1900407156</v>
      </c>
      <c r="F246" s="155">
        <f>VLOOKUP(A246,'Questions_de_Village_V1-2-1'!$A:$AB,5,FALSE)</f>
        <v>16.880600389600001</v>
      </c>
      <c r="G246" s="155">
        <f>VLOOKUP(A246,'Questions_de_Village_V1-2-1'!$A:$AB,6,FALSE)</f>
        <v>323.47957632999999</v>
      </c>
      <c r="H246" s="155"/>
      <c r="I246" s="155" t="str">
        <f>VLOOKUP(A246,'Questions_de_Village_V1-2-1'!$A:$AB,10,FALSE)</f>
        <v>Daibaba_2_Kindji_</v>
      </c>
      <c r="J246" s="155" t="str">
        <f>VLOOKUP(A246,'Questions_de_Village_V1-2-1'!$A:$AB,11,FALSE)</f>
        <v>Dilema</v>
      </c>
      <c r="K246" s="155" t="str">
        <f>VLOOKUP(A246,'Questions_de_Village_V1-2-1'!$A:$AB,14,FALSE)</f>
        <v>bh_in_village</v>
      </c>
      <c r="L246" s="155">
        <f>VLOOKUP(A246,'Questions_de_Village_V1-2-1'!$A:$AB,15,FALSE)</f>
        <v>1</v>
      </c>
      <c r="M246" s="155">
        <f>VLOOKUP(A246,'Questions_de_Village_V1-2-1'!$A:$AB,16,FALSE)</f>
        <v>0</v>
      </c>
      <c r="N246" s="94"/>
      <c r="O246" s="94"/>
      <c r="P246" s="94">
        <v>444</v>
      </c>
      <c r="Q246" s="94">
        <v>455</v>
      </c>
      <c r="R246" s="94">
        <v>12</v>
      </c>
      <c r="S246" s="93">
        <v>71</v>
      </c>
      <c r="T246" s="93">
        <v>45</v>
      </c>
      <c r="U246" s="96">
        <v>63.380281690140848</v>
      </c>
      <c r="V246" s="93">
        <v>19</v>
      </c>
      <c r="W246" s="96">
        <v>26.760563380281688</v>
      </c>
      <c r="X246" s="95">
        <v>5.916666666666667</v>
      </c>
      <c r="Y246" s="95">
        <v>3.75</v>
      </c>
      <c r="Z246" s="95">
        <v>1.5833333333333333</v>
      </c>
      <c r="AA246" s="98">
        <v>10</v>
      </c>
      <c r="AB246" s="96">
        <v>83.333333333333343</v>
      </c>
      <c r="AC246" s="98">
        <v>2</v>
      </c>
      <c r="AD246" s="96">
        <v>16.666666666666664</v>
      </c>
      <c r="AE246" s="98">
        <v>0</v>
      </c>
      <c r="AF246" s="96">
        <v>0</v>
      </c>
      <c r="AG246" s="98">
        <v>0</v>
      </c>
      <c r="AH246" s="96">
        <v>0</v>
      </c>
      <c r="AI246" s="94">
        <v>10</v>
      </c>
      <c r="AJ246" s="94">
        <v>9</v>
      </c>
      <c r="AK246" s="96">
        <v>52.631578947368418</v>
      </c>
      <c r="AL246" s="96">
        <v>47.368421052631575</v>
      </c>
      <c r="AM246" s="96">
        <v>100</v>
      </c>
      <c r="AN246" s="97">
        <v>29</v>
      </c>
    </row>
    <row r="247" spans="1:40" x14ac:dyDescent="0.25">
      <c r="A247" s="149" t="s">
        <v>1257</v>
      </c>
      <c r="B247" s="94" t="s">
        <v>1257</v>
      </c>
      <c r="C247" s="155" t="str">
        <f>VLOOKUP(A247,'Questions_de_Village_V1-2-1'!$A:$AB,1,FALSE)</f>
        <v>Dilema Algoz</v>
      </c>
      <c r="D247" s="155" t="str">
        <f>VLOOKUP(A247,'Questions_de_Village_V1-2-1'!$A:$AB,9,FALSE)</f>
        <v>Dilema Algoz</v>
      </c>
      <c r="E247" s="155">
        <f>VLOOKUP(A247,'Questions_de_Village_V1-2-1'!$A:$AB,4,FALSE)</f>
        <v>12.114418394799999</v>
      </c>
      <c r="F247" s="155">
        <f>VLOOKUP(A247,'Questions_de_Village_V1-2-1'!$A:$AB,5,FALSE)</f>
        <v>16.822845089400001</v>
      </c>
      <c r="G247" s="155">
        <f>VLOOKUP(A247,'Questions_de_Village_V1-2-1'!$A:$AB,6,FALSE)</f>
        <v>328.00907155599998</v>
      </c>
      <c r="H247" s="155"/>
      <c r="I247" s="155" t="str">
        <f>VLOOKUP(A247,'Questions_de_Village_V1-2-1'!$A:$AB,10,FALSE)</f>
        <v>Daibaba_1_Maigana_</v>
      </c>
      <c r="J247" s="155" t="str">
        <f>VLOOKUP(A247,'Questions_de_Village_V1-2-1'!$A:$AB,11,FALSE)</f>
        <v>Dilema</v>
      </c>
      <c r="K247" s="155" t="str">
        <f>VLOOKUP(A247,'Questions_de_Village_V1-2-1'!$A:$AB,14,FALSE)</f>
        <v>bh_in_village</v>
      </c>
      <c r="L247" s="155">
        <f>VLOOKUP(A247,'Questions_de_Village_V1-2-1'!$A:$AB,15,FALSE)</f>
        <v>1</v>
      </c>
      <c r="M247" s="155">
        <f>VLOOKUP(A247,'Questions_de_Village_V1-2-1'!$A:$AB,16,FALSE)</f>
        <v>0</v>
      </c>
      <c r="N247" s="94"/>
      <c r="O247" s="94"/>
      <c r="P247" s="94">
        <v>587</v>
      </c>
      <c r="Q247" s="94">
        <v>622</v>
      </c>
      <c r="R247" s="94">
        <v>36</v>
      </c>
      <c r="S247" s="93">
        <v>213</v>
      </c>
      <c r="T247" s="93">
        <v>145</v>
      </c>
      <c r="U247" s="96">
        <v>68.075117370892031</v>
      </c>
      <c r="V247" s="93">
        <v>60</v>
      </c>
      <c r="W247" s="96">
        <v>28.169014084507044</v>
      </c>
      <c r="X247" s="95">
        <v>5.916666666666667</v>
      </c>
      <c r="Y247" s="95">
        <v>4.1428571428571432</v>
      </c>
      <c r="Z247" s="95">
        <v>1.6666666666666667</v>
      </c>
      <c r="AA247" s="98">
        <v>35</v>
      </c>
      <c r="AB247" s="96">
        <v>97.222222222222214</v>
      </c>
      <c r="AC247" s="98">
        <v>0</v>
      </c>
      <c r="AD247" s="96">
        <v>0</v>
      </c>
      <c r="AE247" s="98">
        <v>0</v>
      </c>
      <c r="AF247" s="96">
        <v>0</v>
      </c>
      <c r="AG247" s="98">
        <v>0</v>
      </c>
      <c r="AH247" s="96">
        <v>0</v>
      </c>
      <c r="AI247" s="94">
        <v>33</v>
      </c>
      <c r="AJ247" s="94">
        <v>27</v>
      </c>
      <c r="AK247" s="96">
        <v>55.000000000000007</v>
      </c>
      <c r="AL247" s="96">
        <v>45</v>
      </c>
      <c r="AM247" s="96">
        <v>100</v>
      </c>
      <c r="AN247" s="97">
        <v>32.516666666666666</v>
      </c>
    </row>
    <row r="248" spans="1:40" x14ac:dyDescent="0.25">
      <c r="A248" s="149" t="s">
        <v>1842</v>
      </c>
      <c r="B248" s="94" t="s">
        <v>1972</v>
      </c>
      <c r="C248" s="155" t="str">
        <f>VLOOKUP(A248,'Questions_de_Village_V1-2-1'!$A:$AB,1,FALSE)</f>
        <v>Dilema Centre 1</v>
      </c>
      <c r="D248" s="155" t="str">
        <f>VLOOKUP(A248,'Questions_de_Village_V1-2-1'!$A:$AB,9,FALSE)</f>
        <v>Dilema</v>
      </c>
      <c r="E248" s="155">
        <f>VLOOKUP(A248,'Questions_de_Village_V1-2-1'!$A:$AB,4,FALSE)</f>
        <v>12.104162820499999</v>
      </c>
      <c r="F248" s="155">
        <f>VLOOKUP(A248,'Questions_de_Village_V1-2-1'!$A:$AB,5,FALSE)</f>
        <v>16.8665159044</v>
      </c>
      <c r="G248" s="155">
        <f>VLOOKUP(A248,'Questions_de_Village_V1-2-1'!$A:$AB,6,FALSE)</f>
        <v>322.10266010700002</v>
      </c>
      <c r="H248" s="155"/>
      <c r="I248" s="155" t="str">
        <f>VLOOKUP(A248,'Questions_de_Village_V1-2-1'!$A:$AB,10,FALSE)</f>
        <v>Daibaba_2_Kindji_</v>
      </c>
      <c r="J248" s="155" t="str">
        <f>VLOOKUP(A248,'Questions_de_Village_V1-2-1'!$A:$AB,11,FALSE)</f>
        <v>Dilema</v>
      </c>
      <c r="K248" s="155" t="str">
        <f>VLOOKUP(A248,'Questions_de_Village_V1-2-1'!$A:$AB,14,FALSE)</f>
        <v>bh_in_village</v>
      </c>
      <c r="L248" s="155">
        <f>VLOOKUP(A248,'Questions_de_Village_V1-2-1'!$A:$AB,15,FALSE)</f>
        <v>4</v>
      </c>
      <c r="M248" s="155">
        <f>VLOOKUP(A248,'Questions_de_Village_V1-2-1'!$A:$AB,16,FALSE)</f>
        <v>4</v>
      </c>
      <c r="N248" s="94"/>
      <c r="O248" s="94"/>
      <c r="P248" s="94">
        <v>623</v>
      </c>
      <c r="Q248" s="94">
        <v>670</v>
      </c>
      <c r="R248" s="94">
        <v>48</v>
      </c>
      <c r="S248" s="93">
        <v>272</v>
      </c>
      <c r="T248" s="93">
        <v>180</v>
      </c>
      <c r="U248" s="96">
        <v>66.17647058823529</v>
      </c>
      <c r="V248" s="93">
        <v>77</v>
      </c>
      <c r="W248" s="96">
        <v>28.308823529411764</v>
      </c>
      <c r="X248" s="95">
        <v>5.666666666666667</v>
      </c>
      <c r="Y248" s="95">
        <v>4.2857142857142856</v>
      </c>
      <c r="Z248" s="95">
        <v>1.6041666666666667</v>
      </c>
      <c r="AA248" s="98">
        <v>43</v>
      </c>
      <c r="AB248" s="96">
        <v>89.583333333333343</v>
      </c>
      <c r="AC248" s="98">
        <v>4</v>
      </c>
      <c r="AD248" s="96">
        <v>8.3333333333333321</v>
      </c>
      <c r="AE248" s="98">
        <v>0</v>
      </c>
      <c r="AF248" s="96">
        <v>0</v>
      </c>
      <c r="AG248" s="98">
        <v>0</v>
      </c>
      <c r="AH248" s="96">
        <v>0</v>
      </c>
      <c r="AI248" s="94">
        <v>44</v>
      </c>
      <c r="AJ248" s="94">
        <v>33</v>
      </c>
      <c r="AK248" s="96">
        <v>57.142857142857139</v>
      </c>
      <c r="AL248" s="96">
        <v>42.857142857142854</v>
      </c>
      <c r="AM248" s="96">
        <v>100</v>
      </c>
      <c r="AN248" s="97">
        <v>31.753246753246753</v>
      </c>
    </row>
    <row r="249" spans="1:40" x14ac:dyDescent="0.25">
      <c r="A249" s="149" t="s">
        <v>1259</v>
      </c>
      <c r="B249" s="94" t="s">
        <v>1259</v>
      </c>
      <c r="C249" s="155" t="str">
        <f>VLOOKUP(A249,'Questions_de_Village_V1-2-1'!$A:$AB,1,FALSE)</f>
        <v>Dilema Dana</v>
      </c>
      <c r="D249" s="155" t="str">
        <f>VLOOKUP(A249,'Questions_de_Village_V1-2-1'!$A:$AB,9,FALSE)</f>
        <v>Dilema Dana</v>
      </c>
      <c r="E249" s="155">
        <f>VLOOKUP(A249,'Questions_de_Village_V1-2-1'!$A:$AB,4,FALSE)</f>
        <v>12.103198835200001</v>
      </c>
      <c r="F249" s="155">
        <f>VLOOKUP(A249,'Questions_de_Village_V1-2-1'!$A:$AB,5,FALSE)</f>
        <v>16.819851003299998</v>
      </c>
      <c r="G249" s="155">
        <f>VLOOKUP(A249,'Questions_de_Village_V1-2-1'!$A:$AB,6,FALSE)</f>
        <v>313.62464645300003</v>
      </c>
      <c r="H249" s="155"/>
      <c r="I249" s="155" t="str">
        <f>VLOOKUP(A249,'Questions_de_Village_V1-2-1'!$A:$AB,10,FALSE)</f>
        <v>Daibaba_2_Kindji_</v>
      </c>
      <c r="J249" s="155" t="str">
        <f>VLOOKUP(A249,'Questions_de_Village_V1-2-1'!$A:$AB,11,FALSE)</f>
        <v>Dilema</v>
      </c>
      <c r="K249" s="155" t="str">
        <f>VLOOKUP(A249,'Questions_de_Village_V1-2-1'!$A:$AB,14,FALSE)</f>
        <v>bh_in_next_village</v>
      </c>
      <c r="L249" s="155">
        <f>VLOOKUP(A249,'Questions_de_Village_V1-2-1'!$A:$AB,15,FALSE)</f>
        <v>0</v>
      </c>
      <c r="M249" s="155">
        <f>VLOOKUP(A249,'Questions_de_Village_V1-2-1'!$A:$AB,16,FALSE)</f>
        <v>0</v>
      </c>
      <c r="N249" s="94"/>
      <c r="O249" s="94"/>
      <c r="P249" s="94">
        <v>518</v>
      </c>
      <c r="Q249" s="94">
        <v>586</v>
      </c>
      <c r="R249" s="94">
        <v>69</v>
      </c>
      <c r="S249" s="93">
        <v>375</v>
      </c>
      <c r="T249" s="93">
        <v>235</v>
      </c>
      <c r="U249" s="96">
        <v>62.666666666666671</v>
      </c>
      <c r="V249" s="93">
        <v>113</v>
      </c>
      <c r="W249" s="96">
        <v>30.133333333333333</v>
      </c>
      <c r="X249" s="95">
        <v>5.4347826086956523</v>
      </c>
      <c r="Y249" s="95">
        <v>3.9166666666666665</v>
      </c>
      <c r="Z249" s="95">
        <v>1.6376811594202898</v>
      </c>
      <c r="AA249" s="98">
        <v>58</v>
      </c>
      <c r="AB249" s="96">
        <v>84.05797101449275</v>
      </c>
      <c r="AC249" s="98">
        <v>10</v>
      </c>
      <c r="AD249" s="96">
        <v>14.492753623188406</v>
      </c>
      <c r="AE249" s="98">
        <v>0</v>
      </c>
      <c r="AF249" s="96">
        <v>0</v>
      </c>
      <c r="AG249" s="98">
        <v>0</v>
      </c>
      <c r="AH249" s="96">
        <v>0</v>
      </c>
      <c r="AI249" s="94">
        <v>58</v>
      </c>
      <c r="AJ249" s="94">
        <v>55</v>
      </c>
      <c r="AK249" s="96">
        <v>51.327433628318587</v>
      </c>
      <c r="AL249" s="96">
        <v>48.672566371681413</v>
      </c>
      <c r="AM249" s="96">
        <v>100</v>
      </c>
      <c r="AN249" s="97">
        <v>35.451327433628322</v>
      </c>
    </row>
    <row r="250" spans="1:40" x14ac:dyDescent="0.25">
      <c r="A250" s="93" t="s">
        <v>1835</v>
      </c>
      <c r="B250" s="94" t="s">
        <v>1837</v>
      </c>
      <c r="C250" s="155" t="e">
        <f>VLOOKUP(A250,'Questions_de_Village_V1-2-1'!$A:$AB,1,FALSE)</f>
        <v>#N/A</v>
      </c>
      <c r="D250" s="155" t="e">
        <f>VLOOKUP(A250,'Questions_de_Village_V1-2-1'!$A:$AB,9,FALSE)</f>
        <v>#N/A</v>
      </c>
      <c r="E250" s="155" t="e">
        <f>VLOOKUP(A250,'Questions_de_Village_V1-2-1'!$A:$AB,4,FALSE)</f>
        <v>#N/A</v>
      </c>
      <c r="F250" s="155" t="e">
        <f>VLOOKUP(A250,'Questions_de_Village_V1-2-1'!$A:$AB,5,FALSE)</f>
        <v>#N/A</v>
      </c>
      <c r="G250" s="155" t="e">
        <f>VLOOKUP(A250,'Questions_de_Village_V1-2-1'!$A:$AB,6,FALSE)</f>
        <v>#N/A</v>
      </c>
      <c r="H250" s="155"/>
      <c r="I250" s="155" t="e">
        <f>VLOOKUP(A250,'Questions_de_Village_V1-2-1'!$A:$AB,10,FALSE)</f>
        <v>#N/A</v>
      </c>
      <c r="J250" s="155" t="e">
        <f>VLOOKUP(A250,'Questions_de_Village_V1-2-1'!$A:$AB,11,FALSE)</f>
        <v>#N/A</v>
      </c>
      <c r="K250" s="155" t="e">
        <f>VLOOKUP(A250,'Questions_de_Village_V1-2-1'!$A:$AB,14,FALSE)</f>
        <v>#N/A</v>
      </c>
      <c r="L250" s="155" t="e">
        <f>VLOOKUP(A250,'Questions_de_Village_V1-2-1'!$A:$AB,15,FALSE)</f>
        <v>#N/A</v>
      </c>
      <c r="M250" s="155" t="e">
        <f>VLOOKUP(A250,'Questions_de_Village_V1-2-1'!$A:$AB,16,FALSE)</f>
        <v>#N/A</v>
      </c>
      <c r="N250" s="94"/>
      <c r="O250" s="94"/>
      <c r="P250" s="94">
        <v>109</v>
      </c>
      <c r="Q250" s="94">
        <v>153</v>
      </c>
      <c r="R250" s="94">
        <v>45</v>
      </c>
      <c r="S250" s="93">
        <v>239</v>
      </c>
      <c r="T250" s="93">
        <v>148</v>
      </c>
      <c r="U250" s="96">
        <v>61.924686192468613</v>
      </c>
      <c r="V250" s="93">
        <v>85</v>
      </c>
      <c r="W250" s="96">
        <v>35.564853556485353</v>
      </c>
      <c r="X250" s="95">
        <v>5.3111111111111109</v>
      </c>
      <c r="Y250" s="95">
        <v>3.3636363636363638</v>
      </c>
      <c r="Z250" s="95">
        <v>1.8888888888888888</v>
      </c>
      <c r="AA250" s="98">
        <v>43</v>
      </c>
      <c r="AB250" s="96">
        <v>95.555555555555557</v>
      </c>
      <c r="AC250" s="98">
        <v>0</v>
      </c>
      <c r="AD250" s="96">
        <v>0</v>
      </c>
      <c r="AE250" s="98">
        <v>1</v>
      </c>
      <c r="AF250" s="96">
        <v>2.2222222222222223</v>
      </c>
      <c r="AG250" s="98">
        <v>0</v>
      </c>
      <c r="AH250" s="96">
        <v>0</v>
      </c>
      <c r="AI250" s="94">
        <v>50</v>
      </c>
      <c r="AJ250" s="94">
        <v>35</v>
      </c>
      <c r="AK250" s="96">
        <v>58.82352941176471</v>
      </c>
      <c r="AL250" s="96">
        <v>41.17647058823529</v>
      </c>
      <c r="AM250" s="96">
        <v>100</v>
      </c>
      <c r="AN250" s="97">
        <v>31.058823529411764</v>
      </c>
    </row>
    <row r="251" spans="1:40" x14ac:dyDescent="0.25">
      <c r="A251" s="149" t="s">
        <v>1836</v>
      </c>
      <c r="B251" s="94" t="s">
        <v>1837</v>
      </c>
      <c r="C251" s="155" t="e">
        <f>VLOOKUP(A251,'Questions_de_Village_V1-2-1'!$A:$AB,1,FALSE)</f>
        <v>#N/A</v>
      </c>
      <c r="D251" s="155" t="e">
        <f>VLOOKUP(A251,'Questions_de_Village_V1-2-1'!$A:$AB,9,FALSE)</f>
        <v>#N/A</v>
      </c>
      <c r="E251" s="155" t="e">
        <f>VLOOKUP(A251,'Questions_de_Village_V1-2-1'!$A:$AB,4,FALSE)</f>
        <v>#N/A</v>
      </c>
      <c r="F251" s="155" t="e">
        <f>VLOOKUP(A251,'Questions_de_Village_V1-2-1'!$A:$AB,5,FALSE)</f>
        <v>#N/A</v>
      </c>
      <c r="G251" s="155" t="e">
        <f>VLOOKUP(A251,'Questions_de_Village_V1-2-1'!$A:$AB,6,FALSE)</f>
        <v>#N/A</v>
      </c>
      <c r="H251" s="155"/>
      <c r="I251" s="155" t="e">
        <f>VLOOKUP(A251,'Questions_de_Village_V1-2-1'!$A:$AB,10,FALSE)</f>
        <v>#N/A</v>
      </c>
      <c r="J251" s="155" t="e">
        <f>VLOOKUP(A251,'Questions_de_Village_V1-2-1'!$A:$AB,11,FALSE)</f>
        <v>#N/A</v>
      </c>
      <c r="K251" s="155" t="e">
        <f>VLOOKUP(A251,'Questions_de_Village_V1-2-1'!$A:$AB,14,FALSE)</f>
        <v>#N/A</v>
      </c>
      <c r="L251" s="155" t="e">
        <f>VLOOKUP(A251,'Questions_de_Village_V1-2-1'!$A:$AB,15,FALSE)</f>
        <v>#N/A</v>
      </c>
      <c r="M251" s="155" t="e">
        <f>VLOOKUP(A251,'Questions_de_Village_V1-2-1'!$A:$AB,16,FALSE)</f>
        <v>#N/A</v>
      </c>
      <c r="N251" s="94"/>
      <c r="O251" s="94"/>
      <c r="P251" s="94">
        <v>154</v>
      </c>
      <c r="Q251" s="94">
        <v>229</v>
      </c>
      <c r="R251" s="94">
        <v>76</v>
      </c>
      <c r="S251" s="93">
        <v>469</v>
      </c>
      <c r="T251" s="93">
        <v>308</v>
      </c>
      <c r="U251" s="96">
        <v>65.671641791044777</v>
      </c>
      <c r="V251" s="93">
        <v>153</v>
      </c>
      <c r="W251" s="96">
        <v>32.622601279317699</v>
      </c>
      <c r="X251" s="95">
        <v>6.1710526315789478</v>
      </c>
      <c r="Y251" s="95">
        <v>4.2191780821917808</v>
      </c>
      <c r="Z251" s="95">
        <v>2.013157894736842</v>
      </c>
      <c r="AA251" s="98">
        <v>65</v>
      </c>
      <c r="AB251" s="96">
        <v>85.526315789473685</v>
      </c>
      <c r="AC251" s="98">
        <v>9</v>
      </c>
      <c r="AD251" s="96">
        <v>11.842105263157894</v>
      </c>
      <c r="AE251" s="98">
        <v>2</v>
      </c>
      <c r="AF251" s="96">
        <v>2.6315789473684208</v>
      </c>
      <c r="AG251" s="98">
        <v>0</v>
      </c>
      <c r="AH251" s="96">
        <v>0</v>
      </c>
      <c r="AI251" s="94">
        <v>67</v>
      </c>
      <c r="AJ251" s="94">
        <v>86</v>
      </c>
      <c r="AK251" s="96">
        <v>43.790849673202615</v>
      </c>
      <c r="AL251" s="96">
        <v>56.209150326797385</v>
      </c>
      <c r="AM251" s="96">
        <v>100</v>
      </c>
      <c r="AN251" s="97">
        <v>34.24183006535948</v>
      </c>
    </row>
    <row r="252" spans="1:40" x14ac:dyDescent="0.25">
      <c r="A252" s="93" t="s">
        <v>1841</v>
      </c>
      <c r="B252" s="94" t="s">
        <v>1971</v>
      </c>
      <c r="C252" s="155" t="e">
        <f>VLOOKUP(A252,'Questions_de_Village_V1-2-1'!$A:$AB,1,FALSE)</f>
        <v>#N/A</v>
      </c>
      <c r="D252" s="155" t="e">
        <f>VLOOKUP(A252,'Questions_de_Village_V1-2-1'!$A:$AB,9,FALSE)</f>
        <v>#N/A</v>
      </c>
      <c r="E252" s="155" t="e">
        <f>VLOOKUP(A252,'Questions_de_Village_V1-2-1'!$A:$AB,4,FALSE)</f>
        <v>#N/A</v>
      </c>
      <c r="F252" s="155" t="e">
        <f>VLOOKUP(A252,'Questions_de_Village_V1-2-1'!$A:$AB,5,FALSE)</f>
        <v>#N/A</v>
      </c>
      <c r="G252" s="155" t="e">
        <f>VLOOKUP(A252,'Questions_de_Village_V1-2-1'!$A:$AB,6,FALSE)</f>
        <v>#N/A</v>
      </c>
      <c r="H252" s="155"/>
      <c r="I252" s="155" t="e">
        <f>VLOOKUP(A252,'Questions_de_Village_V1-2-1'!$A:$AB,10,FALSE)</f>
        <v>#N/A</v>
      </c>
      <c r="J252" s="155" t="e">
        <f>VLOOKUP(A252,'Questions_de_Village_V1-2-1'!$A:$AB,11,FALSE)</f>
        <v>#N/A</v>
      </c>
      <c r="K252" s="155" t="e">
        <f>VLOOKUP(A252,'Questions_de_Village_V1-2-1'!$A:$AB,14,FALSE)</f>
        <v>#N/A</v>
      </c>
      <c r="L252" s="155" t="e">
        <f>VLOOKUP(A252,'Questions_de_Village_V1-2-1'!$A:$AB,15,FALSE)</f>
        <v>#N/A</v>
      </c>
      <c r="M252" s="155" t="e">
        <f>VLOOKUP(A252,'Questions_de_Village_V1-2-1'!$A:$AB,16,FALSE)</f>
        <v>#N/A</v>
      </c>
      <c r="N252" s="94"/>
      <c r="O252" s="94"/>
      <c r="P252" s="94">
        <v>484</v>
      </c>
      <c r="Q252" s="94">
        <v>517</v>
      </c>
      <c r="R252" s="94">
        <v>34</v>
      </c>
      <c r="S252" s="93">
        <v>225</v>
      </c>
      <c r="T252" s="93">
        <v>156</v>
      </c>
      <c r="U252" s="96">
        <v>69.333333333333343</v>
      </c>
      <c r="V252" s="93">
        <v>68</v>
      </c>
      <c r="W252" s="96">
        <v>30.222222222222221</v>
      </c>
      <c r="X252" s="95">
        <v>6.617647058823529</v>
      </c>
      <c r="Y252" s="95">
        <v>4.7272727272727275</v>
      </c>
      <c r="Z252" s="95">
        <v>2</v>
      </c>
      <c r="AA252" s="98">
        <v>30</v>
      </c>
      <c r="AB252" s="96">
        <v>88.235294117647058</v>
      </c>
      <c r="AC252" s="98">
        <v>3</v>
      </c>
      <c r="AD252" s="96">
        <v>8.8235294117647065</v>
      </c>
      <c r="AE252" s="98">
        <v>0</v>
      </c>
      <c r="AF252" s="96">
        <v>0</v>
      </c>
      <c r="AG252" s="98">
        <v>0</v>
      </c>
      <c r="AH252" s="96">
        <v>0</v>
      </c>
      <c r="AI252" s="94">
        <v>30</v>
      </c>
      <c r="AJ252" s="94">
        <v>38</v>
      </c>
      <c r="AK252" s="96">
        <v>44.117647058823529</v>
      </c>
      <c r="AL252" s="96">
        <v>55.882352941176471</v>
      </c>
      <c r="AM252" s="96">
        <v>100</v>
      </c>
      <c r="AN252" s="97">
        <v>38.470588235294116</v>
      </c>
    </row>
    <row r="253" spans="1:40" x14ac:dyDescent="0.25">
      <c r="A253" s="149" t="s">
        <v>1821</v>
      </c>
      <c r="B253" s="94" t="s">
        <v>1967</v>
      </c>
      <c r="C253" s="155" t="str">
        <f>VLOOKUP(A253,'Questions_de_Village_V1-2-1'!$A:$AB,1,FALSE)</f>
        <v>Dileybe Ibadol</v>
      </c>
      <c r="D253" s="155" t="str">
        <f>VLOOKUP(A253,'Questions_de_Village_V1-2-1'!$A:$AB,9,FALSE)</f>
        <v>Adilebe Ibedou</v>
      </c>
      <c r="E253" s="155">
        <f>VLOOKUP(A253,'Questions_de_Village_V1-2-1'!$A:$AB,4,FALSE)</f>
        <v>12.1578338319</v>
      </c>
      <c r="F253" s="155">
        <f>VLOOKUP(A253,'Questions_de_Village_V1-2-1'!$A:$AB,5,FALSE)</f>
        <v>16.993845633100001</v>
      </c>
      <c r="G253" s="155">
        <f>VLOOKUP(A253,'Questions_de_Village_V1-2-1'!$A:$AB,6,FALSE)</f>
        <v>316.00223513899999</v>
      </c>
      <c r="H253" s="155"/>
      <c r="I253" s="155" t="str">
        <f>VLOOKUP(A253,'Questions_de_Village_V1-2-1'!$A:$AB,10,FALSE)</f>
        <v>Tania_2_Dukshi_</v>
      </c>
      <c r="J253" s="155" t="str">
        <f>VLOOKUP(A253,'Questions_de_Village_V1-2-1'!$A:$AB,11,FALSE)</f>
        <v>Dilbini</v>
      </c>
      <c r="K253" s="155" t="str">
        <f>VLOOKUP(A253,'Questions_de_Village_V1-2-1'!$A:$AB,14,FALSE)</f>
        <v>bh_in_village</v>
      </c>
      <c r="L253" s="155">
        <f>VLOOKUP(A253,'Questions_de_Village_V1-2-1'!$A:$AB,15,FALSE)</f>
        <v>1</v>
      </c>
      <c r="M253" s="155">
        <f>VLOOKUP(A253,'Questions_de_Village_V1-2-1'!$A:$AB,16,FALSE)</f>
        <v>0</v>
      </c>
      <c r="N253" s="94"/>
      <c r="O253" s="94"/>
      <c r="P253" s="94">
        <v>2008</v>
      </c>
      <c r="Q253" s="94">
        <v>2069</v>
      </c>
      <c r="R253" s="94">
        <v>62</v>
      </c>
      <c r="S253" s="93">
        <v>398</v>
      </c>
      <c r="T253" s="93">
        <v>278</v>
      </c>
      <c r="U253" s="96">
        <v>69.849246231155774</v>
      </c>
      <c r="V253" s="93">
        <v>162</v>
      </c>
      <c r="W253" s="96">
        <v>40.7035175879397</v>
      </c>
      <c r="X253" s="95">
        <v>6.419354838709677</v>
      </c>
      <c r="Y253" s="95">
        <v>4.4838709677419351</v>
      </c>
      <c r="Z253" s="95">
        <v>2.6129032258064515</v>
      </c>
      <c r="AA253" s="98">
        <v>58</v>
      </c>
      <c r="AB253" s="96">
        <v>93.548387096774192</v>
      </c>
      <c r="AC253" s="98">
        <v>2</v>
      </c>
      <c r="AD253" s="96">
        <v>3.225806451612903</v>
      </c>
      <c r="AE253" s="98">
        <v>1</v>
      </c>
      <c r="AF253" s="96">
        <v>1.6129032258064515</v>
      </c>
      <c r="AG253" s="98">
        <v>0</v>
      </c>
      <c r="AH253" s="96">
        <v>0</v>
      </c>
      <c r="AI253" s="94">
        <v>72</v>
      </c>
      <c r="AJ253" s="94">
        <v>90</v>
      </c>
      <c r="AK253" s="96">
        <v>44.444444444444443</v>
      </c>
      <c r="AL253" s="96">
        <v>55.555555555555557</v>
      </c>
      <c r="AM253" s="96">
        <v>100</v>
      </c>
      <c r="AN253" s="97">
        <v>36.703703703703702</v>
      </c>
    </row>
    <row r="254" spans="1:40" x14ac:dyDescent="0.25">
      <c r="A254" s="150" t="s">
        <v>131</v>
      </c>
      <c r="B254" s="94" t="s">
        <v>131</v>
      </c>
      <c r="C254" s="155" t="str">
        <f>VLOOKUP(A254,'Questions_de_Village_V1-2-1'!$A:$AB,1,FALSE)</f>
        <v>Dinegiss</v>
      </c>
      <c r="D254" s="155" t="str">
        <f>VLOOKUP(A254,'Questions_de_Village_V1-2-1'!$A:$AB,9,FALSE)</f>
        <v>Dinegiss</v>
      </c>
      <c r="E254" s="155">
        <f>VLOOKUP(A254,'Questions_de_Village_V1-2-1'!$A:$AB,4,FALSE)</f>
        <v>12.6480362253</v>
      </c>
      <c r="F254" s="155">
        <f>VLOOKUP(A254,'Questions_de_Village_V1-2-1'!$A:$AB,5,FALSE)</f>
        <v>17.052773471399998</v>
      </c>
      <c r="G254" s="155">
        <f>VLOOKUP(A254,'Questions_de_Village_V1-2-1'!$A:$AB,6,FALSE)</f>
        <v>290.478826443</v>
      </c>
      <c r="H254" s="155"/>
      <c r="I254" s="155" t="str">
        <f>VLOOKUP(A254,'Questions_de_Village_V1-2-1'!$A:$AB,10,FALSE)</f>
        <v>Moito</v>
      </c>
      <c r="J254" s="155" t="str">
        <f>VLOOKUP(A254,'Questions_de_Village_V1-2-1'!$A:$AB,11,FALSE)</f>
        <v>Djokhana</v>
      </c>
      <c r="K254" s="155" t="str">
        <f>VLOOKUP(A254,'Questions_de_Village_V1-2-1'!$A:$AB,14,FALSE)</f>
        <v>commercial_bh_in_village</v>
      </c>
      <c r="L254" s="155">
        <f>VLOOKUP(A254,'Questions_de_Village_V1-2-1'!$A:$AB,15,FALSE)</f>
        <v>0</v>
      </c>
      <c r="M254" s="155">
        <f>VLOOKUP(A254,'Questions_de_Village_V1-2-1'!$A:$AB,16,FALSE)</f>
        <v>2</v>
      </c>
      <c r="N254" s="94"/>
      <c r="O254" s="94"/>
      <c r="P254" s="94">
        <v>1532</v>
      </c>
      <c r="Q254" s="94">
        <v>1642</v>
      </c>
      <c r="R254" s="94">
        <v>111</v>
      </c>
      <c r="S254" s="93">
        <v>799</v>
      </c>
      <c r="T254" s="93">
        <v>579</v>
      </c>
      <c r="U254" s="96">
        <v>72.465581977471842</v>
      </c>
      <c r="V254" s="93">
        <v>201</v>
      </c>
      <c r="W254" s="96">
        <v>25.156445556946181</v>
      </c>
      <c r="X254" s="95">
        <v>7.198198198198198</v>
      </c>
      <c r="Y254" s="95">
        <v>5.2162162162162158</v>
      </c>
      <c r="Z254" s="95">
        <v>1.8108108108108107</v>
      </c>
      <c r="AA254" s="98">
        <v>109</v>
      </c>
      <c r="AB254" s="96">
        <v>98.198198198198199</v>
      </c>
      <c r="AC254" s="98">
        <v>1</v>
      </c>
      <c r="AD254" s="96">
        <v>0.90090090090090091</v>
      </c>
      <c r="AE254" s="98">
        <v>0</v>
      </c>
      <c r="AF254" s="96">
        <v>0</v>
      </c>
      <c r="AG254" s="98">
        <v>0</v>
      </c>
      <c r="AH254" s="96">
        <v>0</v>
      </c>
      <c r="AI254" s="94">
        <v>101</v>
      </c>
      <c r="AJ254" s="94">
        <v>100</v>
      </c>
      <c r="AK254" s="96">
        <v>50.248756218905477</v>
      </c>
      <c r="AL254" s="96">
        <v>49.75124378109453</v>
      </c>
      <c r="AM254" s="96">
        <v>100</v>
      </c>
      <c r="AN254" s="97">
        <v>31.691542288557216</v>
      </c>
    </row>
    <row r="255" spans="1:40" x14ac:dyDescent="0.25">
      <c r="A255" s="93" t="s">
        <v>1856</v>
      </c>
      <c r="B255" s="94" t="s">
        <v>1856</v>
      </c>
      <c r="C255" s="155" t="e">
        <f>VLOOKUP(A255,'Questions_de_Village_V1-2-1'!$A:$AB,1,FALSE)</f>
        <v>#N/A</v>
      </c>
      <c r="D255" s="155" t="e">
        <f>VLOOKUP(A255,'Questions_de_Village_V1-2-1'!$A:$AB,9,FALSE)</f>
        <v>#N/A</v>
      </c>
      <c r="E255" s="155" t="e">
        <f>VLOOKUP(A255,'Questions_de_Village_V1-2-1'!$A:$AB,4,FALSE)</f>
        <v>#N/A</v>
      </c>
      <c r="F255" s="155" t="e">
        <f>VLOOKUP(A255,'Questions_de_Village_V1-2-1'!$A:$AB,5,FALSE)</f>
        <v>#N/A</v>
      </c>
      <c r="G255" s="155" t="e">
        <f>VLOOKUP(A255,'Questions_de_Village_V1-2-1'!$A:$AB,6,FALSE)</f>
        <v>#N/A</v>
      </c>
      <c r="H255" s="155"/>
      <c r="I255" s="155" t="e">
        <f>VLOOKUP(A255,'Questions_de_Village_V1-2-1'!$A:$AB,10,FALSE)</f>
        <v>#N/A</v>
      </c>
      <c r="J255" s="155" t="e">
        <f>VLOOKUP(A255,'Questions_de_Village_V1-2-1'!$A:$AB,11,FALSE)</f>
        <v>#N/A</v>
      </c>
      <c r="K255" s="155" t="e">
        <f>VLOOKUP(A255,'Questions_de_Village_V1-2-1'!$A:$AB,14,FALSE)</f>
        <v>#N/A</v>
      </c>
      <c r="L255" s="155" t="e">
        <f>VLOOKUP(A255,'Questions_de_Village_V1-2-1'!$A:$AB,15,FALSE)</f>
        <v>#N/A</v>
      </c>
      <c r="M255" s="155" t="e">
        <f>VLOOKUP(A255,'Questions_de_Village_V1-2-1'!$A:$AB,16,FALSE)</f>
        <v>#N/A</v>
      </c>
      <c r="N255" s="94"/>
      <c r="O255" s="94"/>
      <c r="P255" s="94">
        <v>1083</v>
      </c>
      <c r="Q255" s="94">
        <v>1112</v>
      </c>
      <c r="R255" s="94">
        <v>30</v>
      </c>
      <c r="S255" s="93">
        <v>213</v>
      </c>
      <c r="T255" s="93">
        <v>151</v>
      </c>
      <c r="U255" s="96">
        <v>70.89201877934272</v>
      </c>
      <c r="V255" s="93">
        <v>47</v>
      </c>
      <c r="W255" s="96">
        <v>22.065727699530516</v>
      </c>
      <c r="X255" s="95">
        <v>7.1</v>
      </c>
      <c r="Y255" s="95">
        <v>5.2068965517241379</v>
      </c>
      <c r="Z255" s="95">
        <v>1.5666666666666667</v>
      </c>
      <c r="AA255" s="98">
        <v>24</v>
      </c>
      <c r="AB255" s="96">
        <v>80</v>
      </c>
      <c r="AC255" s="98">
        <v>4</v>
      </c>
      <c r="AD255" s="96">
        <v>13.333333333333334</v>
      </c>
      <c r="AE255" s="98">
        <v>1</v>
      </c>
      <c r="AF255" s="96">
        <v>3.3333333333333335</v>
      </c>
      <c r="AG255" s="98">
        <v>0</v>
      </c>
      <c r="AH255" s="96">
        <v>0</v>
      </c>
      <c r="AI255" s="94">
        <v>24</v>
      </c>
      <c r="AJ255" s="94">
        <v>21</v>
      </c>
      <c r="AK255" s="96">
        <v>51.063829787234042</v>
      </c>
      <c r="AL255" s="96">
        <v>44.680851063829785</v>
      </c>
      <c r="AM255" s="96">
        <v>95.744680851063833</v>
      </c>
      <c r="AN255" s="97">
        <v>26.723404255319149</v>
      </c>
    </row>
    <row r="256" spans="1:40" x14ac:dyDescent="0.25">
      <c r="A256" s="149" t="s">
        <v>1277</v>
      </c>
      <c r="B256" s="94" t="s">
        <v>1277</v>
      </c>
      <c r="C256" s="155" t="str">
        <f>VLOOKUP(A256,'Questions_de_Village_V1-2-1'!$A:$AB,1,FALSE)</f>
        <v>Djabat</v>
      </c>
      <c r="D256" s="155" t="str">
        <f>VLOOKUP(A256,'Questions_de_Village_V1-2-1'!$A:$AB,9,FALSE)</f>
        <v>Djaba1</v>
      </c>
      <c r="E256" s="155">
        <f>VLOOKUP(A256,'Questions_de_Village_V1-2-1'!$A:$AB,4,FALSE)</f>
        <v>12.6223495771</v>
      </c>
      <c r="F256" s="155">
        <f>VLOOKUP(A256,'Questions_de_Village_V1-2-1'!$A:$AB,5,FALSE)</f>
        <v>16.961047539999999</v>
      </c>
      <c r="G256" s="155">
        <f>VLOOKUP(A256,'Questions_de_Village_V1-2-1'!$A:$AB,6,FALSE)</f>
        <v>303.66167877399999</v>
      </c>
      <c r="H256" s="155"/>
      <c r="I256" s="155" t="str">
        <f>VLOOKUP(A256,'Questions_de_Village_V1-2-1'!$A:$AB,10,FALSE)</f>
        <v>Moito</v>
      </c>
      <c r="J256" s="155" t="str">
        <f>VLOOKUP(A256,'Questions_de_Village_V1-2-1'!$A:$AB,11,FALSE)</f>
        <v>Djokhana</v>
      </c>
      <c r="K256" s="155" t="str">
        <f>VLOOKUP(A256,'Questions_de_Village_V1-2-1'!$A:$AB,14,FALSE)</f>
        <v>bh_in_next_village</v>
      </c>
      <c r="L256" s="155">
        <f>VLOOKUP(A256,'Questions_de_Village_V1-2-1'!$A:$AB,15,FALSE)</f>
        <v>1</v>
      </c>
      <c r="M256" s="155">
        <f>VLOOKUP(A256,'Questions_de_Village_V1-2-1'!$A:$AB,16,FALSE)</f>
        <v>0</v>
      </c>
      <c r="N256" s="94"/>
      <c r="O256" s="94"/>
      <c r="P256" s="94">
        <v>2568</v>
      </c>
      <c r="Q256" s="94">
        <v>2592</v>
      </c>
      <c r="R256" s="94">
        <v>25</v>
      </c>
      <c r="S256" s="93">
        <v>194</v>
      </c>
      <c r="T256" s="93">
        <v>143</v>
      </c>
      <c r="U256" s="96">
        <v>73.711340206185568</v>
      </c>
      <c r="V256" s="93">
        <v>56</v>
      </c>
      <c r="W256" s="96">
        <v>28.865979381443296</v>
      </c>
      <c r="X256" s="95">
        <v>7.76</v>
      </c>
      <c r="Y256" s="95">
        <v>5.72</v>
      </c>
      <c r="Z256" s="95">
        <v>2.2400000000000002</v>
      </c>
      <c r="AA256" s="98">
        <v>23</v>
      </c>
      <c r="AB256" s="96">
        <v>92</v>
      </c>
      <c r="AC256" s="98">
        <v>2</v>
      </c>
      <c r="AD256" s="96">
        <v>8</v>
      </c>
      <c r="AE256" s="98">
        <v>0</v>
      </c>
      <c r="AF256" s="96">
        <v>0</v>
      </c>
      <c r="AG256" s="98">
        <v>0</v>
      </c>
      <c r="AH256" s="96">
        <v>0</v>
      </c>
      <c r="AI256" s="94">
        <v>31</v>
      </c>
      <c r="AJ256" s="94">
        <v>25</v>
      </c>
      <c r="AK256" s="96">
        <v>55.357142857142861</v>
      </c>
      <c r="AL256" s="96">
        <v>44.642857142857146</v>
      </c>
      <c r="AM256" s="96">
        <v>100</v>
      </c>
      <c r="AN256" s="97">
        <v>38.178571428571431</v>
      </c>
    </row>
    <row r="257" spans="1:40" x14ac:dyDescent="0.25">
      <c r="A257" s="93" t="s">
        <v>1611</v>
      </c>
      <c r="B257" s="94" t="s">
        <v>1611</v>
      </c>
      <c r="C257" s="155" t="str">
        <f>VLOOKUP(A257,'Questions_de_Village_V1-2-1'!$A:$AB,1,FALSE)</f>
        <v>Djabou Abdraman</v>
      </c>
      <c r="D257" s="155" t="str">
        <f>VLOOKUP(A257,'Questions_de_Village_V1-2-1'!$A:$AB,9,FALSE)</f>
        <v>Djabou Abdraman</v>
      </c>
      <c r="E257" s="155">
        <f>VLOOKUP(A257,'Questions_de_Village_V1-2-1'!$A:$AB,4,FALSE)</f>
        <v>12.215099310099999</v>
      </c>
      <c r="F257" s="155">
        <f>VLOOKUP(A257,'Questions_de_Village_V1-2-1'!$A:$AB,5,FALSE)</f>
        <v>16.8683553941</v>
      </c>
      <c r="G257" s="155">
        <f>VLOOKUP(A257,'Questions_de_Village_V1-2-1'!$A:$AB,6,FALSE)</f>
        <v>327.61240787899999</v>
      </c>
      <c r="H257" s="155"/>
      <c r="I257" s="155" t="str">
        <f>VLOOKUP(A257,'Questions_de_Village_V1-2-1'!$A:$AB,10,FALSE)</f>
        <v>Daibaba_2_Kindji_</v>
      </c>
      <c r="J257" s="155" t="str">
        <f>VLOOKUP(A257,'Questions_de_Village_V1-2-1'!$A:$AB,11,FALSE)</f>
        <v>Dilema</v>
      </c>
      <c r="K257" s="155" t="str">
        <f>VLOOKUP(A257,'Questions_de_Village_V1-2-1'!$A:$AB,14,FALSE)</f>
        <v>bh_in_village</v>
      </c>
      <c r="L257" s="155">
        <f>VLOOKUP(A257,'Questions_de_Village_V1-2-1'!$A:$AB,15,FALSE)</f>
        <v>1</v>
      </c>
      <c r="M257" s="155">
        <f>VLOOKUP(A257,'Questions_de_Village_V1-2-1'!$A:$AB,16,FALSE)</f>
        <v>0</v>
      </c>
      <c r="N257" s="94"/>
      <c r="O257" s="94"/>
      <c r="P257" s="94">
        <v>1610</v>
      </c>
      <c r="Q257" s="94">
        <v>1637</v>
      </c>
      <c r="R257" s="94">
        <v>28</v>
      </c>
      <c r="S257" s="93">
        <v>157</v>
      </c>
      <c r="T257" s="93">
        <v>101</v>
      </c>
      <c r="U257" s="96">
        <v>64.331210191082803</v>
      </c>
      <c r="V257" s="93">
        <v>46</v>
      </c>
      <c r="W257" s="96">
        <v>29.29936305732484</v>
      </c>
      <c r="X257" s="95">
        <v>5.6071428571428568</v>
      </c>
      <c r="Y257" s="95">
        <v>3.7407407407407409</v>
      </c>
      <c r="Z257" s="95">
        <v>1.6428571428571428</v>
      </c>
      <c r="AA257" s="98">
        <v>26</v>
      </c>
      <c r="AB257" s="96">
        <v>92.857142857142861</v>
      </c>
      <c r="AC257" s="98">
        <v>2</v>
      </c>
      <c r="AD257" s="96">
        <v>7.1428571428571423</v>
      </c>
      <c r="AE257" s="98">
        <v>0</v>
      </c>
      <c r="AF257" s="96">
        <v>0</v>
      </c>
      <c r="AG257" s="98">
        <v>0</v>
      </c>
      <c r="AH257" s="96">
        <v>0</v>
      </c>
      <c r="AI257" s="94">
        <v>23</v>
      </c>
      <c r="AJ257" s="94">
        <v>23</v>
      </c>
      <c r="AK257" s="96">
        <v>50</v>
      </c>
      <c r="AL257" s="96">
        <v>50</v>
      </c>
      <c r="AM257" s="96">
        <v>100</v>
      </c>
      <c r="AN257" s="97">
        <v>29.239130434782609</v>
      </c>
    </row>
    <row r="258" spans="1:40" x14ac:dyDescent="0.25">
      <c r="A258" s="150" t="s">
        <v>1084</v>
      </c>
      <c r="B258" s="94" t="s">
        <v>1946</v>
      </c>
      <c r="C258" s="155" t="str">
        <f>VLOOKUP(A258,'Questions_de_Village_V1-2-1'!$A:$AB,1,FALSE)</f>
        <v>Djabou Alamar Adoum</v>
      </c>
      <c r="D258" s="155" t="str">
        <f>VLOOKUP(A258,'Questions_de_Village_V1-2-1'!$A:$AB,9,FALSE)</f>
        <v>Djabou Almar</v>
      </c>
      <c r="E258" s="155">
        <f>VLOOKUP(A258,'Questions_de_Village_V1-2-1'!$A:$AB,4,FALSE)</f>
        <v>12.2695871505</v>
      </c>
      <c r="F258" s="155">
        <f>VLOOKUP(A258,'Questions_de_Village_V1-2-1'!$A:$AB,5,FALSE)</f>
        <v>16.7852945289</v>
      </c>
      <c r="G258" s="155">
        <f>VLOOKUP(A258,'Questions_de_Village_V1-2-1'!$A:$AB,6,FALSE)</f>
        <v>315.160951608</v>
      </c>
      <c r="H258" s="155"/>
      <c r="I258" s="155" t="str">
        <f>VLOOKUP(A258,'Questions_de_Village_V1-2-1'!$A:$AB,10,FALSE)</f>
        <v>Daibaba_2_Kindji_</v>
      </c>
      <c r="J258" s="155" t="str">
        <f>VLOOKUP(A258,'Questions_de_Village_V1-2-1'!$A:$AB,11,FALSE)</f>
        <v>Albirebi</v>
      </c>
      <c r="K258" s="155" t="str">
        <f>VLOOKUP(A258,'Questions_de_Village_V1-2-1'!$A:$AB,14,FALSE)</f>
        <v>commercial_bh_in_village</v>
      </c>
      <c r="L258" s="155">
        <f>VLOOKUP(A258,'Questions_de_Village_V1-2-1'!$A:$AB,15,FALSE)</f>
        <v>0</v>
      </c>
      <c r="M258" s="155">
        <f>VLOOKUP(A258,'Questions_de_Village_V1-2-1'!$A:$AB,16,FALSE)</f>
        <v>1</v>
      </c>
      <c r="N258" s="94"/>
      <c r="O258" s="94"/>
      <c r="P258" s="94">
        <v>587</v>
      </c>
      <c r="Q258" s="94">
        <v>623</v>
      </c>
      <c r="R258" s="94">
        <v>37</v>
      </c>
      <c r="S258" s="93">
        <v>249</v>
      </c>
      <c r="T258" s="93">
        <v>173</v>
      </c>
      <c r="U258" s="96">
        <v>69.47791164658635</v>
      </c>
      <c r="V258" s="93">
        <v>102</v>
      </c>
      <c r="W258" s="96">
        <v>40.963855421686745</v>
      </c>
      <c r="X258" s="95">
        <v>6.7297297297297298</v>
      </c>
      <c r="Y258" s="95">
        <v>4.8055555555555554</v>
      </c>
      <c r="Z258" s="95">
        <v>2.7567567567567566</v>
      </c>
      <c r="AA258" s="98">
        <v>24</v>
      </c>
      <c r="AB258" s="96">
        <v>64.86486486486487</v>
      </c>
      <c r="AC258" s="98">
        <v>8</v>
      </c>
      <c r="AD258" s="96">
        <v>21.621621621621621</v>
      </c>
      <c r="AE258" s="98">
        <v>0</v>
      </c>
      <c r="AF258" s="96">
        <v>0</v>
      </c>
      <c r="AG258" s="98">
        <v>0</v>
      </c>
      <c r="AH258" s="96">
        <v>0</v>
      </c>
      <c r="AI258" s="94">
        <v>49</v>
      </c>
      <c r="AJ258" s="94">
        <v>53</v>
      </c>
      <c r="AK258" s="96">
        <v>48.03921568627451</v>
      </c>
      <c r="AL258" s="96">
        <v>51.960784313725497</v>
      </c>
      <c r="AM258" s="96">
        <v>100</v>
      </c>
      <c r="AN258" s="97">
        <v>31.147058823529413</v>
      </c>
    </row>
    <row r="259" spans="1:40" x14ac:dyDescent="0.25">
      <c r="A259" s="93" t="s">
        <v>1612</v>
      </c>
      <c r="B259" s="94" t="s">
        <v>1837</v>
      </c>
      <c r="C259" s="155" t="str">
        <f>VLOOKUP(A259,'Questions_de_Village_V1-2-1'!$A:$AB,1,FALSE)</f>
        <v>Djabou Albilali</v>
      </c>
      <c r="D259" s="155" t="str">
        <f>VLOOKUP(A259,'Questions_de_Village_V1-2-1'!$A:$AB,9,FALSE)</f>
        <v>Djabou Albilali</v>
      </c>
      <c r="E259" s="155">
        <f>VLOOKUP(A259,'Questions_de_Village_V1-2-1'!$A:$AB,4,FALSE)</f>
        <v>12.207950499700001</v>
      </c>
      <c r="F259" s="155">
        <f>VLOOKUP(A259,'Questions_de_Village_V1-2-1'!$A:$AB,5,FALSE)</f>
        <v>16.873201978600001</v>
      </c>
      <c r="G259" s="155">
        <f>VLOOKUP(A259,'Questions_de_Village_V1-2-1'!$A:$AB,6,FALSE)</f>
        <v>317.19886637500002</v>
      </c>
      <c r="H259" s="155"/>
      <c r="I259" s="155" t="str">
        <f>VLOOKUP(A259,'Questions_de_Village_V1-2-1'!$A:$AB,10,FALSE)</f>
        <v>Daibaba_2_Kindji_</v>
      </c>
      <c r="J259" s="155" t="str">
        <f>VLOOKUP(A259,'Questions_de_Village_V1-2-1'!$A:$AB,11,FALSE)</f>
        <v>Dilema</v>
      </c>
      <c r="K259" s="155" t="str">
        <f>VLOOKUP(A259,'Questions_de_Village_V1-2-1'!$A:$AB,14,FALSE)</f>
        <v>bh_in_village</v>
      </c>
      <c r="L259" s="155">
        <f>VLOOKUP(A259,'Questions_de_Village_V1-2-1'!$A:$AB,15,FALSE)</f>
        <v>1</v>
      </c>
      <c r="M259" s="155">
        <f>VLOOKUP(A259,'Questions_de_Village_V1-2-1'!$A:$AB,16,FALSE)</f>
        <v>0</v>
      </c>
      <c r="N259" s="94"/>
      <c r="O259" s="94"/>
      <c r="P259" s="94">
        <v>1638</v>
      </c>
      <c r="Q259" s="94">
        <v>1681</v>
      </c>
      <c r="R259" s="94">
        <v>44</v>
      </c>
      <c r="S259" s="93">
        <v>233</v>
      </c>
      <c r="T259" s="93">
        <v>151</v>
      </c>
      <c r="U259" s="96">
        <v>64.806866952789704</v>
      </c>
      <c r="V259" s="93">
        <v>54</v>
      </c>
      <c r="W259" s="96">
        <v>23.175965665236049</v>
      </c>
      <c r="X259" s="95">
        <v>5.2954545454545459</v>
      </c>
      <c r="Y259" s="95">
        <v>3.6829268292682928</v>
      </c>
      <c r="Z259" s="95">
        <v>1.2272727272727273</v>
      </c>
      <c r="AA259" s="98">
        <v>37</v>
      </c>
      <c r="AB259" s="96">
        <v>84.090909090909093</v>
      </c>
      <c r="AC259" s="98">
        <v>2</v>
      </c>
      <c r="AD259" s="96">
        <v>4.5454545454545459</v>
      </c>
      <c r="AE259" s="98">
        <v>2</v>
      </c>
      <c r="AF259" s="96">
        <v>4.5454545454545459</v>
      </c>
      <c r="AG259" s="98">
        <v>0</v>
      </c>
      <c r="AH259" s="96">
        <v>0</v>
      </c>
      <c r="AI259" s="94">
        <v>27</v>
      </c>
      <c r="AJ259" s="94">
        <v>27</v>
      </c>
      <c r="AK259" s="96">
        <v>50</v>
      </c>
      <c r="AL259" s="96">
        <v>50</v>
      </c>
      <c r="AM259" s="96">
        <v>100</v>
      </c>
      <c r="AN259" s="97">
        <v>32.870370370370374</v>
      </c>
    </row>
    <row r="260" spans="1:40" x14ac:dyDescent="0.25">
      <c r="A260" s="150" t="s">
        <v>1085</v>
      </c>
      <c r="B260" s="94" t="s">
        <v>1937</v>
      </c>
      <c r="C260" s="155" t="str">
        <f>VLOOKUP(A260,'Questions_de_Village_V1-2-1'!$A:$AB,1,FALSE)</f>
        <v>Djabou Amdourman</v>
      </c>
      <c r="D260" s="155" t="str">
        <f>VLOOKUP(A260,'Questions_de_Village_V1-2-1'!$A:$AB,9,FALSE)</f>
        <v>Djabou Amoud Alsel</v>
      </c>
      <c r="E260" s="155">
        <f>VLOOKUP(A260,'Questions_de_Village_V1-2-1'!$A:$AB,4,FALSE)</f>
        <v>12.2275291273</v>
      </c>
      <c r="F260" s="155">
        <f>VLOOKUP(A260,'Questions_de_Village_V1-2-1'!$A:$AB,5,FALSE)</f>
        <v>16.868285422100001</v>
      </c>
      <c r="G260" s="155">
        <f>VLOOKUP(A260,'Questions_de_Village_V1-2-1'!$A:$AB,6,FALSE)</f>
        <v>320.06028980399998</v>
      </c>
      <c r="H260" s="155"/>
      <c r="I260" s="155" t="str">
        <f>VLOOKUP(A260,'Questions_de_Village_V1-2-1'!$A:$AB,10,FALSE)</f>
        <v>Daibaba_1_Maigana_</v>
      </c>
      <c r="J260" s="155" t="str">
        <f>VLOOKUP(A260,'Questions_de_Village_V1-2-1'!$A:$AB,11,FALSE)</f>
        <v>Albirebi</v>
      </c>
      <c r="K260" s="155" t="str">
        <f>VLOOKUP(A260,'Questions_de_Village_V1-2-1'!$A:$AB,14,FALSE)</f>
        <v>bh_in_next_village</v>
      </c>
      <c r="L260" s="155">
        <f>VLOOKUP(A260,'Questions_de_Village_V1-2-1'!$A:$AB,15,FALSE)</f>
        <v>0</v>
      </c>
      <c r="M260" s="155">
        <f>VLOOKUP(A260,'Questions_de_Village_V1-2-1'!$A:$AB,16,FALSE)</f>
        <v>0</v>
      </c>
      <c r="N260" s="94"/>
      <c r="O260" s="94"/>
      <c r="P260" s="94">
        <v>257</v>
      </c>
      <c r="Q260" s="94">
        <v>317</v>
      </c>
      <c r="R260" s="94">
        <v>61</v>
      </c>
      <c r="S260" s="93">
        <v>426</v>
      </c>
      <c r="T260" s="93">
        <v>298</v>
      </c>
      <c r="U260" s="96">
        <v>69.953051643192481</v>
      </c>
      <c r="V260" s="93">
        <v>165</v>
      </c>
      <c r="W260" s="96">
        <v>38.732394366197184</v>
      </c>
      <c r="X260" s="95">
        <v>6.9836065573770494</v>
      </c>
      <c r="Y260" s="95">
        <v>4.8852459016393439</v>
      </c>
      <c r="Z260" s="95">
        <v>2.7049180327868854</v>
      </c>
      <c r="AA260" s="98">
        <v>55</v>
      </c>
      <c r="AB260" s="96">
        <v>90.163934426229503</v>
      </c>
      <c r="AC260" s="98">
        <v>6</v>
      </c>
      <c r="AD260" s="96">
        <v>9.8360655737704921</v>
      </c>
      <c r="AE260" s="98">
        <v>0</v>
      </c>
      <c r="AF260" s="96">
        <v>0</v>
      </c>
      <c r="AG260" s="98">
        <v>0</v>
      </c>
      <c r="AH260" s="96">
        <v>0</v>
      </c>
      <c r="AI260" s="94">
        <v>83</v>
      </c>
      <c r="AJ260" s="94">
        <v>82</v>
      </c>
      <c r="AK260" s="96">
        <v>50.303030303030305</v>
      </c>
      <c r="AL260" s="96">
        <v>49.696969696969695</v>
      </c>
      <c r="AM260" s="96">
        <v>100</v>
      </c>
      <c r="AN260" s="97">
        <v>36.478787878787877</v>
      </c>
    </row>
    <row r="261" spans="1:40" x14ac:dyDescent="0.25">
      <c r="A261" s="150" t="s">
        <v>1086</v>
      </c>
      <c r="B261" s="94" t="s">
        <v>1938</v>
      </c>
      <c r="C261" s="155" t="str">
        <f>VLOOKUP(A261,'Questions_de_Village_V1-2-1'!$A:$AB,1,FALSE)</f>
        <v>Djabou Amoudalssel</v>
      </c>
      <c r="D261" s="155" t="str">
        <f>VLOOKUP(A261,'Questions_de_Village_V1-2-1'!$A:$AB,9,FALSE)</f>
        <v>Djabou Ambasatna</v>
      </c>
      <c r="E261" s="155">
        <f>VLOOKUP(A261,'Questions_de_Village_V1-2-1'!$A:$AB,4,FALSE)</f>
        <v>12.2728365012</v>
      </c>
      <c r="F261" s="155">
        <f>VLOOKUP(A261,'Questions_de_Village_V1-2-1'!$A:$AB,5,FALSE)</f>
        <v>16.7803038839</v>
      </c>
      <c r="G261" s="155">
        <f>VLOOKUP(A261,'Questions_de_Village_V1-2-1'!$A:$AB,6,FALSE)</f>
        <v>306.41789149700003</v>
      </c>
      <c r="H261" s="155"/>
      <c r="I261" s="155" t="str">
        <f>VLOOKUP(A261,'Questions_de_Village_V1-2-1'!$A:$AB,10,FALSE)</f>
        <v>Daibaba_1_Maigana_</v>
      </c>
      <c r="J261" s="155" t="str">
        <f>VLOOKUP(A261,'Questions_de_Village_V1-2-1'!$A:$AB,11,FALSE)</f>
        <v>Albirebi</v>
      </c>
      <c r="K261" s="155" t="str">
        <f>VLOOKUP(A261,'Questions_de_Village_V1-2-1'!$A:$AB,14,FALSE)</f>
        <v>bh_in_village</v>
      </c>
      <c r="L261" s="155">
        <f>VLOOKUP(A261,'Questions_de_Village_V1-2-1'!$A:$AB,15,FALSE)</f>
        <v>1</v>
      </c>
      <c r="M261" s="155">
        <f>VLOOKUP(A261,'Questions_de_Village_V1-2-1'!$A:$AB,16,FALSE)</f>
        <v>0</v>
      </c>
      <c r="N261" s="94"/>
      <c r="O261" s="94"/>
      <c r="P261" s="94">
        <v>318</v>
      </c>
      <c r="Q261" s="94">
        <v>322</v>
      </c>
      <c r="R261" s="94">
        <v>5</v>
      </c>
      <c r="S261" s="93">
        <v>28</v>
      </c>
      <c r="T261" s="93">
        <v>17</v>
      </c>
      <c r="U261" s="96">
        <v>60.714285714285708</v>
      </c>
      <c r="V261" s="93">
        <v>8</v>
      </c>
      <c r="W261" s="96">
        <v>28.571428571428569</v>
      </c>
      <c r="X261" s="95">
        <v>5.6</v>
      </c>
      <c r="Y261" s="95">
        <v>3.4</v>
      </c>
      <c r="Z261" s="95">
        <v>1.6</v>
      </c>
      <c r="AA261" s="98">
        <v>4</v>
      </c>
      <c r="AB261" s="96">
        <v>80</v>
      </c>
      <c r="AC261" s="98">
        <v>1</v>
      </c>
      <c r="AD261" s="96">
        <v>20</v>
      </c>
      <c r="AE261" s="98">
        <v>0</v>
      </c>
      <c r="AF261" s="96">
        <v>0</v>
      </c>
      <c r="AG261" s="98">
        <v>0</v>
      </c>
      <c r="AH261" s="96">
        <v>0</v>
      </c>
      <c r="AI261" s="94">
        <v>8</v>
      </c>
      <c r="AJ261" s="94">
        <v>0</v>
      </c>
      <c r="AK261" s="96">
        <v>100</v>
      </c>
      <c r="AL261" s="96">
        <v>0</v>
      </c>
      <c r="AM261" s="96">
        <v>100</v>
      </c>
      <c r="AN261" s="97">
        <v>21.625</v>
      </c>
    </row>
    <row r="262" spans="1:40" x14ac:dyDescent="0.25">
      <c r="A262" s="150" t="s">
        <v>1087</v>
      </c>
      <c r="B262" s="94" t="s">
        <v>1936</v>
      </c>
      <c r="C262" s="155" t="str">
        <f>VLOOKUP(A262,'Questions_de_Village_V1-2-1'!$A:$AB,1,FALSE)</f>
        <v>Djabou Andourman</v>
      </c>
      <c r="D262" s="155" t="str">
        <f>VLOOKUP(A262,'Questions_de_Village_V1-2-1'!$A:$AB,9,FALSE)</f>
        <v>Djabou Andourmane</v>
      </c>
      <c r="E262" s="155">
        <f>VLOOKUP(A262,'Questions_de_Village_V1-2-1'!$A:$AB,4,FALSE)</f>
        <v>12.269665095800001</v>
      </c>
      <c r="F262" s="155">
        <f>VLOOKUP(A262,'Questions_de_Village_V1-2-1'!$A:$AB,5,FALSE)</f>
        <v>16.808556485699999</v>
      </c>
      <c r="G262" s="155">
        <f>VLOOKUP(A262,'Questions_de_Village_V1-2-1'!$A:$AB,6,FALSE)</f>
        <v>324.77298410100002</v>
      </c>
      <c r="H262" s="155"/>
      <c r="I262" s="155" t="str">
        <f>VLOOKUP(A262,'Questions_de_Village_V1-2-1'!$A:$AB,10,FALSE)</f>
        <v>Daibaba_1_Maigana_</v>
      </c>
      <c r="J262" s="155" t="str">
        <f>VLOOKUP(A262,'Questions_de_Village_V1-2-1'!$A:$AB,11,FALSE)</f>
        <v>Albirebi</v>
      </c>
      <c r="K262" s="155" t="str">
        <f>VLOOKUP(A262,'Questions_de_Village_V1-2-1'!$A:$AB,14,FALSE)</f>
        <v>open_well_far_from_village</v>
      </c>
      <c r="L262" s="155">
        <f>VLOOKUP(A262,'Questions_de_Village_V1-2-1'!$A:$AB,15,FALSE)</f>
        <v>0</v>
      </c>
      <c r="M262" s="155">
        <f>VLOOKUP(A262,'Questions_de_Village_V1-2-1'!$A:$AB,16,FALSE)</f>
        <v>1</v>
      </c>
      <c r="N262" s="94"/>
      <c r="O262" s="94"/>
      <c r="P262" s="94">
        <v>222</v>
      </c>
      <c r="Q262" s="94">
        <v>256</v>
      </c>
      <c r="R262" s="94">
        <v>35</v>
      </c>
      <c r="S262" s="93">
        <v>266</v>
      </c>
      <c r="T262" s="93">
        <v>200</v>
      </c>
      <c r="U262" s="96">
        <v>75.187969924812023</v>
      </c>
      <c r="V262" s="93">
        <v>65</v>
      </c>
      <c r="W262" s="96">
        <v>24.436090225563909</v>
      </c>
      <c r="X262" s="95">
        <v>7.6</v>
      </c>
      <c r="Y262" s="95">
        <v>5.882352941176471</v>
      </c>
      <c r="Z262" s="95">
        <v>1.8571428571428572</v>
      </c>
      <c r="AA262" s="98">
        <v>32</v>
      </c>
      <c r="AB262" s="96">
        <v>91.428571428571431</v>
      </c>
      <c r="AC262" s="98">
        <v>3</v>
      </c>
      <c r="AD262" s="96">
        <v>8.5714285714285712</v>
      </c>
      <c r="AE262" s="98">
        <v>0</v>
      </c>
      <c r="AF262" s="96">
        <v>0</v>
      </c>
      <c r="AG262" s="98">
        <v>0</v>
      </c>
      <c r="AH262" s="96">
        <v>0</v>
      </c>
      <c r="AI262" s="94">
        <v>36</v>
      </c>
      <c r="AJ262" s="94">
        <v>29</v>
      </c>
      <c r="AK262" s="96">
        <v>55.384615384615387</v>
      </c>
      <c r="AL262" s="96">
        <v>44.61538461538462</v>
      </c>
      <c r="AM262" s="96">
        <v>100</v>
      </c>
      <c r="AN262" s="97">
        <v>34.784615384615385</v>
      </c>
    </row>
    <row r="263" spans="1:40" x14ac:dyDescent="0.25">
      <c r="A263" s="150" t="s">
        <v>1088</v>
      </c>
      <c r="B263" s="94" t="s">
        <v>1181</v>
      </c>
      <c r="C263" s="155" t="str">
        <f>VLOOKUP(A263,'Questions_de_Village_V1-2-1'!$A:$AB,1,FALSE)</f>
        <v>Djabou Angantoura</v>
      </c>
      <c r="D263" s="155" t="str">
        <f>VLOOKUP(A263,'Questions_de_Village_V1-2-1'!$A:$AB,9,FALSE)</f>
        <v>Djabou Angantoura</v>
      </c>
      <c r="E263" s="155">
        <f>VLOOKUP(A263,'Questions_de_Village_V1-2-1'!$A:$AB,4,FALSE)</f>
        <v>12.1916044541</v>
      </c>
      <c r="F263" s="155">
        <f>VLOOKUP(A263,'Questions_de_Village_V1-2-1'!$A:$AB,5,FALSE)</f>
        <v>16.825927742200001</v>
      </c>
      <c r="G263" s="155">
        <f>VLOOKUP(A263,'Questions_de_Village_V1-2-1'!$A:$AB,6,FALSE)</f>
        <v>289.89303647499997</v>
      </c>
      <c r="H263" s="155"/>
      <c r="I263" s="155" t="str">
        <f>VLOOKUP(A263,'Questions_de_Village_V1-2-1'!$A:$AB,10,FALSE)</f>
        <v>Daibaba_1_Maigana_</v>
      </c>
      <c r="J263" s="155" t="str">
        <f>VLOOKUP(A263,'Questions_de_Village_V1-2-1'!$A:$AB,11,FALSE)</f>
        <v>Albirebi</v>
      </c>
      <c r="K263" s="155" t="str">
        <f>VLOOKUP(A263,'Questions_de_Village_V1-2-1'!$A:$AB,14,FALSE)</f>
        <v>bh_in_village</v>
      </c>
      <c r="L263" s="155">
        <f>VLOOKUP(A263,'Questions_de_Village_V1-2-1'!$A:$AB,15,FALSE)</f>
        <v>1</v>
      </c>
      <c r="M263" s="155">
        <f>VLOOKUP(A263,'Questions_de_Village_V1-2-1'!$A:$AB,16,FALSE)</f>
        <v>0</v>
      </c>
      <c r="N263" s="94"/>
      <c r="O263" s="94"/>
      <c r="P263" s="94">
        <v>2</v>
      </c>
      <c r="Q263" s="94">
        <v>80</v>
      </c>
      <c r="R263" s="94">
        <v>79</v>
      </c>
      <c r="S263" s="93">
        <v>570</v>
      </c>
      <c r="T263" s="93">
        <v>407</v>
      </c>
      <c r="U263" s="96">
        <v>71.403508771929822</v>
      </c>
      <c r="V263" s="93">
        <v>172</v>
      </c>
      <c r="W263" s="96">
        <v>30.175438596491226</v>
      </c>
      <c r="X263" s="95">
        <v>7.2151898734177218</v>
      </c>
      <c r="Y263" s="95">
        <v>5.2857142857142856</v>
      </c>
      <c r="Z263" s="95">
        <v>2.1772151898734178</v>
      </c>
      <c r="AA263" s="98">
        <v>69</v>
      </c>
      <c r="AB263" s="96">
        <v>87.341772151898738</v>
      </c>
      <c r="AC263" s="98">
        <v>8</v>
      </c>
      <c r="AD263" s="96">
        <v>10.126582278481013</v>
      </c>
      <c r="AE263" s="98">
        <v>0</v>
      </c>
      <c r="AF263" s="96">
        <v>0</v>
      </c>
      <c r="AG263" s="98">
        <v>1</v>
      </c>
      <c r="AH263" s="96">
        <v>1.2658227848101267</v>
      </c>
      <c r="AI263" s="94">
        <v>77</v>
      </c>
      <c r="AJ263" s="94">
        <v>95</v>
      </c>
      <c r="AK263" s="96">
        <v>44.767441860465119</v>
      </c>
      <c r="AL263" s="96">
        <v>55.232558139534881</v>
      </c>
      <c r="AM263" s="96">
        <v>100</v>
      </c>
      <c r="AN263" s="97">
        <v>33.906976744186046</v>
      </c>
    </row>
    <row r="264" spans="1:40" x14ac:dyDescent="0.25">
      <c r="A264" s="150" t="s">
        <v>1089</v>
      </c>
      <c r="B264" s="94" t="s">
        <v>1947</v>
      </c>
      <c r="C264" s="155" t="str">
        <f>VLOOKUP(A264,'Questions_de_Village_V1-2-1'!$A:$AB,1,FALSE)</f>
        <v>Djabou Centre</v>
      </c>
      <c r="D264" s="155" t="str">
        <f>VLOOKUP(A264,'Questions_de_Village_V1-2-1'!$A:$AB,9,FALSE)</f>
        <v>Djabou Issa</v>
      </c>
      <c r="E264" s="155">
        <f>VLOOKUP(A264,'Questions_de_Village_V1-2-1'!$A:$AB,4,FALSE)</f>
        <v>12.2661992761</v>
      </c>
      <c r="F264" s="155">
        <f>VLOOKUP(A264,'Questions_de_Village_V1-2-1'!$A:$AB,5,FALSE)</f>
        <v>16.825764590799999</v>
      </c>
      <c r="G264" s="155">
        <f>VLOOKUP(A264,'Questions_de_Village_V1-2-1'!$A:$AB,6,FALSE)</f>
        <v>335.45104585899998</v>
      </c>
      <c r="H264" s="155"/>
      <c r="I264" s="155" t="str">
        <f>VLOOKUP(A264,'Questions_de_Village_V1-2-1'!$A:$AB,10,FALSE)</f>
        <v>Daibaba_2_Kindji_</v>
      </c>
      <c r="J264" s="155" t="str">
        <f>VLOOKUP(A264,'Questions_de_Village_V1-2-1'!$A:$AB,11,FALSE)</f>
        <v>Albirebi</v>
      </c>
      <c r="K264" s="155" t="str">
        <f>VLOOKUP(A264,'Questions_de_Village_V1-2-1'!$A:$AB,14,FALSE)</f>
        <v>commercial_bh_in_next_village</v>
      </c>
      <c r="L264" s="155">
        <f>VLOOKUP(A264,'Questions_de_Village_V1-2-1'!$A:$AB,15,FALSE)</f>
        <v>1</v>
      </c>
      <c r="M264" s="155">
        <f>VLOOKUP(A264,'Questions_de_Village_V1-2-1'!$A:$AB,16,FALSE)</f>
        <v>0</v>
      </c>
      <c r="N264" s="94"/>
      <c r="O264" s="94"/>
      <c r="P264" s="94">
        <v>624</v>
      </c>
      <c r="Q264" s="94">
        <v>655</v>
      </c>
      <c r="R264" s="94">
        <v>32</v>
      </c>
      <c r="S264" s="93">
        <v>223</v>
      </c>
      <c r="T264" s="93">
        <v>161</v>
      </c>
      <c r="U264" s="96">
        <v>72.197309417040358</v>
      </c>
      <c r="V264" s="93">
        <v>63</v>
      </c>
      <c r="W264" s="96">
        <v>28.251121076233183</v>
      </c>
      <c r="X264" s="95">
        <v>6.96875</v>
      </c>
      <c r="Y264" s="95">
        <v>5.5517241379310347</v>
      </c>
      <c r="Z264" s="95">
        <v>1.96875</v>
      </c>
      <c r="AA264" s="98">
        <v>30</v>
      </c>
      <c r="AB264" s="96">
        <v>93.75</v>
      </c>
      <c r="AC264" s="98">
        <v>1</v>
      </c>
      <c r="AD264" s="96">
        <v>3.125</v>
      </c>
      <c r="AE264" s="98">
        <v>1</v>
      </c>
      <c r="AF264" s="96">
        <v>3.125</v>
      </c>
      <c r="AG264" s="98">
        <v>0</v>
      </c>
      <c r="AH264" s="96">
        <v>0</v>
      </c>
      <c r="AI264" s="94">
        <v>29</v>
      </c>
      <c r="AJ264" s="94">
        <v>34</v>
      </c>
      <c r="AK264" s="96">
        <v>46.031746031746032</v>
      </c>
      <c r="AL264" s="96">
        <v>53.968253968253968</v>
      </c>
      <c r="AM264" s="96">
        <v>100</v>
      </c>
      <c r="AN264" s="97">
        <v>35.142857142857146</v>
      </c>
    </row>
    <row r="265" spans="1:40" x14ac:dyDescent="0.25">
      <c r="A265" s="150" t="s">
        <v>1090</v>
      </c>
      <c r="B265" s="94" t="s">
        <v>1935</v>
      </c>
      <c r="C265" s="155" t="str">
        <f>VLOOKUP(A265,'Questions_de_Village_V1-2-1'!$A:$AB,1,FALSE)</f>
        <v>Djabou Grelka</v>
      </c>
      <c r="D265" s="155" t="str">
        <f>VLOOKUP(A265,'Questions_de_Village_V1-2-1'!$A:$AB,9,FALSE)</f>
        <v>Djabou Centre</v>
      </c>
      <c r="E265" s="155">
        <f>VLOOKUP(A265,'Questions_de_Village_V1-2-1'!$A:$AB,4,FALSE)</f>
        <v>12.2485619862</v>
      </c>
      <c r="F265" s="155">
        <f>VLOOKUP(A265,'Questions_de_Village_V1-2-1'!$A:$AB,5,FALSE)</f>
        <v>16.834847527499999</v>
      </c>
      <c r="G265" s="155">
        <f>VLOOKUP(A265,'Questions_de_Village_V1-2-1'!$A:$AB,6,FALSE)</f>
        <v>228.471206166</v>
      </c>
      <c r="H265" s="155"/>
      <c r="I265" s="155" t="str">
        <f>VLOOKUP(A265,'Questions_de_Village_V1-2-1'!$A:$AB,10,FALSE)</f>
        <v>Daibaba_1_Maigana_</v>
      </c>
      <c r="J265" s="155" t="str">
        <f>VLOOKUP(A265,'Questions_de_Village_V1-2-1'!$A:$AB,11,FALSE)</f>
        <v>Albirebi</v>
      </c>
      <c r="K265" s="155" t="str">
        <f>VLOOKUP(A265,'Questions_de_Village_V1-2-1'!$A:$AB,14,FALSE)</f>
        <v>bh_in_village</v>
      </c>
      <c r="L265" s="155">
        <f>VLOOKUP(A265,'Questions_de_Village_V1-2-1'!$A:$AB,15,FALSE)</f>
        <v>1</v>
      </c>
      <c r="M265" s="155">
        <f>VLOOKUP(A265,'Questions_de_Village_V1-2-1'!$A:$AB,16,FALSE)</f>
        <v>0</v>
      </c>
      <c r="N265" s="94"/>
      <c r="O265" s="94"/>
      <c r="P265" s="94">
        <v>176</v>
      </c>
      <c r="Q265" s="94">
        <v>221</v>
      </c>
      <c r="R265" s="94">
        <v>46</v>
      </c>
      <c r="S265" s="93">
        <v>277</v>
      </c>
      <c r="T265" s="93">
        <v>183</v>
      </c>
      <c r="U265" s="96">
        <v>66.064981949458485</v>
      </c>
      <c r="V265" s="93">
        <v>94</v>
      </c>
      <c r="W265" s="96">
        <v>33.935018050541515</v>
      </c>
      <c r="X265" s="95">
        <v>6.0217391304347823</v>
      </c>
      <c r="Y265" s="95">
        <v>4.2558139534883717</v>
      </c>
      <c r="Z265" s="95">
        <v>2.0434782608695654</v>
      </c>
      <c r="AA265" s="98">
        <v>41</v>
      </c>
      <c r="AB265" s="96">
        <v>89.130434782608688</v>
      </c>
      <c r="AC265" s="98">
        <v>4</v>
      </c>
      <c r="AD265" s="96">
        <v>8.695652173913043</v>
      </c>
      <c r="AE265" s="98">
        <v>0</v>
      </c>
      <c r="AF265" s="96">
        <v>0</v>
      </c>
      <c r="AG265" s="98">
        <v>0</v>
      </c>
      <c r="AH265" s="96">
        <v>0</v>
      </c>
      <c r="AI265" s="94">
        <v>44</v>
      </c>
      <c r="AJ265" s="94">
        <v>50</v>
      </c>
      <c r="AK265" s="96">
        <v>46.808510638297875</v>
      </c>
      <c r="AL265" s="96">
        <v>53.191489361702125</v>
      </c>
      <c r="AM265" s="96">
        <v>100</v>
      </c>
      <c r="AN265" s="97">
        <v>33.234042553191486</v>
      </c>
    </row>
    <row r="266" spans="1:40" x14ac:dyDescent="0.25">
      <c r="A266" s="150" t="s">
        <v>1791</v>
      </c>
      <c r="B266" s="94" t="s">
        <v>1945</v>
      </c>
      <c r="C266" s="155" t="str">
        <f>VLOOKUP(A266,'Questions_de_Village_V1-2-1'!$A:$AB,1,FALSE)</f>
        <v>Djabou Hassane Abdjanadji</v>
      </c>
      <c r="D266" s="155" t="str">
        <f>VLOOKUP(A266,'Questions_de_Village_V1-2-1'!$A:$AB,9,FALSE)</f>
        <v>Djabou Abdjanadji</v>
      </c>
      <c r="E266" s="155">
        <f>VLOOKUP(A266,'Questions_de_Village_V1-2-1'!$A:$AB,4,FALSE)</f>
        <v>12.2677057606</v>
      </c>
      <c r="F266" s="155">
        <f>VLOOKUP(A266,'Questions_de_Village_V1-2-1'!$A:$AB,5,FALSE)</f>
        <v>16.825685141600001</v>
      </c>
      <c r="G266" s="155">
        <f>VLOOKUP(A266,'Questions_de_Village_V1-2-1'!$A:$AB,6,FALSE)</f>
        <v>378.45745869400002</v>
      </c>
      <c r="H266" s="155"/>
      <c r="I266" s="155" t="str">
        <f>VLOOKUP(A266,'Questions_de_Village_V1-2-1'!$A:$AB,10,FALSE)</f>
        <v>Daibaba_1_Maigana_</v>
      </c>
      <c r="J266" s="155" t="str">
        <f>VLOOKUP(A266,'Questions_de_Village_V1-2-1'!$A:$AB,11,FALSE)</f>
        <v>Albirebi</v>
      </c>
      <c r="K266" s="155" t="str">
        <f>VLOOKUP(A266,'Questions_de_Village_V1-2-1'!$A:$AB,14,FALSE)</f>
        <v>bh_in_village</v>
      </c>
      <c r="L266" s="155">
        <f>VLOOKUP(A266,'Questions_de_Village_V1-2-1'!$A:$AB,15,FALSE)</f>
        <v>1</v>
      </c>
      <c r="M266" s="155">
        <f>VLOOKUP(A266,'Questions_de_Village_V1-2-1'!$A:$AB,16,FALSE)</f>
        <v>0</v>
      </c>
      <c r="N266" s="94"/>
      <c r="O266" s="94"/>
      <c r="P266" s="94">
        <v>564</v>
      </c>
      <c r="Q266" s="94">
        <v>586</v>
      </c>
      <c r="R266" s="94">
        <v>23</v>
      </c>
      <c r="S266" s="93">
        <v>141</v>
      </c>
      <c r="T266" s="93">
        <v>95</v>
      </c>
      <c r="U266" s="96">
        <v>67.37588652482269</v>
      </c>
      <c r="V266" s="93">
        <v>35</v>
      </c>
      <c r="W266" s="96">
        <v>24.822695035460992</v>
      </c>
      <c r="X266" s="95">
        <v>6.1304347826086953</v>
      </c>
      <c r="Y266" s="95">
        <v>4.75</v>
      </c>
      <c r="Z266" s="95">
        <v>1.5217391304347827</v>
      </c>
      <c r="AA266" s="98">
        <v>19</v>
      </c>
      <c r="AB266" s="96">
        <v>82.608695652173907</v>
      </c>
      <c r="AC266" s="98">
        <v>4</v>
      </c>
      <c r="AD266" s="96">
        <v>17.391304347826086</v>
      </c>
      <c r="AE266" s="98">
        <v>0</v>
      </c>
      <c r="AF266" s="96">
        <v>0</v>
      </c>
      <c r="AG266" s="98">
        <v>0</v>
      </c>
      <c r="AH266" s="96">
        <v>0</v>
      </c>
      <c r="AI266" s="94">
        <v>19</v>
      </c>
      <c r="AJ266" s="94">
        <v>16</v>
      </c>
      <c r="AK266" s="96">
        <v>54.285714285714285</v>
      </c>
      <c r="AL266" s="96">
        <v>45.714285714285715</v>
      </c>
      <c r="AM266" s="96">
        <v>100</v>
      </c>
      <c r="AN266" s="97">
        <v>36.6</v>
      </c>
    </row>
    <row r="267" spans="1:40" x14ac:dyDescent="0.25">
      <c r="A267" s="150" t="s">
        <v>1091</v>
      </c>
      <c r="B267" s="94" t="s">
        <v>1941</v>
      </c>
      <c r="C267" s="155" t="str">
        <f>VLOOKUP(A267,'Questions_de_Village_V1-2-1'!$A:$AB,1,FALSE)</f>
        <v>Djabou Kieke</v>
      </c>
      <c r="D267" s="155" t="str">
        <f>VLOOKUP(A267,'Questions_de_Village_V1-2-1'!$A:$AB,9,FALSE)</f>
        <v>Djabou Kieké</v>
      </c>
      <c r="E267" s="155">
        <f>VLOOKUP(A267,'Questions_de_Village_V1-2-1'!$A:$AB,4,FALSE)</f>
        <v>12.2153897266</v>
      </c>
      <c r="F267" s="155">
        <f>VLOOKUP(A267,'Questions_de_Village_V1-2-1'!$A:$AB,5,FALSE)</f>
        <v>16.868254953200001</v>
      </c>
      <c r="G267" s="155">
        <f>VLOOKUP(A267,'Questions_de_Village_V1-2-1'!$A:$AB,6,FALSE)</f>
        <v>319.31826910900003</v>
      </c>
      <c r="H267" s="155"/>
      <c r="I267" s="155" t="str">
        <f>VLOOKUP(A267,'Questions_de_Village_V1-2-1'!$A:$AB,10,FALSE)</f>
        <v>Daibaba_1_Maigana_</v>
      </c>
      <c r="J267" s="155" t="str">
        <f>VLOOKUP(A267,'Questions_de_Village_V1-2-1'!$A:$AB,11,FALSE)</f>
        <v>Albirebi</v>
      </c>
      <c r="K267" s="155" t="str">
        <f>VLOOKUP(A267,'Questions_de_Village_V1-2-1'!$A:$AB,14,FALSE)</f>
        <v>bh_in_village</v>
      </c>
      <c r="L267" s="155">
        <f>VLOOKUP(A267,'Questions_de_Village_V1-2-1'!$A:$AB,15,FALSE)</f>
        <v>1</v>
      </c>
      <c r="M267" s="155">
        <f>VLOOKUP(A267,'Questions_de_Village_V1-2-1'!$A:$AB,16,FALSE)</f>
        <v>0</v>
      </c>
      <c r="N267" s="94"/>
      <c r="O267" s="94"/>
      <c r="P267" s="94">
        <v>463</v>
      </c>
      <c r="Q267" s="94">
        <v>486</v>
      </c>
      <c r="R267" s="94">
        <v>24</v>
      </c>
      <c r="S267" s="93">
        <v>173</v>
      </c>
      <c r="T267" s="93">
        <v>122</v>
      </c>
      <c r="U267" s="96">
        <v>70.520231213872833</v>
      </c>
      <c r="V267" s="93">
        <v>55</v>
      </c>
      <c r="W267" s="96">
        <v>31.79190751445087</v>
      </c>
      <c r="X267" s="95">
        <v>7.208333333333333</v>
      </c>
      <c r="Y267" s="95">
        <v>5.083333333333333</v>
      </c>
      <c r="Z267" s="95">
        <v>2.2916666666666665</v>
      </c>
      <c r="AA267" s="98">
        <v>21</v>
      </c>
      <c r="AB267" s="96">
        <v>87.5</v>
      </c>
      <c r="AC267" s="98">
        <v>3</v>
      </c>
      <c r="AD267" s="96">
        <v>12.5</v>
      </c>
      <c r="AE267" s="98">
        <v>0</v>
      </c>
      <c r="AF267" s="96">
        <v>0</v>
      </c>
      <c r="AG267" s="98">
        <v>0</v>
      </c>
      <c r="AH267" s="96">
        <v>0</v>
      </c>
      <c r="AI267" s="94">
        <v>25</v>
      </c>
      <c r="AJ267" s="94">
        <v>30</v>
      </c>
      <c r="AK267" s="96">
        <v>45.454545454545453</v>
      </c>
      <c r="AL267" s="96">
        <v>54.54545454545454</v>
      </c>
      <c r="AM267" s="96">
        <v>100</v>
      </c>
      <c r="AN267" s="97">
        <v>33.054545454545455</v>
      </c>
    </row>
    <row r="268" spans="1:40" x14ac:dyDescent="0.25">
      <c r="A268" s="150" t="s">
        <v>1093</v>
      </c>
      <c r="B268" s="94" t="s">
        <v>1940</v>
      </c>
      <c r="C268" s="155" t="str">
        <f>VLOOKUP(A268,'Questions_de_Village_V1-2-1'!$A:$AB,1,FALSE)</f>
        <v>Djabou Souk</v>
      </c>
      <c r="D268" s="155" t="str">
        <f>VLOOKUP(A268,'Questions_de_Village_V1-2-1'!$A:$AB,9,FALSE)</f>
        <v>Djabou Souk</v>
      </c>
      <c r="E268" s="155">
        <f>VLOOKUP(A268,'Questions_de_Village_V1-2-1'!$A:$AB,4,FALSE)</f>
        <v>12.2456795928</v>
      </c>
      <c r="F268" s="155">
        <f>VLOOKUP(A268,'Questions_de_Village_V1-2-1'!$A:$AB,5,FALSE)</f>
        <v>16.843674602099998</v>
      </c>
      <c r="G268" s="155">
        <f>VLOOKUP(A268,'Questions_de_Village_V1-2-1'!$A:$AB,6,FALSE)</f>
        <v>353.32491952300001</v>
      </c>
      <c r="H268" s="155"/>
      <c r="I268" s="155" t="str">
        <f>VLOOKUP(A268,'Questions_de_Village_V1-2-1'!$A:$AB,10,FALSE)</f>
        <v>Daibaba_1_Maigana_</v>
      </c>
      <c r="J268" s="155" t="str">
        <f>VLOOKUP(A268,'Questions_de_Village_V1-2-1'!$A:$AB,11,FALSE)</f>
        <v>Albirebi</v>
      </c>
      <c r="K268" s="155" t="str">
        <f>VLOOKUP(A268,'Questions_de_Village_V1-2-1'!$A:$AB,14,FALSE)</f>
        <v>bh_in_village</v>
      </c>
      <c r="L268" s="155">
        <f>VLOOKUP(A268,'Questions_de_Village_V1-2-1'!$A:$AB,15,FALSE)</f>
        <v>1</v>
      </c>
      <c r="M268" s="155">
        <f>VLOOKUP(A268,'Questions_de_Village_V1-2-1'!$A:$AB,16,FALSE)</f>
        <v>0</v>
      </c>
      <c r="N268" s="94"/>
      <c r="O268" s="94"/>
      <c r="P268" s="94">
        <v>380</v>
      </c>
      <c r="Q268" s="94">
        <v>462</v>
      </c>
      <c r="R268" s="94">
        <v>83</v>
      </c>
      <c r="S268" s="93">
        <v>648</v>
      </c>
      <c r="T268" s="93">
        <v>466</v>
      </c>
      <c r="U268" s="96">
        <v>71.913580246913583</v>
      </c>
      <c r="V268" s="93">
        <v>235</v>
      </c>
      <c r="W268" s="96">
        <v>36.26543209876543</v>
      </c>
      <c r="X268" s="95">
        <v>7.8072289156626509</v>
      </c>
      <c r="Y268" s="95">
        <v>5.8250000000000002</v>
      </c>
      <c r="Z268" s="95">
        <v>2.8313253012048194</v>
      </c>
      <c r="AA268" s="98">
        <v>64</v>
      </c>
      <c r="AB268" s="96">
        <v>77.108433734939766</v>
      </c>
      <c r="AC268" s="98">
        <v>13</v>
      </c>
      <c r="AD268" s="96">
        <v>15.66265060240964</v>
      </c>
      <c r="AE268" s="98">
        <v>4</v>
      </c>
      <c r="AF268" s="96">
        <v>4.8192771084337354</v>
      </c>
      <c r="AG268" s="98">
        <v>0</v>
      </c>
      <c r="AH268" s="96">
        <v>0</v>
      </c>
      <c r="AI268" s="94">
        <v>98</v>
      </c>
      <c r="AJ268" s="94">
        <v>137</v>
      </c>
      <c r="AK268" s="96">
        <v>41.702127659574465</v>
      </c>
      <c r="AL268" s="96">
        <v>58.297872340425528</v>
      </c>
      <c r="AM268" s="96">
        <v>100</v>
      </c>
      <c r="AN268" s="97">
        <v>36.344680851063828</v>
      </c>
    </row>
    <row r="269" spans="1:40" x14ac:dyDescent="0.25">
      <c r="A269" s="150" t="s">
        <v>1094</v>
      </c>
      <c r="B269" s="94" t="s">
        <v>1942</v>
      </c>
      <c r="C269" s="155" t="str">
        <f>VLOOKUP(A269,'Questions_de_Village_V1-2-1'!$A:$AB,1,FALSE)</f>
        <v>Djabou Touri</v>
      </c>
      <c r="D269" s="155" t="str">
        <f>VLOOKUP(A269,'Questions_de_Village_V1-2-1'!$A:$AB,9,FALSE)</f>
        <v>Djabou Touri</v>
      </c>
      <c r="E269" s="155">
        <f>VLOOKUP(A269,'Questions_de_Village_V1-2-1'!$A:$AB,4,FALSE)</f>
        <v>12.272012780100001</v>
      </c>
      <c r="F269" s="155">
        <f>VLOOKUP(A269,'Questions_de_Village_V1-2-1'!$A:$AB,5,FALSE)</f>
        <v>16.794331038199999</v>
      </c>
      <c r="G269" s="155">
        <f>VLOOKUP(A269,'Questions_de_Village_V1-2-1'!$A:$AB,6,FALSE)</f>
        <v>309.54072062900002</v>
      </c>
      <c r="H269" s="155"/>
      <c r="I269" s="155" t="str">
        <f>VLOOKUP(A269,'Questions_de_Village_V1-2-1'!$A:$AB,10,FALSE)</f>
        <v>Daibaba_2_Kindji_</v>
      </c>
      <c r="J269" s="155" t="str">
        <f>VLOOKUP(A269,'Questions_de_Village_V1-2-1'!$A:$AB,11,FALSE)</f>
        <v>Albirebi</v>
      </c>
      <c r="K269" s="155" t="str">
        <f>VLOOKUP(A269,'Questions_de_Village_V1-2-1'!$A:$AB,14,FALSE)</f>
        <v>bh_in_village</v>
      </c>
      <c r="L269" s="155">
        <f>VLOOKUP(A269,'Questions_de_Village_V1-2-1'!$A:$AB,15,FALSE)</f>
        <v>1</v>
      </c>
      <c r="M269" s="155">
        <f>VLOOKUP(A269,'Questions_de_Village_V1-2-1'!$A:$AB,16,FALSE)</f>
        <v>0</v>
      </c>
      <c r="N269" s="94"/>
      <c r="O269" s="94"/>
      <c r="P269" s="94">
        <v>487</v>
      </c>
      <c r="Q269" s="94">
        <v>528</v>
      </c>
      <c r="R269" s="94">
        <v>42</v>
      </c>
      <c r="S269" s="93">
        <v>281</v>
      </c>
      <c r="T269" s="93">
        <v>195</v>
      </c>
      <c r="U269" s="96">
        <v>69.395017793594306</v>
      </c>
      <c r="V269" s="93">
        <v>82</v>
      </c>
      <c r="W269" s="96">
        <v>29.181494661921707</v>
      </c>
      <c r="X269" s="95">
        <v>6.6904761904761907</v>
      </c>
      <c r="Y269" s="95">
        <v>4.6428571428571432</v>
      </c>
      <c r="Z269" s="95">
        <v>1.9523809523809523</v>
      </c>
      <c r="AA269" s="98">
        <v>37</v>
      </c>
      <c r="AB269" s="96">
        <v>88.095238095238088</v>
      </c>
      <c r="AC269" s="98">
        <v>5</v>
      </c>
      <c r="AD269" s="96">
        <v>11.904761904761903</v>
      </c>
      <c r="AE269" s="98">
        <v>0</v>
      </c>
      <c r="AF269" s="96">
        <v>0</v>
      </c>
      <c r="AG269" s="98">
        <v>0</v>
      </c>
      <c r="AH269" s="96">
        <v>0</v>
      </c>
      <c r="AI269" s="94">
        <v>42</v>
      </c>
      <c r="AJ269" s="94">
        <v>40</v>
      </c>
      <c r="AK269" s="96">
        <v>51.219512195121951</v>
      </c>
      <c r="AL269" s="96">
        <v>48.780487804878049</v>
      </c>
      <c r="AM269" s="96">
        <v>100</v>
      </c>
      <c r="AN269" s="97">
        <v>32.804878048780488</v>
      </c>
    </row>
    <row r="270" spans="1:40" x14ac:dyDescent="0.25">
      <c r="A270" s="150" t="s">
        <v>1095</v>
      </c>
      <c r="B270" s="94" t="s">
        <v>1939</v>
      </c>
      <c r="C270" s="155" t="str">
        <f>VLOOKUP(A270,'Questions_de_Village_V1-2-1'!$A:$AB,1,FALSE)</f>
        <v>Djabou Walad Nassir</v>
      </c>
      <c r="D270" s="155" t="str">
        <f>VLOOKUP(A270,'Questions_de_Village_V1-2-1'!$A:$AB,9,FALSE)</f>
        <v>Djablou Walad Nassir</v>
      </c>
      <c r="E270" s="155">
        <f>VLOOKUP(A270,'Questions_de_Village_V1-2-1'!$A:$AB,4,FALSE)</f>
        <v>12.253388815099999</v>
      </c>
      <c r="F270" s="155">
        <f>VLOOKUP(A270,'Questions_de_Village_V1-2-1'!$A:$AB,5,FALSE)</f>
        <v>16.832699464800001</v>
      </c>
      <c r="G270" s="155">
        <f>VLOOKUP(A270,'Questions_de_Village_V1-2-1'!$A:$AB,6,FALSE)</f>
        <v>309.25819853199999</v>
      </c>
      <c r="H270" s="155"/>
      <c r="I270" s="155" t="str">
        <f>VLOOKUP(A270,'Questions_de_Village_V1-2-1'!$A:$AB,10,FALSE)</f>
        <v>Daibaba_1_Maigana_</v>
      </c>
      <c r="J270" s="155" t="str">
        <f>VLOOKUP(A270,'Questions_de_Village_V1-2-1'!$A:$AB,11,FALSE)</f>
        <v>Albirebi</v>
      </c>
      <c r="K270" s="155" t="str">
        <f>VLOOKUP(A270,'Questions_de_Village_V1-2-1'!$A:$AB,14,FALSE)</f>
        <v>bh_in_village</v>
      </c>
      <c r="L270" s="155">
        <f>VLOOKUP(A270,'Questions_de_Village_V1-2-1'!$A:$AB,15,FALSE)</f>
        <v>1</v>
      </c>
      <c r="M270" s="155">
        <f>VLOOKUP(A270,'Questions_de_Village_V1-2-1'!$A:$AB,16,FALSE)</f>
        <v>0</v>
      </c>
      <c r="N270" s="94"/>
      <c r="O270" s="94"/>
      <c r="P270" s="94">
        <v>323</v>
      </c>
      <c r="Q270" s="94">
        <v>379</v>
      </c>
      <c r="R270" s="94">
        <v>57</v>
      </c>
      <c r="S270" s="93">
        <v>425</v>
      </c>
      <c r="T270" s="93">
        <v>307</v>
      </c>
      <c r="U270" s="96">
        <v>72.235294117647058</v>
      </c>
      <c r="V270" s="93">
        <v>99</v>
      </c>
      <c r="W270" s="96">
        <v>23.294117647058822</v>
      </c>
      <c r="X270" s="95">
        <v>7.4561403508771926</v>
      </c>
      <c r="Y270" s="95">
        <v>5.581818181818182</v>
      </c>
      <c r="Z270" s="95">
        <v>1.736842105263158</v>
      </c>
      <c r="AA270" s="98">
        <v>43</v>
      </c>
      <c r="AB270" s="96">
        <v>75.438596491228068</v>
      </c>
      <c r="AC270" s="98">
        <v>11</v>
      </c>
      <c r="AD270" s="96">
        <v>19.298245614035086</v>
      </c>
      <c r="AE270" s="98">
        <v>1</v>
      </c>
      <c r="AF270" s="96">
        <v>1.7543859649122806</v>
      </c>
      <c r="AG270" s="98">
        <v>0</v>
      </c>
      <c r="AH270" s="96">
        <v>0</v>
      </c>
      <c r="AI270" s="94">
        <v>40</v>
      </c>
      <c r="AJ270" s="94">
        <v>59</v>
      </c>
      <c r="AK270" s="96">
        <v>40.404040404040401</v>
      </c>
      <c r="AL270" s="96">
        <v>59.595959595959592</v>
      </c>
      <c r="AM270" s="96">
        <v>100</v>
      </c>
      <c r="AN270" s="97">
        <v>35.01010101010101</v>
      </c>
    </row>
    <row r="271" spans="1:40" x14ac:dyDescent="0.25">
      <c r="A271" s="150" t="s">
        <v>1096</v>
      </c>
      <c r="B271" s="94" t="s">
        <v>1944</v>
      </c>
      <c r="C271" s="155" t="str">
        <f>VLOOKUP(A271,'Questions_de_Village_V1-2-1'!$A:$AB,1,FALSE)</f>
        <v>Djabou Wal-Brahim</v>
      </c>
      <c r="D271" s="155" t="str">
        <f>VLOOKUP(A271,'Questions_de_Village_V1-2-1'!$A:$AB,9,FALSE)</f>
        <v>Djabou Waladibrahim</v>
      </c>
      <c r="E271" s="155">
        <f>VLOOKUP(A271,'Questions_de_Village_V1-2-1'!$A:$AB,4,FALSE)</f>
        <v>12.184257260900001</v>
      </c>
      <c r="F271" s="155">
        <f>VLOOKUP(A271,'Questions_de_Village_V1-2-1'!$A:$AB,5,FALSE)</f>
        <v>16.8473604932</v>
      </c>
      <c r="G271" s="155">
        <f>VLOOKUP(A271,'Questions_de_Village_V1-2-1'!$A:$AB,6,FALSE)</f>
        <v>242.96088795099999</v>
      </c>
      <c r="H271" s="155"/>
      <c r="I271" s="155" t="str">
        <f>VLOOKUP(A271,'Questions_de_Village_V1-2-1'!$A:$AB,10,FALSE)</f>
        <v>Daibaba_1_Maigana_</v>
      </c>
      <c r="J271" s="155" t="str">
        <f>VLOOKUP(A271,'Questions_de_Village_V1-2-1'!$A:$AB,11,FALSE)</f>
        <v>Albirebi</v>
      </c>
      <c r="K271" s="155" t="str">
        <f>VLOOKUP(A271,'Questions_de_Village_V1-2-1'!$A:$AB,14,FALSE)</f>
        <v>bh_in_village</v>
      </c>
      <c r="L271" s="155">
        <f>VLOOKUP(A271,'Questions_de_Village_V1-2-1'!$A:$AB,15,FALSE)</f>
        <v>1</v>
      </c>
      <c r="M271" s="155">
        <f>VLOOKUP(A271,'Questions_de_Village_V1-2-1'!$A:$AB,16,FALSE)</f>
        <v>0</v>
      </c>
      <c r="N271" s="94"/>
      <c r="O271" s="94"/>
      <c r="P271" s="94">
        <v>535</v>
      </c>
      <c r="Q271" s="94">
        <v>563</v>
      </c>
      <c r="R271" s="94">
        <v>29</v>
      </c>
      <c r="S271" s="93">
        <v>188</v>
      </c>
      <c r="T271" s="93">
        <v>130</v>
      </c>
      <c r="U271" s="96">
        <v>69.148936170212778</v>
      </c>
      <c r="V271" s="93">
        <v>50</v>
      </c>
      <c r="W271" s="96">
        <v>26.595744680851062</v>
      </c>
      <c r="X271" s="95">
        <v>6.4827586206896548</v>
      </c>
      <c r="Y271" s="95">
        <v>4.6428571428571432</v>
      </c>
      <c r="Z271" s="95">
        <v>1.7241379310344827</v>
      </c>
      <c r="AA271" s="98">
        <v>26</v>
      </c>
      <c r="AB271" s="96">
        <v>89.65517241379311</v>
      </c>
      <c r="AC271" s="98">
        <v>3</v>
      </c>
      <c r="AD271" s="96">
        <v>10.344827586206897</v>
      </c>
      <c r="AE271" s="98">
        <v>0</v>
      </c>
      <c r="AF271" s="96">
        <v>0</v>
      </c>
      <c r="AG271" s="98">
        <v>0</v>
      </c>
      <c r="AH271" s="96">
        <v>0</v>
      </c>
      <c r="AI271" s="94">
        <v>26</v>
      </c>
      <c r="AJ271" s="94">
        <v>24</v>
      </c>
      <c r="AK271" s="96">
        <v>52</v>
      </c>
      <c r="AL271" s="96">
        <v>48</v>
      </c>
      <c r="AM271" s="96">
        <v>100</v>
      </c>
      <c r="AN271" s="97">
        <v>37.520000000000003</v>
      </c>
    </row>
    <row r="272" spans="1:40" x14ac:dyDescent="0.25">
      <c r="A272" s="150" t="s">
        <v>1097</v>
      </c>
      <c r="B272" s="94" t="s">
        <v>1933</v>
      </c>
      <c r="C272" s="155" t="str">
        <f>VLOOKUP(A272,'Questions_de_Village_V1-2-1'!$A:$AB,1,FALSE)</f>
        <v>Djabou Winesse1</v>
      </c>
      <c r="D272" s="155" t="str">
        <f>VLOOKUP(A272,'Questions_de_Village_V1-2-1'!$A:$AB,9,FALSE)</f>
        <v>Djabou Winéssé 2</v>
      </c>
      <c r="E272" s="155">
        <f>VLOOKUP(A272,'Questions_de_Village_V1-2-1'!$A:$AB,4,FALSE)</f>
        <v>12.235626939799999</v>
      </c>
      <c r="F272" s="155">
        <f>VLOOKUP(A272,'Questions_de_Village_V1-2-1'!$A:$AB,5,FALSE)</f>
        <v>16.857362588000001</v>
      </c>
      <c r="G272" s="155">
        <f>VLOOKUP(A272,'Questions_de_Village_V1-2-1'!$A:$AB,6,FALSE)</f>
        <v>322.86044088400001</v>
      </c>
      <c r="H272" s="155"/>
      <c r="I272" s="155" t="str">
        <f>VLOOKUP(A272,'Questions_de_Village_V1-2-1'!$A:$AB,10,FALSE)</f>
        <v>Daibaba_1_Maigana_</v>
      </c>
      <c r="J272" s="155" t="str">
        <f>VLOOKUP(A272,'Questions_de_Village_V1-2-1'!$A:$AB,11,FALSE)</f>
        <v>Albirebi</v>
      </c>
      <c r="K272" s="155" t="str">
        <f>VLOOKUP(A272,'Questions_de_Village_V1-2-1'!$A:$AB,14,FALSE)</f>
        <v>bh_in_village</v>
      </c>
      <c r="L272" s="155">
        <f>VLOOKUP(A272,'Questions_de_Village_V1-2-1'!$A:$AB,15,FALSE)</f>
        <v>1</v>
      </c>
      <c r="M272" s="155">
        <f>VLOOKUP(A272,'Questions_de_Village_V1-2-1'!$A:$AB,16,FALSE)</f>
        <v>0</v>
      </c>
      <c r="N272" s="94"/>
      <c r="O272" s="94"/>
      <c r="P272" s="94">
        <v>121</v>
      </c>
      <c r="Q272" s="94">
        <v>156</v>
      </c>
      <c r="R272" s="94">
        <v>36</v>
      </c>
      <c r="S272" s="93">
        <v>229</v>
      </c>
      <c r="T272" s="93">
        <v>153</v>
      </c>
      <c r="U272" s="96">
        <v>66.812227074235807</v>
      </c>
      <c r="V272" s="93">
        <v>76</v>
      </c>
      <c r="W272" s="96">
        <v>33.187772925764193</v>
      </c>
      <c r="X272" s="95">
        <v>6.3611111111111107</v>
      </c>
      <c r="Y272" s="95">
        <v>4.371428571428571</v>
      </c>
      <c r="Z272" s="95">
        <v>2.1111111111111112</v>
      </c>
      <c r="AA272" s="98">
        <v>33</v>
      </c>
      <c r="AB272" s="96">
        <v>91.666666666666657</v>
      </c>
      <c r="AC272" s="98">
        <v>2</v>
      </c>
      <c r="AD272" s="96">
        <v>5.5555555555555554</v>
      </c>
      <c r="AE272" s="98">
        <v>1</v>
      </c>
      <c r="AF272" s="96">
        <v>2.7777777777777777</v>
      </c>
      <c r="AG272" s="98">
        <v>0</v>
      </c>
      <c r="AH272" s="96">
        <v>0</v>
      </c>
      <c r="AI272" s="94">
        <v>34</v>
      </c>
      <c r="AJ272" s="94">
        <v>42</v>
      </c>
      <c r="AK272" s="96">
        <v>44.736842105263158</v>
      </c>
      <c r="AL272" s="96">
        <v>55.26315789473685</v>
      </c>
      <c r="AM272" s="96">
        <v>100</v>
      </c>
      <c r="AN272" s="97">
        <v>33.013157894736842</v>
      </c>
    </row>
    <row r="273" spans="1:40" x14ac:dyDescent="0.25">
      <c r="A273" s="150" t="s">
        <v>1098</v>
      </c>
      <c r="B273" s="94" t="s">
        <v>1932</v>
      </c>
      <c r="C273" s="155" t="str">
        <f>VLOOKUP(A273,'Questions_de_Village_V1-2-1'!$A:$AB,1,FALSE)</f>
        <v>Djabou Winesse2</v>
      </c>
      <c r="D273" s="155" t="str">
        <f>VLOOKUP(A273,'Questions_de_Village_V1-2-1'!$A:$AB,9,FALSE)</f>
        <v>Djabou Winessé</v>
      </c>
      <c r="E273" s="155">
        <f>VLOOKUP(A273,'Questions_de_Village_V1-2-1'!$A:$AB,4,FALSE)</f>
        <v>0</v>
      </c>
      <c r="F273" s="155">
        <f>VLOOKUP(A273,'Questions_de_Village_V1-2-1'!$A:$AB,5,FALSE)</f>
        <v>0</v>
      </c>
      <c r="G273" s="155">
        <f>VLOOKUP(A273,'Questions_de_Village_V1-2-1'!$A:$AB,6,FALSE)</f>
        <v>0</v>
      </c>
      <c r="H273" s="155"/>
      <c r="I273" s="155" t="str">
        <f>VLOOKUP(A273,'Questions_de_Village_V1-2-1'!$A:$AB,10,FALSE)</f>
        <v>Daibaba_2_Kindji_</v>
      </c>
      <c r="J273" s="155" t="str">
        <f>VLOOKUP(A273,'Questions_de_Village_V1-2-1'!$A:$AB,11,FALSE)</f>
        <v>Albirebi</v>
      </c>
      <c r="K273" s="155" t="str">
        <f>VLOOKUP(A273,'Questions_de_Village_V1-2-1'!$A:$AB,14,FALSE)</f>
        <v>bh_in_village</v>
      </c>
      <c r="L273" s="155">
        <f>VLOOKUP(A273,'Questions_de_Village_V1-2-1'!$A:$AB,15,FALSE)</f>
        <v>1</v>
      </c>
      <c r="M273" s="155">
        <f>VLOOKUP(A273,'Questions_de_Village_V1-2-1'!$A:$AB,16,FALSE)</f>
        <v>0</v>
      </c>
      <c r="N273" s="94"/>
      <c r="O273" s="94"/>
      <c r="P273" s="94">
        <v>81</v>
      </c>
      <c r="Q273" s="94">
        <v>120</v>
      </c>
      <c r="R273" s="94">
        <v>40</v>
      </c>
      <c r="S273" s="93">
        <v>297</v>
      </c>
      <c r="T273" s="93">
        <v>211</v>
      </c>
      <c r="U273" s="96">
        <v>71.043771043771045</v>
      </c>
      <c r="V273" s="93">
        <v>75</v>
      </c>
      <c r="W273" s="96">
        <v>25.252525252525253</v>
      </c>
      <c r="X273" s="95">
        <v>7.4249999999999998</v>
      </c>
      <c r="Y273" s="95">
        <v>5.2750000000000004</v>
      </c>
      <c r="Z273" s="95">
        <v>1.875</v>
      </c>
      <c r="AA273" s="98">
        <v>34</v>
      </c>
      <c r="AB273" s="96">
        <v>85</v>
      </c>
      <c r="AC273" s="98">
        <v>6</v>
      </c>
      <c r="AD273" s="96">
        <v>15</v>
      </c>
      <c r="AE273" s="98">
        <v>0</v>
      </c>
      <c r="AF273" s="96">
        <v>0</v>
      </c>
      <c r="AG273" s="98">
        <v>0</v>
      </c>
      <c r="AH273" s="96">
        <v>0</v>
      </c>
      <c r="AI273" s="94">
        <v>32</v>
      </c>
      <c r="AJ273" s="94">
        <v>43</v>
      </c>
      <c r="AK273" s="96">
        <v>42.666666666666671</v>
      </c>
      <c r="AL273" s="96">
        <v>57.333333333333336</v>
      </c>
      <c r="AM273" s="96">
        <v>100</v>
      </c>
      <c r="AN273" s="97">
        <v>32.466666666666669</v>
      </c>
    </row>
    <row r="274" spans="1:40" x14ac:dyDescent="0.25">
      <c r="A274" s="100" t="s">
        <v>1099</v>
      </c>
      <c r="B274" s="101" t="s">
        <v>1934</v>
      </c>
      <c r="C274" s="155" t="str">
        <f>VLOOKUP(A274,'Questions_de_Village_V1-2-1'!$A:$AB,1,FALSE)</f>
        <v>Djabou Winesse3</v>
      </c>
      <c r="D274" s="155" t="str">
        <f>VLOOKUP(A274,'Questions_de_Village_V1-2-1'!$A:$AB,9,FALSE)</f>
        <v>Djabou Winéssé 3</v>
      </c>
      <c r="E274" s="155">
        <f>VLOOKUP(A274,'Questions_de_Village_V1-2-1'!$A:$AB,4,FALSE)</f>
        <v>12.232358792799999</v>
      </c>
      <c r="F274" s="155">
        <f>VLOOKUP(A274,'Questions_de_Village_V1-2-1'!$A:$AB,5,FALSE)</f>
        <v>16.862069744999999</v>
      </c>
      <c r="G274" s="155">
        <f>VLOOKUP(A274,'Questions_de_Village_V1-2-1'!$A:$AB,6,FALSE)</f>
        <v>320.13341545399999</v>
      </c>
      <c r="H274" s="155"/>
      <c r="I274" s="155" t="str">
        <f>VLOOKUP(A274,'Questions_de_Village_V1-2-1'!$A:$AB,10,FALSE)</f>
        <v>Daibaba_1_Maigana_</v>
      </c>
      <c r="J274" s="155" t="str">
        <f>VLOOKUP(A274,'Questions_de_Village_V1-2-1'!$A:$AB,11,FALSE)</f>
        <v>Albirebi</v>
      </c>
      <c r="K274" s="155" t="str">
        <f>VLOOKUP(A274,'Questions_de_Village_V1-2-1'!$A:$AB,14,FALSE)</f>
        <v>bh_in_village</v>
      </c>
      <c r="L274" s="155">
        <f>VLOOKUP(A274,'Questions_de_Village_V1-2-1'!$A:$AB,15,FALSE)</f>
        <v>1</v>
      </c>
      <c r="M274" s="155">
        <f>VLOOKUP(A274,'Questions_de_Village_V1-2-1'!$A:$AB,16,FALSE)</f>
        <v>0</v>
      </c>
      <c r="N274" s="101"/>
      <c r="O274" s="101"/>
      <c r="P274" s="101">
        <v>157</v>
      </c>
      <c r="Q274" s="101">
        <v>175</v>
      </c>
      <c r="R274" s="101">
        <v>19</v>
      </c>
      <c r="S274" s="99">
        <v>137</v>
      </c>
      <c r="T274" s="99">
        <v>91</v>
      </c>
      <c r="U274" s="103">
        <v>66.423357664233578</v>
      </c>
      <c r="V274" s="99">
        <v>47</v>
      </c>
      <c r="W274" s="103">
        <v>34.306569343065696</v>
      </c>
      <c r="X274" s="102">
        <v>7.2105263157894735</v>
      </c>
      <c r="Y274" s="102">
        <v>4.7894736842105265</v>
      </c>
      <c r="Z274" s="102">
        <v>2.4736842105263159</v>
      </c>
      <c r="AA274" s="105">
        <v>13</v>
      </c>
      <c r="AB274" s="103">
        <v>68.421052631578945</v>
      </c>
      <c r="AC274" s="105">
        <v>4</v>
      </c>
      <c r="AD274" s="103">
        <v>21.052631578947366</v>
      </c>
      <c r="AE274" s="105">
        <v>2</v>
      </c>
      <c r="AF274" s="103">
        <v>10.526315789473683</v>
      </c>
      <c r="AG274" s="105">
        <v>0</v>
      </c>
      <c r="AH274" s="103">
        <v>0</v>
      </c>
      <c r="AI274" s="101">
        <v>24</v>
      </c>
      <c r="AJ274" s="101">
        <v>23</v>
      </c>
      <c r="AK274" s="103">
        <v>51.063829787234042</v>
      </c>
      <c r="AL274" s="103">
        <v>48.936170212765958</v>
      </c>
      <c r="AM274" s="103">
        <v>100</v>
      </c>
      <c r="AN274" s="104">
        <v>35.382978723404257</v>
      </c>
    </row>
    <row r="275" spans="1:40" x14ac:dyDescent="0.25">
      <c r="A275" s="100" t="s">
        <v>1100</v>
      </c>
      <c r="B275" s="101" t="s">
        <v>1943</v>
      </c>
      <c r="C275" s="155" t="str">
        <f>VLOOKUP(A275,'Questions_de_Village_V1-2-1'!$A:$AB,1,FALSE)</f>
        <v>Djabou Woulatissa</v>
      </c>
      <c r="D275" s="155" t="str">
        <f>VLOOKUP(A275,'Questions_de_Village_V1-2-1'!$A:$AB,9,FALSE)</f>
        <v>Djabou Wald Issa</v>
      </c>
      <c r="E275" s="155">
        <f>VLOOKUP(A275,'Questions_de_Village_V1-2-1'!$A:$AB,4,FALSE)</f>
        <v>12.2523410114</v>
      </c>
      <c r="F275" s="155">
        <f>VLOOKUP(A275,'Questions_de_Village_V1-2-1'!$A:$AB,5,FALSE)</f>
        <v>16.834543572499999</v>
      </c>
      <c r="G275" s="155">
        <f>VLOOKUP(A275,'Questions_de_Village_V1-2-1'!$A:$AB,6,FALSE)</f>
        <v>325.37839026900002</v>
      </c>
      <c r="H275" s="155"/>
      <c r="I275" s="155" t="str">
        <f>VLOOKUP(A275,'Questions_de_Village_V1-2-1'!$A:$AB,10,FALSE)</f>
        <v>Daibaba_1_Maigana_</v>
      </c>
      <c r="J275" s="155" t="str">
        <f>VLOOKUP(A275,'Questions_de_Village_V1-2-1'!$A:$AB,11,FALSE)</f>
        <v>Albirebi</v>
      </c>
      <c r="K275" s="155" t="str">
        <f>VLOOKUP(A275,'Questions_de_Village_V1-2-1'!$A:$AB,14,FALSE)</f>
        <v>bh_in_village</v>
      </c>
      <c r="L275" s="155">
        <f>VLOOKUP(A275,'Questions_de_Village_V1-2-1'!$A:$AB,15,FALSE)</f>
        <v>1</v>
      </c>
      <c r="M275" s="155">
        <f>VLOOKUP(A275,'Questions_de_Village_V1-2-1'!$A:$AB,16,FALSE)</f>
        <v>0</v>
      </c>
      <c r="N275" s="101"/>
      <c r="O275" s="101"/>
      <c r="P275" s="101">
        <v>529</v>
      </c>
      <c r="Q275" s="101">
        <v>534</v>
      </c>
      <c r="R275" s="101">
        <v>6</v>
      </c>
      <c r="S275" s="99">
        <v>57</v>
      </c>
      <c r="T275" s="99">
        <v>43</v>
      </c>
      <c r="U275" s="103">
        <v>75.438596491228068</v>
      </c>
      <c r="V275" s="99">
        <v>17</v>
      </c>
      <c r="W275" s="103">
        <v>29.82456140350877</v>
      </c>
      <c r="X275" s="102">
        <v>9.5</v>
      </c>
      <c r="Y275" s="102">
        <v>7.166666666666667</v>
      </c>
      <c r="Z275" s="102">
        <v>2.8333333333333335</v>
      </c>
      <c r="AA275" s="105">
        <v>4</v>
      </c>
      <c r="AB275" s="103">
        <v>66.666666666666657</v>
      </c>
      <c r="AC275" s="105">
        <v>2</v>
      </c>
      <c r="AD275" s="103">
        <v>33.333333333333329</v>
      </c>
      <c r="AE275" s="105">
        <v>0</v>
      </c>
      <c r="AF275" s="103">
        <v>0</v>
      </c>
      <c r="AG275" s="105">
        <v>0</v>
      </c>
      <c r="AH275" s="103">
        <v>0</v>
      </c>
      <c r="AI275" s="101">
        <v>6</v>
      </c>
      <c r="AJ275" s="101">
        <v>11</v>
      </c>
      <c r="AK275" s="103">
        <v>35.294117647058826</v>
      </c>
      <c r="AL275" s="103">
        <v>64.705882352941174</v>
      </c>
      <c r="AM275" s="103">
        <v>100</v>
      </c>
      <c r="AN275" s="104">
        <v>38</v>
      </c>
    </row>
    <row r="276" spans="1:40" x14ac:dyDescent="0.25">
      <c r="A276" s="100" t="s">
        <v>547</v>
      </c>
      <c r="B276" s="101" t="s">
        <v>547</v>
      </c>
      <c r="C276" s="155" t="str">
        <f>VLOOKUP(A276,'Questions_de_Village_V1-2-1'!$A:$AB,1,FALSE)</f>
        <v>Djamadi</v>
      </c>
      <c r="D276" s="155" t="str">
        <f>VLOOKUP(A276,'Questions_de_Village_V1-2-1'!$A:$AB,9,FALSE)</f>
        <v>Djamadi</v>
      </c>
      <c r="E276" s="155">
        <f>VLOOKUP(A276,'Questions_de_Village_V1-2-1'!$A:$AB,4,FALSE)</f>
        <v>12.0087093526</v>
      </c>
      <c r="F276" s="155">
        <f>VLOOKUP(A276,'Questions_de_Village_V1-2-1'!$A:$AB,5,FALSE)</f>
        <v>17.198173332</v>
      </c>
      <c r="G276" s="155">
        <f>VLOOKUP(A276,'Questions_de_Village_V1-2-1'!$A:$AB,6,FALSE)</f>
        <v>340.02555317500003</v>
      </c>
      <c r="H276" s="155"/>
      <c r="I276" s="155" t="str">
        <f>VLOOKUP(A276,'Questions_de_Village_V1-2-1'!$A:$AB,10,FALSE)</f>
        <v>Amloudouba</v>
      </c>
      <c r="J276" s="155" t="str">
        <f>VLOOKUP(A276,'Questions_de_Village_V1-2-1'!$A:$AB,11,FALSE)</f>
        <v>Ouled_Bili</v>
      </c>
      <c r="K276" s="155" t="str">
        <f>VLOOKUP(A276,'Questions_de_Village_V1-2-1'!$A:$AB,14,FALSE)</f>
        <v>bh_in_village</v>
      </c>
      <c r="L276" s="155">
        <f>VLOOKUP(A276,'Questions_de_Village_V1-2-1'!$A:$AB,15,FALSE)</f>
        <v>1</v>
      </c>
      <c r="M276" s="155">
        <f>VLOOKUP(A276,'Questions_de_Village_V1-2-1'!$A:$AB,16,FALSE)</f>
        <v>0</v>
      </c>
      <c r="N276" s="101"/>
      <c r="O276" s="101"/>
      <c r="P276" s="101">
        <v>1550</v>
      </c>
      <c r="Q276" s="101">
        <v>1599</v>
      </c>
      <c r="R276" s="101">
        <v>50</v>
      </c>
      <c r="S276" s="99">
        <v>256</v>
      </c>
      <c r="T276" s="99">
        <v>156</v>
      </c>
      <c r="U276" s="103">
        <v>60.9375</v>
      </c>
      <c r="V276" s="99">
        <v>95</v>
      </c>
      <c r="W276" s="103">
        <v>37.109375</v>
      </c>
      <c r="X276" s="102">
        <v>5.12</v>
      </c>
      <c r="Y276" s="102">
        <v>3.3191489361702127</v>
      </c>
      <c r="Z276" s="102">
        <v>1.9</v>
      </c>
      <c r="AA276" s="105">
        <v>48</v>
      </c>
      <c r="AB276" s="103">
        <v>96</v>
      </c>
      <c r="AC276" s="105">
        <v>2</v>
      </c>
      <c r="AD276" s="103">
        <v>4</v>
      </c>
      <c r="AE276" s="105">
        <v>0</v>
      </c>
      <c r="AF276" s="103">
        <v>0</v>
      </c>
      <c r="AG276" s="105">
        <v>0</v>
      </c>
      <c r="AH276" s="103">
        <v>0</v>
      </c>
      <c r="AI276" s="101">
        <v>53</v>
      </c>
      <c r="AJ276" s="101">
        <v>42</v>
      </c>
      <c r="AK276" s="103">
        <v>55.78947368421052</v>
      </c>
      <c r="AL276" s="103">
        <v>44.210526315789473</v>
      </c>
      <c r="AM276" s="103">
        <v>100</v>
      </c>
      <c r="AN276" s="104">
        <v>31.13684210526316</v>
      </c>
    </row>
    <row r="277" spans="1:40" x14ac:dyDescent="0.25">
      <c r="A277" s="100" t="s">
        <v>1868</v>
      </c>
      <c r="B277" s="101" t="s">
        <v>1984</v>
      </c>
      <c r="C277" s="155" t="str">
        <f>VLOOKUP(A277,'Questions_de_Village_V1-2-1'!$A:$AB,1,FALSE)</f>
        <v>Djamal-Waguif 1</v>
      </c>
      <c r="D277" s="155" t="str">
        <f>VLOOKUP(A277,'Questions_de_Village_V1-2-1'!$A:$AB,9,FALSE)</f>
        <v>Djamal Wagif2</v>
      </c>
      <c r="E277" s="155">
        <f>VLOOKUP(A277,'Questions_de_Village_V1-2-1'!$A:$AB,4,FALSE)</f>
        <v>11.8352531566</v>
      </c>
      <c r="F277" s="155">
        <f>VLOOKUP(A277,'Questions_de_Village_V1-2-1'!$A:$AB,5,FALSE)</f>
        <v>17.307062746100002</v>
      </c>
      <c r="G277" s="155">
        <f>VLOOKUP(A277,'Questions_de_Village_V1-2-1'!$A:$AB,6,FALSE)</f>
        <v>348.67143588200003</v>
      </c>
      <c r="H277" s="155"/>
      <c r="I277" s="155" t="str">
        <f>VLOOKUP(A277,'Questions_de_Village_V1-2-1'!$A:$AB,10,FALSE)</f>
        <v>Yessie</v>
      </c>
      <c r="J277" s="155" t="str">
        <f>VLOOKUP(A277,'Questions_de_Village_V1-2-1'!$A:$AB,11,FALSE)</f>
        <v>Gama</v>
      </c>
      <c r="K277" s="155" t="str">
        <f>VLOOKUP(A277,'Questions_de_Village_V1-2-1'!$A:$AB,14,FALSE)</f>
        <v>open_well_in_or_near_village</v>
      </c>
      <c r="L277" s="155">
        <f>VLOOKUP(A277,'Questions_de_Village_V1-2-1'!$A:$AB,15,FALSE)</f>
        <v>0</v>
      </c>
      <c r="M277" s="155">
        <f>VLOOKUP(A277,'Questions_de_Village_V1-2-1'!$A:$AB,16,FALSE)</f>
        <v>0</v>
      </c>
      <c r="N277" s="101"/>
      <c r="O277" s="101"/>
      <c r="P277" s="101">
        <v>1725</v>
      </c>
      <c r="Q277" s="101">
        <v>1757</v>
      </c>
      <c r="R277" s="101">
        <v>33</v>
      </c>
      <c r="S277" s="99">
        <v>208</v>
      </c>
      <c r="T277" s="99">
        <v>143</v>
      </c>
      <c r="U277" s="103">
        <v>68.75</v>
      </c>
      <c r="V277" s="99">
        <v>55</v>
      </c>
      <c r="W277" s="103">
        <v>26.442307692307693</v>
      </c>
      <c r="X277" s="102">
        <v>6.3030303030303028</v>
      </c>
      <c r="Y277" s="102">
        <v>4.46875</v>
      </c>
      <c r="Z277" s="102">
        <v>1.6666666666666667</v>
      </c>
      <c r="AA277" s="105">
        <v>30</v>
      </c>
      <c r="AB277" s="103">
        <v>90.909090909090907</v>
      </c>
      <c r="AC277" s="105">
        <v>3</v>
      </c>
      <c r="AD277" s="103">
        <v>9.0909090909090917</v>
      </c>
      <c r="AE277" s="105">
        <v>0</v>
      </c>
      <c r="AF277" s="103">
        <v>0</v>
      </c>
      <c r="AG277" s="105">
        <v>0</v>
      </c>
      <c r="AH277" s="103">
        <v>0</v>
      </c>
      <c r="AI277" s="101">
        <v>31</v>
      </c>
      <c r="AJ277" s="101">
        <v>24</v>
      </c>
      <c r="AK277" s="103">
        <v>56.36363636363636</v>
      </c>
      <c r="AL277" s="103">
        <v>43.636363636363633</v>
      </c>
      <c r="AM277" s="103">
        <v>100</v>
      </c>
      <c r="AN277" s="104">
        <v>26.363636363636363</v>
      </c>
    </row>
    <row r="278" spans="1:40" x14ac:dyDescent="0.25">
      <c r="A278" s="100" t="s">
        <v>1885</v>
      </c>
      <c r="B278" s="101" t="s">
        <v>1885</v>
      </c>
      <c r="C278" s="155" t="str">
        <f>VLOOKUP(A278,'Questions_de_Village_V1-2-1'!$A:$AB,1,FALSE)</f>
        <v>Djambalbatha</v>
      </c>
      <c r="D278" s="155" t="str">
        <f>VLOOKUP(A278,'Questions_de_Village_V1-2-1'!$A:$AB,9,FALSE)</f>
        <v>Gama(Djamalbataha)</v>
      </c>
      <c r="E278" s="155">
        <f>VLOOKUP(A278,'Questions_de_Village_V1-2-1'!$A:$AB,4,FALSE)</f>
        <v>11.7884226833</v>
      </c>
      <c r="F278" s="155">
        <f>VLOOKUP(A278,'Questions_de_Village_V1-2-1'!$A:$AB,5,FALSE)</f>
        <v>17.157532421999999</v>
      </c>
      <c r="G278" s="155">
        <f>VLOOKUP(A278,'Questions_de_Village_V1-2-1'!$A:$AB,6,FALSE)</f>
        <v>342.19962020700001</v>
      </c>
      <c r="H278" s="155"/>
      <c r="I278" s="155" t="str">
        <f>VLOOKUP(A278,'Questions_de_Village_V1-2-1'!$A:$AB,10,FALSE)</f>
        <v>Borno</v>
      </c>
      <c r="J278" s="155" t="str">
        <f>VLOOKUP(A278,'Questions_de_Village_V1-2-1'!$A:$AB,11,FALSE)</f>
        <v>Gama</v>
      </c>
      <c r="K278" s="155" t="str">
        <f>VLOOKUP(A278,'Questions_de_Village_V1-2-1'!$A:$AB,14,FALSE)</f>
        <v>bh_in_village</v>
      </c>
      <c r="L278" s="155">
        <f>VLOOKUP(A278,'Questions_de_Village_V1-2-1'!$A:$AB,15,FALSE)</f>
        <v>8</v>
      </c>
      <c r="M278" s="155">
        <f>VLOOKUP(A278,'Questions_de_Village_V1-2-1'!$A:$AB,16,FALSE)</f>
        <v>0</v>
      </c>
      <c r="N278" s="101"/>
      <c r="O278" s="101"/>
      <c r="P278" s="101">
        <v>2417</v>
      </c>
      <c r="Q278" s="101">
        <v>2563</v>
      </c>
      <c r="R278" s="101">
        <v>147</v>
      </c>
      <c r="S278" s="99">
        <v>847</v>
      </c>
      <c r="T278" s="99">
        <v>541</v>
      </c>
      <c r="U278" s="103">
        <v>63.872491145218412</v>
      </c>
      <c r="V278" s="99">
        <v>210</v>
      </c>
      <c r="W278" s="103">
        <v>24.793388429752067</v>
      </c>
      <c r="X278" s="102">
        <v>5.7619047619047619</v>
      </c>
      <c r="Y278" s="102">
        <v>4.1615384615384619</v>
      </c>
      <c r="Z278" s="102">
        <v>1.4285714285714286</v>
      </c>
      <c r="AA278" s="105">
        <v>118</v>
      </c>
      <c r="AB278" s="103">
        <v>80.27210884353741</v>
      </c>
      <c r="AC278" s="105">
        <v>28</v>
      </c>
      <c r="AD278" s="103">
        <v>19.047619047619047</v>
      </c>
      <c r="AE278" s="105">
        <v>1</v>
      </c>
      <c r="AF278" s="103">
        <v>0.68027210884353739</v>
      </c>
      <c r="AG278" s="105">
        <v>0</v>
      </c>
      <c r="AH278" s="103">
        <v>0</v>
      </c>
      <c r="AI278" s="101">
        <v>96</v>
      </c>
      <c r="AJ278" s="101">
        <v>105</v>
      </c>
      <c r="AK278" s="103">
        <v>45.714285714285715</v>
      </c>
      <c r="AL278" s="103">
        <v>50</v>
      </c>
      <c r="AM278" s="103">
        <v>95.714285714285722</v>
      </c>
      <c r="AN278" s="104">
        <v>23.923809523809524</v>
      </c>
    </row>
    <row r="279" spans="1:40" x14ac:dyDescent="0.25">
      <c r="A279" s="100" t="s">
        <v>1373</v>
      </c>
      <c r="B279" s="101" t="s">
        <v>2012</v>
      </c>
      <c r="C279" s="155" t="str">
        <f>VLOOKUP(A279,'Questions_de_Village_V1-2-1'!$A:$AB,1,FALSE)</f>
        <v>Djarawa</v>
      </c>
      <c r="D279" s="155" t="str">
        <f>VLOOKUP(A279,'Questions_de_Village_V1-2-1'!$A:$AB,9,FALSE)</f>
        <v>Djarwa</v>
      </c>
      <c r="E279" s="155">
        <f>VLOOKUP(A279,'Questions_de_Village_V1-2-1'!$A:$AB,4,FALSE)</f>
        <v>12.092438898499999</v>
      </c>
      <c r="F279" s="155">
        <f>VLOOKUP(A279,'Questions_de_Village_V1-2-1'!$A:$AB,5,FALSE)</f>
        <v>16.3182690177</v>
      </c>
      <c r="G279" s="155">
        <f>VLOOKUP(A279,'Questions_de_Village_V1-2-1'!$A:$AB,6,FALSE)</f>
        <v>305.43544214799999</v>
      </c>
      <c r="H279" s="155"/>
      <c r="I279" s="155" t="str">
        <f>VLOOKUP(A279,'Questions_de_Village_V1-2-1'!$A:$AB,10,FALSE)</f>
        <v>Daibaba_1_Maigana_</v>
      </c>
      <c r="J279" s="155" t="str">
        <f>VLOOKUP(A279,'Questions_de_Village_V1-2-1'!$A:$AB,11,FALSE)</f>
        <v>Maigana</v>
      </c>
      <c r="K279" s="155" t="str">
        <f>VLOOKUP(A279,'Questions_de_Village_V1-2-1'!$A:$AB,14,FALSE)</f>
        <v>bh_in_village</v>
      </c>
      <c r="L279" s="155">
        <f>VLOOKUP(A279,'Questions_de_Village_V1-2-1'!$A:$AB,15,FALSE)</f>
        <v>1</v>
      </c>
      <c r="M279" s="155">
        <f>VLOOKUP(A279,'Questions_de_Village_V1-2-1'!$A:$AB,16,FALSE)</f>
        <v>0</v>
      </c>
      <c r="N279" s="101"/>
      <c r="O279" s="101"/>
      <c r="P279" s="101">
        <v>1892</v>
      </c>
      <c r="Q279" s="101">
        <v>1952</v>
      </c>
      <c r="R279" s="101">
        <v>61</v>
      </c>
      <c r="S279" s="99">
        <v>436</v>
      </c>
      <c r="T279" s="99">
        <v>301</v>
      </c>
      <c r="U279" s="103">
        <v>69.036697247706428</v>
      </c>
      <c r="V279" s="99">
        <v>141</v>
      </c>
      <c r="W279" s="103">
        <v>32.339449541284402</v>
      </c>
      <c r="X279" s="102">
        <v>7.1475409836065573</v>
      </c>
      <c r="Y279" s="102">
        <v>5.1896551724137927</v>
      </c>
      <c r="Z279" s="102">
        <v>2.3114754098360657</v>
      </c>
      <c r="AA279" s="105">
        <v>46</v>
      </c>
      <c r="AB279" s="103">
        <v>75.409836065573771</v>
      </c>
      <c r="AC279" s="105">
        <v>15</v>
      </c>
      <c r="AD279" s="103">
        <v>24.590163934426229</v>
      </c>
      <c r="AE279" s="105">
        <v>0</v>
      </c>
      <c r="AF279" s="103">
        <v>0</v>
      </c>
      <c r="AG279" s="105">
        <v>0</v>
      </c>
      <c r="AH279" s="103">
        <v>0</v>
      </c>
      <c r="AI279" s="101">
        <v>64</v>
      </c>
      <c r="AJ279" s="101">
        <v>77</v>
      </c>
      <c r="AK279" s="103">
        <v>45.390070921985817</v>
      </c>
      <c r="AL279" s="103">
        <v>54.609929078014183</v>
      </c>
      <c r="AM279" s="103">
        <v>100</v>
      </c>
      <c r="AN279" s="104">
        <v>34.340425531914896</v>
      </c>
    </row>
    <row r="280" spans="1:40" x14ac:dyDescent="0.25">
      <c r="A280" s="100" t="s">
        <v>1912</v>
      </c>
      <c r="B280" s="101" t="s">
        <v>1912</v>
      </c>
      <c r="C280" s="155" t="str">
        <f>VLOOKUP(A280,'Questions_de_Village_V1-2-1'!$A:$AB,1,FALSE)</f>
        <v>Djarawa Annabagaya</v>
      </c>
      <c r="D280" s="155" t="str">
        <f>VLOOKUP(A280,'Questions_de_Village_V1-2-1'!$A:$AB,9,FALSE)</f>
        <v>Djarwa</v>
      </c>
      <c r="E280" s="155">
        <f>VLOOKUP(A280,'Questions_de_Village_V1-2-1'!$A:$AB,4,FALSE)</f>
        <v>12.1387475754</v>
      </c>
      <c r="F280" s="155">
        <f>VLOOKUP(A280,'Questions_de_Village_V1-2-1'!$A:$AB,5,FALSE)</f>
        <v>16.354000906700001</v>
      </c>
      <c r="G280" s="155">
        <f>VLOOKUP(A280,'Questions_de_Village_V1-2-1'!$A:$AB,6,FALSE)</f>
        <v>323.65608022999999</v>
      </c>
      <c r="H280" s="155"/>
      <c r="I280" s="155" t="str">
        <f>VLOOKUP(A280,'Questions_de_Village_V1-2-1'!$A:$AB,10,FALSE)</f>
        <v>Daibaba_1_Maigana_</v>
      </c>
      <c r="J280" s="155" t="str">
        <f>VLOOKUP(A280,'Questions_de_Village_V1-2-1'!$A:$AB,11,FALSE)</f>
        <v>Maigana</v>
      </c>
      <c r="K280" s="155" t="str">
        <f>VLOOKUP(A280,'Questions_de_Village_V1-2-1'!$A:$AB,14,FALSE)</f>
        <v>open_well_far_from_village</v>
      </c>
      <c r="L280" s="155">
        <f>VLOOKUP(A280,'Questions_de_Village_V1-2-1'!$A:$AB,15,FALSE)</f>
        <v>0</v>
      </c>
      <c r="M280" s="155">
        <f>VLOOKUP(A280,'Questions_de_Village_V1-2-1'!$A:$AB,16,FALSE)</f>
        <v>0</v>
      </c>
      <c r="N280" s="101"/>
      <c r="O280" s="101"/>
      <c r="P280" s="101">
        <v>2707</v>
      </c>
      <c r="Q280" s="101">
        <v>2726</v>
      </c>
      <c r="R280" s="101">
        <v>20</v>
      </c>
      <c r="S280" s="99">
        <v>117</v>
      </c>
      <c r="T280" s="99">
        <v>73</v>
      </c>
      <c r="U280" s="103">
        <v>62.393162393162392</v>
      </c>
      <c r="V280" s="99">
        <v>38</v>
      </c>
      <c r="W280" s="103">
        <v>32.478632478632477</v>
      </c>
      <c r="X280" s="102">
        <v>5.85</v>
      </c>
      <c r="Y280" s="102">
        <v>3.65</v>
      </c>
      <c r="Z280" s="102">
        <v>1.9</v>
      </c>
      <c r="AA280" s="105">
        <v>17</v>
      </c>
      <c r="AB280" s="103">
        <v>85</v>
      </c>
      <c r="AC280" s="105">
        <v>1</v>
      </c>
      <c r="AD280" s="103">
        <v>5</v>
      </c>
      <c r="AE280" s="105">
        <v>2</v>
      </c>
      <c r="AF280" s="103">
        <v>10</v>
      </c>
      <c r="AG280" s="105">
        <v>0</v>
      </c>
      <c r="AH280" s="103">
        <v>0</v>
      </c>
      <c r="AI280" s="101">
        <v>15</v>
      </c>
      <c r="AJ280" s="101">
        <v>23</v>
      </c>
      <c r="AK280" s="103">
        <v>39.473684210526315</v>
      </c>
      <c r="AL280" s="103">
        <v>60.526315789473685</v>
      </c>
      <c r="AM280" s="103">
        <v>100</v>
      </c>
      <c r="AN280" s="104">
        <v>30.578947368421051</v>
      </c>
    </row>
    <row r="281" spans="1:40" x14ac:dyDescent="0.25">
      <c r="A281" s="149" t="s">
        <v>1374</v>
      </c>
      <c r="B281" s="101" t="s">
        <v>2016</v>
      </c>
      <c r="C281" s="155" t="str">
        <f>VLOOKUP(A281,'Questions_de_Village_V1-2-1'!$A:$AB,1,FALSE)</f>
        <v>Djarawa Farhana</v>
      </c>
      <c r="D281" s="155" t="str">
        <f>VLOOKUP(A281,'Questions_de_Village_V1-2-1'!$A:$AB,9,FALSE)</f>
        <v>Djarwa</v>
      </c>
      <c r="E281" s="155">
        <f>VLOOKUP(A281,'Questions_de_Village_V1-2-1'!$A:$AB,4,FALSE)</f>
        <v>12.092438898499999</v>
      </c>
      <c r="F281" s="155">
        <f>VLOOKUP(A281,'Questions_de_Village_V1-2-1'!$A:$AB,5,FALSE)</f>
        <v>16.3182690177</v>
      </c>
      <c r="G281" s="155">
        <f>VLOOKUP(A281,'Questions_de_Village_V1-2-1'!$A:$AB,6,FALSE)</f>
        <v>305.43544214799999</v>
      </c>
      <c r="H281" s="155"/>
      <c r="I281" s="155" t="str">
        <f>VLOOKUP(A281,'Questions_de_Village_V1-2-1'!$A:$AB,10,FALSE)</f>
        <v>Daibaba_1_Maigana_</v>
      </c>
      <c r="J281" s="155" t="str">
        <f>VLOOKUP(A281,'Questions_de_Village_V1-2-1'!$A:$AB,11,FALSE)</f>
        <v>Maigana</v>
      </c>
      <c r="K281" s="155" t="str">
        <f>VLOOKUP(A281,'Questions_de_Village_V1-2-1'!$A:$AB,14,FALSE)</f>
        <v>bh_in_village</v>
      </c>
      <c r="L281" s="155">
        <f>VLOOKUP(A281,'Questions_de_Village_V1-2-1'!$A:$AB,15,FALSE)</f>
        <v>1</v>
      </c>
      <c r="M281" s="155">
        <f>VLOOKUP(A281,'Questions_de_Village_V1-2-1'!$A:$AB,16,FALSE)</f>
        <v>0</v>
      </c>
      <c r="N281" s="101"/>
      <c r="O281" s="101"/>
      <c r="P281" s="101">
        <v>2774</v>
      </c>
      <c r="Q281" s="101">
        <v>2788</v>
      </c>
      <c r="R281" s="101">
        <v>15</v>
      </c>
      <c r="S281" s="99">
        <v>81</v>
      </c>
      <c r="T281" s="99">
        <v>48</v>
      </c>
      <c r="U281" s="103">
        <v>59.259259259259252</v>
      </c>
      <c r="V281" s="99">
        <v>34</v>
      </c>
      <c r="W281" s="103">
        <v>41.975308641975303</v>
      </c>
      <c r="X281" s="102">
        <v>5.4</v>
      </c>
      <c r="Y281" s="102">
        <v>3.2</v>
      </c>
      <c r="Z281" s="102">
        <v>2.2666666666666666</v>
      </c>
      <c r="AA281" s="105">
        <v>12</v>
      </c>
      <c r="AB281" s="103">
        <v>80</v>
      </c>
      <c r="AC281" s="105">
        <v>3</v>
      </c>
      <c r="AD281" s="103">
        <v>20</v>
      </c>
      <c r="AE281" s="105">
        <v>0</v>
      </c>
      <c r="AF281" s="103">
        <v>0</v>
      </c>
      <c r="AG281" s="105">
        <v>0</v>
      </c>
      <c r="AH281" s="103">
        <v>0</v>
      </c>
      <c r="AI281" s="101">
        <v>18</v>
      </c>
      <c r="AJ281" s="101">
        <v>16</v>
      </c>
      <c r="AK281" s="103">
        <v>52.941176470588239</v>
      </c>
      <c r="AL281" s="103">
        <v>47.058823529411761</v>
      </c>
      <c r="AM281" s="103">
        <v>100</v>
      </c>
      <c r="AN281" s="104">
        <v>22.5</v>
      </c>
    </row>
    <row r="282" spans="1:40" x14ac:dyDescent="0.25">
      <c r="A282" s="100" t="s">
        <v>1375</v>
      </c>
      <c r="B282" s="101" t="s">
        <v>1375</v>
      </c>
      <c r="C282" s="155" t="str">
        <f>VLOOKUP(A282,'Questions_de_Village_V1-2-1'!$A:$AB,1,FALSE)</f>
        <v>Djarawa Nabagaye</v>
      </c>
      <c r="D282" s="155" t="str">
        <f>VLOOKUP(A282,'Questions_de_Village_V1-2-1'!$A:$AB,9,FALSE)</f>
        <v>Djarwa</v>
      </c>
      <c r="E282" s="155">
        <f>VLOOKUP(A282,'Questions_de_Village_V1-2-1'!$A:$AB,4,FALSE)</f>
        <v>12.1387475754</v>
      </c>
      <c r="F282" s="155">
        <f>VLOOKUP(A282,'Questions_de_Village_V1-2-1'!$A:$AB,5,FALSE)</f>
        <v>16.354000906700001</v>
      </c>
      <c r="G282" s="155">
        <f>VLOOKUP(A282,'Questions_de_Village_V1-2-1'!$A:$AB,6,FALSE)</f>
        <v>323.65608022999999</v>
      </c>
      <c r="H282" s="155"/>
      <c r="I282" s="155" t="str">
        <f>VLOOKUP(A282,'Questions_de_Village_V1-2-1'!$A:$AB,10,FALSE)</f>
        <v>Daibaba_1_Maigana_</v>
      </c>
      <c r="J282" s="155" t="str">
        <f>VLOOKUP(A282,'Questions_de_Village_V1-2-1'!$A:$AB,11,FALSE)</f>
        <v>Maigana</v>
      </c>
      <c r="K282" s="155" t="str">
        <f>VLOOKUP(A282,'Questions_de_Village_V1-2-1'!$A:$AB,14,FALSE)</f>
        <v>open_well_far_from_village</v>
      </c>
      <c r="L282" s="155">
        <f>VLOOKUP(A282,'Questions_de_Village_V1-2-1'!$A:$AB,15,FALSE)</f>
        <v>0</v>
      </c>
      <c r="M282" s="155">
        <f>VLOOKUP(A282,'Questions_de_Village_V1-2-1'!$A:$AB,16,FALSE)</f>
        <v>0</v>
      </c>
      <c r="N282" s="101"/>
      <c r="O282" s="101"/>
      <c r="P282" s="101">
        <v>2727</v>
      </c>
      <c r="Q282" s="101">
        <v>2773</v>
      </c>
      <c r="R282" s="101">
        <v>47</v>
      </c>
      <c r="S282" s="99">
        <v>321</v>
      </c>
      <c r="T282" s="99">
        <v>221</v>
      </c>
      <c r="U282" s="103">
        <v>68.847352024922117</v>
      </c>
      <c r="V282" s="99">
        <v>119</v>
      </c>
      <c r="W282" s="103">
        <v>37.071651090342677</v>
      </c>
      <c r="X282" s="102">
        <v>6.8297872340425529</v>
      </c>
      <c r="Y282" s="102">
        <v>4.8043478260869561</v>
      </c>
      <c r="Z282" s="102">
        <v>2.5319148936170213</v>
      </c>
      <c r="AA282" s="105">
        <v>41</v>
      </c>
      <c r="AB282" s="103">
        <v>87.2340425531915</v>
      </c>
      <c r="AC282" s="105">
        <v>6</v>
      </c>
      <c r="AD282" s="103">
        <v>12.76595744680851</v>
      </c>
      <c r="AE282" s="105">
        <v>0</v>
      </c>
      <c r="AF282" s="103">
        <v>0</v>
      </c>
      <c r="AG282" s="105">
        <v>0</v>
      </c>
      <c r="AH282" s="103">
        <v>0</v>
      </c>
      <c r="AI282" s="101">
        <v>50</v>
      </c>
      <c r="AJ282" s="101">
        <v>69</v>
      </c>
      <c r="AK282" s="103">
        <v>42.016806722689076</v>
      </c>
      <c r="AL282" s="103">
        <v>57.983193277310932</v>
      </c>
      <c r="AM282" s="103">
        <v>100</v>
      </c>
      <c r="AN282" s="104">
        <v>33.554621848739494</v>
      </c>
    </row>
    <row r="283" spans="1:40" x14ac:dyDescent="0.25">
      <c r="A283" s="100" t="s">
        <v>1282</v>
      </c>
      <c r="B283" s="101" t="s">
        <v>1979</v>
      </c>
      <c r="C283" s="155" t="str">
        <f>VLOOKUP(A283,'Questions_de_Village_V1-2-1'!$A:$AB,1,FALSE)</f>
        <v>Djarma</v>
      </c>
      <c r="D283" s="155" t="str">
        <f>VLOOKUP(A283,'Questions_de_Village_V1-2-1'!$A:$AB,9,FALSE)</f>
        <v>Djarma Haroun</v>
      </c>
      <c r="E283" s="155">
        <f>VLOOKUP(A283,'Questions_de_Village_V1-2-1'!$A:$AB,4,FALSE)</f>
        <v>12.6976916564</v>
      </c>
      <c r="F283" s="155">
        <f>VLOOKUP(A283,'Questions_de_Village_V1-2-1'!$A:$AB,5,FALSE)</f>
        <v>17.0167591831</v>
      </c>
      <c r="G283" s="155">
        <f>VLOOKUP(A283,'Questions_de_Village_V1-2-1'!$A:$AB,6,FALSE)</f>
        <v>307.89203208599997</v>
      </c>
      <c r="H283" s="155"/>
      <c r="I283" s="155" t="str">
        <f>VLOOKUP(A283,'Questions_de_Village_V1-2-1'!$A:$AB,10,FALSE)</f>
        <v>Moito</v>
      </c>
      <c r="J283" s="155" t="str">
        <f>VLOOKUP(A283,'Questions_de_Village_V1-2-1'!$A:$AB,11,FALSE)</f>
        <v>Djokhana</v>
      </c>
      <c r="K283" s="155" t="str">
        <f>VLOOKUP(A283,'Questions_de_Village_V1-2-1'!$A:$AB,14,FALSE)</f>
        <v>open_well_far_from_village</v>
      </c>
      <c r="L283" s="155">
        <f>VLOOKUP(A283,'Questions_de_Village_V1-2-1'!$A:$AB,15,FALSE)</f>
        <v>0</v>
      </c>
      <c r="M283" s="155">
        <f>VLOOKUP(A283,'Questions_de_Village_V1-2-1'!$A:$AB,16,FALSE)</f>
        <v>0</v>
      </c>
      <c r="N283" s="101"/>
      <c r="O283" s="101"/>
      <c r="P283" s="101">
        <v>1922</v>
      </c>
      <c r="Q283" s="101">
        <v>1972</v>
      </c>
      <c r="R283" s="101">
        <v>51</v>
      </c>
      <c r="S283" s="99">
        <v>367</v>
      </c>
      <c r="T283" s="99">
        <v>260</v>
      </c>
      <c r="U283" s="103">
        <v>70.844686648501366</v>
      </c>
      <c r="V283" s="99">
        <v>155</v>
      </c>
      <c r="W283" s="103">
        <v>42.234332425068125</v>
      </c>
      <c r="X283" s="102">
        <v>7.1960784313725492</v>
      </c>
      <c r="Y283" s="102">
        <v>5.0980392156862742</v>
      </c>
      <c r="Z283" s="102">
        <v>3.0392156862745097</v>
      </c>
      <c r="AA283" s="105">
        <v>47</v>
      </c>
      <c r="AB283" s="103">
        <v>92.156862745098039</v>
      </c>
      <c r="AC283" s="105">
        <v>3</v>
      </c>
      <c r="AD283" s="103">
        <v>5.8823529411764701</v>
      </c>
      <c r="AE283" s="105">
        <v>1</v>
      </c>
      <c r="AF283" s="103">
        <v>1.9607843137254901</v>
      </c>
      <c r="AG283" s="105">
        <v>0</v>
      </c>
      <c r="AH283" s="103">
        <v>0</v>
      </c>
      <c r="AI283" s="101">
        <v>74</v>
      </c>
      <c r="AJ283" s="101">
        <v>81</v>
      </c>
      <c r="AK283" s="103">
        <v>47.741935483870968</v>
      </c>
      <c r="AL283" s="103">
        <v>52.258064516129032</v>
      </c>
      <c r="AM283" s="103">
        <v>100</v>
      </c>
      <c r="AN283" s="104">
        <v>25.780645161290323</v>
      </c>
    </row>
    <row r="284" spans="1:40" x14ac:dyDescent="0.25">
      <c r="A284" s="100" t="s">
        <v>1794</v>
      </c>
      <c r="B284" s="101" t="s">
        <v>1950</v>
      </c>
      <c r="C284" s="155" t="e">
        <f>VLOOKUP(A284,'Questions_de_Village_V1-2-1'!$A:$AB,1,FALSE)</f>
        <v>#N/A</v>
      </c>
      <c r="D284" s="155" t="e">
        <f>VLOOKUP(A284,'Questions_de_Village_V1-2-1'!$A:$AB,9,FALSE)</f>
        <v>#N/A</v>
      </c>
      <c r="E284" s="155" t="e">
        <f>VLOOKUP(A284,'Questions_de_Village_V1-2-1'!$A:$AB,4,FALSE)</f>
        <v>#N/A</v>
      </c>
      <c r="F284" s="155" t="e">
        <f>VLOOKUP(A284,'Questions_de_Village_V1-2-1'!$A:$AB,5,FALSE)</f>
        <v>#N/A</v>
      </c>
      <c r="G284" s="155" t="e">
        <f>VLOOKUP(A284,'Questions_de_Village_V1-2-1'!$A:$AB,6,FALSE)</f>
        <v>#N/A</v>
      </c>
      <c r="H284" s="155"/>
      <c r="I284" s="155" t="e">
        <f>VLOOKUP(A284,'Questions_de_Village_V1-2-1'!$A:$AB,10,FALSE)</f>
        <v>#N/A</v>
      </c>
      <c r="J284" s="155" t="e">
        <f>VLOOKUP(A284,'Questions_de_Village_V1-2-1'!$A:$AB,11,FALSE)</f>
        <v>#N/A</v>
      </c>
      <c r="K284" s="155" t="e">
        <f>VLOOKUP(A284,'Questions_de_Village_V1-2-1'!$A:$AB,14,FALSE)</f>
        <v>#N/A</v>
      </c>
      <c r="L284" s="155" t="e">
        <f>VLOOKUP(A284,'Questions_de_Village_V1-2-1'!$A:$AB,15,FALSE)</f>
        <v>#N/A</v>
      </c>
      <c r="M284" s="155" t="e">
        <f>VLOOKUP(A284,'Questions_de_Village_V1-2-1'!$A:$AB,16,FALSE)</f>
        <v>#N/A</v>
      </c>
      <c r="N284" s="101"/>
      <c r="O284" s="101"/>
      <c r="P284" s="101">
        <v>846</v>
      </c>
      <c r="Q284" s="101">
        <v>876</v>
      </c>
      <c r="R284" s="101">
        <v>31</v>
      </c>
      <c r="S284" s="99">
        <v>189</v>
      </c>
      <c r="T284" s="99">
        <v>129</v>
      </c>
      <c r="U284" s="103">
        <v>68.253968253968253</v>
      </c>
      <c r="V284" s="99">
        <v>53</v>
      </c>
      <c r="W284" s="103">
        <v>28.042328042328041</v>
      </c>
      <c r="X284" s="102">
        <v>6.096774193548387</v>
      </c>
      <c r="Y284" s="102">
        <v>4.161290322580645</v>
      </c>
      <c r="Z284" s="102">
        <v>1.7096774193548387</v>
      </c>
      <c r="AA284" s="105">
        <v>31</v>
      </c>
      <c r="AB284" s="103">
        <v>100</v>
      </c>
      <c r="AC284" s="105">
        <v>0</v>
      </c>
      <c r="AD284" s="103">
        <v>0</v>
      </c>
      <c r="AE284" s="105">
        <v>0</v>
      </c>
      <c r="AF284" s="103">
        <v>0</v>
      </c>
      <c r="AG284" s="105">
        <v>0</v>
      </c>
      <c r="AH284" s="103">
        <v>0</v>
      </c>
      <c r="AI284" s="101">
        <v>26</v>
      </c>
      <c r="AJ284" s="101">
        <v>27</v>
      </c>
      <c r="AK284" s="103">
        <v>49.056603773584904</v>
      </c>
      <c r="AL284" s="103">
        <v>50.943396226415096</v>
      </c>
      <c r="AM284" s="103">
        <v>100</v>
      </c>
      <c r="AN284" s="104">
        <v>33.735849056603776</v>
      </c>
    </row>
    <row r="285" spans="1:40" x14ac:dyDescent="0.25">
      <c r="A285" s="71" t="s">
        <v>957</v>
      </c>
      <c r="B285" s="101" t="s">
        <v>957</v>
      </c>
      <c r="C285" s="155" t="str">
        <f>VLOOKUP(A285,'Questions_de_Village_V1-2-1'!$A:$AB,1,FALSE)</f>
        <v>Djaya</v>
      </c>
      <c r="D285" s="155" t="str">
        <f>VLOOKUP(A285,'Questions_de_Village_V1-2-1'!$A:$AB,9,FALSE)</f>
        <v>Djaya</v>
      </c>
      <c r="E285" s="155">
        <f>VLOOKUP(A285,'Questions_de_Village_V1-2-1'!$A:$AB,4,FALSE)</f>
        <v>12.166708575199999</v>
      </c>
      <c r="F285" s="155">
        <f>VLOOKUP(A285,'Questions_de_Village_V1-2-1'!$A:$AB,5,FALSE)</f>
        <v>17.547693921</v>
      </c>
      <c r="G285" s="155">
        <f>VLOOKUP(A285,'Questions_de_Village_V1-2-1'!$A:$AB,6,FALSE)</f>
        <v>311.43957634399999</v>
      </c>
      <c r="H285" s="155"/>
      <c r="I285" s="155" t="str">
        <f>VLOOKUP(A285,'Questions_de_Village_V1-2-1'!$A:$AB,10,FALSE)</f>
        <v>Amloudouba</v>
      </c>
      <c r="J285" s="155" t="str">
        <f>VLOOKUP(A285,'Questions_de_Village_V1-2-1'!$A:$AB,11,FALSE)</f>
        <v>Arbouchatak</v>
      </c>
      <c r="K285" s="155" t="str">
        <f>VLOOKUP(A285,'Questions_de_Village_V1-2-1'!$A:$AB,14,FALSE)</f>
        <v>swamp_far_away</v>
      </c>
      <c r="L285" s="155">
        <f>VLOOKUP(A285,'Questions_de_Village_V1-2-1'!$A:$AB,15,FALSE)</f>
        <v>0</v>
      </c>
      <c r="M285" s="155">
        <f>VLOOKUP(A285,'Questions_de_Village_V1-2-1'!$A:$AB,16,FALSE)</f>
        <v>0</v>
      </c>
      <c r="N285" s="101"/>
      <c r="O285" s="101"/>
      <c r="P285" s="101">
        <v>1337</v>
      </c>
      <c r="Q285" s="101">
        <v>1352</v>
      </c>
      <c r="R285" s="101">
        <v>16</v>
      </c>
      <c r="S285" s="99">
        <v>93</v>
      </c>
      <c r="T285" s="99">
        <v>62</v>
      </c>
      <c r="U285" s="103">
        <v>66.666666666666657</v>
      </c>
      <c r="V285" s="99">
        <v>19</v>
      </c>
      <c r="W285" s="103">
        <v>20.43010752688172</v>
      </c>
      <c r="X285" s="102">
        <v>5.8125</v>
      </c>
      <c r="Y285" s="102">
        <v>3.875</v>
      </c>
      <c r="Z285" s="102">
        <v>1.1875</v>
      </c>
      <c r="AA285" s="105">
        <v>12</v>
      </c>
      <c r="AB285" s="103">
        <v>75</v>
      </c>
      <c r="AC285" s="105">
        <v>2</v>
      </c>
      <c r="AD285" s="103">
        <v>12.5</v>
      </c>
      <c r="AE285" s="105">
        <v>1</v>
      </c>
      <c r="AF285" s="103">
        <v>6.25</v>
      </c>
      <c r="AG285" s="105">
        <v>0</v>
      </c>
      <c r="AH285" s="103">
        <v>0</v>
      </c>
      <c r="AI285" s="101">
        <v>9</v>
      </c>
      <c r="AJ285" s="101">
        <v>10</v>
      </c>
      <c r="AK285" s="103">
        <v>47.368421052631575</v>
      </c>
      <c r="AL285" s="103">
        <v>52.631578947368418</v>
      </c>
      <c r="AM285" s="103">
        <v>100</v>
      </c>
      <c r="AN285" s="104">
        <v>35.157894736842103</v>
      </c>
    </row>
    <row r="286" spans="1:40" x14ac:dyDescent="0.25">
      <c r="A286" s="149" t="s">
        <v>1808</v>
      </c>
      <c r="B286" s="101" t="s">
        <v>1808</v>
      </c>
      <c r="C286" s="155" t="e">
        <f>VLOOKUP(A286,'Questions_de_Village_V1-2-1'!$A:$AB,1,FALSE)</f>
        <v>#N/A</v>
      </c>
      <c r="D286" s="155" t="e">
        <f>VLOOKUP(A286,'Questions_de_Village_V1-2-1'!$A:$AB,9,FALSE)</f>
        <v>#N/A</v>
      </c>
      <c r="E286" s="155" t="e">
        <f>VLOOKUP(A286,'Questions_de_Village_V1-2-1'!$A:$AB,4,FALSE)</f>
        <v>#N/A</v>
      </c>
      <c r="F286" s="155" t="e">
        <f>VLOOKUP(A286,'Questions_de_Village_V1-2-1'!$A:$AB,5,FALSE)</f>
        <v>#N/A</v>
      </c>
      <c r="G286" s="155" t="e">
        <f>VLOOKUP(A286,'Questions_de_Village_V1-2-1'!$A:$AB,6,FALSE)</f>
        <v>#N/A</v>
      </c>
      <c r="H286" s="155"/>
      <c r="I286" s="155" t="e">
        <f>VLOOKUP(A286,'Questions_de_Village_V1-2-1'!$A:$AB,10,FALSE)</f>
        <v>#N/A</v>
      </c>
      <c r="J286" s="155" t="e">
        <f>VLOOKUP(A286,'Questions_de_Village_V1-2-1'!$A:$AB,11,FALSE)</f>
        <v>#N/A</v>
      </c>
      <c r="K286" s="155" t="e">
        <f>VLOOKUP(A286,'Questions_de_Village_V1-2-1'!$A:$AB,14,FALSE)</f>
        <v>#N/A</v>
      </c>
      <c r="L286" s="155" t="e">
        <f>VLOOKUP(A286,'Questions_de_Village_V1-2-1'!$A:$AB,15,FALSE)</f>
        <v>#N/A</v>
      </c>
      <c r="M286" s="155" t="e">
        <f>VLOOKUP(A286,'Questions_de_Village_V1-2-1'!$A:$AB,16,FALSE)</f>
        <v>#N/A</v>
      </c>
      <c r="N286" s="101"/>
      <c r="O286" s="101"/>
      <c r="P286" s="101">
        <v>369</v>
      </c>
      <c r="Q286" s="101">
        <v>1029</v>
      </c>
      <c r="R286" s="101">
        <v>661</v>
      </c>
      <c r="S286" s="99">
        <v>3557</v>
      </c>
      <c r="T286" s="99">
        <v>2277</v>
      </c>
      <c r="U286" s="103">
        <v>64.014619061006456</v>
      </c>
      <c r="V286" s="99">
        <v>862</v>
      </c>
      <c r="W286" s="103">
        <v>24.233904976103457</v>
      </c>
      <c r="X286" s="102">
        <v>5.3812405446293496</v>
      </c>
      <c r="Y286" s="102">
        <v>3.4447806354009076</v>
      </c>
      <c r="Z286" s="102">
        <v>1.3040847201210288</v>
      </c>
      <c r="AA286" s="105">
        <v>624</v>
      </c>
      <c r="AB286" s="103">
        <v>94.402420574886534</v>
      </c>
      <c r="AC286" s="105">
        <v>23</v>
      </c>
      <c r="AD286" s="103">
        <v>3.4795763993948561</v>
      </c>
      <c r="AE286" s="105">
        <v>3</v>
      </c>
      <c r="AF286" s="103">
        <v>0.45385779122541603</v>
      </c>
      <c r="AG286" s="105">
        <v>0</v>
      </c>
      <c r="AH286" s="103">
        <v>0</v>
      </c>
      <c r="AI286" s="101">
        <v>399</v>
      </c>
      <c r="AJ286" s="101">
        <v>462</v>
      </c>
      <c r="AK286" s="103">
        <v>46.287703016241302</v>
      </c>
      <c r="AL286" s="103">
        <v>53.596287703016245</v>
      </c>
      <c r="AM286" s="103">
        <v>99.883990719257554</v>
      </c>
      <c r="AN286" s="104">
        <v>33.104408352668216</v>
      </c>
    </row>
    <row r="287" spans="1:40" x14ac:dyDescent="0.25">
      <c r="A287" s="100" t="s">
        <v>1400</v>
      </c>
      <c r="B287" s="101" t="s">
        <v>1400</v>
      </c>
      <c r="C287" s="155" t="str">
        <f>VLOOKUP(A287,'Questions_de_Village_V1-2-1'!$A:$AB,1,FALSE)</f>
        <v>Djibni Boulala</v>
      </c>
      <c r="D287" s="155" t="str">
        <f>VLOOKUP(A287,'Questions_de_Village_V1-2-1'!$A:$AB,9,FALSE)</f>
        <v>Djibne</v>
      </c>
      <c r="E287" s="155">
        <f>VLOOKUP(A287,'Questions_de_Village_V1-2-1'!$A:$AB,4,FALSE)</f>
        <v>12.6930409204</v>
      </c>
      <c r="F287" s="155">
        <f>VLOOKUP(A287,'Questions_de_Village_V1-2-1'!$A:$AB,5,FALSE)</f>
        <v>16.439523659700001</v>
      </c>
      <c r="G287" s="155">
        <f>VLOOKUP(A287,'Questions_de_Village_V1-2-1'!$A:$AB,6,FALSE)</f>
        <v>313.775193425</v>
      </c>
      <c r="H287" s="155"/>
      <c r="I287" s="155" t="str">
        <f>VLOOKUP(A287,'Questions_de_Village_V1-2-1'!$A:$AB,10,FALSE)</f>
        <v>Moito</v>
      </c>
      <c r="J287" s="155" t="str">
        <f>VLOOKUP(A287,'Questions_de_Village_V1-2-1'!$A:$AB,11,FALSE)</f>
        <v>Moito</v>
      </c>
      <c r="K287" s="155" t="str">
        <f>VLOOKUP(A287,'Questions_de_Village_V1-2-1'!$A:$AB,14,FALSE)</f>
        <v>open_well_far_from_village</v>
      </c>
      <c r="L287" s="155">
        <f>VLOOKUP(A287,'Questions_de_Village_V1-2-1'!$A:$AB,15,FALSE)</f>
        <v>0</v>
      </c>
      <c r="M287" s="155">
        <f>VLOOKUP(A287,'Questions_de_Village_V1-2-1'!$A:$AB,16,FALSE)</f>
        <v>0</v>
      </c>
      <c r="N287" s="101"/>
      <c r="O287" s="101"/>
      <c r="P287" s="101">
        <v>3059</v>
      </c>
      <c r="Q287" s="101">
        <v>3081</v>
      </c>
      <c r="R287" s="101">
        <v>23</v>
      </c>
      <c r="S287" s="99">
        <v>196</v>
      </c>
      <c r="T287" s="99">
        <v>146</v>
      </c>
      <c r="U287" s="103">
        <v>74.489795918367349</v>
      </c>
      <c r="V287" s="99">
        <v>63</v>
      </c>
      <c r="W287" s="103">
        <v>32.142857142857146</v>
      </c>
      <c r="X287" s="102">
        <v>8.5217391304347831</v>
      </c>
      <c r="Y287" s="102">
        <v>6.6363636363636367</v>
      </c>
      <c r="Z287" s="102">
        <v>2.7391304347826089</v>
      </c>
      <c r="AA287" s="105">
        <v>20</v>
      </c>
      <c r="AB287" s="103">
        <v>86.956521739130437</v>
      </c>
      <c r="AC287" s="105">
        <v>2</v>
      </c>
      <c r="AD287" s="103">
        <v>8.695652173913043</v>
      </c>
      <c r="AE287" s="105">
        <v>1</v>
      </c>
      <c r="AF287" s="103">
        <v>4.3478260869565215</v>
      </c>
      <c r="AG287" s="105">
        <v>0</v>
      </c>
      <c r="AH287" s="103">
        <v>0</v>
      </c>
      <c r="AI287" s="101">
        <v>31</v>
      </c>
      <c r="AJ287" s="101">
        <v>32</v>
      </c>
      <c r="AK287" s="103">
        <v>49.206349206349202</v>
      </c>
      <c r="AL287" s="103">
        <v>50.793650793650791</v>
      </c>
      <c r="AM287" s="103">
        <v>100</v>
      </c>
      <c r="AN287" s="104">
        <v>38.714285714285715</v>
      </c>
    </row>
    <row r="288" spans="1:40" x14ac:dyDescent="0.25">
      <c r="A288" s="149" t="s">
        <v>1831</v>
      </c>
      <c r="B288" s="101" t="s">
        <v>1967</v>
      </c>
      <c r="C288" s="155" t="e">
        <f>VLOOKUP(A288,'Questions_de_Village_V1-2-1'!$A:$AB,1,FALSE)</f>
        <v>#N/A</v>
      </c>
      <c r="D288" s="155" t="e">
        <f>VLOOKUP(A288,'Questions_de_Village_V1-2-1'!$A:$AB,9,FALSE)</f>
        <v>#N/A</v>
      </c>
      <c r="E288" s="155" t="e">
        <f>VLOOKUP(A288,'Questions_de_Village_V1-2-1'!$A:$AB,4,FALSE)</f>
        <v>#N/A</v>
      </c>
      <c r="F288" s="155" t="e">
        <f>VLOOKUP(A288,'Questions_de_Village_V1-2-1'!$A:$AB,5,FALSE)</f>
        <v>#N/A</v>
      </c>
      <c r="G288" s="155" t="e">
        <f>VLOOKUP(A288,'Questions_de_Village_V1-2-1'!$A:$AB,6,FALSE)</f>
        <v>#N/A</v>
      </c>
      <c r="H288" s="155"/>
      <c r="I288" s="155" t="e">
        <f>VLOOKUP(A288,'Questions_de_Village_V1-2-1'!$A:$AB,10,FALSE)</f>
        <v>#N/A</v>
      </c>
      <c r="J288" s="155" t="e">
        <f>VLOOKUP(A288,'Questions_de_Village_V1-2-1'!$A:$AB,11,FALSE)</f>
        <v>#N/A</v>
      </c>
      <c r="K288" s="155" t="e">
        <f>VLOOKUP(A288,'Questions_de_Village_V1-2-1'!$A:$AB,14,FALSE)</f>
        <v>#N/A</v>
      </c>
      <c r="L288" s="155" t="e">
        <f>VLOOKUP(A288,'Questions_de_Village_V1-2-1'!$A:$AB,15,FALSE)</f>
        <v>#N/A</v>
      </c>
      <c r="M288" s="155" t="e">
        <f>VLOOKUP(A288,'Questions_de_Village_V1-2-1'!$A:$AB,16,FALSE)</f>
        <v>#N/A</v>
      </c>
      <c r="N288" s="101"/>
      <c r="O288" s="101"/>
      <c r="P288" s="101">
        <v>2490</v>
      </c>
      <c r="Q288" s="101">
        <v>2524</v>
      </c>
      <c r="R288" s="101">
        <v>35</v>
      </c>
      <c r="S288" s="99">
        <v>165</v>
      </c>
      <c r="T288" s="99">
        <v>105</v>
      </c>
      <c r="U288" s="103">
        <v>63.636363636363633</v>
      </c>
      <c r="V288" s="99">
        <v>33</v>
      </c>
      <c r="W288" s="103">
        <v>20</v>
      </c>
      <c r="X288" s="102">
        <v>4.7142857142857144</v>
      </c>
      <c r="Y288" s="102">
        <v>3</v>
      </c>
      <c r="Z288" s="102">
        <v>0.94285714285714284</v>
      </c>
      <c r="AA288" s="105">
        <v>33</v>
      </c>
      <c r="AB288" s="103">
        <v>94.285714285714278</v>
      </c>
      <c r="AC288" s="105">
        <v>1</v>
      </c>
      <c r="AD288" s="103">
        <v>2.8571428571428572</v>
      </c>
      <c r="AE288" s="105">
        <v>0</v>
      </c>
      <c r="AF288" s="103">
        <v>0</v>
      </c>
      <c r="AG288" s="105">
        <v>0</v>
      </c>
      <c r="AH288" s="103">
        <v>0</v>
      </c>
      <c r="AI288" s="101">
        <v>15</v>
      </c>
      <c r="AJ288" s="101">
        <v>18</v>
      </c>
      <c r="AK288" s="103">
        <v>45.454545454545453</v>
      </c>
      <c r="AL288" s="103">
        <v>54.54545454545454</v>
      </c>
      <c r="AM288" s="103">
        <v>100</v>
      </c>
      <c r="AN288" s="104">
        <v>36.393939393939391</v>
      </c>
    </row>
    <row r="289" spans="1:40" x14ac:dyDescent="0.25">
      <c r="A289" s="149" t="s">
        <v>1830</v>
      </c>
      <c r="B289" s="101" t="s">
        <v>1967</v>
      </c>
      <c r="C289" s="155" t="e">
        <f>VLOOKUP(A289,'Questions_de_Village_V1-2-1'!$A:$AB,1,FALSE)</f>
        <v>#N/A</v>
      </c>
      <c r="D289" s="155" t="e">
        <f>VLOOKUP(A289,'Questions_de_Village_V1-2-1'!$A:$AB,9,FALSE)</f>
        <v>#N/A</v>
      </c>
      <c r="E289" s="155" t="e">
        <f>VLOOKUP(A289,'Questions_de_Village_V1-2-1'!$A:$AB,4,FALSE)</f>
        <v>#N/A</v>
      </c>
      <c r="F289" s="155" t="e">
        <f>VLOOKUP(A289,'Questions_de_Village_V1-2-1'!$A:$AB,5,FALSE)</f>
        <v>#N/A</v>
      </c>
      <c r="G289" s="155" t="e">
        <f>VLOOKUP(A289,'Questions_de_Village_V1-2-1'!$A:$AB,6,FALSE)</f>
        <v>#N/A</v>
      </c>
      <c r="H289" s="155"/>
      <c r="I289" s="155" t="e">
        <f>VLOOKUP(A289,'Questions_de_Village_V1-2-1'!$A:$AB,10,FALSE)</f>
        <v>#N/A</v>
      </c>
      <c r="J289" s="155" t="e">
        <f>VLOOKUP(A289,'Questions_de_Village_V1-2-1'!$A:$AB,11,FALSE)</f>
        <v>#N/A</v>
      </c>
      <c r="K289" s="155" t="e">
        <f>VLOOKUP(A289,'Questions_de_Village_V1-2-1'!$A:$AB,14,FALSE)</f>
        <v>#N/A</v>
      </c>
      <c r="L289" s="155" t="e">
        <f>VLOOKUP(A289,'Questions_de_Village_V1-2-1'!$A:$AB,15,FALSE)</f>
        <v>#N/A</v>
      </c>
      <c r="M289" s="155" t="e">
        <f>VLOOKUP(A289,'Questions_de_Village_V1-2-1'!$A:$AB,16,FALSE)</f>
        <v>#N/A</v>
      </c>
      <c r="N289" s="101"/>
      <c r="O289" s="101"/>
      <c r="P289" s="101">
        <v>2475</v>
      </c>
      <c r="Q289" s="101">
        <v>2489</v>
      </c>
      <c r="R289" s="101">
        <v>15</v>
      </c>
      <c r="S289" s="99">
        <v>80</v>
      </c>
      <c r="T289" s="99">
        <v>53</v>
      </c>
      <c r="U289" s="103">
        <v>66.25</v>
      </c>
      <c r="V289" s="99">
        <v>19</v>
      </c>
      <c r="W289" s="103">
        <v>23.75</v>
      </c>
      <c r="X289" s="102">
        <v>5.333333333333333</v>
      </c>
      <c r="Y289" s="102">
        <v>3.5333333333333332</v>
      </c>
      <c r="Z289" s="102">
        <v>1.2666666666666666</v>
      </c>
      <c r="AA289" s="105">
        <v>13</v>
      </c>
      <c r="AB289" s="103">
        <v>86.666666666666671</v>
      </c>
      <c r="AC289" s="105">
        <v>1</v>
      </c>
      <c r="AD289" s="103">
        <v>6.666666666666667</v>
      </c>
      <c r="AE289" s="105">
        <v>0</v>
      </c>
      <c r="AF289" s="103">
        <v>0</v>
      </c>
      <c r="AG289" s="105">
        <v>0</v>
      </c>
      <c r="AH289" s="103">
        <v>0</v>
      </c>
      <c r="AI289" s="101">
        <v>10</v>
      </c>
      <c r="AJ289" s="101">
        <v>9</v>
      </c>
      <c r="AK289" s="103">
        <v>52.631578947368418</v>
      </c>
      <c r="AL289" s="103">
        <v>47.368421052631575</v>
      </c>
      <c r="AM289" s="103">
        <v>100</v>
      </c>
      <c r="AN289" s="104">
        <v>31.894736842105264</v>
      </c>
    </row>
    <row r="290" spans="1:40" x14ac:dyDescent="0.25">
      <c r="A290" s="100" t="s">
        <v>1195</v>
      </c>
      <c r="B290" s="101" t="s">
        <v>1195</v>
      </c>
      <c r="C290" s="155" t="str">
        <f>VLOOKUP(A290,'Questions_de_Village_V1-2-1'!$A:$AB,1,FALSE)</f>
        <v>Djimeze</v>
      </c>
      <c r="D290" s="155" t="str">
        <f>VLOOKUP(A290,'Questions_de_Village_V1-2-1'!$A:$AB,9,FALSE)</f>
        <v>Djimeze Centre</v>
      </c>
      <c r="E290" s="155">
        <f>VLOOKUP(A290,'Questions_de_Village_V1-2-1'!$A:$AB,4,FALSE)</f>
        <v>12.466931646900001</v>
      </c>
      <c r="F290" s="155">
        <f>VLOOKUP(A290,'Questions_de_Village_V1-2-1'!$A:$AB,5,FALSE)</f>
        <v>17.043405275600001</v>
      </c>
      <c r="G290" s="155">
        <f>VLOOKUP(A290,'Questions_de_Village_V1-2-1'!$A:$AB,6,FALSE)</f>
        <v>310.55902660100003</v>
      </c>
      <c r="H290" s="155"/>
      <c r="I290" s="155" t="str">
        <f>VLOOKUP(A290,'Questions_de_Village_V1-2-1'!$A:$AB,10,FALSE)</f>
        <v>Tania_1_Bokoro_</v>
      </c>
      <c r="J290" s="155" t="str">
        <f>VLOOKUP(A290,'Questions_de_Village_V1-2-1'!$A:$AB,11,FALSE)</f>
        <v>Bokoro</v>
      </c>
      <c r="K290" s="155" t="str">
        <f>VLOOKUP(A290,'Questions_de_Village_V1-2-1'!$A:$AB,14,FALSE)</f>
        <v>bh_in_village</v>
      </c>
      <c r="L290" s="155">
        <f>VLOOKUP(A290,'Questions_de_Village_V1-2-1'!$A:$AB,15,FALSE)</f>
        <v>1</v>
      </c>
      <c r="M290" s="155">
        <f>VLOOKUP(A290,'Questions_de_Village_V1-2-1'!$A:$AB,16,FALSE)</f>
        <v>0</v>
      </c>
      <c r="N290" s="101"/>
      <c r="O290" s="101"/>
      <c r="P290" s="101">
        <v>6233</v>
      </c>
      <c r="Q290" s="101">
        <v>6397</v>
      </c>
      <c r="R290" s="101">
        <v>165</v>
      </c>
      <c r="S290" s="99">
        <v>1179</v>
      </c>
      <c r="T290" s="99">
        <v>863</v>
      </c>
      <c r="U290" s="103">
        <v>73.197625106022059</v>
      </c>
      <c r="V290" s="99">
        <v>322</v>
      </c>
      <c r="W290" s="103">
        <v>27.311280746395251</v>
      </c>
      <c r="X290" s="102">
        <v>7.1454545454545455</v>
      </c>
      <c r="Y290" s="102">
        <v>5.2303030303030305</v>
      </c>
      <c r="Z290" s="102">
        <v>1.9515151515151514</v>
      </c>
      <c r="AA290" s="105">
        <v>152</v>
      </c>
      <c r="AB290" s="103">
        <v>92.121212121212125</v>
      </c>
      <c r="AC290" s="105">
        <v>7</v>
      </c>
      <c r="AD290" s="103">
        <v>4.2424242424242431</v>
      </c>
      <c r="AE290" s="105">
        <v>1</v>
      </c>
      <c r="AF290" s="103">
        <v>0.60606060606060608</v>
      </c>
      <c r="AG290" s="105">
        <v>0</v>
      </c>
      <c r="AH290" s="103">
        <v>0</v>
      </c>
      <c r="AI290" s="101">
        <v>144</v>
      </c>
      <c r="AJ290" s="101">
        <v>178</v>
      </c>
      <c r="AK290" s="103">
        <v>44.720496894409941</v>
      </c>
      <c r="AL290" s="103">
        <v>55.279503105590067</v>
      </c>
      <c r="AM290" s="103">
        <v>100</v>
      </c>
      <c r="AN290" s="104">
        <v>36.267080745341616</v>
      </c>
    </row>
    <row r="291" spans="1:40" x14ac:dyDescent="0.25">
      <c r="A291" s="100" t="s">
        <v>1927</v>
      </c>
      <c r="B291" s="101" t="s">
        <v>1927</v>
      </c>
      <c r="C291" s="155" t="str">
        <f>VLOOKUP(A291,'Questions_de_Village_V1-2-1'!$A:$AB,1,FALSE)</f>
        <v>Djimeze 1</v>
      </c>
      <c r="D291" s="155" t="str">
        <f>VLOOKUP(A291,'Questions_de_Village_V1-2-1'!$A:$AB,9,FALSE)</f>
        <v>Djimeze1</v>
      </c>
      <c r="E291" s="155">
        <f>VLOOKUP(A291,'Questions_de_Village_V1-2-1'!$A:$AB,4,FALSE)</f>
        <v>11.9839541181</v>
      </c>
      <c r="F291" s="155">
        <f>VLOOKUP(A291,'Questions_de_Village_V1-2-1'!$A:$AB,5,FALSE)</f>
        <v>17.147556337699999</v>
      </c>
      <c r="G291" s="155">
        <f>VLOOKUP(A291,'Questions_de_Village_V1-2-1'!$A:$AB,6,FALSE)</f>
        <v>325.279223522</v>
      </c>
      <c r="H291" s="155"/>
      <c r="I291" s="155" t="str">
        <f>VLOOKUP(A291,'Questions_de_Village_V1-2-1'!$A:$AB,10,FALSE)</f>
        <v>Amloudouba</v>
      </c>
      <c r="J291" s="155" t="str">
        <f>VLOOKUP(A291,'Questions_de_Village_V1-2-1'!$A:$AB,11,FALSE)</f>
        <v>Ouled_Bili</v>
      </c>
      <c r="K291" s="155" t="str">
        <f>VLOOKUP(A291,'Questions_de_Village_V1-2-1'!$A:$AB,14,FALSE)</f>
        <v>bh_in_village</v>
      </c>
      <c r="L291" s="155">
        <f>VLOOKUP(A291,'Questions_de_Village_V1-2-1'!$A:$AB,15,FALSE)</f>
        <v>1</v>
      </c>
      <c r="M291" s="155">
        <f>VLOOKUP(A291,'Questions_de_Village_V1-2-1'!$A:$AB,16,FALSE)</f>
        <v>0</v>
      </c>
      <c r="N291" s="101"/>
      <c r="O291" s="101"/>
      <c r="P291" s="101">
        <v>2294</v>
      </c>
      <c r="Q291" s="101">
        <v>2346</v>
      </c>
      <c r="R291" s="101">
        <v>53</v>
      </c>
      <c r="S291" s="99">
        <v>329</v>
      </c>
      <c r="T291" s="99">
        <v>220</v>
      </c>
      <c r="U291" s="103">
        <v>66.869300911854097</v>
      </c>
      <c r="V291" s="99">
        <v>100</v>
      </c>
      <c r="W291" s="103">
        <v>30.3951367781155</v>
      </c>
      <c r="X291" s="102">
        <v>6.2075471698113205</v>
      </c>
      <c r="Y291" s="102">
        <v>4.1509433962264151</v>
      </c>
      <c r="Z291" s="102">
        <v>1.8867924528301887</v>
      </c>
      <c r="AA291" s="105">
        <v>46</v>
      </c>
      <c r="AB291" s="103">
        <v>86.79245283018868</v>
      </c>
      <c r="AC291" s="105">
        <v>6</v>
      </c>
      <c r="AD291" s="103">
        <v>11.320754716981133</v>
      </c>
      <c r="AE291" s="105">
        <v>1</v>
      </c>
      <c r="AF291" s="103">
        <v>1.8867924528301887</v>
      </c>
      <c r="AG291" s="105">
        <v>0</v>
      </c>
      <c r="AH291" s="103">
        <v>0</v>
      </c>
      <c r="AI291" s="101">
        <v>41</v>
      </c>
      <c r="AJ291" s="101">
        <v>59</v>
      </c>
      <c r="AK291" s="103">
        <v>41</v>
      </c>
      <c r="AL291" s="103">
        <v>59</v>
      </c>
      <c r="AM291" s="103">
        <v>100</v>
      </c>
      <c r="AN291" s="104">
        <v>35.119999999999997</v>
      </c>
    </row>
    <row r="292" spans="1:40" x14ac:dyDescent="0.25">
      <c r="A292" s="150" t="s">
        <v>1441</v>
      </c>
      <c r="B292" s="101" t="s">
        <v>1441</v>
      </c>
      <c r="C292" s="155" t="str">
        <f>VLOOKUP(A292,'Questions_de_Village_V1-2-1'!$A:$AB,1,FALSE)</f>
        <v>Djimeze 2</v>
      </c>
      <c r="D292" s="155" t="str">
        <f>VLOOKUP(A292,'Questions_de_Village_V1-2-1'!$A:$AB,9,FALSE)</f>
        <v>Djimeze2</v>
      </c>
      <c r="E292" s="155">
        <f>VLOOKUP(A292,'Questions_de_Village_V1-2-1'!$A:$AB,4,FALSE)</f>
        <v>11.975504637</v>
      </c>
      <c r="F292" s="155">
        <f>VLOOKUP(A292,'Questions_de_Village_V1-2-1'!$A:$AB,5,FALSE)</f>
        <v>17.155122211399998</v>
      </c>
      <c r="G292" s="155">
        <f>VLOOKUP(A292,'Questions_de_Village_V1-2-1'!$A:$AB,6,FALSE)</f>
        <v>324.30952553399999</v>
      </c>
      <c r="H292" s="155"/>
      <c r="I292" s="155" t="str">
        <f>VLOOKUP(A292,'Questions_de_Village_V1-2-1'!$A:$AB,10,FALSE)</f>
        <v>Amloudouba</v>
      </c>
      <c r="J292" s="155" t="str">
        <f>VLOOKUP(A292,'Questions_de_Village_V1-2-1'!$A:$AB,11,FALSE)</f>
        <v>Ouled_Bili</v>
      </c>
      <c r="K292" s="155" t="str">
        <f>VLOOKUP(A292,'Questions_de_Village_V1-2-1'!$A:$AB,14,FALSE)</f>
        <v>bh_in_village</v>
      </c>
      <c r="L292" s="155">
        <f>VLOOKUP(A292,'Questions_de_Village_V1-2-1'!$A:$AB,15,FALSE)</f>
        <v>1</v>
      </c>
      <c r="M292" s="155">
        <f>VLOOKUP(A292,'Questions_de_Village_V1-2-1'!$A:$AB,16,FALSE)</f>
        <v>0</v>
      </c>
      <c r="N292" s="101"/>
      <c r="O292" s="101"/>
      <c r="P292" s="101">
        <v>619</v>
      </c>
      <c r="Q292" s="101">
        <v>647</v>
      </c>
      <c r="R292" s="101">
        <v>29</v>
      </c>
      <c r="S292" s="99">
        <v>190</v>
      </c>
      <c r="T292" s="99">
        <v>129</v>
      </c>
      <c r="U292" s="103">
        <v>67.89473684210526</v>
      </c>
      <c r="V292" s="99">
        <v>60</v>
      </c>
      <c r="W292" s="103">
        <v>31.578947368421051</v>
      </c>
      <c r="X292" s="102">
        <v>6.5517241379310347</v>
      </c>
      <c r="Y292" s="102">
        <v>4.4482758620689653</v>
      </c>
      <c r="Z292" s="102">
        <v>2.0689655172413794</v>
      </c>
      <c r="AA292" s="105">
        <v>26</v>
      </c>
      <c r="AB292" s="103">
        <v>89.65517241379311</v>
      </c>
      <c r="AC292" s="105">
        <v>3</v>
      </c>
      <c r="AD292" s="103">
        <v>10.344827586206897</v>
      </c>
      <c r="AE292" s="105">
        <v>0</v>
      </c>
      <c r="AF292" s="103">
        <v>0</v>
      </c>
      <c r="AG292" s="105">
        <v>0</v>
      </c>
      <c r="AH292" s="103">
        <v>0</v>
      </c>
      <c r="AI292" s="101">
        <v>29</v>
      </c>
      <c r="AJ292" s="101">
        <v>31</v>
      </c>
      <c r="AK292" s="103">
        <v>48.333333333333336</v>
      </c>
      <c r="AL292" s="103">
        <v>51.666666666666671</v>
      </c>
      <c r="AM292" s="103">
        <v>100</v>
      </c>
      <c r="AN292" s="104">
        <v>36.049999999999997</v>
      </c>
    </row>
    <row r="293" spans="1:40" x14ac:dyDescent="0.25">
      <c r="A293" s="71" t="s">
        <v>1797</v>
      </c>
      <c r="B293" s="101" t="s">
        <v>1797</v>
      </c>
      <c r="C293" s="155" t="e">
        <f>VLOOKUP(A293,'Questions_de_Village_V1-2-1'!$A:$AB,1,FALSE)</f>
        <v>#N/A</v>
      </c>
      <c r="D293" s="155" t="e">
        <f>VLOOKUP(A293,'Questions_de_Village_V1-2-1'!$A:$AB,9,FALSE)</f>
        <v>#N/A</v>
      </c>
      <c r="E293" s="155" t="e">
        <f>VLOOKUP(A293,'Questions_de_Village_V1-2-1'!$A:$AB,4,FALSE)</f>
        <v>#N/A</v>
      </c>
      <c r="F293" s="155" t="e">
        <f>VLOOKUP(A293,'Questions_de_Village_V1-2-1'!$A:$AB,5,FALSE)</f>
        <v>#N/A</v>
      </c>
      <c r="G293" s="155" t="e">
        <f>VLOOKUP(A293,'Questions_de_Village_V1-2-1'!$A:$AB,6,FALSE)</f>
        <v>#N/A</v>
      </c>
      <c r="H293" s="155"/>
      <c r="I293" s="155" t="e">
        <f>VLOOKUP(A293,'Questions_de_Village_V1-2-1'!$A:$AB,10,FALSE)</f>
        <v>#N/A</v>
      </c>
      <c r="J293" s="155" t="e">
        <f>VLOOKUP(A293,'Questions_de_Village_V1-2-1'!$A:$AB,11,FALSE)</f>
        <v>#N/A</v>
      </c>
      <c r="K293" s="155" t="e">
        <f>VLOOKUP(A293,'Questions_de_Village_V1-2-1'!$A:$AB,14,FALSE)</f>
        <v>#N/A</v>
      </c>
      <c r="L293" s="155" t="e">
        <f>VLOOKUP(A293,'Questions_de_Village_V1-2-1'!$A:$AB,15,FALSE)</f>
        <v>#N/A</v>
      </c>
      <c r="M293" s="155" t="e">
        <f>VLOOKUP(A293,'Questions_de_Village_V1-2-1'!$A:$AB,16,FALSE)</f>
        <v>#N/A</v>
      </c>
      <c r="N293" s="101"/>
      <c r="O293" s="101"/>
      <c r="P293" s="101">
        <v>1138</v>
      </c>
      <c r="Q293" s="101">
        <v>1157</v>
      </c>
      <c r="R293" s="101">
        <v>20</v>
      </c>
      <c r="S293" s="99">
        <v>103</v>
      </c>
      <c r="T293" s="99">
        <v>65</v>
      </c>
      <c r="U293" s="103">
        <v>63.10679611650486</v>
      </c>
      <c r="V293" s="99">
        <v>26</v>
      </c>
      <c r="W293" s="103">
        <v>25.242718446601941</v>
      </c>
      <c r="X293" s="102">
        <v>5.15</v>
      </c>
      <c r="Y293" s="102">
        <v>3.25</v>
      </c>
      <c r="Z293" s="102">
        <v>1.3</v>
      </c>
      <c r="AA293" s="105">
        <v>19</v>
      </c>
      <c r="AB293" s="103">
        <v>95</v>
      </c>
      <c r="AC293" s="105">
        <v>1</v>
      </c>
      <c r="AD293" s="103">
        <v>5</v>
      </c>
      <c r="AE293" s="105">
        <v>0</v>
      </c>
      <c r="AF293" s="103">
        <v>0</v>
      </c>
      <c r="AG293" s="105">
        <v>0</v>
      </c>
      <c r="AH293" s="103">
        <v>0</v>
      </c>
      <c r="AI293" s="101">
        <v>13</v>
      </c>
      <c r="AJ293" s="101">
        <v>12</v>
      </c>
      <c r="AK293" s="103">
        <v>50</v>
      </c>
      <c r="AL293" s="103">
        <v>46.153846153846153</v>
      </c>
      <c r="AM293" s="103">
        <v>96.15384615384616</v>
      </c>
      <c r="AN293" s="104">
        <v>42.615384615384613</v>
      </c>
    </row>
    <row r="294" spans="1:40" x14ac:dyDescent="0.25">
      <c r="A294" s="99" t="s">
        <v>1810</v>
      </c>
      <c r="B294" s="101" t="s">
        <v>1810</v>
      </c>
      <c r="C294" s="155" t="e">
        <f>VLOOKUP(A294,'Questions_de_Village_V1-2-1'!$A:$AB,1,FALSE)</f>
        <v>#N/A</v>
      </c>
      <c r="D294" s="155" t="e">
        <f>VLOOKUP(A294,'Questions_de_Village_V1-2-1'!$A:$AB,9,FALSE)</f>
        <v>#N/A</v>
      </c>
      <c r="E294" s="155" t="e">
        <f>VLOOKUP(A294,'Questions_de_Village_V1-2-1'!$A:$AB,4,FALSE)</f>
        <v>#N/A</v>
      </c>
      <c r="F294" s="155" t="e">
        <f>VLOOKUP(A294,'Questions_de_Village_V1-2-1'!$A:$AB,5,FALSE)</f>
        <v>#N/A</v>
      </c>
      <c r="G294" s="155" t="e">
        <f>VLOOKUP(A294,'Questions_de_Village_V1-2-1'!$A:$AB,6,FALSE)</f>
        <v>#N/A</v>
      </c>
      <c r="H294" s="155"/>
      <c r="I294" s="155" t="e">
        <f>VLOOKUP(A294,'Questions_de_Village_V1-2-1'!$A:$AB,10,FALSE)</f>
        <v>#N/A</v>
      </c>
      <c r="J294" s="155" t="e">
        <f>VLOOKUP(A294,'Questions_de_Village_V1-2-1'!$A:$AB,11,FALSE)</f>
        <v>#N/A</v>
      </c>
      <c r="K294" s="155" t="e">
        <f>VLOOKUP(A294,'Questions_de_Village_V1-2-1'!$A:$AB,14,FALSE)</f>
        <v>#N/A</v>
      </c>
      <c r="L294" s="155" t="e">
        <f>VLOOKUP(A294,'Questions_de_Village_V1-2-1'!$A:$AB,15,FALSE)</f>
        <v>#N/A</v>
      </c>
      <c r="M294" s="155" t="e">
        <f>VLOOKUP(A294,'Questions_de_Village_V1-2-1'!$A:$AB,16,FALSE)</f>
        <v>#N/A</v>
      </c>
      <c r="N294" s="101"/>
      <c r="O294" s="101"/>
      <c r="P294" s="101">
        <v>1111</v>
      </c>
      <c r="Q294" s="101">
        <v>1164</v>
      </c>
      <c r="R294" s="101">
        <v>54</v>
      </c>
      <c r="S294" s="99">
        <v>280</v>
      </c>
      <c r="T294" s="99">
        <v>178</v>
      </c>
      <c r="U294" s="103">
        <v>63.571428571428569</v>
      </c>
      <c r="V294" s="99">
        <v>63</v>
      </c>
      <c r="W294" s="103">
        <v>22.5</v>
      </c>
      <c r="X294" s="102">
        <v>5.1851851851851851</v>
      </c>
      <c r="Y294" s="102">
        <v>3.2962962962962963</v>
      </c>
      <c r="Z294" s="102">
        <v>1.1666666666666667</v>
      </c>
      <c r="AA294" s="105">
        <v>51</v>
      </c>
      <c r="AB294" s="103">
        <v>94.444444444444443</v>
      </c>
      <c r="AC294" s="105">
        <v>1</v>
      </c>
      <c r="AD294" s="103">
        <v>1.8518518518518516</v>
      </c>
      <c r="AE294" s="105">
        <v>1</v>
      </c>
      <c r="AF294" s="103">
        <v>1.8518518518518516</v>
      </c>
      <c r="AG294" s="105">
        <v>0</v>
      </c>
      <c r="AH294" s="103">
        <v>0</v>
      </c>
      <c r="AI294" s="101">
        <v>32</v>
      </c>
      <c r="AJ294" s="101">
        <v>31</v>
      </c>
      <c r="AK294" s="103">
        <v>50.793650793650791</v>
      </c>
      <c r="AL294" s="103">
        <v>49.206349206349202</v>
      </c>
      <c r="AM294" s="103">
        <v>100</v>
      </c>
      <c r="AN294" s="104">
        <v>35.269841269841272</v>
      </c>
    </row>
    <row r="295" spans="1:40" x14ac:dyDescent="0.25">
      <c r="A295" s="150" t="s">
        <v>1876</v>
      </c>
      <c r="B295" s="101" t="s">
        <v>1876</v>
      </c>
      <c r="C295" s="155" t="str">
        <f>VLOOKUP(A295,'Questions_de_Village_V1-2-1'!$A:$AB,1,FALSE)</f>
        <v>Djob-Djoumalak</v>
      </c>
      <c r="D295" s="155" t="str">
        <f>VLOOKUP(A295,'Questions_de_Village_V1-2-1'!$A:$AB,9,FALSE)</f>
        <v>Djoubdjoumalak</v>
      </c>
      <c r="E295" s="155">
        <f>VLOOKUP(A295,'Questions_de_Village_V1-2-1'!$A:$AB,4,FALSE)</f>
        <v>11.8662073731</v>
      </c>
      <c r="F295" s="155">
        <f>VLOOKUP(A295,'Questions_de_Village_V1-2-1'!$A:$AB,5,FALSE)</f>
        <v>17.224826271000001</v>
      </c>
      <c r="G295" s="155">
        <f>VLOOKUP(A295,'Questions_de_Village_V1-2-1'!$A:$AB,6,FALSE)</f>
        <v>328.24553043600002</v>
      </c>
      <c r="H295" s="155"/>
      <c r="I295" s="155" t="str">
        <f>VLOOKUP(A295,'Questions_de_Village_V1-2-1'!$A:$AB,10,FALSE)</f>
        <v>Borno</v>
      </c>
      <c r="J295" s="155" t="str">
        <f>VLOOKUP(A295,'Questions_de_Village_V1-2-1'!$A:$AB,11,FALSE)</f>
        <v>Gama</v>
      </c>
      <c r="K295" s="155" t="str">
        <f>VLOOKUP(A295,'Questions_de_Village_V1-2-1'!$A:$AB,14,FALSE)</f>
        <v>bh_in_next_village</v>
      </c>
      <c r="L295" s="155">
        <f>VLOOKUP(A295,'Questions_de_Village_V1-2-1'!$A:$AB,15,FALSE)</f>
        <v>0</v>
      </c>
      <c r="M295" s="155">
        <f>VLOOKUP(A295,'Questions_de_Village_V1-2-1'!$A:$AB,16,FALSE)</f>
        <v>0</v>
      </c>
      <c r="N295" s="101"/>
      <c r="O295" s="101"/>
      <c r="P295" s="101">
        <v>1970</v>
      </c>
      <c r="Q295" s="101">
        <v>1991</v>
      </c>
      <c r="R295" s="101">
        <v>22</v>
      </c>
      <c r="S295" s="99">
        <v>145</v>
      </c>
      <c r="T295" s="99">
        <v>102</v>
      </c>
      <c r="U295" s="103">
        <v>70.34482758620689</v>
      </c>
      <c r="V295" s="99">
        <v>43</v>
      </c>
      <c r="W295" s="103">
        <v>29.655172413793103</v>
      </c>
      <c r="X295" s="102">
        <v>6.5909090909090908</v>
      </c>
      <c r="Y295" s="102">
        <v>5.0999999999999996</v>
      </c>
      <c r="Z295" s="102">
        <v>1.9545454545454546</v>
      </c>
      <c r="AA295" s="105">
        <v>18</v>
      </c>
      <c r="AB295" s="103">
        <v>81.818181818181827</v>
      </c>
      <c r="AC295" s="105">
        <v>4</v>
      </c>
      <c r="AD295" s="103">
        <v>18.181818181818183</v>
      </c>
      <c r="AE295" s="105">
        <v>0</v>
      </c>
      <c r="AF295" s="103">
        <v>0</v>
      </c>
      <c r="AG295" s="105">
        <v>0</v>
      </c>
      <c r="AH295" s="103">
        <v>0</v>
      </c>
      <c r="AI295" s="101">
        <v>26</v>
      </c>
      <c r="AJ295" s="101">
        <v>17</v>
      </c>
      <c r="AK295" s="103">
        <v>60.465116279069761</v>
      </c>
      <c r="AL295" s="103">
        <v>39.534883720930232</v>
      </c>
      <c r="AM295" s="103">
        <v>100</v>
      </c>
      <c r="AN295" s="104">
        <v>26.465116279069768</v>
      </c>
    </row>
    <row r="296" spans="1:40" x14ac:dyDescent="0.25">
      <c r="A296" s="150" t="s">
        <v>91</v>
      </c>
      <c r="B296" s="101" t="s">
        <v>91</v>
      </c>
      <c r="C296" s="155" t="str">
        <f>VLOOKUP(A296,'Questions_de_Village_V1-2-1'!$A:$AB,1,FALSE)</f>
        <v>Djokana</v>
      </c>
      <c r="D296" s="155" t="str">
        <f>VLOOKUP(A296,'Questions_de_Village_V1-2-1'!$A:$AB,9,FALSE)</f>
        <v>Djokhana</v>
      </c>
      <c r="E296" s="155">
        <f>VLOOKUP(A296,'Questions_de_Village_V1-2-1'!$A:$AB,4,FALSE)</f>
        <v>12.208919138100001</v>
      </c>
      <c r="F296" s="155">
        <f>VLOOKUP(A296,'Questions_de_Village_V1-2-1'!$A:$AB,5,FALSE)</f>
        <v>16.6685248227</v>
      </c>
      <c r="G296" s="155">
        <f>VLOOKUP(A296,'Questions_de_Village_V1-2-1'!$A:$AB,6,FALSE)</f>
        <v>309.38775841699999</v>
      </c>
      <c r="H296" s="155"/>
      <c r="I296" s="155" t="str">
        <f>VLOOKUP(A296,'Questions_de_Village_V1-2-1'!$A:$AB,10,FALSE)</f>
        <v>Daibaba_1_Maigana_</v>
      </c>
      <c r="J296" s="155" t="str">
        <f>VLOOKUP(A296,'Questions_de_Village_V1-2-1'!$A:$AB,11,FALSE)</f>
        <v>Albirebi</v>
      </c>
      <c r="K296" s="155" t="str">
        <f>VLOOKUP(A296,'Questions_de_Village_V1-2-1'!$A:$AB,14,FALSE)</f>
        <v>open_well_in_or_near_village</v>
      </c>
      <c r="L296" s="155">
        <f>VLOOKUP(A296,'Questions_de_Village_V1-2-1'!$A:$AB,15,FALSE)</f>
        <v>0</v>
      </c>
      <c r="M296" s="155">
        <f>VLOOKUP(A296,'Questions_de_Village_V1-2-1'!$A:$AB,16,FALSE)</f>
        <v>2</v>
      </c>
      <c r="N296" s="101"/>
      <c r="O296" s="101"/>
      <c r="P296" s="101">
        <v>1890</v>
      </c>
      <c r="Q296" s="101">
        <v>1928</v>
      </c>
      <c r="R296" s="101">
        <v>39</v>
      </c>
      <c r="S296" s="99">
        <v>303</v>
      </c>
      <c r="T296" s="99">
        <v>220</v>
      </c>
      <c r="U296" s="103">
        <v>72.60726072607261</v>
      </c>
      <c r="V296" s="99">
        <v>111</v>
      </c>
      <c r="W296" s="103">
        <v>36.633663366336634</v>
      </c>
      <c r="X296" s="102">
        <v>7.7692307692307692</v>
      </c>
      <c r="Y296" s="102">
        <v>5.6410256410256414</v>
      </c>
      <c r="Z296" s="102">
        <v>2.8461538461538463</v>
      </c>
      <c r="AA296" s="105">
        <v>31</v>
      </c>
      <c r="AB296" s="103">
        <v>79.487179487179489</v>
      </c>
      <c r="AC296" s="105">
        <v>8</v>
      </c>
      <c r="AD296" s="103">
        <v>20.512820512820511</v>
      </c>
      <c r="AE296" s="105">
        <v>0</v>
      </c>
      <c r="AF296" s="103">
        <v>0</v>
      </c>
      <c r="AG296" s="105">
        <v>0</v>
      </c>
      <c r="AH296" s="103">
        <v>0</v>
      </c>
      <c r="AI296" s="101">
        <v>51</v>
      </c>
      <c r="AJ296" s="101">
        <v>60</v>
      </c>
      <c r="AK296" s="103">
        <v>45.945945945945951</v>
      </c>
      <c r="AL296" s="103">
        <v>54.054054054054056</v>
      </c>
      <c r="AM296" s="103">
        <v>100</v>
      </c>
      <c r="AN296" s="104">
        <v>38.054054054054056</v>
      </c>
    </row>
    <row r="297" spans="1:40" x14ac:dyDescent="0.25">
      <c r="A297" s="99" t="s">
        <v>91</v>
      </c>
      <c r="B297" s="101" t="s">
        <v>91</v>
      </c>
      <c r="C297" s="155" t="str">
        <f>VLOOKUP(A297,'Questions_de_Village_V1-2-1'!$A:$AB,1,FALSE)</f>
        <v>Djokana</v>
      </c>
      <c r="D297" s="155" t="str">
        <f>VLOOKUP(A297,'Questions_de_Village_V1-2-1'!$A:$AB,9,FALSE)</f>
        <v>Djokhana</v>
      </c>
      <c r="E297" s="155">
        <f>VLOOKUP(A297,'Questions_de_Village_V1-2-1'!$A:$AB,4,FALSE)</f>
        <v>12.208919138100001</v>
      </c>
      <c r="F297" s="155">
        <f>VLOOKUP(A297,'Questions_de_Village_V1-2-1'!$A:$AB,5,FALSE)</f>
        <v>16.6685248227</v>
      </c>
      <c r="G297" s="155">
        <f>VLOOKUP(A297,'Questions_de_Village_V1-2-1'!$A:$AB,6,FALSE)</f>
        <v>309.38775841699999</v>
      </c>
      <c r="H297" s="155"/>
      <c r="I297" s="155" t="str">
        <f>VLOOKUP(A297,'Questions_de_Village_V1-2-1'!$A:$AB,10,FALSE)</f>
        <v>Daibaba_1_Maigana_</v>
      </c>
      <c r="J297" s="155" t="str">
        <f>VLOOKUP(A297,'Questions_de_Village_V1-2-1'!$A:$AB,11,FALSE)</f>
        <v>Albirebi</v>
      </c>
      <c r="K297" s="155" t="str">
        <f>VLOOKUP(A297,'Questions_de_Village_V1-2-1'!$A:$AB,14,FALSE)</f>
        <v>open_well_in_or_near_village</v>
      </c>
      <c r="L297" s="155">
        <f>VLOOKUP(A297,'Questions_de_Village_V1-2-1'!$A:$AB,15,FALSE)</f>
        <v>0</v>
      </c>
      <c r="M297" s="155">
        <f>VLOOKUP(A297,'Questions_de_Village_V1-2-1'!$A:$AB,16,FALSE)</f>
        <v>2</v>
      </c>
      <c r="N297" s="101"/>
      <c r="O297" s="101"/>
      <c r="P297" s="101">
        <v>2418</v>
      </c>
      <c r="Q297" s="101">
        <v>2464</v>
      </c>
      <c r="R297" s="101">
        <v>47</v>
      </c>
      <c r="S297" s="99">
        <v>290</v>
      </c>
      <c r="T297" s="99">
        <v>203</v>
      </c>
      <c r="U297" s="103">
        <v>70</v>
      </c>
      <c r="V297" s="99">
        <v>83</v>
      </c>
      <c r="W297" s="103">
        <v>28.620689655172416</v>
      </c>
      <c r="X297" s="102">
        <v>6.1702127659574471</v>
      </c>
      <c r="Y297" s="102">
        <v>4.3191489361702127</v>
      </c>
      <c r="Z297" s="102">
        <v>1.7659574468085106</v>
      </c>
      <c r="AA297" s="105">
        <v>45</v>
      </c>
      <c r="AB297" s="103">
        <v>95.744680851063833</v>
      </c>
      <c r="AC297" s="105">
        <v>0</v>
      </c>
      <c r="AD297" s="103">
        <v>0</v>
      </c>
      <c r="AE297" s="105">
        <v>0</v>
      </c>
      <c r="AF297" s="103">
        <v>0</v>
      </c>
      <c r="AG297" s="105">
        <v>0</v>
      </c>
      <c r="AH297" s="103">
        <v>0</v>
      </c>
      <c r="AI297" s="101">
        <v>33</v>
      </c>
      <c r="AJ297" s="101">
        <v>50</v>
      </c>
      <c r="AK297" s="103">
        <v>39.75903614457831</v>
      </c>
      <c r="AL297" s="103">
        <v>60.24096385542169</v>
      </c>
      <c r="AM297" s="103">
        <v>100</v>
      </c>
      <c r="AN297" s="104">
        <v>36.746987951807228</v>
      </c>
    </row>
    <row r="298" spans="1:40" x14ac:dyDescent="0.25">
      <c r="A298" s="99" t="s">
        <v>166</v>
      </c>
      <c r="B298" s="101" t="s">
        <v>166</v>
      </c>
      <c r="C298" s="155" t="e">
        <f>VLOOKUP(A298,'Questions_de_Village_V1-2-1'!$A:$AB,1,FALSE)</f>
        <v>#N/A</v>
      </c>
      <c r="D298" s="155" t="e">
        <f>VLOOKUP(A298,'Questions_de_Village_V1-2-1'!$A:$AB,9,FALSE)</f>
        <v>#N/A</v>
      </c>
      <c r="E298" s="155" t="e">
        <f>VLOOKUP(A298,'Questions_de_Village_V1-2-1'!$A:$AB,4,FALSE)</f>
        <v>#N/A</v>
      </c>
      <c r="F298" s="155" t="e">
        <f>VLOOKUP(A298,'Questions_de_Village_V1-2-1'!$A:$AB,5,FALSE)</f>
        <v>#N/A</v>
      </c>
      <c r="G298" s="155" t="e">
        <f>VLOOKUP(A298,'Questions_de_Village_V1-2-1'!$A:$AB,6,FALSE)</f>
        <v>#N/A</v>
      </c>
      <c r="H298" s="155"/>
      <c r="I298" s="155" t="e">
        <f>VLOOKUP(A298,'Questions_de_Village_V1-2-1'!$A:$AB,10,FALSE)</f>
        <v>#N/A</v>
      </c>
      <c r="J298" s="155" t="e">
        <f>VLOOKUP(A298,'Questions_de_Village_V1-2-1'!$A:$AB,11,FALSE)</f>
        <v>#N/A</v>
      </c>
      <c r="K298" s="155" t="e">
        <f>VLOOKUP(A298,'Questions_de_Village_V1-2-1'!$A:$AB,14,FALSE)</f>
        <v>#N/A</v>
      </c>
      <c r="L298" s="155" t="e">
        <f>VLOOKUP(A298,'Questions_de_Village_V1-2-1'!$A:$AB,15,FALSE)</f>
        <v>#N/A</v>
      </c>
      <c r="M298" s="155" t="e">
        <f>VLOOKUP(A298,'Questions_de_Village_V1-2-1'!$A:$AB,16,FALSE)</f>
        <v>#N/A</v>
      </c>
      <c r="N298" s="101"/>
      <c r="O298" s="101"/>
      <c r="P298" s="101">
        <v>2827</v>
      </c>
      <c r="Q298" s="101">
        <v>2875</v>
      </c>
      <c r="R298" s="101">
        <v>49</v>
      </c>
      <c r="S298" s="99">
        <v>335</v>
      </c>
      <c r="T298" s="99">
        <v>232</v>
      </c>
      <c r="U298" s="103">
        <v>69.25373134328359</v>
      </c>
      <c r="V298" s="99">
        <v>124</v>
      </c>
      <c r="W298" s="103">
        <v>37.014925373134325</v>
      </c>
      <c r="X298" s="102">
        <v>6.8367346938775508</v>
      </c>
      <c r="Y298" s="102">
        <v>4.7346938775510203</v>
      </c>
      <c r="Z298" s="102">
        <v>2.5306122448979593</v>
      </c>
      <c r="AA298" s="105">
        <v>43</v>
      </c>
      <c r="AB298" s="103">
        <v>87.755102040816325</v>
      </c>
      <c r="AC298" s="105">
        <v>6</v>
      </c>
      <c r="AD298" s="103">
        <v>12.244897959183673</v>
      </c>
      <c r="AE298" s="105">
        <v>0</v>
      </c>
      <c r="AF298" s="103">
        <v>0</v>
      </c>
      <c r="AG298" s="105">
        <v>0</v>
      </c>
      <c r="AH298" s="103">
        <v>0</v>
      </c>
      <c r="AI298" s="101">
        <v>56</v>
      </c>
      <c r="AJ298" s="101">
        <v>68</v>
      </c>
      <c r="AK298" s="103">
        <v>45.161290322580641</v>
      </c>
      <c r="AL298" s="103">
        <v>54.838709677419352</v>
      </c>
      <c r="AM298" s="103">
        <v>100</v>
      </c>
      <c r="AN298" s="104">
        <v>34.532258064516128</v>
      </c>
    </row>
    <row r="299" spans="1:40" x14ac:dyDescent="0.25">
      <c r="A299" s="150" t="s">
        <v>1376</v>
      </c>
      <c r="B299" s="101" t="s">
        <v>1376</v>
      </c>
      <c r="C299" s="155" t="str">
        <f>VLOOKUP(A299,'Questions_de_Village_V1-2-1'!$A:$AB,1,FALSE)</f>
        <v>Djokhana Idio</v>
      </c>
      <c r="D299" s="155" t="str">
        <f>VLOOKUP(A299,'Questions_de_Village_V1-2-1'!$A:$AB,9,FALSE)</f>
        <v>Djokhana Idyo</v>
      </c>
      <c r="E299" s="155">
        <f>VLOOKUP(A299,'Questions_de_Village_V1-2-1'!$A:$AB,4,FALSE)</f>
        <v>12.118133544899999</v>
      </c>
      <c r="F299" s="155">
        <f>VLOOKUP(A299,'Questions_de_Village_V1-2-1'!$A:$AB,5,FALSE)</f>
        <v>16.259460537700001</v>
      </c>
      <c r="G299" s="155">
        <f>VLOOKUP(A299,'Questions_de_Village_V1-2-1'!$A:$AB,6,FALSE)</f>
        <v>315.09586219099998</v>
      </c>
      <c r="H299" s="155"/>
      <c r="I299" s="155" t="str">
        <f>VLOOKUP(A299,'Questions_de_Village_V1-2-1'!$A:$AB,10,FALSE)</f>
        <v>Assala</v>
      </c>
      <c r="J299" s="155" t="str">
        <f>VLOOKUP(A299,'Questions_de_Village_V1-2-1'!$A:$AB,11,FALSE)</f>
        <v>Maigana</v>
      </c>
      <c r="K299" s="155" t="str">
        <f>VLOOKUP(A299,'Questions_de_Village_V1-2-1'!$A:$AB,14,FALSE)</f>
        <v>bh_in_village</v>
      </c>
      <c r="L299" s="155">
        <f>VLOOKUP(A299,'Questions_de_Village_V1-2-1'!$A:$AB,15,FALSE)</f>
        <v>2</v>
      </c>
      <c r="M299" s="155">
        <f>VLOOKUP(A299,'Questions_de_Village_V1-2-1'!$A:$AB,16,FALSE)</f>
        <v>1</v>
      </c>
      <c r="N299" s="101"/>
      <c r="O299" s="101"/>
      <c r="P299" s="101">
        <v>2589</v>
      </c>
      <c r="Q299" s="101">
        <v>2646</v>
      </c>
      <c r="R299" s="101">
        <v>58</v>
      </c>
      <c r="S299" s="99">
        <v>421</v>
      </c>
      <c r="T299" s="99">
        <v>303</v>
      </c>
      <c r="U299" s="103">
        <v>71.971496437054626</v>
      </c>
      <c r="V299" s="99">
        <v>120</v>
      </c>
      <c r="W299" s="103">
        <v>28.50356294536817</v>
      </c>
      <c r="X299" s="102">
        <v>7.2586206896551726</v>
      </c>
      <c r="Y299" s="102">
        <v>5.3157894736842106</v>
      </c>
      <c r="Z299" s="102">
        <v>2.0689655172413794</v>
      </c>
      <c r="AA299" s="105">
        <v>51</v>
      </c>
      <c r="AB299" s="103">
        <v>87.931034482758619</v>
      </c>
      <c r="AC299" s="105">
        <v>4</v>
      </c>
      <c r="AD299" s="103">
        <v>6.8965517241379306</v>
      </c>
      <c r="AE299" s="105">
        <v>2</v>
      </c>
      <c r="AF299" s="103">
        <v>3.4482758620689653</v>
      </c>
      <c r="AG299" s="105">
        <v>0</v>
      </c>
      <c r="AH299" s="103">
        <v>0</v>
      </c>
      <c r="AI299" s="101">
        <v>45</v>
      </c>
      <c r="AJ299" s="101">
        <v>75</v>
      </c>
      <c r="AK299" s="103">
        <v>37.5</v>
      </c>
      <c r="AL299" s="103">
        <v>62.5</v>
      </c>
      <c r="AM299" s="103">
        <v>100</v>
      </c>
      <c r="AN299" s="104">
        <v>35.225000000000001</v>
      </c>
    </row>
    <row r="300" spans="1:40" x14ac:dyDescent="0.25">
      <c r="A300" s="150" t="s">
        <v>1101</v>
      </c>
      <c r="B300" s="101" t="s">
        <v>1951</v>
      </c>
      <c r="C300" s="155" t="str">
        <f>VLOOKUP(A300,'Questions_de_Village_V1-2-1'!$A:$AB,1,FALSE)</f>
        <v>Djokhana Mouri</v>
      </c>
      <c r="D300" s="155" t="str">
        <f>VLOOKUP(A300,'Questions_de_Village_V1-2-1'!$A:$AB,9,FALSE)</f>
        <v>Djokhana Centre</v>
      </c>
      <c r="E300" s="155">
        <f>VLOOKUP(A300,'Questions_de_Village_V1-2-1'!$A:$AB,4,FALSE)</f>
        <v>12.2162299224</v>
      </c>
      <c r="F300" s="155">
        <f>VLOOKUP(A300,'Questions_de_Village_V1-2-1'!$A:$AB,5,FALSE)</f>
        <v>16.661337784400001</v>
      </c>
      <c r="G300" s="155">
        <f>VLOOKUP(A300,'Questions_de_Village_V1-2-1'!$A:$AB,6,FALSE)</f>
        <v>329.24087692799998</v>
      </c>
      <c r="H300" s="155"/>
      <c r="I300" s="155" t="str">
        <f>VLOOKUP(A300,'Questions_de_Village_V1-2-1'!$A:$AB,10,FALSE)</f>
        <v>Daibaba_2_Kindji_</v>
      </c>
      <c r="J300" s="155" t="str">
        <f>VLOOKUP(A300,'Questions_de_Village_V1-2-1'!$A:$AB,11,FALSE)</f>
        <v>Albirebi</v>
      </c>
      <c r="K300" s="155" t="str">
        <f>VLOOKUP(A300,'Questions_de_Village_V1-2-1'!$A:$AB,14,FALSE)</f>
        <v>open_well_in_or_near_village</v>
      </c>
      <c r="L300" s="155">
        <f>VLOOKUP(A300,'Questions_de_Village_V1-2-1'!$A:$AB,15,FALSE)</f>
        <v>0</v>
      </c>
      <c r="M300" s="155">
        <f>VLOOKUP(A300,'Questions_de_Village_V1-2-1'!$A:$AB,16,FALSE)</f>
        <v>1</v>
      </c>
      <c r="N300" s="101"/>
      <c r="O300" s="101"/>
      <c r="P300" s="101">
        <v>1309</v>
      </c>
      <c r="Q300" s="101">
        <v>1371</v>
      </c>
      <c r="R300" s="101">
        <v>63</v>
      </c>
      <c r="S300" s="99">
        <v>555</v>
      </c>
      <c r="T300" s="99">
        <v>422</v>
      </c>
      <c r="U300" s="103">
        <v>76.036036036036037</v>
      </c>
      <c r="V300" s="99">
        <v>170</v>
      </c>
      <c r="W300" s="103">
        <v>30.630630630630627</v>
      </c>
      <c r="X300" s="102">
        <v>8.8095238095238102</v>
      </c>
      <c r="Y300" s="102">
        <v>6.806451612903226</v>
      </c>
      <c r="Z300" s="102">
        <v>2.6984126984126986</v>
      </c>
      <c r="AA300" s="105">
        <v>54</v>
      </c>
      <c r="AB300" s="103">
        <v>85.714285714285708</v>
      </c>
      <c r="AC300" s="105">
        <v>9</v>
      </c>
      <c r="AD300" s="103">
        <v>14.285714285714285</v>
      </c>
      <c r="AE300" s="105">
        <v>0</v>
      </c>
      <c r="AF300" s="103">
        <v>0</v>
      </c>
      <c r="AG300" s="105">
        <v>0</v>
      </c>
      <c r="AH300" s="103">
        <v>0</v>
      </c>
      <c r="AI300" s="101">
        <v>75</v>
      </c>
      <c r="AJ300" s="101">
        <v>95</v>
      </c>
      <c r="AK300" s="103">
        <v>44.117647058823529</v>
      </c>
      <c r="AL300" s="103">
        <v>55.882352941176471</v>
      </c>
      <c r="AM300" s="103">
        <v>100</v>
      </c>
      <c r="AN300" s="104">
        <v>38.541176470588233</v>
      </c>
    </row>
    <row r="301" spans="1:40" x14ac:dyDescent="0.25">
      <c r="A301" s="107" t="s">
        <v>1266</v>
      </c>
      <c r="B301" s="108" t="s">
        <v>1978</v>
      </c>
      <c r="C301" s="155" t="str">
        <f>VLOOKUP(A301,'Questions_de_Village_V1-2-1'!$A:$AB,1,FALSE)</f>
        <v xml:space="preserve">Djoudola </v>
      </c>
      <c r="D301" s="155" t="str">
        <f>VLOOKUP(A301,'Questions_de_Village_V1-2-1'!$A:$AB,9,FALSE)</f>
        <v>Djoudoula</v>
      </c>
      <c r="E301" s="155">
        <f>VLOOKUP(A301,'Questions_de_Village_V1-2-1'!$A:$AB,4,FALSE)</f>
        <v>12.6829313686</v>
      </c>
      <c r="F301" s="155">
        <f>VLOOKUP(A301,'Questions_de_Village_V1-2-1'!$A:$AB,5,FALSE)</f>
        <v>17.0265196135</v>
      </c>
      <c r="G301" s="155">
        <f>VLOOKUP(A301,'Questions_de_Village_V1-2-1'!$A:$AB,6,FALSE)</f>
        <v>305.115045345</v>
      </c>
      <c r="H301" s="155"/>
      <c r="I301" s="155" t="str">
        <f>VLOOKUP(A301,'Questions_de_Village_V1-2-1'!$A:$AB,10,FALSE)</f>
        <v>Kouka</v>
      </c>
      <c r="J301" s="155" t="str">
        <f>VLOOKUP(A301,'Questions_de_Village_V1-2-1'!$A:$AB,11,FALSE)</f>
        <v>Djokhana</v>
      </c>
      <c r="K301" s="155" t="str">
        <f>VLOOKUP(A301,'Questions_de_Village_V1-2-1'!$A:$AB,14,FALSE)</f>
        <v>commercial_bh_in_village</v>
      </c>
      <c r="L301" s="155">
        <f>VLOOKUP(A301,'Questions_de_Village_V1-2-1'!$A:$AB,15,FALSE)</f>
        <v>0</v>
      </c>
      <c r="M301" s="155">
        <f>VLOOKUP(A301,'Questions_de_Village_V1-2-1'!$A:$AB,16,FALSE)</f>
        <v>1</v>
      </c>
      <c r="N301" s="108"/>
      <c r="O301" s="108"/>
      <c r="P301" s="108">
        <v>1371</v>
      </c>
      <c r="Q301" s="108">
        <v>1531</v>
      </c>
      <c r="R301" s="108">
        <v>161</v>
      </c>
      <c r="S301" s="106">
        <v>1069</v>
      </c>
      <c r="T301" s="106">
        <v>733</v>
      </c>
      <c r="U301" s="110">
        <v>68.568755846585589</v>
      </c>
      <c r="V301" s="106">
        <v>421</v>
      </c>
      <c r="W301" s="110">
        <v>39.38260056127222</v>
      </c>
      <c r="X301" s="109">
        <v>6.6397515527950315</v>
      </c>
      <c r="Y301" s="109">
        <v>4.5527950310559007</v>
      </c>
      <c r="Z301" s="109">
        <v>2.6149068322981366</v>
      </c>
      <c r="AA301" s="112">
        <v>145</v>
      </c>
      <c r="AB301" s="110">
        <v>90.062111801242239</v>
      </c>
      <c r="AC301" s="112">
        <v>13</v>
      </c>
      <c r="AD301" s="110">
        <v>8.0745341614906838</v>
      </c>
      <c r="AE301" s="112">
        <v>1</v>
      </c>
      <c r="AF301" s="110">
        <v>0.6211180124223602</v>
      </c>
      <c r="AG301" s="112">
        <v>1</v>
      </c>
      <c r="AH301" s="110">
        <v>0.6211180124223602</v>
      </c>
      <c r="AI301" s="108">
        <v>198</v>
      </c>
      <c r="AJ301" s="108">
        <v>222</v>
      </c>
      <c r="AK301" s="110">
        <v>47.030878859857481</v>
      </c>
      <c r="AL301" s="110">
        <v>52.731591448931113</v>
      </c>
      <c r="AM301" s="110">
        <v>99.762470308788593</v>
      </c>
      <c r="AN301" s="111">
        <v>24.209026128266032</v>
      </c>
    </row>
    <row r="302" spans="1:40" x14ac:dyDescent="0.25">
      <c r="A302" s="107" t="s">
        <v>87</v>
      </c>
      <c r="B302" s="108" t="s">
        <v>87</v>
      </c>
      <c r="C302" s="155" t="str">
        <f>VLOOKUP(A302,'Questions_de_Village_V1-2-1'!$A:$AB,1,FALSE)</f>
        <v>Dogolo</v>
      </c>
      <c r="D302" s="155" t="str">
        <f>VLOOKUP(A302,'Questions_de_Village_V1-2-1'!$A:$AB,9,FALSE)</f>
        <v>Dogolo</v>
      </c>
      <c r="E302" s="155">
        <f>VLOOKUP(A302,'Questions_de_Village_V1-2-1'!$A:$AB,4,FALSE)</f>
        <v>12.588211558699999</v>
      </c>
      <c r="F302" s="155">
        <f>VLOOKUP(A302,'Questions_de_Village_V1-2-1'!$A:$AB,5,FALSE)</f>
        <v>17.068196565800001</v>
      </c>
      <c r="G302" s="155">
        <f>VLOOKUP(A302,'Questions_de_Village_V1-2-1'!$A:$AB,6,FALSE)</f>
        <v>304.18379351200002</v>
      </c>
      <c r="H302" s="155"/>
      <c r="I302" s="155" t="str">
        <f>VLOOKUP(A302,'Questions_de_Village_V1-2-1'!$A:$AB,10,FALSE)</f>
        <v>Moito</v>
      </c>
      <c r="J302" s="155" t="str">
        <f>VLOOKUP(A302,'Questions_de_Village_V1-2-1'!$A:$AB,11,FALSE)</f>
        <v>Djokhana</v>
      </c>
      <c r="K302" s="155" t="str">
        <f>VLOOKUP(A302,'Questions_de_Village_V1-2-1'!$A:$AB,14,FALSE)</f>
        <v>commercial_bh_in_village</v>
      </c>
      <c r="L302" s="155">
        <f>VLOOKUP(A302,'Questions_de_Village_V1-2-1'!$A:$AB,15,FALSE)</f>
        <v>0</v>
      </c>
      <c r="M302" s="155">
        <f>VLOOKUP(A302,'Questions_de_Village_V1-2-1'!$A:$AB,16,FALSE)</f>
        <v>1</v>
      </c>
      <c r="N302" s="108"/>
      <c r="O302" s="108"/>
      <c r="P302" s="108">
        <v>356</v>
      </c>
      <c r="Q302" s="108">
        <v>474</v>
      </c>
      <c r="R302" s="108">
        <v>119</v>
      </c>
      <c r="S302" s="106">
        <v>810</v>
      </c>
      <c r="T302" s="106">
        <v>562</v>
      </c>
      <c r="U302" s="110">
        <v>69.382716049382722</v>
      </c>
      <c r="V302" s="106">
        <v>222</v>
      </c>
      <c r="W302" s="110">
        <v>27.407407407407408</v>
      </c>
      <c r="X302" s="109">
        <v>6.8067226890756301</v>
      </c>
      <c r="Y302" s="109">
        <v>4.7226890756302522</v>
      </c>
      <c r="Z302" s="109">
        <v>1.865546218487395</v>
      </c>
      <c r="AA302" s="112">
        <v>103</v>
      </c>
      <c r="AB302" s="110">
        <v>86.554621848739501</v>
      </c>
      <c r="AC302" s="112">
        <v>15</v>
      </c>
      <c r="AD302" s="110">
        <v>12.605042016806722</v>
      </c>
      <c r="AE302" s="112">
        <v>0</v>
      </c>
      <c r="AF302" s="110">
        <v>0</v>
      </c>
      <c r="AG302" s="112">
        <v>0</v>
      </c>
      <c r="AH302" s="110">
        <v>0</v>
      </c>
      <c r="AI302" s="108">
        <v>120</v>
      </c>
      <c r="AJ302" s="108">
        <v>102</v>
      </c>
      <c r="AK302" s="110">
        <v>54.054054054054056</v>
      </c>
      <c r="AL302" s="110">
        <v>45.945945945945951</v>
      </c>
      <c r="AM302" s="110">
        <v>100</v>
      </c>
      <c r="AN302" s="111">
        <v>24.310810810810811</v>
      </c>
    </row>
    <row r="303" spans="1:40" x14ac:dyDescent="0.25">
      <c r="A303" s="69" t="s">
        <v>1126</v>
      </c>
      <c r="B303" s="108" t="s">
        <v>1126</v>
      </c>
      <c r="C303" s="155" t="str">
        <f>VLOOKUP(A303,'Questions_de_Village_V1-2-1'!$A:$AB,1,FALSE)</f>
        <v xml:space="preserve">Dongoro </v>
      </c>
      <c r="D303" s="155" t="str">
        <f>VLOOKUP(A303,'Questions_de_Village_V1-2-1'!$A:$AB,9,FALSE)</f>
        <v>Dangoro Migni</v>
      </c>
      <c r="E303" s="155">
        <f>VLOOKUP(A303,'Questions_de_Village_V1-2-1'!$A:$AB,4,FALSE)</f>
        <v>12.1110813556</v>
      </c>
      <c r="F303" s="155">
        <f>VLOOKUP(A303,'Questions_de_Village_V1-2-1'!$A:$AB,5,FALSE)</f>
        <v>17.366714241499999</v>
      </c>
      <c r="G303" s="155">
        <f>VLOOKUP(A303,'Questions_de_Village_V1-2-1'!$A:$AB,6,FALSE)</f>
        <v>327.725401992</v>
      </c>
      <c r="H303" s="155"/>
      <c r="I303" s="155" t="str">
        <f>VLOOKUP(A303,'Questions_de_Village_V1-2-1'!$A:$AB,10,FALSE)</f>
        <v>Amloudouba</v>
      </c>
      <c r="J303" s="155" t="str">
        <f>VLOOKUP(A303,'Questions_de_Village_V1-2-1'!$A:$AB,11,FALSE)</f>
        <v>Arbouchatak</v>
      </c>
      <c r="K303" s="155" t="str">
        <f>VLOOKUP(A303,'Questions_de_Village_V1-2-1'!$A:$AB,14,FALSE)</f>
        <v>commercial_bh_in_village</v>
      </c>
      <c r="L303" s="155">
        <f>VLOOKUP(A303,'Questions_de_Village_V1-2-1'!$A:$AB,15,FALSE)</f>
        <v>0</v>
      </c>
      <c r="M303" s="155">
        <f>VLOOKUP(A303,'Questions_de_Village_V1-2-1'!$A:$AB,16,FALSE)</f>
        <v>0</v>
      </c>
      <c r="N303" s="108"/>
      <c r="O303" s="108"/>
      <c r="P303" s="108">
        <v>284</v>
      </c>
      <c r="Q303" s="108">
        <v>338</v>
      </c>
      <c r="R303" s="108">
        <v>55</v>
      </c>
      <c r="S303" s="106">
        <v>310</v>
      </c>
      <c r="T303" s="106">
        <v>203</v>
      </c>
      <c r="U303" s="110">
        <v>65.483870967741936</v>
      </c>
      <c r="V303" s="106">
        <v>70</v>
      </c>
      <c r="W303" s="110">
        <v>22.58064516129032</v>
      </c>
      <c r="X303" s="109">
        <v>5.6363636363636367</v>
      </c>
      <c r="Y303" s="109">
        <v>3.6909090909090909</v>
      </c>
      <c r="Z303" s="109">
        <v>1.2727272727272727</v>
      </c>
      <c r="AA303" s="112">
        <v>55</v>
      </c>
      <c r="AB303" s="110">
        <v>100</v>
      </c>
      <c r="AC303" s="112">
        <v>0</v>
      </c>
      <c r="AD303" s="110">
        <v>0</v>
      </c>
      <c r="AE303" s="112">
        <v>0</v>
      </c>
      <c r="AF303" s="110">
        <v>0</v>
      </c>
      <c r="AG303" s="112">
        <v>0</v>
      </c>
      <c r="AH303" s="110">
        <v>0</v>
      </c>
      <c r="AI303" s="108">
        <v>27</v>
      </c>
      <c r="AJ303" s="108">
        <v>43</v>
      </c>
      <c r="AK303" s="110">
        <v>38.571428571428577</v>
      </c>
      <c r="AL303" s="110">
        <v>61.428571428571431</v>
      </c>
      <c r="AM303" s="110">
        <v>100</v>
      </c>
      <c r="AN303" s="111">
        <v>32.171428571428571</v>
      </c>
    </row>
    <row r="304" spans="1:40" x14ac:dyDescent="0.25">
      <c r="A304" s="150" t="s">
        <v>1421</v>
      </c>
      <c r="B304" s="108" t="s">
        <v>1421</v>
      </c>
      <c r="C304" s="155" t="str">
        <f>VLOOKUP(A304,'Questions_de_Village_V1-2-1'!$A:$AB,1,FALSE)</f>
        <v>Dongoro 1</v>
      </c>
      <c r="D304" s="155" t="str">
        <f>VLOOKUP(A304,'Questions_de_Village_V1-2-1'!$A:$AB,9,FALSE)</f>
        <v>Adangoro</v>
      </c>
      <c r="E304" s="155">
        <f>VLOOKUP(A304,'Questions_de_Village_V1-2-1'!$A:$AB,4,FALSE)</f>
        <v>12.1119281152</v>
      </c>
      <c r="F304" s="155">
        <f>VLOOKUP(A304,'Questions_de_Village_V1-2-1'!$A:$AB,5,FALSE)</f>
        <v>17.351425062200001</v>
      </c>
      <c r="G304" s="155">
        <f>VLOOKUP(A304,'Questions_de_Village_V1-2-1'!$A:$AB,6,FALSE)</f>
        <v>326.60276048200001</v>
      </c>
      <c r="H304" s="155"/>
      <c r="I304" s="155" t="str">
        <f>VLOOKUP(A304,'Questions_de_Village_V1-2-1'!$A:$AB,10,FALSE)</f>
        <v>Amloudouba</v>
      </c>
      <c r="J304" s="155" t="str">
        <f>VLOOKUP(A304,'Questions_de_Village_V1-2-1'!$A:$AB,11,FALSE)</f>
        <v>Ouled_Bili</v>
      </c>
      <c r="K304" s="155" t="str">
        <f>VLOOKUP(A304,'Questions_de_Village_V1-2-1'!$A:$AB,14,FALSE)</f>
        <v>bh_in_village</v>
      </c>
      <c r="L304" s="155">
        <f>VLOOKUP(A304,'Questions_de_Village_V1-2-1'!$A:$AB,15,FALSE)</f>
        <v>1</v>
      </c>
      <c r="M304" s="155">
        <f>VLOOKUP(A304,'Questions_de_Village_V1-2-1'!$A:$AB,16,FALSE)</f>
        <v>1</v>
      </c>
      <c r="N304" s="108"/>
      <c r="O304" s="108"/>
      <c r="P304" s="108">
        <v>1957</v>
      </c>
      <c r="Q304" s="108">
        <v>2081</v>
      </c>
      <c r="R304" s="108">
        <v>125</v>
      </c>
      <c r="S304" s="106">
        <v>779</v>
      </c>
      <c r="T304" s="106">
        <v>523</v>
      </c>
      <c r="U304" s="110">
        <v>67.137355584082158</v>
      </c>
      <c r="V304" s="106">
        <v>189</v>
      </c>
      <c r="W304" s="110">
        <v>24.261874197689345</v>
      </c>
      <c r="X304" s="109">
        <v>6.2320000000000002</v>
      </c>
      <c r="Y304" s="109">
        <v>4.5086206896551726</v>
      </c>
      <c r="Z304" s="109">
        <v>1.512</v>
      </c>
      <c r="AA304" s="112">
        <v>116</v>
      </c>
      <c r="AB304" s="110">
        <v>92.800000000000011</v>
      </c>
      <c r="AC304" s="112">
        <v>9</v>
      </c>
      <c r="AD304" s="110">
        <v>7.1999999999999993</v>
      </c>
      <c r="AE304" s="112">
        <v>0</v>
      </c>
      <c r="AF304" s="110">
        <v>0</v>
      </c>
      <c r="AG304" s="112">
        <v>0</v>
      </c>
      <c r="AH304" s="110">
        <v>0</v>
      </c>
      <c r="AI304" s="108">
        <v>102</v>
      </c>
      <c r="AJ304" s="108">
        <v>87</v>
      </c>
      <c r="AK304" s="110">
        <v>53.968253968253968</v>
      </c>
      <c r="AL304" s="110">
        <v>46.031746031746032</v>
      </c>
      <c r="AM304" s="110">
        <v>100</v>
      </c>
      <c r="AN304" s="111">
        <v>34.597883597883595</v>
      </c>
    </row>
    <row r="305" spans="1:40" x14ac:dyDescent="0.25">
      <c r="A305" s="150" t="s">
        <v>1453</v>
      </c>
      <c r="B305" s="108" t="s">
        <v>1453</v>
      </c>
      <c r="C305" s="155" t="str">
        <f>VLOOKUP(A305,'Questions_de_Village_V1-2-1'!$A:$AB,1,FALSE)</f>
        <v>Dongoro 2</v>
      </c>
      <c r="D305" s="155" t="str">
        <f>VLOOKUP(A305,'Questions_de_Village_V1-2-1'!$A:$AB,9,FALSE)</f>
        <v/>
      </c>
      <c r="E305" s="155">
        <f>VLOOKUP(A305,'Questions_de_Village_V1-2-1'!$A:$AB,4,FALSE)</f>
        <v>12.1119281152</v>
      </c>
      <c r="F305" s="155">
        <f>VLOOKUP(A305,'Questions_de_Village_V1-2-1'!$A:$AB,5,FALSE)</f>
        <v>17.351425062200001</v>
      </c>
      <c r="G305" s="155">
        <f>VLOOKUP(A305,'Questions_de_Village_V1-2-1'!$A:$AB,6,FALSE)</f>
        <v>0</v>
      </c>
      <c r="H305" s="155"/>
      <c r="I305" s="155" t="str">
        <f>VLOOKUP(A305,'Questions_de_Village_V1-2-1'!$A:$AB,10,FALSE)</f>
        <v/>
      </c>
      <c r="J305" s="155" t="str">
        <f>VLOOKUP(A305,'Questions_de_Village_V1-2-1'!$A:$AB,11,FALSE)</f>
        <v>Ouled_Bili</v>
      </c>
      <c r="K305" s="155" t="str">
        <f>VLOOKUP(A305,'Questions_de_Village_V1-2-1'!$A:$AB,14,FALSE)</f>
        <v>bh_in_village</v>
      </c>
      <c r="L305" s="155">
        <f>VLOOKUP(A305,'Questions_de_Village_V1-2-1'!$A:$AB,15,FALSE)</f>
        <v>1</v>
      </c>
      <c r="M305" s="155">
        <f>VLOOKUP(A305,'Questions_de_Village_V1-2-1'!$A:$AB,16,FALSE)</f>
        <v>1</v>
      </c>
      <c r="N305" s="108"/>
      <c r="O305" s="108"/>
      <c r="P305" s="108">
        <v>2082</v>
      </c>
      <c r="Q305" s="108">
        <v>2120</v>
      </c>
      <c r="R305" s="108">
        <v>39</v>
      </c>
      <c r="S305" s="106">
        <v>326</v>
      </c>
      <c r="T305" s="106">
        <v>235</v>
      </c>
      <c r="U305" s="110">
        <v>72.085889570552141</v>
      </c>
      <c r="V305" s="106">
        <v>94</v>
      </c>
      <c r="W305" s="110">
        <v>28.834355828220858</v>
      </c>
      <c r="X305" s="109">
        <v>8.3589743589743595</v>
      </c>
      <c r="Y305" s="109">
        <v>6.1842105263157894</v>
      </c>
      <c r="Z305" s="109">
        <v>2.4102564102564101</v>
      </c>
      <c r="AA305" s="112">
        <v>28</v>
      </c>
      <c r="AB305" s="110">
        <v>71.794871794871796</v>
      </c>
      <c r="AC305" s="112">
        <v>9</v>
      </c>
      <c r="AD305" s="110">
        <v>23.076923076923077</v>
      </c>
      <c r="AE305" s="112">
        <v>2</v>
      </c>
      <c r="AF305" s="110">
        <v>5.1282051282051277</v>
      </c>
      <c r="AG305" s="112">
        <v>0</v>
      </c>
      <c r="AH305" s="110">
        <v>0</v>
      </c>
      <c r="AI305" s="108">
        <v>45</v>
      </c>
      <c r="AJ305" s="108">
        <v>49</v>
      </c>
      <c r="AK305" s="110">
        <v>47.872340425531917</v>
      </c>
      <c r="AL305" s="110">
        <v>52.12765957446809</v>
      </c>
      <c r="AM305" s="110">
        <v>100</v>
      </c>
      <c r="AN305" s="111">
        <v>35.531914893617021</v>
      </c>
    </row>
    <row r="306" spans="1:40" x14ac:dyDescent="0.25">
      <c r="A306" s="150" t="s">
        <v>1371</v>
      </c>
      <c r="B306" s="108" t="s">
        <v>1371</v>
      </c>
      <c r="C306" s="155" t="str">
        <f>VLOOKUP(A306,'Questions_de_Village_V1-2-1'!$A:$AB,1,FALSE)</f>
        <v>Dorossia</v>
      </c>
      <c r="D306" s="155" t="str">
        <f>VLOOKUP(A306,'Questions_de_Village_V1-2-1'!$A:$AB,9,FALSE)</f>
        <v>Darosia</v>
      </c>
      <c r="E306" s="155">
        <f>VLOOKUP(A306,'Questions_de_Village_V1-2-1'!$A:$AB,4,FALSE)</f>
        <v>12.117512</v>
      </c>
      <c r="F306" s="155">
        <f>VLOOKUP(A306,'Questions_de_Village_V1-2-1'!$A:$AB,5,FALSE)</f>
        <v>16.408437259300001</v>
      </c>
      <c r="G306" s="155">
        <f>VLOOKUP(A306,'Questions_de_Village_V1-2-1'!$A:$AB,6,FALSE)</f>
        <v>359.986115498</v>
      </c>
      <c r="H306" s="155"/>
      <c r="I306" s="155" t="str">
        <f>VLOOKUP(A306,'Questions_de_Village_V1-2-1'!$A:$AB,10,FALSE)</f>
        <v>Daibaba_1_Maigana_</v>
      </c>
      <c r="J306" s="155" t="str">
        <f>VLOOKUP(A306,'Questions_de_Village_V1-2-1'!$A:$AB,11,FALSE)</f>
        <v>Maigana</v>
      </c>
      <c r="K306" s="155" t="str">
        <f>VLOOKUP(A306,'Questions_de_Village_V1-2-1'!$A:$AB,14,FALSE)</f>
        <v>bh_in_village</v>
      </c>
      <c r="L306" s="155">
        <f>VLOOKUP(A306,'Questions_de_Village_V1-2-1'!$A:$AB,15,FALSE)</f>
        <v>1</v>
      </c>
      <c r="M306" s="155">
        <f>VLOOKUP(A306,'Questions_de_Village_V1-2-1'!$A:$AB,16,FALSE)</f>
        <v>0</v>
      </c>
      <c r="N306" s="108"/>
      <c r="O306" s="108"/>
      <c r="P306" s="108">
        <v>2281</v>
      </c>
      <c r="Q306" s="108">
        <v>2316</v>
      </c>
      <c r="R306" s="108">
        <v>36</v>
      </c>
      <c r="S306" s="106">
        <v>211</v>
      </c>
      <c r="T306" s="106">
        <v>138</v>
      </c>
      <c r="U306" s="110">
        <v>65.402843601895739</v>
      </c>
      <c r="V306" s="106">
        <v>50</v>
      </c>
      <c r="W306" s="110">
        <v>23.696682464454977</v>
      </c>
      <c r="X306" s="109">
        <v>5.8611111111111107</v>
      </c>
      <c r="Y306" s="109">
        <v>4.5999999999999996</v>
      </c>
      <c r="Z306" s="109">
        <v>1.4285714285714286</v>
      </c>
      <c r="AA306" s="112">
        <v>29</v>
      </c>
      <c r="AB306" s="110">
        <v>80.555555555555557</v>
      </c>
      <c r="AC306" s="112">
        <v>5</v>
      </c>
      <c r="AD306" s="110">
        <v>13.888888888888889</v>
      </c>
      <c r="AE306" s="112">
        <v>1</v>
      </c>
      <c r="AF306" s="110">
        <v>2.7777777777777777</v>
      </c>
      <c r="AG306" s="112">
        <v>0</v>
      </c>
      <c r="AH306" s="110">
        <v>0</v>
      </c>
      <c r="AI306" s="108">
        <v>25</v>
      </c>
      <c r="AJ306" s="108">
        <v>27</v>
      </c>
      <c r="AK306" s="110">
        <v>50</v>
      </c>
      <c r="AL306" s="110">
        <v>54</v>
      </c>
      <c r="AM306" s="110">
        <v>104</v>
      </c>
      <c r="AN306" s="111">
        <v>36.479999999999997</v>
      </c>
    </row>
    <row r="307" spans="1:40" x14ac:dyDescent="0.25">
      <c r="A307" s="107" t="s">
        <v>1469</v>
      </c>
      <c r="B307" s="108" t="s">
        <v>2026</v>
      </c>
      <c r="C307" s="155" t="str">
        <f>VLOOKUP(A307,'Questions_de_Village_V1-2-1'!$A:$AB,1,FALSE)</f>
        <v>Dougchi</v>
      </c>
      <c r="D307" s="155" t="str">
        <f>VLOOKUP(A307,'Questions_de_Village_V1-2-1'!$A:$AB,9,FALSE)</f>
        <v>Doukchi</v>
      </c>
      <c r="E307" s="155">
        <f>VLOOKUP(A307,'Questions_de_Village_V1-2-1'!$A:$AB,4,FALSE)</f>
        <v>12.2112142325</v>
      </c>
      <c r="F307" s="155">
        <f>VLOOKUP(A307,'Questions_de_Village_V1-2-1'!$A:$AB,5,FALSE)</f>
        <v>17.117944902000001</v>
      </c>
      <c r="G307" s="155">
        <f>VLOOKUP(A307,'Questions_de_Village_V1-2-1'!$A:$AB,6,FALSE)</f>
        <v>319.86320925500002</v>
      </c>
      <c r="H307" s="155"/>
      <c r="I307" s="155" t="str">
        <f>VLOOKUP(A307,'Questions_de_Village_V1-2-1'!$A:$AB,10,FALSE)</f>
        <v>Tania_2_Dukshi_</v>
      </c>
      <c r="J307" s="155" t="str">
        <f>VLOOKUP(A307,'Questions_de_Village_V1-2-1'!$A:$AB,11,FALSE)</f>
        <v>Tchawai</v>
      </c>
      <c r="K307" s="155" t="str">
        <f>VLOOKUP(A307,'Questions_de_Village_V1-2-1'!$A:$AB,14,FALSE)</f>
        <v>commercial_bh_in_next_village</v>
      </c>
      <c r="L307" s="155">
        <f>VLOOKUP(A307,'Questions_de_Village_V1-2-1'!$A:$AB,15,FALSE)</f>
        <v>1</v>
      </c>
      <c r="M307" s="155">
        <f>VLOOKUP(A307,'Questions_de_Village_V1-2-1'!$A:$AB,16,FALSE)</f>
        <v>0</v>
      </c>
      <c r="N307" s="108"/>
      <c r="O307" s="108"/>
      <c r="P307" s="108">
        <v>137</v>
      </c>
      <c r="Q307" s="108">
        <v>394</v>
      </c>
      <c r="R307" s="108">
        <v>258</v>
      </c>
      <c r="S307" s="106">
        <v>1487</v>
      </c>
      <c r="T307" s="106">
        <v>979</v>
      </c>
      <c r="U307" s="110">
        <v>65.83725622057834</v>
      </c>
      <c r="V307" s="106">
        <v>428</v>
      </c>
      <c r="W307" s="110">
        <v>28.782784129119033</v>
      </c>
      <c r="X307" s="109">
        <v>5.7635658914728678</v>
      </c>
      <c r="Y307" s="109">
        <v>3.7945736434108528</v>
      </c>
      <c r="Z307" s="109">
        <v>1.6589147286821706</v>
      </c>
      <c r="AA307" s="112">
        <v>240</v>
      </c>
      <c r="AB307" s="110">
        <v>93.023255813953483</v>
      </c>
      <c r="AC307" s="112">
        <v>13</v>
      </c>
      <c r="AD307" s="110">
        <v>5.0387596899224807</v>
      </c>
      <c r="AE307" s="112">
        <v>2</v>
      </c>
      <c r="AF307" s="110">
        <v>0.77519379844961245</v>
      </c>
      <c r="AG307" s="112">
        <v>0</v>
      </c>
      <c r="AH307" s="110">
        <v>0</v>
      </c>
      <c r="AI307" s="108">
        <v>208</v>
      </c>
      <c r="AJ307" s="108">
        <v>220</v>
      </c>
      <c r="AK307" s="110">
        <v>48.598130841121495</v>
      </c>
      <c r="AL307" s="110">
        <v>51.401869158878498</v>
      </c>
      <c r="AM307" s="110">
        <v>100</v>
      </c>
      <c r="AN307" s="111">
        <v>33.850467289719624</v>
      </c>
    </row>
    <row r="308" spans="1:40" x14ac:dyDescent="0.25">
      <c r="A308" s="150" t="s">
        <v>1430</v>
      </c>
      <c r="B308" s="108" t="s">
        <v>1430</v>
      </c>
      <c r="C308" s="155" t="str">
        <f>VLOOKUP(A308,'Questions_de_Village_V1-2-1'!$A:$AB,1,FALSE)</f>
        <v>Doulie 1</v>
      </c>
      <c r="D308" s="155" t="str">
        <f>VLOOKUP(A308,'Questions_de_Village_V1-2-1'!$A:$AB,9,FALSE)</f>
        <v>Doulie1</v>
      </c>
      <c r="E308" s="155">
        <f>VLOOKUP(A308,'Questions_de_Village_V1-2-1'!$A:$AB,4,FALSE)</f>
        <v>12.0015463563</v>
      </c>
      <c r="F308" s="155">
        <f>VLOOKUP(A308,'Questions_de_Village_V1-2-1'!$A:$AB,5,FALSE)</f>
        <v>17.246469657700001</v>
      </c>
      <c r="G308" s="155">
        <f>VLOOKUP(A308,'Questions_de_Village_V1-2-1'!$A:$AB,6,FALSE)</f>
        <v>332.96587600499998</v>
      </c>
      <c r="H308" s="155"/>
      <c r="I308" s="155" t="str">
        <f>VLOOKUP(A308,'Questions_de_Village_V1-2-1'!$A:$AB,10,FALSE)</f>
        <v>Amloudouba</v>
      </c>
      <c r="J308" s="155" t="str">
        <f>VLOOKUP(A308,'Questions_de_Village_V1-2-1'!$A:$AB,11,FALSE)</f>
        <v>Ouled_Bili</v>
      </c>
      <c r="K308" s="155" t="str">
        <f>VLOOKUP(A308,'Questions_de_Village_V1-2-1'!$A:$AB,14,FALSE)</f>
        <v>bh_in_village</v>
      </c>
      <c r="L308" s="155">
        <f>VLOOKUP(A308,'Questions_de_Village_V1-2-1'!$A:$AB,15,FALSE)</f>
        <v>1</v>
      </c>
      <c r="M308" s="155">
        <f>VLOOKUP(A308,'Questions_de_Village_V1-2-1'!$A:$AB,16,FALSE)</f>
        <v>0</v>
      </c>
      <c r="N308" s="108"/>
      <c r="O308" s="108"/>
      <c r="P308" s="108">
        <v>1718</v>
      </c>
      <c r="Q308" s="108">
        <v>1758</v>
      </c>
      <c r="R308" s="108">
        <v>41</v>
      </c>
      <c r="S308" s="106">
        <v>242</v>
      </c>
      <c r="T308" s="106">
        <v>161</v>
      </c>
      <c r="U308" s="110">
        <v>66.528925619834709</v>
      </c>
      <c r="V308" s="106">
        <v>57</v>
      </c>
      <c r="W308" s="110">
        <v>23.553719008264462</v>
      </c>
      <c r="X308" s="109">
        <v>5.9024390243902438</v>
      </c>
      <c r="Y308" s="109">
        <v>4.0250000000000004</v>
      </c>
      <c r="Z308" s="109">
        <v>1.3902439024390243</v>
      </c>
      <c r="AA308" s="112">
        <v>40</v>
      </c>
      <c r="AB308" s="110">
        <v>97.560975609756099</v>
      </c>
      <c r="AC308" s="112">
        <v>1</v>
      </c>
      <c r="AD308" s="110">
        <v>2.4390243902439024</v>
      </c>
      <c r="AE308" s="112">
        <v>0</v>
      </c>
      <c r="AF308" s="110">
        <v>0</v>
      </c>
      <c r="AG308" s="112">
        <v>0</v>
      </c>
      <c r="AH308" s="110">
        <v>0</v>
      </c>
      <c r="AI308" s="108">
        <v>25</v>
      </c>
      <c r="AJ308" s="108">
        <v>32</v>
      </c>
      <c r="AK308" s="110">
        <v>43.859649122807014</v>
      </c>
      <c r="AL308" s="110">
        <v>56.140350877192979</v>
      </c>
      <c r="AM308" s="110">
        <v>100</v>
      </c>
      <c r="AN308" s="111">
        <v>31.789473684210527</v>
      </c>
    </row>
    <row r="309" spans="1:40" x14ac:dyDescent="0.25">
      <c r="A309" s="150" t="s">
        <v>1431</v>
      </c>
      <c r="B309" s="108" t="s">
        <v>1431</v>
      </c>
      <c r="C309" s="155" t="str">
        <f>VLOOKUP(A309,'Questions_de_Village_V1-2-1'!$A:$AB,1,FALSE)</f>
        <v>Doulie 2</v>
      </c>
      <c r="D309" s="155" t="str">
        <f>VLOOKUP(A309,'Questions_de_Village_V1-2-1'!$A:$AB,9,FALSE)</f>
        <v>Doulie2</v>
      </c>
      <c r="E309" s="155">
        <f>VLOOKUP(A309,'Questions_de_Village_V1-2-1'!$A:$AB,4,FALSE)</f>
        <v>11.972250927099999</v>
      </c>
      <c r="F309" s="155">
        <f>VLOOKUP(A309,'Questions_de_Village_V1-2-1'!$A:$AB,5,FALSE)</f>
        <v>17.253131274600001</v>
      </c>
      <c r="G309" s="155">
        <f>VLOOKUP(A309,'Questions_de_Village_V1-2-1'!$A:$AB,6,FALSE)</f>
        <v>336.33949615199998</v>
      </c>
      <c r="H309" s="155"/>
      <c r="I309" s="155" t="str">
        <f>VLOOKUP(A309,'Questions_de_Village_V1-2-1'!$A:$AB,10,FALSE)</f>
        <v>Amloudouba</v>
      </c>
      <c r="J309" s="155" t="str">
        <f>VLOOKUP(A309,'Questions_de_Village_V1-2-1'!$A:$AB,11,FALSE)</f>
        <v>Ouled_Bili</v>
      </c>
      <c r="K309" s="155" t="str">
        <f>VLOOKUP(A309,'Questions_de_Village_V1-2-1'!$A:$AB,14,FALSE)</f>
        <v>bh_in_village</v>
      </c>
      <c r="L309" s="155">
        <f>VLOOKUP(A309,'Questions_de_Village_V1-2-1'!$A:$AB,15,FALSE)</f>
        <v>1</v>
      </c>
      <c r="M309" s="155">
        <f>VLOOKUP(A309,'Questions_de_Village_V1-2-1'!$A:$AB,16,FALSE)</f>
        <v>0</v>
      </c>
      <c r="N309" s="108"/>
      <c r="O309" s="108"/>
      <c r="P309" s="108">
        <v>1759</v>
      </c>
      <c r="Q309" s="108">
        <v>1805</v>
      </c>
      <c r="R309" s="108">
        <v>47</v>
      </c>
      <c r="S309" s="106">
        <v>295</v>
      </c>
      <c r="T309" s="106">
        <v>198</v>
      </c>
      <c r="U309" s="110">
        <v>67.118644067796609</v>
      </c>
      <c r="V309" s="106">
        <v>92</v>
      </c>
      <c r="W309" s="110">
        <v>31.186440677966104</v>
      </c>
      <c r="X309" s="109">
        <v>6.2765957446808507</v>
      </c>
      <c r="Y309" s="109">
        <v>4.8292682926829267</v>
      </c>
      <c r="Z309" s="109">
        <v>1.9574468085106382</v>
      </c>
      <c r="AA309" s="112">
        <v>39</v>
      </c>
      <c r="AB309" s="110">
        <v>82.978723404255319</v>
      </c>
      <c r="AC309" s="112">
        <v>7</v>
      </c>
      <c r="AD309" s="110">
        <v>14.893617021276595</v>
      </c>
      <c r="AE309" s="112">
        <v>1</v>
      </c>
      <c r="AF309" s="110">
        <v>2.1276595744680851</v>
      </c>
      <c r="AG309" s="112">
        <v>0</v>
      </c>
      <c r="AH309" s="110">
        <v>0</v>
      </c>
      <c r="AI309" s="108">
        <v>36</v>
      </c>
      <c r="AJ309" s="108">
        <v>56</v>
      </c>
      <c r="AK309" s="110">
        <v>39.130434782608695</v>
      </c>
      <c r="AL309" s="110">
        <v>60.869565217391312</v>
      </c>
      <c r="AM309" s="110">
        <v>100</v>
      </c>
      <c r="AN309" s="111">
        <v>35.706521739130437</v>
      </c>
    </row>
    <row r="310" spans="1:40" x14ac:dyDescent="0.25">
      <c r="A310" s="107" t="s">
        <v>1470</v>
      </c>
      <c r="B310" s="108" t="s">
        <v>2030</v>
      </c>
      <c r="C310" s="155" t="str">
        <f>VLOOKUP(A310,'Questions_de_Village_V1-2-1'!$A:$AB,1,FALSE)</f>
        <v>Doulouk</v>
      </c>
      <c r="D310" s="155" t="str">
        <f>VLOOKUP(A310,'Questions_de_Village_V1-2-1'!$A:$AB,9,FALSE)</f>
        <v>Doulouk</v>
      </c>
      <c r="E310" s="155">
        <f>VLOOKUP(A310,'Questions_de_Village_V1-2-1'!$A:$AB,4,FALSE)</f>
        <v>12.298102887400001</v>
      </c>
      <c r="F310" s="155">
        <f>VLOOKUP(A310,'Questions_de_Village_V1-2-1'!$A:$AB,5,FALSE)</f>
        <v>17.092557645399999</v>
      </c>
      <c r="G310" s="155">
        <f>VLOOKUP(A310,'Questions_de_Village_V1-2-1'!$A:$AB,6,FALSE)</f>
        <v>324.92632992199998</v>
      </c>
      <c r="H310" s="155"/>
      <c r="I310" s="155" t="str">
        <f>VLOOKUP(A310,'Questions_de_Village_V1-2-1'!$A:$AB,10,FALSE)</f>
        <v>Tania_2_Dukshi_</v>
      </c>
      <c r="J310" s="155" t="str">
        <f>VLOOKUP(A310,'Questions_de_Village_V1-2-1'!$A:$AB,11,FALSE)</f>
        <v>Tchawai</v>
      </c>
      <c r="K310" s="155" t="str">
        <f>VLOOKUP(A310,'Questions_de_Village_V1-2-1'!$A:$AB,14,FALSE)</f>
        <v>bh_in_village</v>
      </c>
      <c r="L310" s="155">
        <f>VLOOKUP(A310,'Questions_de_Village_V1-2-1'!$A:$AB,15,FALSE)</f>
        <v>1</v>
      </c>
      <c r="M310" s="155">
        <f>VLOOKUP(A310,'Questions_de_Village_V1-2-1'!$A:$AB,16,FALSE)</f>
        <v>0</v>
      </c>
      <c r="N310" s="108"/>
      <c r="O310" s="108"/>
      <c r="P310" s="108">
        <v>566</v>
      </c>
      <c r="Q310" s="108">
        <v>681</v>
      </c>
      <c r="R310" s="108">
        <v>116</v>
      </c>
      <c r="S310" s="106">
        <v>649</v>
      </c>
      <c r="T310" s="106">
        <v>426</v>
      </c>
      <c r="U310" s="110">
        <v>65.639445300462256</v>
      </c>
      <c r="V310" s="106">
        <v>202</v>
      </c>
      <c r="W310" s="110">
        <v>31.124807395993837</v>
      </c>
      <c r="X310" s="109">
        <v>5.5948275862068968</v>
      </c>
      <c r="Y310" s="109">
        <v>3.6724137931034484</v>
      </c>
      <c r="Z310" s="109">
        <v>1.7413793103448276</v>
      </c>
      <c r="AA310" s="112">
        <v>108</v>
      </c>
      <c r="AB310" s="110">
        <v>93.103448275862064</v>
      </c>
      <c r="AC310" s="112">
        <v>6</v>
      </c>
      <c r="AD310" s="110">
        <v>5.1724137931034484</v>
      </c>
      <c r="AE310" s="112">
        <v>0</v>
      </c>
      <c r="AF310" s="110">
        <v>0</v>
      </c>
      <c r="AG310" s="112">
        <v>0</v>
      </c>
      <c r="AH310" s="110">
        <v>0</v>
      </c>
      <c r="AI310" s="108">
        <v>104</v>
      </c>
      <c r="AJ310" s="108">
        <v>98</v>
      </c>
      <c r="AK310" s="110">
        <v>51.485148514851488</v>
      </c>
      <c r="AL310" s="110">
        <v>48.514851485148512</v>
      </c>
      <c r="AM310" s="110">
        <v>100</v>
      </c>
      <c r="AN310" s="111">
        <v>35.866336633663366</v>
      </c>
    </row>
    <row r="311" spans="1:40" x14ac:dyDescent="0.25">
      <c r="A311" s="55" t="s">
        <v>845</v>
      </c>
      <c r="B311" s="108" t="s">
        <v>845</v>
      </c>
      <c r="C311" s="155" t="str">
        <f>VLOOKUP(A311,'Questions_de_Village_V1-2-1'!$A:$AB,1,FALSE)</f>
        <v>Doumdoumou</v>
      </c>
      <c r="D311" s="155" t="str">
        <f>VLOOKUP(A311,'Questions_de_Village_V1-2-1'!$A:$AB,9,FALSE)</f>
        <v>Doumdoumou</v>
      </c>
      <c r="E311" s="155">
        <f>VLOOKUP(A311,'Questions_de_Village_V1-2-1'!$A:$AB,4,FALSE)</f>
        <v>12.9989840855</v>
      </c>
      <c r="F311" s="155">
        <f>VLOOKUP(A311,'Questions_de_Village_V1-2-1'!$A:$AB,5,FALSE)</f>
        <v>16.7595338655</v>
      </c>
      <c r="G311" s="155">
        <f>VLOOKUP(A311,'Questions_de_Village_V1-2-1'!$A:$AB,6,FALSE)</f>
        <v>301.78086528199998</v>
      </c>
      <c r="H311" s="155"/>
      <c r="I311" s="155" t="str">
        <f>VLOOKUP(A311,'Questions_de_Village_V1-2-1'!$A:$AB,10,FALSE)</f>
        <v>Moito</v>
      </c>
      <c r="J311" s="155" t="str">
        <f>VLOOKUP(A311,'Questions_de_Village_V1-2-1'!$A:$AB,11,FALSE)</f>
        <v>Abgode</v>
      </c>
      <c r="K311" s="155" t="str">
        <f>VLOOKUP(A311,'Questions_de_Village_V1-2-1'!$A:$AB,14,FALSE)</f>
        <v>bh_in_village</v>
      </c>
      <c r="L311" s="155">
        <f>VLOOKUP(A311,'Questions_de_Village_V1-2-1'!$A:$AB,15,FALSE)</f>
        <v>3</v>
      </c>
      <c r="M311" s="155">
        <f>VLOOKUP(A311,'Questions_de_Village_V1-2-1'!$A:$AB,16,FALSE)</f>
        <v>0</v>
      </c>
      <c r="N311" s="108"/>
      <c r="O311" s="108"/>
      <c r="P311" s="108">
        <v>1742</v>
      </c>
      <c r="Q311" s="108">
        <v>2021</v>
      </c>
      <c r="R311" s="108">
        <v>280</v>
      </c>
      <c r="S311" s="106">
        <v>1996</v>
      </c>
      <c r="T311" s="106">
        <v>1456</v>
      </c>
      <c r="U311" s="110">
        <v>72.945891783567134</v>
      </c>
      <c r="V311" s="106">
        <v>430</v>
      </c>
      <c r="W311" s="110">
        <v>21.54308617234469</v>
      </c>
      <c r="X311" s="109">
        <v>7.128571428571429</v>
      </c>
      <c r="Y311" s="109">
        <v>5.2</v>
      </c>
      <c r="Z311" s="109">
        <v>1.5357142857142858</v>
      </c>
      <c r="AA311" s="112">
        <v>246</v>
      </c>
      <c r="AB311" s="110">
        <v>87.857142857142861</v>
      </c>
      <c r="AC311" s="112">
        <v>17</v>
      </c>
      <c r="AD311" s="110">
        <v>6.0714285714285712</v>
      </c>
      <c r="AE311" s="112">
        <v>2</v>
      </c>
      <c r="AF311" s="110">
        <v>0.7142857142857143</v>
      </c>
      <c r="AG311" s="112">
        <v>0</v>
      </c>
      <c r="AH311" s="110">
        <v>0</v>
      </c>
      <c r="AI311" s="108">
        <v>201</v>
      </c>
      <c r="AJ311" s="108">
        <v>227</v>
      </c>
      <c r="AK311" s="110">
        <v>46.744186046511629</v>
      </c>
      <c r="AL311" s="110">
        <v>52.79069767441861</v>
      </c>
      <c r="AM311" s="110">
        <v>99.534883720930239</v>
      </c>
      <c r="AN311" s="111" t="e">
        <v>#REF!</v>
      </c>
    </row>
    <row r="312" spans="1:40" x14ac:dyDescent="0.25">
      <c r="A312" s="107" t="s">
        <v>1870</v>
      </c>
      <c r="B312" s="108" t="s">
        <v>1870</v>
      </c>
      <c r="C312" s="155" t="str">
        <f>VLOOKUP(A312,'Questions_de_Village_V1-2-1'!$A:$AB,1,FALSE)</f>
        <v>Enakfouf</v>
      </c>
      <c r="D312" s="155" t="str">
        <f>VLOOKUP(A312,'Questions_de_Village_V1-2-1'!$A:$AB,9,FALSE)</f>
        <v>Ene Fok</v>
      </c>
      <c r="E312" s="155">
        <f>VLOOKUP(A312,'Questions_de_Village_V1-2-1'!$A:$AB,4,FALSE)</f>
        <v>11.837894907400001</v>
      </c>
      <c r="F312" s="155">
        <f>VLOOKUP(A312,'Questions_de_Village_V1-2-1'!$A:$AB,5,FALSE)</f>
        <v>17.060980537799999</v>
      </c>
      <c r="G312" s="155">
        <f>VLOOKUP(A312,'Questions_de_Village_V1-2-1'!$A:$AB,6,FALSE)</f>
        <v>334.68353278400002</v>
      </c>
      <c r="H312" s="155"/>
      <c r="I312" s="155" t="str">
        <f>VLOOKUP(A312,'Questions_de_Village_V1-2-1'!$A:$AB,10,FALSE)</f>
        <v>Yessie</v>
      </c>
      <c r="J312" s="155" t="str">
        <f>VLOOKUP(A312,'Questions_de_Village_V1-2-1'!$A:$AB,11,FALSE)</f>
        <v>Gama</v>
      </c>
      <c r="K312" s="155" t="str">
        <f>VLOOKUP(A312,'Questions_de_Village_V1-2-1'!$A:$AB,14,FALSE)</f>
        <v>bh_in_village</v>
      </c>
      <c r="L312" s="155">
        <f>VLOOKUP(A312,'Questions_de_Village_V1-2-1'!$A:$AB,15,FALSE)</f>
        <v>1</v>
      </c>
      <c r="M312" s="155">
        <f>VLOOKUP(A312,'Questions_de_Village_V1-2-1'!$A:$AB,16,FALSE)</f>
        <v>0</v>
      </c>
      <c r="N312" s="108"/>
      <c r="O312" s="108"/>
      <c r="P312" s="108">
        <v>1824</v>
      </c>
      <c r="Q312" s="108">
        <v>1831</v>
      </c>
      <c r="R312" s="108">
        <v>8</v>
      </c>
      <c r="S312" s="106">
        <v>33</v>
      </c>
      <c r="T312" s="106">
        <v>18</v>
      </c>
      <c r="U312" s="110">
        <v>54.54545454545454</v>
      </c>
      <c r="V312" s="106">
        <v>7</v>
      </c>
      <c r="W312" s="110">
        <v>21.212121212121211</v>
      </c>
      <c r="X312" s="109">
        <v>4.125</v>
      </c>
      <c r="Y312" s="109">
        <v>3.6</v>
      </c>
      <c r="Z312" s="109">
        <v>0.875</v>
      </c>
      <c r="AA312" s="112">
        <v>8</v>
      </c>
      <c r="AB312" s="110">
        <v>100</v>
      </c>
      <c r="AC312" s="112">
        <v>0</v>
      </c>
      <c r="AD312" s="110">
        <v>0</v>
      </c>
      <c r="AE312" s="112">
        <v>0</v>
      </c>
      <c r="AF312" s="110">
        <v>0</v>
      </c>
      <c r="AG312" s="112">
        <v>0</v>
      </c>
      <c r="AH312" s="110">
        <v>0</v>
      </c>
      <c r="AI312" s="108">
        <v>3</v>
      </c>
      <c r="AJ312" s="108">
        <v>4</v>
      </c>
      <c r="AK312" s="110">
        <v>42.857142857142854</v>
      </c>
      <c r="AL312" s="110">
        <v>57.142857142857139</v>
      </c>
      <c r="AM312" s="110">
        <v>100</v>
      </c>
      <c r="AN312" s="111">
        <v>29.714285714285715</v>
      </c>
    </row>
    <row r="313" spans="1:40" x14ac:dyDescent="0.25">
      <c r="A313" s="107" t="s">
        <v>1881</v>
      </c>
      <c r="B313" s="108" t="s">
        <v>1881</v>
      </c>
      <c r="C313" s="155" t="str">
        <f>VLOOKUP(A313,'Questions_de_Village_V1-2-1'!$A:$AB,1,FALSE)</f>
        <v>Enefok 2</v>
      </c>
      <c r="D313" s="155" t="str">
        <f>VLOOKUP(A313,'Questions_de_Village_V1-2-1'!$A:$AB,9,FALSE)</f>
        <v/>
      </c>
      <c r="E313" s="155">
        <f>VLOOKUP(A313,'Questions_de_Village_V1-2-1'!$A:$AB,4,FALSE)</f>
        <v>11.837894907400001</v>
      </c>
      <c r="F313" s="155">
        <f>VLOOKUP(A313,'Questions_de_Village_V1-2-1'!$A:$AB,5,FALSE)</f>
        <v>17.060980537799999</v>
      </c>
      <c r="G313" s="155">
        <f>VLOOKUP(A313,'Questions_de_Village_V1-2-1'!$A:$AB,6,FALSE)</f>
        <v>334.68353278400002</v>
      </c>
      <c r="H313" s="155"/>
      <c r="I313" s="155" t="str">
        <f>VLOOKUP(A313,'Questions_de_Village_V1-2-1'!$A:$AB,10,FALSE)</f>
        <v/>
      </c>
      <c r="J313" s="155" t="str">
        <f>VLOOKUP(A313,'Questions_de_Village_V1-2-1'!$A:$AB,11,FALSE)</f>
        <v>Gama</v>
      </c>
      <c r="K313" s="155" t="str">
        <f>VLOOKUP(A313,'Questions_de_Village_V1-2-1'!$A:$AB,14,FALSE)</f>
        <v>bh_in_village</v>
      </c>
      <c r="L313" s="155">
        <f>VLOOKUP(A313,'Questions_de_Village_V1-2-1'!$A:$AB,15,FALSE)</f>
        <v>1</v>
      </c>
      <c r="M313" s="155">
        <f>VLOOKUP(A313,'Questions_de_Village_V1-2-1'!$A:$AB,16,FALSE)</f>
        <v>0</v>
      </c>
      <c r="N313" s="108"/>
      <c r="O313" s="108"/>
      <c r="P313" s="108">
        <v>2113</v>
      </c>
      <c r="Q313" s="108">
        <v>2148</v>
      </c>
      <c r="R313" s="108">
        <v>36</v>
      </c>
      <c r="S313" s="106">
        <v>240</v>
      </c>
      <c r="T313" s="106">
        <v>158</v>
      </c>
      <c r="U313" s="110">
        <v>65.833333333333329</v>
      </c>
      <c r="V313" s="106">
        <v>75</v>
      </c>
      <c r="W313" s="110">
        <v>31.25</v>
      </c>
      <c r="X313" s="109">
        <v>6.666666666666667</v>
      </c>
      <c r="Y313" s="109">
        <v>4.6470588235294121</v>
      </c>
      <c r="Z313" s="109">
        <v>2.0833333333333335</v>
      </c>
      <c r="AA313" s="112">
        <v>26</v>
      </c>
      <c r="AB313" s="110">
        <v>72.222222222222214</v>
      </c>
      <c r="AC313" s="112">
        <v>8</v>
      </c>
      <c r="AD313" s="110">
        <v>22.222222222222221</v>
      </c>
      <c r="AE313" s="112">
        <v>2</v>
      </c>
      <c r="AF313" s="110">
        <v>5.5555555555555554</v>
      </c>
      <c r="AG313" s="112">
        <v>0</v>
      </c>
      <c r="AH313" s="110">
        <v>0</v>
      </c>
      <c r="AI313" s="108">
        <v>34</v>
      </c>
      <c r="AJ313" s="108">
        <v>38</v>
      </c>
      <c r="AK313" s="110">
        <v>45.333333333333329</v>
      </c>
      <c r="AL313" s="110">
        <v>50.666666666666671</v>
      </c>
      <c r="AM313" s="110">
        <v>96</v>
      </c>
      <c r="AN313" s="111">
        <v>24.466666666666665</v>
      </c>
    </row>
    <row r="314" spans="1:40" x14ac:dyDescent="0.25">
      <c r="A314" s="149" t="s">
        <v>1196</v>
      </c>
      <c r="B314" s="108" t="s">
        <v>1196</v>
      </c>
      <c r="C314" s="155" t="str">
        <f>VLOOKUP(A314,'Questions_de_Village_V1-2-1'!$A:$AB,1,FALSE)</f>
        <v>Etoil</v>
      </c>
      <c r="D314" s="155" t="str">
        <f>VLOOKUP(A314,'Questions_de_Village_V1-2-1'!$A:$AB,9,FALSE)</f>
        <v>Etoile1</v>
      </c>
      <c r="E314" s="155">
        <f>VLOOKUP(A314,'Questions_de_Village_V1-2-1'!$A:$AB,4,FALSE)</f>
        <v>12.3793815303</v>
      </c>
      <c r="F314" s="155">
        <f>VLOOKUP(A314,'Questions_de_Village_V1-2-1'!$A:$AB,5,FALSE)</f>
        <v>17.055118651099999</v>
      </c>
      <c r="G314" s="155">
        <f>VLOOKUP(A314,'Questions_de_Village_V1-2-1'!$A:$AB,6,FALSE)</f>
        <v>298.79369817200001</v>
      </c>
      <c r="H314" s="155"/>
      <c r="I314" s="155" t="str">
        <f>VLOOKUP(A314,'Questions_de_Village_V1-2-1'!$A:$AB,10,FALSE)</f>
        <v/>
      </c>
      <c r="J314" s="155" t="str">
        <f>VLOOKUP(A314,'Questions_de_Village_V1-2-1'!$A:$AB,11,FALSE)</f>
        <v>Bokoro</v>
      </c>
      <c r="K314" s="155" t="str">
        <f>VLOOKUP(A314,'Questions_de_Village_V1-2-1'!$A:$AB,14,FALSE)</f>
        <v>commercial_bh_in_next_village</v>
      </c>
      <c r="L314" s="155">
        <f>VLOOKUP(A314,'Questions_de_Village_V1-2-1'!$A:$AB,15,FALSE)</f>
        <v>1</v>
      </c>
      <c r="M314" s="155">
        <f>VLOOKUP(A314,'Questions_de_Village_V1-2-1'!$A:$AB,16,FALSE)</f>
        <v>0</v>
      </c>
      <c r="N314" s="108"/>
      <c r="O314" s="108"/>
      <c r="P314" s="108">
        <v>8236</v>
      </c>
      <c r="Q314" s="108">
        <v>8859</v>
      </c>
      <c r="R314" s="108">
        <v>624</v>
      </c>
      <c r="S314" s="106">
        <v>4013</v>
      </c>
      <c r="T314" s="106">
        <v>2757</v>
      </c>
      <c r="U314" s="110">
        <v>68.701719411911284</v>
      </c>
      <c r="V314" s="106">
        <v>1101</v>
      </c>
      <c r="W314" s="110">
        <v>27.435833540991776</v>
      </c>
      <c r="X314" s="109">
        <v>6.4310897435897436</v>
      </c>
      <c r="Y314" s="109">
        <v>4.4182692307692308</v>
      </c>
      <c r="Z314" s="109">
        <v>1.7644230769230769</v>
      </c>
      <c r="AA314" s="112">
        <v>568</v>
      </c>
      <c r="AB314" s="110">
        <v>91.025641025641022</v>
      </c>
      <c r="AC314" s="112">
        <v>42</v>
      </c>
      <c r="AD314" s="110">
        <v>6.7307692307692308</v>
      </c>
      <c r="AE314" s="112">
        <v>5</v>
      </c>
      <c r="AF314" s="110">
        <v>0.80128205128205121</v>
      </c>
      <c r="AG314" s="112">
        <v>0</v>
      </c>
      <c r="AH314" s="110">
        <v>0</v>
      </c>
      <c r="AI314" s="108">
        <v>543</v>
      </c>
      <c r="AJ314" s="108">
        <v>558</v>
      </c>
      <c r="AK314" s="110">
        <v>49.31880108991826</v>
      </c>
      <c r="AL314" s="110">
        <v>50.681198910081747</v>
      </c>
      <c r="AM314" s="110">
        <v>100</v>
      </c>
      <c r="AN314" s="111">
        <v>33.612170753860127</v>
      </c>
    </row>
    <row r="315" spans="1:40" x14ac:dyDescent="0.25">
      <c r="A315" s="149" t="s">
        <v>1313</v>
      </c>
      <c r="B315" s="108" t="s">
        <v>1995</v>
      </c>
      <c r="C315" s="155" t="str">
        <f>VLOOKUP(A315,'Questions_de_Village_V1-2-1'!$A:$AB,1,FALSE)</f>
        <v>Fadjawa 2</v>
      </c>
      <c r="D315" s="155" t="str">
        <f>VLOOKUP(A315,'Questions_de_Village_V1-2-1'!$A:$AB,9,FALSE)</f>
        <v>Fadjawa1</v>
      </c>
      <c r="E315" s="155">
        <f>VLOOKUP(A315,'Questions_de_Village_V1-2-1'!$A:$AB,4,FALSE)</f>
        <v>12.652180167899999</v>
      </c>
      <c r="F315" s="155">
        <f>VLOOKUP(A315,'Questions_de_Village_V1-2-1'!$A:$AB,5,FALSE)</f>
        <v>16.753517929600001</v>
      </c>
      <c r="G315" s="155">
        <f>VLOOKUP(A315,'Questions_de_Village_V1-2-1'!$A:$AB,6,FALSE)</f>
        <v>339.05761026200003</v>
      </c>
      <c r="H315" s="155"/>
      <c r="I315" s="155" t="str">
        <f>VLOOKUP(A315,'Questions_de_Village_V1-2-1'!$A:$AB,10,FALSE)</f>
        <v>Mayakne</v>
      </c>
      <c r="J315" s="155" t="str">
        <f>VLOOKUP(A315,'Questions_de_Village_V1-2-1'!$A:$AB,11,FALSE)</f>
        <v>Gambir</v>
      </c>
      <c r="K315" s="155" t="str">
        <f>VLOOKUP(A315,'Questions_de_Village_V1-2-1'!$A:$AB,14,FALSE)</f>
        <v>open_well_in_or_near_village</v>
      </c>
      <c r="L315" s="155">
        <f>VLOOKUP(A315,'Questions_de_Village_V1-2-1'!$A:$AB,15,FALSE)</f>
        <v>1</v>
      </c>
      <c r="M315" s="155">
        <f>VLOOKUP(A315,'Questions_de_Village_V1-2-1'!$A:$AB,16,FALSE)</f>
        <v>0</v>
      </c>
      <c r="N315" s="108"/>
      <c r="O315" s="108"/>
      <c r="P315" s="108">
        <v>717</v>
      </c>
      <c r="Q315" s="108">
        <v>750</v>
      </c>
      <c r="R315" s="108">
        <v>34</v>
      </c>
      <c r="S315" s="106">
        <v>184</v>
      </c>
      <c r="T315" s="106">
        <v>122</v>
      </c>
      <c r="U315" s="110">
        <v>66.304347826086953</v>
      </c>
      <c r="V315" s="106">
        <v>48</v>
      </c>
      <c r="W315" s="110">
        <v>26.086956521739129</v>
      </c>
      <c r="X315" s="109">
        <v>5.4117647058823533</v>
      </c>
      <c r="Y315" s="109">
        <v>4.0666666666666664</v>
      </c>
      <c r="Z315" s="109">
        <v>1.411764705882353</v>
      </c>
      <c r="AA315" s="112">
        <v>34</v>
      </c>
      <c r="AB315" s="110">
        <v>100</v>
      </c>
      <c r="AC315" s="112">
        <v>0</v>
      </c>
      <c r="AD315" s="110">
        <v>0</v>
      </c>
      <c r="AE315" s="112">
        <v>0</v>
      </c>
      <c r="AF315" s="110">
        <v>0</v>
      </c>
      <c r="AG315" s="112">
        <v>0</v>
      </c>
      <c r="AH315" s="110">
        <v>0</v>
      </c>
      <c r="AI315" s="108">
        <v>26</v>
      </c>
      <c r="AJ315" s="108">
        <v>21</v>
      </c>
      <c r="AK315" s="110">
        <v>54.166666666666664</v>
      </c>
      <c r="AL315" s="110">
        <v>43.75</v>
      </c>
      <c r="AM315" s="110">
        <v>97.916666666666657</v>
      </c>
      <c r="AN315" s="111">
        <v>33.958333333333336</v>
      </c>
    </row>
    <row r="316" spans="1:40" x14ac:dyDescent="0.25">
      <c r="A316" s="107" t="s">
        <v>1314</v>
      </c>
      <c r="B316" s="108" t="s">
        <v>1858</v>
      </c>
      <c r="C316" s="155" t="str">
        <f>VLOOKUP(A316,'Questions_de_Village_V1-2-1'!$A:$AB,1,FALSE)</f>
        <v>Fadje</v>
      </c>
      <c r="D316" s="155" t="str">
        <f>VLOOKUP(A316,'Questions_de_Village_V1-2-1'!$A:$AB,9,FALSE)</f>
        <v>Fadjé</v>
      </c>
      <c r="E316" s="155">
        <f>VLOOKUP(A316,'Questions_de_Village_V1-2-1'!$A:$AB,4,FALSE)</f>
        <v>12.5484275823</v>
      </c>
      <c r="F316" s="155">
        <f>VLOOKUP(A316,'Questions_de_Village_V1-2-1'!$A:$AB,5,FALSE)</f>
        <v>16.749658553700002</v>
      </c>
      <c r="G316" s="155">
        <f>VLOOKUP(A316,'Questions_de_Village_V1-2-1'!$A:$AB,6,FALSE)</f>
        <v>306.04178229299998</v>
      </c>
      <c r="H316" s="155"/>
      <c r="I316" s="155" t="str">
        <f>VLOOKUP(A316,'Questions_de_Village_V1-2-1'!$A:$AB,10,FALSE)</f>
        <v>Mayakne</v>
      </c>
      <c r="J316" s="155" t="str">
        <f>VLOOKUP(A316,'Questions_de_Village_V1-2-1'!$A:$AB,11,FALSE)</f>
        <v>Gambir</v>
      </c>
      <c r="K316" s="155" t="str">
        <f>VLOOKUP(A316,'Questions_de_Village_V1-2-1'!$A:$AB,14,FALSE)</f>
        <v>bh_in_next_village</v>
      </c>
      <c r="L316" s="155">
        <f>VLOOKUP(A316,'Questions_de_Village_V1-2-1'!$A:$AB,15,FALSE)</f>
        <v>0</v>
      </c>
      <c r="M316" s="155">
        <f>VLOOKUP(A316,'Questions_de_Village_V1-2-1'!$A:$AB,16,FALSE)</f>
        <v>1</v>
      </c>
      <c r="N316" s="108"/>
      <c r="O316" s="108"/>
      <c r="P316" s="108">
        <v>1151</v>
      </c>
      <c r="Q316" s="108">
        <v>1165</v>
      </c>
      <c r="R316" s="108">
        <v>15</v>
      </c>
      <c r="S316" s="106">
        <v>82</v>
      </c>
      <c r="T316" s="106">
        <v>53</v>
      </c>
      <c r="U316" s="110">
        <v>64.634146341463421</v>
      </c>
      <c r="V316" s="106">
        <v>33</v>
      </c>
      <c r="W316" s="110">
        <v>40.243902439024396</v>
      </c>
      <c r="X316" s="109">
        <v>5.4666666666666668</v>
      </c>
      <c r="Y316" s="109">
        <v>3.7857142857142856</v>
      </c>
      <c r="Z316" s="109">
        <v>2.2000000000000002</v>
      </c>
      <c r="AA316" s="112">
        <v>15</v>
      </c>
      <c r="AB316" s="110">
        <v>100</v>
      </c>
      <c r="AC316" s="112">
        <v>0</v>
      </c>
      <c r="AD316" s="110">
        <v>0</v>
      </c>
      <c r="AE316" s="112">
        <v>0</v>
      </c>
      <c r="AF316" s="110">
        <v>0</v>
      </c>
      <c r="AG316" s="112">
        <v>0</v>
      </c>
      <c r="AH316" s="110">
        <v>0</v>
      </c>
      <c r="AI316" s="108">
        <v>10</v>
      </c>
      <c r="AJ316" s="108">
        <v>23</v>
      </c>
      <c r="AK316" s="110">
        <v>30.303030303030305</v>
      </c>
      <c r="AL316" s="110">
        <v>69.696969696969703</v>
      </c>
      <c r="AM316" s="110">
        <v>100</v>
      </c>
      <c r="AN316" s="111">
        <v>26.848484848484848</v>
      </c>
    </row>
    <row r="317" spans="1:40" x14ac:dyDescent="0.25">
      <c r="A317" s="149" t="s">
        <v>1197</v>
      </c>
      <c r="B317" s="108" t="s">
        <v>1957</v>
      </c>
      <c r="C317" s="155" t="str">
        <f>VLOOKUP(A317,'Questions_de_Village_V1-2-1'!$A:$AB,1,FALSE)</f>
        <v>Fadje Himede 1</v>
      </c>
      <c r="D317" s="155" t="str">
        <f>VLOOKUP(A317,'Questions_de_Village_V1-2-1'!$A:$AB,9,FALSE)</f>
        <v>Hite Malout</v>
      </c>
      <c r="E317" s="155">
        <f>VLOOKUP(A317,'Questions_de_Village_V1-2-1'!$A:$AB,4,FALSE)</f>
        <v>12.3839889192</v>
      </c>
      <c r="F317" s="155">
        <f>VLOOKUP(A317,'Questions_de_Village_V1-2-1'!$A:$AB,5,FALSE)</f>
        <v>17.157821574100002</v>
      </c>
      <c r="G317" s="155">
        <f>VLOOKUP(A317,'Questions_de_Village_V1-2-1'!$A:$AB,6,FALSE)</f>
        <v>299.575712173</v>
      </c>
      <c r="H317" s="155"/>
      <c r="I317" s="155" t="str">
        <f>VLOOKUP(A317,'Questions_de_Village_V1-2-1'!$A:$AB,10,FALSE)</f>
        <v>Tania_2_Dukshi_</v>
      </c>
      <c r="J317" s="155" t="str">
        <f>VLOOKUP(A317,'Questions_de_Village_V1-2-1'!$A:$AB,11,FALSE)</f>
        <v>Bokoro</v>
      </c>
      <c r="K317" s="155" t="str">
        <f>VLOOKUP(A317,'Questions_de_Village_V1-2-1'!$A:$AB,14,FALSE)</f>
        <v>commercial_bh_in_next_village</v>
      </c>
      <c r="L317" s="155">
        <f>VLOOKUP(A317,'Questions_de_Village_V1-2-1'!$A:$AB,15,FALSE)</f>
        <v>1</v>
      </c>
      <c r="M317" s="155">
        <f>VLOOKUP(A317,'Questions_de_Village_V1-2-1'!$A:$AB,16,FALSE)</f>
        <v>0</v>
      </c>
      <c r="N317" s="108"/>
      <c r="O317" s="108"/>
      <c r="P317" s="108">
        <v>4453</v>
      </c>
      <c r="Q317" s="108">
        <v>4491</v>
      </c>
      <c r="R317" s="108">
        <v>39</v>
      </c>
      <c r="S317" s="106">
        <v>220</v>
      </c>
      <c r="T317" s="106">
        <v>141</v>
      </c>
      <c r="U317" s="110">
        <v>64.090909090909093</v>
      </c>
      <c r="V317" s="106">
        <v>75</v>
      </c>
      <c r="W317" s="110">
        <v>34.090909090909086</v>
      </c>
      <c r="X317" s="109">
        <v>5.6410256410256414</v>
      </c>
      <c r="Y317" s="109">
        <v>4.2727272727272725</v>
      </c>
      <c r="Z317" s="109">
        <v>1.9230769230769231</v>
      </c>
      <c r="AA317" s="112">
        <v>32</v>
      </c>
      <c r="AB317" s="110">
        <v>82.051282051282044</v>
      </c>
      <c r="AC317" s="112">
        <v>6</v>
      </c>
      <c r="AD317" s="110">
        <v>15.384615384615385</v>
      </c>
      <c r="AE317" s="112">
        <v>1</v>
      </c>
      <c r="AF317" s="110">
        <v>2.5641025641025639</v>
      </c>
      <c r="AG317" s="112">
        <v>0</v>
      </c>
      <c r="AH317" s="110">
        <v>0</v>
      </c>
      <c r="AI317" s="108">
        <v>32</v>
      </c>
      <c r="AJ317" s="108">
        <v>43</v>
      </c>
      <c r="AK317" s="110">
        <v>42.666666666666671</v>
      </c>
      <c r="AL317" s="110">
        <v>57.333333333333336</v>
      </c>
      <c r="AM317" s="110">
        <v>100</v>
      </c>
      <c r="AN317" s="111">
        <v>37.306666666666665</v>
      </c>
    </row>
    <row r="318" spans="1:40" x14ac:dyDescent="0.25">
      <c r="A318" s="149" t="s">
        <v>1198</v>
      </c>
      <c r="B318" s="108" t="s">
        <v>1198</v>
      </c>
      <c r="C318" s="155" t="str">
        <f>VLOOKUP(A318,'Questions_de_Village_V1-2-1'!$A:$AB,1,FALSE)</f>
        <v>Fadje Himede 2</v>
      </c>
      <c r="D318" s="155" t="str">
        <f>VLOOKUP(A318,'Questions_de_Village_V1-2-1'!$A:$AB,9,FALSE)</f>
        <v>Fadje 2</v>
      </c>
      <c r="E318" s="155">
        <f>VLOOKUP(A318,'Questions_de_Village_V1-2-1'!$A:$AB,4,FALSE)</f>
        <v>12.3911814369</v>
      </c>
      <c r="F318" s="155">
        <f>VLOOKUP(A318,'Questions_de_Village_V1-2-1'!$A:$AB,5,FALSE)</f>
        <v>17.158749902</v>
      </c>
      <c r="G318" s="155">
        <f>VLOOKUP(A318,'Questions_de_Village_V1-2-1'!$A:$AB,6,FALSE)</f>
        <v>308.37680431199999</v>
      </c>
      <c r="H318" s="155"/>
      <c r="I318" s="155" t="str">
        <f>VLOOKUP(A318,'Questions_de_Village_V1-2-1'!$A:$AB,10,FALSE)</f>
        <v>Tania_2_Dukshi_</v>
      </c>
      <c r="J318" s="155" t="str">
        <f>VLOOKUP(A318,'Questions_de_Village_V1-2-1'!$A:$AB,11,FALSE)</f>
        <v>Bokoro</v>
      </c>
      <c r="K318" s="155" t="str">
        <f>VLOOKUP(A318,'Questions_de_Village_V1-2-1'!$A:$AB,14,FALSE)</f>
        <v>open_well_in_or_near_village</v>
      </c>
      <c r="L318" s="155">
        <f>VLOOKUP(A318,'Questions_de_Village_V1-2-1'!$A:$AB,15,FALSE)</f>
        <v>0</v>
      </c>
      <c r="M318" s="155">
        <f>VLOOKUP(A318,'Questions_de_Village_V1-2-1'!$A:$AB,16,FALSE)</f>
        <v>1</v>
      </c>
      <c r="N318" s="108"/>
      <c r="O318" s="108"/>
      <c r="P318" s="108">
        <v>4492</v>
      </c>
      <c r="Q318" s="108">
        <v>4513</v>
      </c>
      <c r="R318" s="108">
        <v>22</v>
      </c>
      <c r="S318" s="106">
        <v>129</v>
      </c>
      <c r="T318" s="106">
        <v>82</v>
      </c>
      <c r="U318" s="110">
        <v>63.565891472868216</v>
      </c>
      <c r="V318" s="106">
        <v>35</v>
      </c>
      <c r="W318" s="110">
        <v>27.131782945736433</v>
      </c>
      <c r="X318" s="109">
        <v>5.8636363636363633</v>
      </c>
      <c r="Y318" s="109">
        <v>3.9047619047619047</v>
      </c>
      <c r="Z318" s="109">
        <v>1.5909090909090908</v>
      </c>
      <c r="AA318" s="112">
        <v>17</v>
      </c>
      <c r="AB318" s="110">
        <v>77.272727272727266</v>
      </c>
      <c r="AC318" s="112">
        <v>5</v>
      </c>
      <c r="AD318" s="110">
        <v>22.727272727272727</v>
      </c>
      <c r="AE318" s="112">
        <v>0</v>
      </c>
      <c r="AF318" s="110">
        <v>0</v>
      </c>
      <c r="AG318" s="112">
        <v>0</v>
      </c>
      <c r="AH318" s="110">
        <v>0</v>
      </c>
      <c r="AI318" s="108">
        <v>15</v>
      </c>
      <c r="AJ318" s="108">
        <v>20</v>
      </c>
      <c r="AK318" s="110">
        <v>42.857142857142854</v>
      </c>
      <c r="AL318" s="110">
        <v>57.142857142857139</v>
      </c>
      <c r="AM318" s="110">
        <v>100</v>
      </c>
      <c r="AN318" s="111">
        <v>34</v>
      </c>
    </row>
    <row r="319" spans="1:40" x14ac:dyDescent="0.25">
      <c r="A319" s="149" t="s">
        <v>1262</v>
      </c>
      <c r="B319" s="108" t="s">
        <v>1262</v>
      </c>
      <c r="C319" s="155" t="str">
        <f>VLOOKUP(A319,'Questions_de_Village_V1-2-1'!$A:$AB,1,FALSE)</f>
        <v>Falastine</v>
      </c>
      <c r="D319" s="155" t="str">
        <f>VLOOKUP(A319,'Questions_de_Village_V1-2-1'!$A:$AB,9,FALSE)</f>
        <v>Palestine</v>
      </c>
      <c r="E319" s="155">
        <f>VLOOKUP(A319,'Questions_de_Village_V1-2-1'!$A:$AB,4,FALSE)</f>
        <v>11.998950178999999</v>
      </c>
      <c r="F319" s="155">
        <f>VLOOKUP(A319,'Questions_de_Village_V1-2-1'!$A:$AB,5,FALSE)</f>
        <v>16.776578804700002</v>
      </c>
      <c r="G319" s="155">
        <f>VLOOKUP(A319,'Questions_de_Village_V1-2-1'!$A:$AB,6,FALSE)</f>
        <v>335.47060012200001</v>
      </c>
      <c r="H319" s="155"/>
      <c r="I319" s="155" t="str">
        <f>VLOOKUP(A319,'Questions_de_Village_V1-2-1'!$A:$AB,10,FALSE)</f>
        <v>Daibaba_2_Kindji_</v>
      </c>
      <c r="J319" s="155" t="str">
        <f>VLOOKUP(A319,'Questions_de_Village_V1-2-1'!$A:$AB,11,FALSE)</f>
        <v>Dilema</v>
      </c>
      <c r="K319" s="155" t="str">
        <f>VLOOKUP(A319,'Questions_de_Village_V1-2-1'!$A:$AB,14,FALSE)</f>
        <v>bh_in_next_village</v>
      </c>
      <c r="L319" s="155">
        <f>VLOOKUP(A319,'Questions_de_Village_V1-2-1'!$A:$AB,15,FALSE)</f>
        <v>0</v>
      </c>
      <c r="M319" s="155">
        <f>VLOOKUP(A319,'Questions_de_Village_V1-2-1'!$A:$AB,16,FALSE)</f>
        <v>0</v>
      </c>
      <c r="N319" s="108"/>
      <c r="O319" s="108"/>
      <c r="P319" s="108">
        <v>1773</v>
      </c>
      <c r="Q319" s="108">
        <v>1793</v>
      </c>
      <c r="R319" s="108">
        <v>21</v>
      </c>
      <c r="S319" s="106">
        <v>120</v>
      </c>
      <c r="T319" s="106">
        <v>79</v>
      </c>
      <c r="U319" s="110">
        <v>65.833333333333329</v>
      </c>
      <c r="V319" s="106">
        <v>32</v>
      </c>
      <c r="W319" s="110">
        <v>26.666666666666668</v>
      </c>
      <c r="X319" s="109">
        <v>5.7142857142857144</v>
      </c>
      <c r="Y319" s="109">
        <v>3.95</v>
      </c>
      <c r="Z319" s="109">
        <v>1.5238095238095237</v>
      </c>
      <c r="AA319" s="112">
        <v>19</v>
      </c>
      <c r="AB319" s="110">
        <v>90.476190476190482</v>
      </c>
      <c r="AC319" s="112">
        <v>1</v>
      </c>
      <c r="AD319" s="110">
        <v>4.7619047619047619</v>
      </c>
      <c r="AE319" s="112">
        <v>0</v>
      </c>
      <c r="AF319" s="110">
        <v>0</v>
      </c>
      <c r="AG319" s="112">
        <v>0</v>
      </c>
      <c r="AH319" s="110">
        <v>0</v>
      </c>
      <c r="AI319" s="108">
        <v>22</v>
      </c>
      <c r="AJ319" s="108">
        <v>10</v>
      </c>
      <c r="AK319" s="110">
        <v>68.75</v>
      </c>
      <c r="AL319" s="110">
        <v>31.25</v>
      </c>
      <c r="AM319" s="110">
        <v>100</v>
      </c>
      <c r="AN319" s="111">
        <v>29.4375</v>
      </c>
    </row>
    <row r="320" spans="1:40" x14ac:dyDescent="0.25">
      <c r="A320" s="149" t="s">
        <v>1262</v>
      </c>
      <c r="B320" s="108" t="s">
        <v>1262</v>
      </c>
      <c r="C320" s="155" t="str">
        <f>VLOOKUP(A320,'Questions_de_Village_V1-2-1'!$A:$AB,1,FALSE)</f>
        <v>Falastine</v>
      </c>
      <c r="D320" s="155" t="str">
        <f>VLOOKUP(A320,'Questions_de_Village_V1-2-1'!$A:$AB,9,FALSE)</f>
        <v>Palestine</v>
      </c>
      <c r="E320" s="155">
        <f>VLOOKUP(A320,'Questions_de_Village_V1-2-1'!$A:$AB,4,FALSE)</f>
        <v>11.998950178999999</v>
      </c>
      <c r="F320" s="155">
        <f>VLOOKUP(A320,'Questions_de_Village_V1-2-1'!$A:$AB,5,FALSE)</f>
        <v>16.776578804700002</v>
      </c>
      <c r="G320" s="155">
        <f>VLOOKUP(A320,'Questions_de_Village_V1-2-1'!$A:$AB,6,FALSE)</f>
        <v>335.47060012200001</v>
      </c>
      <c r="H320" s="155"/>
      <c r="I320" s="155" t="str">
        <f>VLOOKUP(A320,'Questions_de_Village_V1-2-1'!$A:$AB,10,FALSE)</f>
        <v>Daibaba_2_Kindji_</v>
      </c>
      <c r="J320" s="155" t="str">
        <f>VLOOKUP(A320,'Questions_de_Village_V1-2-1'!$A:$AB,11,FALSE)</f>
        <v>Dilema</v>
      </c>
      <c r="K320" s="155" t="str">
        <f>VLOOKUP(A320,'Questions_de_Village_V1-2-1'!$A:$AB,14,FALSE)</f>
        <v>bh_in_next_village</v>
      </c>
      <c r="L320" s="155">
        <f>VLOOKUP(A320,'Questions_de_Village_V1-2-1'!$A:$AB,15,FALSE)</f>
        <v>0</v>
      </c>
      <c r="M320" s="155">
        <f>VLOOKUP(A320,'Questions_de_Village_V1-2-1'!$A:$AB,16,FALSE)</f>
        <v>0</v>
      </c>
      <c r="N320" s="108"/>
      <c r="O320" s="108"/>
      <c r="P320" s="108">
        <v>1773</v>
      </c>
      <c r="Q320" s="108">
        <v>1793</v>
      </c>
      <c r="R320" s="108">
        <v>21</v>
      </c>
      <c r="S320" s="106">
        <v>120</v>
      </c>
      <c r="T320" s="106">
        <v>79</v>
      </c>
      <c r="U320" s="110">
        <v>65.833333333333329</v>
      </c>
      <c r="V320" s="106">
        <v>32</v>
      </c>
      <c r="W320" s="110">
        <v>26.666666666666668</v>
      </c>
      <c r="X320" s="109">
        <v>5.7142857142857144</v>
      </c>
      <c r="Y320" s="109">
        <v>3.95</v>
      </c>
      <c r="Z320" s="109">
        <v>1.5238095238095237</v>
      </c>
      <c r="AA320" s="112">
        <v>19</v>
      </c>
      <c r="AB320" s="110">
        <v>90.476190476190482</v>
      </c>
      <c r="AC320" s="112">
        <v>1</v>
      </c>
      <c r="AD320" s="110">
        <v>4.7619047619047619</v>
      </c>
      <c r="AE320" s="112">
        <v>0</v>
      </c>
      <c r="AF320" s="110">
        <v>0</v>
      </c>
      <c r="AG320" s="112">
        <v>0</v>
      </c>
      <c r="AH320" s="110">
        <v>0</v>
      </c>
      <c r="AI320" s="108">
        <v>22</v>
      </c>
      <c r="AJ320" s="108">
        <v>10</v>
      </c>
      <c r="AK320" s="110">
        <v>68.75</v>
      </c>
      <c r="AL320" s="110">
        <v>31.25</v>
      </c>
      <c r="AM320" s="110">
        <v>100</v>
      </c>
      <c r="AN320" s="111">
        <v>29.4375</v>
      </c>
    </row>
    <row r="321" spans="1:40" x14ac:dyDescent="0.25">
      <c r="A321" s="150" t="s">
        <v>112</v>
      </c>
      <c r="B321" s="108" t="s">
        <v>112</v>
      </c>
      <c r="C321" s="155" t="str">
        <f>VLOOKUP(A321,'Questions_de_Village_V1-2-1'!$A:$AB,1,FALSE)</f>
        <v>Falgue</v>
      </c>
      <c r="D321" s="155" t="str">
        <f>VLOOKUP(A321,'Questions_de_Village_V1-2-1'!$A:$AB,9,FALSE)</f>
        <v>Falgue</v>
      </c>
      <c r="E321" s="155">
        <f>VLOOKUP(A321,'Questions_de_Village_V1-2-1'!$A:$AB,4,FALSE)</f>
        <v>12.6650847309</v>
      </c>
      <c r="F321" s="155">
        <f>VLOOKUP(A321,'Questions_de_Village_V1-2-1'!$A:$AB,5,FALSE)</f>
        <v>17.102175777500001</v>
      </c>
      <c r="G321" s="155">
        <f>VLOOKUP(A321,'Questions_de_Village_V1-2-1'!$A:$AB,6,FALSE)</f>
        <v>283.78789100500001</v>
      </c>
      <c r="H321" s="155"/>
      <c r="I321" s="155" t="str">
        <f>VLOOKUP(A321,'Questions_de_Village_V1-2-1'!$A:$AB,10,FALSE)</f>
        <v>Moito</v>
      </c>
      <c r="J321" s="155" t="str">
        <f>VLOOKUP(A321,'Questions_de_Village_V1-2-1'!$A:$AB,11,FALSE)</f>
        <v>Djokhana</v>
      </c>
      <c r="K321" s="155" t="str">
        <f>VLOOKUP(A321,'Questions_de_Village_V1-2-1'!$A:$AB,14,FALSE)</f>
        <v>open_well_far_from_village</v>
      </c>
      <c r="L321" s="155">
        <f>VLOOKUP(A321,'Questions_de_Village_V1-2-1'!$A:$AB,15,FALSE)</f>
        <v>0</v>
      </c>
      <c r="M321" s="155">
        <f>VLOOKUP(A321,'Questions_de_Village_V1-2-1'!$A:$AB,16,FALSE)</f>
        <v>0</v>
      </c>
      <c r="N321" s="108"/>
      <c r="O321" s="108"/>
      <c r="P321" s="108">
        <v>1747</v>
      </c>
      <c r="Q321" s="108">
        <v>1840</v>
      </c>
      <c r="R321" s="108">
        <v>94</v>
      </c>
      <c r="S321" s="106">
        <v>632</v>
      </c>
      <c r="T321" s="106">
        <v>449</v>
      </c>
      <c r="U321" s="110">
        <v>71.044303797468359</v>
      </c>
      <c r="V321" s="106">
        <v>164</v>
      </c>
      <c r="W321" s="110">
        <v>25.949367088607595</v>
      </c>
      <c r="X321" s="109">
        <v>6.7234042553191493</v>
      </c>
      <c r="Y321" s="109">
        <v>4.7765957446808507</v>
      </c>
      <c r="Z321" s="109">
        <v>1.7446808510638299</v>
      </c>
      <c r="AA321" s="112">
        <v>88</v>
      </c>
      <c r="AB321" s="110">
        <v>93.61702127659575</v>
      </c>
      <c r="AC321" s="112">
        <v>6</v>
      </c>
      <c r="AD321" s="110">
        <v>6.3829787234042552</v>
      </c>
      <c r="AE321" s="112">
        <v>0</v>
      </c>
      <c r="AF321" s="110">
        <v>0</v>
      </c>
      <c r="AG321" s="112">
        <v>0</v>
      </c>
      <c r="AH321" s="110">
        <v>0</v>
      </c>
      <c r="AI321" s="108">
        <v>77</v>
      </c>
      <c r="AJ321" s="108">
        <v>87</v>
      </c>
      <c r="AK321" s="110">
        <v>46.951219512195117</v>
      </c>
      <c r="AL321" s="110">
        <v>53.048780487804883</v>
      </c>
      <c r="AM321" s="110">
        <v>100</v>
      </c>
      <c r="AN321" s="111">
        <v>40.56707317073171</v>
      </c>
    </row>
    <row r="322" spans="1:40" x14ac:dyDescent="0.25">
      <c r="A322" s="107" t="s">
        <v>1789</v>
      </c>
      <c r="B322" s="108" t="s">
        <v>1789</v>
      </c>
      <c r="C322" s="155" t="str">
        <f>VLOOKUP(A322,'Questions_de_Village_V1-2-1'!$A:$AB,1,FALSE)</f>
        <v>Falle</v>
      </c>
      <c r="D322" s="155" t="str">
        <f>VLOOKUP(A322,'Questions_de_Village_V1-2-1'!$A:$AB,9,FALSE)</f>
        <v>Fallé</v>
      </c>
      <c r="E322" s="155">
        <f>VLOOKUP(A322,'Questions_de_Village_V1-2-1'!$A:$AB,4,FALSE)</f>
        <v>13.070600965700001</v>
      </c>
      <c r="F322" s="155">
        <f>VLOOKUP(A322,'Questions_de_Village_V1-2-1'!$A:$AB,5,FALSE)</f>
        <v>16.955831461599999</v>
      </c>
      <c r="G322" s="155">
        <f>VLOOKUP(A322,'Questions_de_Village_V1-2-1'!$A:$AB,6,FALSE)</f>
        <v>292.227713693</v>
      </c>
      <c r="H322" s="155"/>
      <c r="I322" s="155" t="str">
        <f>VLOOKUP(A322,'Questions_de_Village_V1-2-1'!$A:$AB,10,FALSE)</f>
        <v>Kouka</v>
      </c>
      <c r="J322" s="155" t="str">
        <f>VLOOKUP(A322,'Questions_de_Village_V1-2-1'!$A:$AB,11,FALSE)</f>
        <v>Abgode</v>
      </c>
      <c r="K322" s="155" t="str">
        <f>VLOOKUP(A322,'Questions_de_Village_V1-2-1'!$A:$AB,14,FALSE)</f>
        <v>bh_in_village</v>
      </c>
      <c r="L322" s="155">
        <f>VLOOKUP(A322,'Questions_de_Village_V1-2-1'!$A:$AB,15,FALSE)</f>
        <v>2</v>
      </c>
      <c r="M322" s="155">
        <f>VLOOKUP(A322,'Questions_de_Village_V1-2-1'!$A:$AB,16,FALSE)</f>
        <v>0</v>
      </c>
      <c r="N322" s="108"/>
      <c r="O322" s="108"/>
      <c r="P322" s="108">
        <v>386</v>
      </c>
      <c r="Q322" s="108">
        <v>929</v>
      </c>
      <c r="R322" s="108">
        <v>544</v>
      </c>
      <c r="S322" s="106">
        <v>3972</v>
      </c>
      <c r="T322" s="106">
        <v>2921</v>
      </c>
      <c r="U322" s="110">
        <v>73.539778449144009</v>
      </c>
      <c r="V322" s="106">
        <v>1438</v>
      </c>
      <c r="W322" s="110">
        <v>36.20342396777442</v>
      </c>
      <c r="X322" s="109">
        <v>7.3014705882352944</v>
      </c>
      <c r="Y322" s="109">
        <v>5.3694852941176467</v>
      </c>
      <c r="Z322" s="109">
        <v>2.6433823529411766</v>
      </c>
      <c r="AA322" s="112">
        <v>456</v>
      </c>
      <c r="AB322" s="110">
        <v>83.82352941176471</v>
      </c>
      <c r="AC322" s="112">
        <v>51</v>
      </c>
      <c r="AD322" s="110">
        <v>9.375</v>
      </c>
      <c r="AE322" s="112">
        <v>4</v>
      </c>
      <c r="AF322" s="110">
        <v>0.73529411764705876</v>
      </c>
      <c r="AG322" s="112">
        <v>0</v>
      </c>
      <c r="AH322" s="110">
        <v>0</v>
      </c>
      <c r="AI322" s="108">
        <v>620</v>
      </c>
      <c r="AJ322" s="108">
        <v>813</v>
      </c>
      <c r="AK322" s="110">
        <v>43.115438108484007</v>
      </c>
      <c r="AL322" s="110">
        <v>56.536856745479838</v>
      </c>
      <c r="AM322" s="110">
        <v>99.652294853963838</v>
      </c>
      <c r="AN322" s="111">
        <v>36.992350486787203</v>
      </c>
    </row>
    <row r="323" spans="1:40" x14ac:dyDescent="0.25">
      <c r="A323" s="107" t="s">
        <v>1377</v>
      </c>
      <c r="B323" s="108" t="s">
        <v>1377</v>
      </c>
      <c r="C323" s="155" t="str">
        <f>VLOOKUP(A323,'Questions_de_Village_V1-2-1'!$A:$AB,1,FALSE)</f>
        <v>Fatala</v>
      </c>
      <c r="D323" s="155" t="str">
        <f>VLOOKUP(A323,'Questions_de_Village_V1-2-1'!$A:$AB,9,FALSE)</f>
        <v>Fatala</v>
      </c>
      <c r="E323" s="155">
        <f>VLOOKUP(A323,'Questions_de_Village_V1-2-1'!$A:$AB,4,FALSE)</f>
        <v>12.070273521400001</v>
      </c>
      <c r="F323" s="155">
        <f>VLOOKUP(A323,'Questions_de_Village_V1-2-1'!$A:$AB,5,FALSE)</f>
        <v>16.427889990400001</v>
      </c>
      <c r="G323" s="155">
        <f>VLOOKUP(A323,'Questions_de_Village_V1-2-1'!$A:$AB,6,FALSE)</f>
        <v>317.26538998199999</v>
      </c>
      <c r="H323" s="155"/>
      <c r="I323" s="155" t="str">
        <f>VLOOKUP(A323,'Questions_de_Village_V1-2-1'!$A:$AB,10,FALSE)</f>
        <v>Daibaba_1_Maigana_</v>
      </c>
      <c r="J323" s="155" t="str">
        <f>VLOOKUP(A323,'Questions_de_Village_V1-2-1'!$A:$AB,11,FALSE)</f>
        <v>Maigana</v>
      </c>
      <c r="K323" s="155" t="str">
        <f>VLOOKUP(A323,'Questions_de_Village_V1-2-1'!$A:$AB,14,FALSE)</f>
        <v>bh_in_village</v>
      </c>
      <c r="L323" s="155">
        <f>VLOOKUP(A323,'Questions_de_Village_V1-2-1'!$A:$AB,15,FALSE)</f>
        <v>1</v>
      </c>
      <c r="M323" s="155">
        <f>VLOOKUP(A323,'Questions_de_Village_V1-2-1'!$A:$AB,16,FALSE)</f>
        <v>1</v>
      </c>
      <c r="N323" s="108"/>
      <c r="O323" s="108"/>
      <c r="P323" s="108">
        <v>2387</v>
      </c>
      <c r="Q323" s="108">
        <v>2446</v>
      </c>
      <c r="R323" s="108">
        <v>60</v>
      </c>
      <c r="S323" s="106">
        <v>378</v>
      </c>
      <c r="T323" s="106">
        <v>256</v>
      </c>
      <c r="U323" s="110">
        <v>67.724867724867721</v>
      </c>
      <c r="V323" s="106">
        <v>158</v>
      </c>
      <c r="W323" s="110">
        <v>41.798941798941797</v>
      </c>
      <c r="X323" s="109">
        <v>6.3</v>
      </c>
      <c r="Y323" s="109">
        <v>4.2666666666666666</v>
      </c>
      <c r="Z323" s="109">
        <v>2.6333333333333333</v>
      </c>
      <c r="AA323" s="112">
        <v>55</v>
      </c>
      <c r="AB323" s="110">
        <v>91.666666666666657</v>
      </c>
      <c r="AC323" s="112">
        <v>2</v>
      </c>
      <c r="AD323" s="110">
        <v>3.3333333333333335</v>
      </c>
      <c r="AE323" s="112">
        <v>2</v>
      </c>
      <c r="AF323" s="110">
        <v>3.3333333333333335</v>
      </c>
      <c r="AG323" s="112">
        <v>0</v>
      </c>
      <c r="AH323" s="110">
        <v>0</v>
      </c>
      <c r="AI323" s="108">
        <v>70</v>
      </c>
      <c r="AJ323" s="108">
        <v>88</v>
      </c>
      <c r="AK323" s="110">
        <v>44.303797468354425</v>
      </c>
      <c r="AL323" s="110">
        <v>55.696202531645568</v>
      </c>
      <c r="AM323" s="110">
        <v>100</v>
      </c>
      <c r="AN323" s="111">
        <v>35.063291139240505</v>
      </c>
    </row>
    <row r="324" spans="1:40" x14ac:dyDescent="0.25">
      <c r="A324" s="149" t="s">
        <v>1147</v>
      </c>
      <c r="B324" s="108" t="s">
        <v>1147</v>
      </c>
      <c r="C324" s="155" t="str">
        <f>VLOOKUP(A324,'Questions_de_Village_V1-2-1'!$A:$AB,1,FALSE)</f>
        <v>Fatime Yorousso</v>
      </c>
      <c r="D324" s="155" t="str">
        <f>VLOOKUP(A324,'Questions_de_Village_V1-2-1'!$A:$AB,9,FALSE)</f>
        <v>Fatime Yourso</v>
      </c>
      <c r="E324" s="155">
        <f>VLOOKUP(A324,'Questions_de_Village_V1-2-1'!$A:$AB,4,FALSE)</f>
        <v>12.807890433100001</v>
      </c>
      <c r="F324" s="155">
        <f>VLOOKUP(A324,'Questions_de_Village_V1-2-1'!$A:$AB,5,FALSE)</f>
        <v>16.1093867246</v>
      </c>
      <c r="G324" s="155">
        <f>VLOOKUP(A324,'Questions_de_Village_V1-2-1'!$A:$AB,6,FALSE)</f>
        <v>301.06722950400001</v>
      </c>
      <c r="H324" s="155"/>
      <c r="I324" s="155" t="str">
        <f>VLOOKUP(A324,'Questions_de_Village_V1-2-1'!$A:$AB,10,FALSE)</f>
        <v>Assala</v>
      </c>
      <c r="J324" s="155" t="str">
        <f>VLOOKUP(A324,'Questions_de_Village_V1-2-1'!$A:$AB,11,FALSE)</f>
        <v>Bisney</v>
      </c>
      <c r="K324" s="155" t="str">
        <f>VLOOKUP(A324,'Questions_de_Village_V1-2-1'!$A:$AB,14,FALSE)</f>
        <v>open_well_far_from_village</v>
      </c>
      <c r="L324" s="155">
        <f>VLOOKUP(A324,'Questions_de_Village_V1-2-1'!$A:$AB,15,FALSE)</f>
        <v>0</v>
      </c>
      <c r="M324" s="155">
        <f>VLOOKUP(A324,'Questions_de_Village_V1-2-1'!$A:$AB,16,FALSE)</f>
        <v>0</v>
      </c>
      <c r="N324" s="108"/>
      <c r="O324" s="108"/>
      <c r="P324" s="108">
        <v>1167</v>
      </c>
      <c r="Q324" s="108">
        <v>1228</v>
      </c>
      <c r="R324" s="108">
        <v>62</v>
      </c>
      <c r="S324" s="106">
        <v>350</v>
      </c>
      <c r="T324" s="106">
        <v>221</v>
      </c>
      <c r="U324" s="110">
        <v>63.142857142857146</v>
      </c>
      <c r="V324" s="106">
        <v>132</v>
      </c>
      <c r="W324" s="110">
        <v>37.714285714285715</v>
      </c>
      <c r="X324" s="109">
        <v>5.645161290322581</v>
      </c>
      <c r="Y324" s="109">
        <v>3.564516129032258</v>
      </c>
      <c r="Z324" s="109">
        <v>2.129032258064516</v>
      </c>
      <c r="AA324" s="112">
        <v>59</v>
      </c>
      <c r="AB324" s="110">
        <v>95.161290322580655</v>
      </c>
      <c r="AC324" s="112">
        <v>2</v>
      </c>
      <c r="AD324" s="110">
        <v>3.225806451612903</v>
      </c>
      <c r="AE324" s="112">
        <v>0</v>
      </c>
      <c r="AF324" s="110">
        <v>0</v>
      </c>
      <c r="AG324" s="112">
        <v>1</v>
      </c>
      <c r="AH324" s="110">
        <v>1.6129032258064515</v>
      </c>
      <c r="AI324" s="108">
        <v>53</v>
      </c>
      <c r="AJ324" s="108">
        <v>79</v>
      </c>
      <c r="AK324" s="110">
        <v>40.151515151515149</v>
      </c>
      <c r="AL324" s="110">
        <v>59.848484848484851</v>
      </c>
      <c r="AM324" s="110">
        <v>100</v>
      </c>
      <c r="AN324" s="111">
        <v>33.765151515151516</v>
      </c>
    </row>
    <row r="325" spans="1:40" x14ac:dyDescent="0.25">
      <c r="A325" s="107" t="s">
        <v>1287</v>
      </c>
      <c r="B325" s="108" t="s">
        <v>1287</v>
      </c>
      <c r="C325" s="155" t="str">
        <f>VLOOKUP(A325,'Questions_de_Village_V1-2-1'!$A:$AB,1,FALSE)</f>
        <v>Fili Djaba</v>
      </c>
      <c r="D325" s="155" t="str">
        <f>VLOOKUP(A325,'Questions_de_Village_V1-2-1'!$A:$AB,9,FALSE)</f>
        <v>Hile Djaba</v>
      </c>
      <c r="E325" s="155">
        <f>VLOOKUP(A325,'Questions_de_Village_V1-2-1'!$A:$AB,4,FALSE)</f>
        <v>12.6220854488</v>
      </c>
      <c r="F325" s="155">
        <f>VLOOKUP(A325,'Questions_de_Village_V1-2-1'!$A:$AB,5,FALSE)</f>
        <v>16.960440634600001</v>
      </c>
      <c r="G325" s="155">
        <f>VLOOKUP(A325,'Questions_de_Village_V1-2-1'!$A:$AB,6,FALSE)</f>
        <v>275.16881422799997</v>
      </c>
      <c r="H325" s="155"/>
      <c r="I325" s="155" t="str">
        <f>VLOOKUP(A325,'Questions_de_Village_V1-2-1'!$A:$AB,10,FALSE)</f>
        <v>Moito</v>
      </c>
      <c r="J325" s="155" t="str">
        <f>VLOOKUP(A325,'Questions_de_Village_V1-2-1'!$A:$AB,11,FALSE)</f>
        <v>Djokhana</v>
      </c>
      <c r="K325" s="155" t="str">
        <f>VLOOKUP(A325,'Questions_de_Village_V1-2-1'!$A:$AB,14,FALSE)</f>
        <v>bh_in_village</v>
      </c>
      <c r="L325" s="155">
        <f>VLOOKUP(A325,'Questions_de_Village_V1-2-1'!$A:$AB,15,FALSE)</f>
        <v>1</v>
      </c>
      <c r="M325" s="155">
        <f>VLOOKUP(A325,'Questions_de_Village_V1-2-1'!$A:$AB,16,FALSE)</f>
        <v>0</v>
      </c>
      <c r="N325" s="108"/>
      <c r="O325" s="108"/>
      <c r="P325" s="108">
        <v>475</v>
      </c>
      <c r="Q325" s="108">
        <v>531</v>
      </c>
      <c r="R325" s="108">
        <v>57</v>
      </c>
      <c r="S325" s="106">
        <v>354</v>
      </c>
      <c r="T325" s="106">
        <v>238</v>
      </c>
      <c r="U325" s="110">
        <v>67.2316384180791</v>
      </c>
      <c r="V325" s="106">
        <v>97</v>
      </c>
      <c r="W325" s="110">
        <v>27.401129943502823</v>
      </c>
      <c r="X325" s="109">
        <v>6.2105263157894735</v>
      </c>
      <c r="Y325" s="109">
        <v>4.1754385964912277</v>
      </c>
      <c r="Z325" s="109">
        <v>1.7017543859649122</v>
      </c>
      <c r="AA325" s="112">
        <v>54</v>
      </c>
      <c r="AB325" s="110">
        <v>94.73684210526315</v>
      </c>
      <c r="AC325" s="112">
        <v>2</v>
      </c>
      <c r="AD325" s="110">
        <v>3.5087719298245612</v>
      </c>
      <c r="AE325" s="112">
        <v>1</v>
      </c>
      <c r="AF325" s="110">
        <v>1.7543859649122806</v>
      </c>
      <c r="AG325" s="112">
        <v>0</v>
      </c>
      <c r="AH325" s="110">
        <v>0</v>
      </c>
      <c r="AI325" s="108">
        <v>48</v>
      </c>
      <c r="AJ325" s="108">
        <v>49</v>
      </c>
      <c r="AK325" s="110">
        <v>49.484536082474229</v>
      </c>
      <c r="AL325" s="110">
        <v>50.515463917525771</v>
      </c>
      <c r="AM325" s="110">
        <v>100</v>
      </c>
      <c r="AN325" s="111">
        <v>26.072164948453608</v>
      </c>
    </row>
    <row r="326" spans="1:40" x14ac:dyDescent="0.25">
      <c r="A326" s="149" t="s">
        <v>1136</v>
      </c>
      <c r="B326" s="108" t="s">
        <v>1136</v>
      </c>
      <c r="C326" s="155" t="str">
        <f>VLOOKUP(A326,'Questions_de_Village_V1-2-1'!$A:$AB,1,FALSE)</f>
        <v>Fillie</v>
      </c>
      <c r="D326" s="155" t="str">
        <f>VLOOKUP(A326,'Questions_de_Village_V1-2-1'!$A:$AB,9,FALSE)</f>
        <v>Fri</v>
      </c>
      <c r="E326" s="155">
        <f>VLOOKUP(A326,'Questions_de_Village_V1-2-1'!$A:$AB,4,FALSE)</f>
        <v>12.7648960615</v>
      </c>
      <c r="F326" s="155">
        <f>VLOOKUP(A326,'Questions_de_Village_V1-2-1'!$A:$AB,5,FALSE)</f>
        <v>16.1453529164</v>
      </c>
      <c r="G326" s="155">
        <f>VLOOKUP(A326,'Questions_de_Village_V1-2-1'!$A:$AB,6,FALSE)</f>
        <v>305.86504890800001</v>
      </c>
      <c r="H326" s="155"/>
      <c r="I326" s="155" t="str">
        <f>VLOOKUP(A326,'Questions_de_Village_V1-2-1'!$A:$AB,10,FALSE)</f>
        <v>Moito</v>
      </c>
      <c r="J326" s="155" t="str">
        <f>VLOOKUP(A326,'Questions_de_Village_V1-2-1'!$A:$AB,11,FALSE)</f>
        <v>Bisney</v>
      </c>
      <c r="K326" s="155" t="str">
        <f>VLOOKUP(A326,'Questions_de_Village_V1-2-1'!$A:$AB,14,FALSE)</f>
        <v>bh_in_village</v>
      </c>
      <c r="L326" s="155">
        <f>VLOOKUP(A326,'Questions_de_Village_V1-2-1'!$A:$AB,15,FALSE)</f>
        <v>1</v>
      </c>
      <c r="M326" s="155">
        <f>VLOOKUP(A326,'Questions_de_Village_V1-2-1'!$A:$AB,16,FALSE)</f>
        <v>1</v>
      </c>
      <c r="N326" s="108"/>
      <c r="O326" s="108"/>
      <c r="P326" s="108">
        <v>1126</v>
      </c>
      <c r="Q326" s="108">
        <v>1166</v>
      </c>
      <c r="R326" s="108">
        <v>41</v>
      </c>
      <c r="S326" s="106">
        <v>406</v>
      </c>
      <c r="T326" s="106">
        <v>319</v>
      </c>
      <c r="U326" s="110">
        <v>78.571428571428569</v>
      </c>
      <c r="V326" s="106">
        <v>134</v>
      </c>
      <c r="W326" s="110">
        <v>33.004926108374384</v>
      </c>
      <c r="X326" s="109">
        <v>9.9024390243902438</v>
      </c>
      <c r="Y326" s="109">
        <v>7.7804878048780486</v>
      </c>
      <c r="Z326" s="109">
        <v>3.2682926829268291</v>
      </c>
      <c r="AA326" s="112">
        <v>36</v>
      </c>
      <c r="AB326" s="110">
        <v>87.804878048780495</v>
      </c>
      <c r="AC326" s="112">
        <v>5</v>
      </c>
      <c r="AD326" s="110">
        <v>12.195121951219512</v>
      </c>
      <c r="AE326" s="112">
        <v>0</v>
      </c>
      <c r="AF326" s="110">
        <v>0</v>
      </c>
      <c r="AG326" s="112">
        <v>0</v>
      </c>
      <c r="AH326" s="110">
        <v>0</v>
      </c>
      <c r="AI326" s="108">
        <v>72</v>
      </c>
      <c r="AJ326" s="108">
        <v>62</v>
      </c>
      <c r="AK326" s="110">
        <v>53.731343283582092</v>
      </c>
      <c r="AL326" s="110">
        <v>46.268656716417908</v>
      </c>
      <c r="AM326" s="110">
        <v>100</v>
      </c>
      <c r="AN326" s="111">
        <v>36.21641791044776</v>
      </c>
    </row>
    <row r="327" spans="1:40" x14ac:dyDescent="0.25">
      <c r="A327" s="149" t="s">
        <v>221</v>
      </c>
      <c r="B327" s="108" t="s">
        <v>221</v>
      </c>
      <c r="C327" s="155" t="str">
        <f>VLOOKUP(A327,'Questions_de_Village_V1-2-1'!$A:$AB,1,FALSE)</f>
        <v>Furou</v>
      </c>
      <c r="D327" s="155" t="str">
        <f>VLOOKUP(A327,'Questions_de_Village_V1-2-1'!$A:$AB,9,FALSE)</f>
        <v>Furou</v>
      </c>
      <c r="E327" s="155">
        <f>VLOOKUP(A327,'Questions_de_Village_V1-2-1'!$A:$AB,4,FALSE)</f>
        <v>12.737901262999999</v>
      </c>
      <c r="F327" s="155">
        <f>VLOOKUP(A327,'Questions_de_Village_V1-2-1'!$A:$AB,5,FALSE)</f>
        <v>16.151752670600001</v>
      </c>
      <c r="G327" s="155">
        <f>VLOOKUP(A327,'Questions_de_Village_V1-2-1'!$A:$AB,6,FALSE)</f>
        <v>306.05451273800003</v>
      </c>
      <c r="H327" s="155"/>
      <c r="I327" s="155" t="str">
        <f>VLOOKUP(A327,'Questions_de_Village_V1-2-1'!$A:$AB,10,FALSE)</f>
        <v>Moito</v>
      </c>
      <c r="J327" s="155" t="str">
        <f>VLOOKUP(A327,'Questions_de_Village_V1-2-1'!$A:$AB,11,FALSE)</f>
        <v>Bisney</v>
      </c>
      <c r="K327" s="155" t="str">
        <f>VLOOKUP(A327,'Questions_de_Village_V1-2-1'!$A:$AB,14,FALSE)</f>
        <v>open_well_far_from_village</v>
      </c>
      <c r="L327" s="155">
        <f>VLOOKUP(A327,'Questions_de_Village_V1-2-1'!$A:$AB,15,FALSE)</f>
        <v>0</v>
      </c>
      <c r="M327" s="155">
        <f>VLOOKUP(A327,'Questions_de_Village_V1-2-1'!$A:$AB,16,FALSE)</f>
        <v>0</v>
      </c>
      <c r="N327" s="108"/>
      <c r="O327" s="108"/>
      <c r="P327" s="108">
        <v>776</v>
      </c>
      <c r="Q327" s="108">
        <v>819</v>
      </c>
      <c r="R327" s="108">
        <v>44</v>
      </c>
      <c r="S327" s="106">
        <v>398</v>
      </c>
      <c r="T327" s="106">
        <v>312</v>
      </c>
      <c r="U327" s="110">
        <v>78.391959798994975</v>
      </c>
      <c r="V327" s="106">
        <v>65</v>
      </c>
      <c r="W327" s="110">
        <v>16.331658291457288</v>
      </c>
      <c r="X327" s="109">
        <v>9.045454545454545</v>
      </c>
      <c r="Y327" s="109">
        <v>7.0909090909090908</v>
      </c>
      <c r="Z327" s="109">
        <v>1.4772727272727273</v>
      </c>
      <c r="AA327" s="112">
        <v>39</v>
      </c>
      <c r="AB327" s="110">
        <v>88.63636363636364</v>
      </c>
      <c r="AC327" s="112">
        <v>3</v>
      </c>
      <c r="AD327" s="110">
        <v>6.8181818181818175</v>
      </c>
      <c r="AE327" s="112">
        <v>0</v>
      </c>
      <c r="AF327" s="110">
        <v>0</v>
      </c>
      <c r="AG327" s="112">
        <v>0</v>
      </c>
      <c r="AH327" s="110">
        <v>0</v>
      </c>
      <c r="AI327" s="108">
        <v>32</v>
      </c>
      <c r="AJ327" s="108">
        <v>33</v>
      </c>
      <c r="AK327" s="110">
        <v>49.230769230769234</v>
      </c>
      <c r="AL327" s="110">
        <v>50.769230769230766</v>
      </c>
      <c r="AM327" s="110">
        <v>100</v>
      </c>
      <c r="AN327" s="111">
        <v>34.107692307692311</v>
      </c>
    </row>
    <row r="328" spans="1:40" x14ac:dyDescent="0.25">
      <c r="A328" s="149" t="s">
        <v>1895</v>
      </c>
      <c r="B328" s="108" t="s">
        <v>1895</v>
      </c>
      <c r="C328" s="155" t="str">
        <f>VLOOKUP(A328,'Questions_de_Village_V1-2-1'!$A:$AB,1,FALSE)</f>
        <v>Gabilni</v>
      </c>
      <c r="D328" s="155" t="str">
        <f>VLOOKUP(A328,'Questions_de_Village_V1-2-1'!$A:$AB,9,FALSE)</f>
        <v>Moito</v>
      </c>
      <c r="E328" s="155">
        <f>VLOOKUP(A328,'Questions_de_Village_V1-2-1'!$A:$AB,4,FALSE)</f>
        <v>12.5950008054</v>
      </c>
      <c r="F328" s="155">
        <f>VLOOKUP(A328,'Questions_de_Village_V1-2-1'!$A:$AB,5,FALSE)</f>
        <v>16.759001111100002</v>
      </c>
      <c r="G328" s="155">
        <f>VLOOKUP(A328,'Questions_de_Village_V1-2-1'!$A:$AB,6,FALSE)</f>
        <v>329.29075012200002</v>
      </c>
      <c r="H328" s="155"/>
      <c r="I328" s="155" t="str">
        <f>VLOOKUP(A328,'Questions_de_Village_V1-2-1'!$A:$AB,10,FALSE)</f>
        <v>Mayakne</v>
      </c>
      <c r="J328" s="155" t="str">
        <f>VLOOKUP(A328,'Questions_de_Village_V1-2-1'!$A:$AB,11,FALSE)</f>
        <v>Gambir</v>
      </c>
      <c r="K328" s="155" t="str">
        <f>VLOOKUP(A328,'Questions_de_Village_V1-2-1'!$A:$AB,14,FALSE)</f>
        <v>open_well_in_or_near_village</v>
      </c>
      <c r="L328" s="155">
        <f>VLOOKUP(A328,'Questions_de_Village_V1-2-1'!$A:$AB,15,FALSE)</f>
        <v>0</v>
      </c>
      <c r="M328" s="155">
        <f>VLOOKUP(A328,'Questions_de_Village_V1-2-1'!$A:$AB,16,FALSE)</f>
        <v>1</v>
      </c>
      <c r="N328" s="108"/>
      <c r="O328" s="108"/>
      <c r="P328" s="108">
        <v>833</v>
      </c>
      <c r="Q328" s="108">
        <v>905</v>
      </c>
      <c r="R328" s="108">
        <v>73</v>
      </c>
      <c r="S328" s="106">
        <v>438</v>
      </c>
      <c r="T328" s="106">
        <v>297</v>
      </c>
      <c r="U328" s="110">
        <v>67.808219178082197</v>
      </c>
      <c r="V328" s="106">
        <v>153</v>
      </c>
      <c r="W328" s="110">
        <v>34.93150684931507</v>
      </c>
      <c r="X328" s="109">
        <v>6</v>
      </c>
      <c r="Y328" s="109">
        <v>4.4328358208955221</v>
      </c>
      <c r="Z328" s="109">
        <v>2.095890410958904</v>
      </c>
      <c r="AA328" s="112">
        <v>68</v>
      </c>
      <c r="AB328" s="110">
        <v>93.150684931506845</v>
      </c>
      <c r="AC328" s="112">
        <v>4</v>
      </c>
      <c r="AD328" s="110">
        <v>5.4794520547945202</v>
      </c>
      <c r="AE328" s="112">
        <v>0</v>
      </c>
      <c r="AF328" s="110">
        <v>0</v>
      </c>
      <c r="AG328" s="112">
        <v>0</v>
      </c>
      <c r="AH328" s="110">
        <v>0</v>
      </c>
      <c r="AI328" s="108">
        <v>70</v>
      </c>
      <c r="AJ328" s="108">
        <v>83</v>
      </c>
      <c r="AK328" s="110">
        <v>45.751633986928105</v>
      </c>
      <c r="AL328" s="110">
        <v>54.248366013071895</v>
      </c>
      <c r="AM328" s="110">
        <v>100</v>
      </c>
      <c r="AN328" s="111">
        <v>36.503267973856211</v>
      </c>
    </row>
    <row r="329" spans="1:40" x14ac:dyDescent="0.25">
      <c r="A329" s="107" t="s">
        <v>1102</v>
      </c>
      <c r="B329" s="108" t="s">
        <v>1102</v>
      </c>
      <c r="C329" s="155" t="str">
        <f>VLOOKUP(A329,'Questions_de_Village_V1-2-1'!$A:$AB,1,FALSE)</f>
        <v>Gadena</v>
      </c>
      <c r="D329" s="155" t="str">
        <f>VLOOKUP(A329,'Questions_de_Village_V1-2-1'!$A:$AB,9,FALSE)</f>
        <v>Gadena</v>
      </c>
      <c r="E329" s="155">
        <f>VLOOKUP(A329,'Questions_de_Village_V1-2-1'!$A:$AB,4,FALSE)</f>
        <v>12.217137324599999</v>
      </c>
      <c r="F329" s="155">
        <f>VLOOKUP(A329,'Questions_de_Village_V1-2-1'!$A:$AB,5,FALSE)</f>
        <v>16.7857934773</v>
      </c>
      <c r="G329" s="155">
        <f>VLOOKUP(A329,'Questions_de_Village_V1-2-1'!$A:$AB,6,FALSE)</f>
        <v>292.777940027</v>
      </c>
      <c r="H329" s="155"/>
      <c r="I329" s="155" t="str">
        <f>VLOOKUP(A329,'Questions_de_Village_V1-2-1'!$A:$AB,10,FALSE)</f>
        <v>Daibaba_1_Maigana_</v>
      </c>
      <c r="J329" s="155" t="str">
        <f>VLOOKUP(A329,'Questions_de_Village_V1-2-1'!$A:$AB,11,FALSE)</f>
        <v>Albirebi</v>
      </c>
      <c r="K329" s="155" t="str">
        <f>VLOOKUP(A329,'Questions_de_Village_V1-2-1'!$A:$AB,14,FALSE)</f>
        <v>bh_in_village</v>
      </c>
      <c r="L329" s="155">
        <f>VLOOKUP(A329,'Questions_de_Village_V1-2-1'!$A:$AB,15,FALSE)</f>
        <v>1</v>
      </c>
      <c r="M329" s="155">
        <f>VLOOKUP(A329,'Questions_de_Village_V1-2-1'!$A:$AB,16,FALSE)</f>
        <v>0</v>
      </c>
      <c r="N329" s="108"/>
      <c r="O329" s="108"/>
      <c r="P329" s="108">
        <v>1824</v>
      </c>
      <c r="Q329" s="108">
        <v>1889</v>
      </c>
      <c r="R329" s="108">
        <v>66</v>
      </c>
      <c r="S329" s="106">
        <v>454</v>
      </c>
      <c r="T329" s="106">
        <v>319</v>
      </c>
      <c r="U329" s="110">
        <v>70.264317180616743</v>
      </c>
      <c r="V329" s="106">
        <v>142</v>
      </c>
      <c r="W329" s="110">
        <v>31.277533039647576</v>
      </c>
      <c r="X329" s="109">
        <v>6.8787878787878789</v>
      </c>
      <c r="Y329" s="109">
        <v>5.5</v>
      </c>
      <c r="Z329" s="109">
        <v>2.1515151515151514</v>
      </c>
      <c r="AA329" s="112">
        <v>60</v>
      </c>
      <c r="AB329" s="110">
        <v>90.909090909090907</v>
      </c>
      <c r="AC329" s="112">
        <v>6</v>
      </c>
      <c r="AD329" s="110">
        <v>9.0909090909090917</v>
      </c>
      <c r="AE329" s="112">
        <v>0</v>
      </c>
      <c r="AF329" s="110">
        <v>0</v>
      </c>
      <c r="AG329" s="112">
        <v>0</v>
      </c>
      <c r="AH329" s="110">
        <v>0</v>
      </c>
      <c r="AI329" s="108">
        <v>54</v>
      </c>
      <c r="AJ329" s="108">
        <v>88</v>
      </c>
      <c r="AK329" s="110">
        <v>38.028169014084504</v>
      </c>
      <c r="AL329" s="110">
        <v>61.971830985915489</v>
      </c>
      <c r="AM329" s="110">
        <v>100</v>
      </c>
      <c r="AN329" s="111">
        <v>34.75352112676056</v>
      </c>
    </row>
    <row r="330" spans="1:40" x14ac:dyDescent="0.25">
      <c r="A330" s="69" t="s">
        <v>1127</v>
      </c>
      <c r="B330" s="108" t="s">
        <v>1127</v>
      </c>
      <c r="C330" s="155" t="str">
        <f>VLOOKUP(A330,'Questions_de_Village_V1-2-1'!$A:$AB,1,FALSE)</f>
        <v>Gadoum</v>
      </c>
      <c r="D330" s="155" t="str">
        <f>VLOOKUP(A330,'Questions_de_Village_V1-2-1'!$A:$AB,9,FALSE)</f>
        <v>Gadoum</v>
      </c>
      <c r="E330" s="155">
        <f>VLOOKUP(A330,'Questions_de_Village_V1-2-1'!$A:$AB,4,FALSE)</f>
        <v>12.118042643200001</v>
      </c>
      <c r="F330" s="155">
        <f>VLOOKUP(A330,'Questions_de_Village_V1-2-1'!$A:$AB,5,FALSE)</f>
        <v>17.4314448925</v>
      </c>
      <c r="G330" s="155">
        <f>VLOOKUP(A330,'Questions_de_Village_V1-2-1'!$A:$AB,6,FALSE)</f>
        <v>355.33237711499999</v>
      </c>
      <c r="H330" s="155"/>
      <c r="I330" s="155" t="str">
        <f>VLOOKUP(A330,'Questions_de_Village_V1-2-1'!$A:$AB,10,FALSE)</f>
        <v>Amloudouba</v>
      </c>
      <c r="J330" s="155" t="str">
        <f>VLOOKUP(A330,'Questions_de_Village_V1-2-1'!$A:$AB,11,FALSE)</f>
        <v>Arbouchatak</v>
      </c>
      <c r="K330" s="155" t="str">
        <f>VLOOKUP(A330,'Questions_de_Village_V1-2-1'!$A:$AB,14,FALSE)</f>
        <v>swamp_far_away</v>
      </c>
      <c r="L330" s="155">
        <f>VLOOKUP(A330,'Questions_de_Village_V1-2-1'!$A:$AB,15,FALSE)</f>
        <v>0</v>
      </c>
      <c r="M330" s="155">
        <f>VLOOKUP(A330,'Questions_de_Village_V1-2-1'!$A:$AB,16,FALSE)</f>
        <v>0</v>
      </c>
      <c r="N330" s="108"/>
      <c r="O330" s="108"/>
      <c r="P330" s="108">
        <v>1353</v>
      </c>
      <c r="Q330" s="108">
        <v>1368</v>
      </c>
      <c r="R330" s="108">
        <v>16</v>
      </c>
      <c r="S330" s="106">
        <v>86</v>
      </c>
      <c r="T330" s="106">
        <v>59</v>
      </c>
      <c r="U330" s="110">
        <v>68.604651162790702</v>
      </c>
      <c r="V330" s="106">
        <v>16</v>
      </c>
      <c r="W330" s="110">
        <v>18.604651162790699</v>
      </c>
      <c r="X330" s="109">
        <v>5.375</v>
      </c>
      <c r="Y330" s="109">
        <v>3.6875</v>
      </c>
      <c r="Z330" s="109">
        <v>1</v>
      </c>
      <c r="AA330" s="112">
        <v>14</v>
      </c>
      <c r="AB330" s="110">
        <v>87.5</v>
      </c>
      <c r="AC330" s="112">
        <v>1</v>
      </c>
      <c r="AD330" s="110">
        <v>6.25</v>
      </c>
      <c r="AE330" s="112">
        <v>0</v>
      </c>
      <c r="AF330" s="110">
        <v>0</v>
      </c>
      <c r="AG330" s="112">
        <v>0</v>
      </c>
      <c r="AH330" s="110">
        <v>0</v>
      </c>
      <c r="AI330" s="108">
        <v>5</v>
      </c>
      <c r="AJ330" s="108">
        <v>10</v>
      </c>
      <c r="AK330" s="110">
        <v>31.25</v>
      </c>
      <c r="AL330" s="110">
        <v>62.5</v>
      </c>
      <c r="AM330" s="110">
        <v>93.75</v>
      </c>
      <c r="AN330" s="111">
        <v>33.125</v>
      </c>
    </row>
    <row r="331" spans="1:40" x14ac:dyDescent="0.25">
      <c r="A331" s="107" t="s">
        <v>1103</v>
      </c>
      <c r="B331" s="108" t="s">
        <v>1103</v>
      </c>
      <c r="C331" s="155" t="str">
        <f>VLOOKUP(A331,'Questions_de_Village_V1-2-1'!$A:$AB,1,FALSE)</f>
        <v>Galali 1</v>
      </c>
      <c r="D331" s="155" t="str">
        <f>VLOOKUP(A331,'Questions_de_Village_V1-2-1'!$A:$AB,9,FALSE)</f>
        <v>Galali</v>
      </c>
      <c r="E331" s="155">
        <f>VLOOKUP(A331,'Questions_de_Village_V1-2-1'!$A:$AB,4,FALSE)</f>
        <v>12.2961402854</v>
      </c>
      <c r="F331" s="155">
        <f>VLOOKUP(A331,'Questions_de_Village_V1-2-1'!$A:$AB,5,FALSE)</f>
        <v>16.744129859499999</v>
      </c>
      <c r="G331" s="155">
        <f>VLOOKUP(A331,'Questions_de_Village_V1-2-1'!$A:$AB,6,FALSE)</f>
        <v>322.96516845000002</v>
      </c>
      <c r="H331" s="155"/>
      <c r="I331" s="155" t="str">
        <f>VLOOKUP(A331,'Questions_de_Village_V1-2-1'!$A:$AB,10,FALSE)</f>
        <v>Daibaba_2_Kindji_</v>
      </c>
      <c r="J331" s="155" t="str">
        <f>VLOOKUP(A331,'Questions_de_Village_V1-2-1'!$A:$AB,11,FALSE)</f>
        <v>Albirebi</v>
      </c>
      <c r="K331" s="155" t="str">
        <f>VLOOKUP(A331,'Questions_de_Village_V1-2-1'!$A:$AB,14,FALSE)</f>
        <v>bh_in_village</v>
      </c>
      <c r="L331" s="155">
        <f>VLOOKUP(A331,'Questions_de_Village_V1-2-1'!$A:$AB,15,FALSE)</f>
        <v>1</v>
      </c>
      <c r="M331" s="155">
        <f>VLOOKUP(A331,'Questions_de_Village_V1-2-1'!$A:$AB,16,FALSE)</f>
        <v>0</v>
      </c>
      <c r="N331" s="108"/>
      <c r="O331" s="108"/>
      <c r="P331" s="108">
        <v>1563</v>
      </c>
      <c r="Q331" s="108">
        <v>1595</v>
      </c>
      <c r="R331" s="108">
        <v>33</v>
      </c>
      <c r="S331" s="106">
        <v>167</v>
      </c>
      <c r="T331" s="106">
        <v>98</v>
      </c>
      <c r="U331" s="110">
        <v>58.682634730538922</v>
      </c>
      <c r="V331" s="106">
        <v>48</v>
      </c>
      <c r="W331" s="110">
        <v>28.742514970059879</v>
      </c>
      <c r="X331" s="109">
        <v>5.0606060606060606</v>
      </c>
      <c r="Y331" s="109">
        <v>2.9696969696969697</v>
      </c>
      <c r="Z331" s="109">
        <v>1.4545454545454546</v>
      </c>
      <c r="AA331" s="112">
        <v>30</v>
      </c>
      <c r="AB331" s="110">
        <v>90.909090909090907</v>
      </c>
      <c r="AC331" s="112">
        <v>3</v>
      </c>
      <c r="AD331" s="110">
        <v>9.0909090909090917</v>
      </c>
      <c r="AE331" s="112">
        <v>0</v>
      </c>
      <c r="AF331" s="110">
        <v>0</v>
      </c>
      <c r="AG331" s="112">
        <v>0</v>
      </c>
      <c r="AH331" s="110">
        <v>0</v>
      </c>
      <c r="AI331" s="108">
        <v>23</v>
      </c>
      <c r="AJ331" s="108">
        <v>25</v>
      </c>
      <c r="AK331" s="110">
        <v>47.916666666666671</v>
      </c>
      <c r="AL331" s="110">
        <v>52.083333333333336</v>
      </c>
      <c r="AM331" s="110">
        <v>100</v>
      </c>
      <c r="AN331" s="111">
        <v>33.854166666666664</v>
      </c>
    </row>
    <row r="332" spans="1:40" x14ac:dyDescent="0.25">
      <c r="A332" s="150" t="s">
        <v>1104</v>
      </c>
      <c r="B332" s="108" t="s">
        <v>1104</v>
      </c>
      <c r="C332" s="155" t="str">
        <f>VLOOKUP(A332,'Questions_de_Village_V1-2-1'!$A:$AB,1,FALSE)</f>
        <v>Galali 2</v>
      </c>
      <c r="D332" s="155" t="str">
        <f>VLOOKUP(A332,'Questions_de_Village_V1-2-1'!$A:$AB,9,FALSE)</f>
        <v>Galali2</v>
      </c>
      <c r="E332" s="155">
        <f>VLOOKUP(A332,'Questions_de_Village_V1-2-1'!$A:$AB,4,FALSE)</f>
        <v>12.2980954471</v>
      </c>
      <c r="F332" s="155">
        <f>VLOOKUP(A332,'Questions_de_Village_V1-2-1'!$A:$AB,5,FALSE)</f>
        <v>16.738401127700001</v>
      </c>
      <c r="G332" s="155">
        <f>VLOOKUP(A332,'Questions_de_Village_V1-2-1'!$A:$AB,6,FALSE)</f>
        <v>314.25216247499998</v>
      </c>
      <c r="H332" s="155"/>
      <c r="I332" s="155" t="str">
        <f>VLOOKUP(A332,'Questions_de_Village_V1-2-1'!$A:$AB,10,FALSE)</f>
        <v>Daibaba_2_Kindji_</v>
      </c>
      <c r="J332" s="155" t="str">
        <f>VLOOKUP(A332,'Questions_de_Village_V1-2-1'!$A:$AB,11,FALSE)</f>
        <v>Albirebi</v>
      </c>
      <c r="K332" s="155" t="str">
        <f>VLOOKUP(A332,'Questions_de_Village_V1-2-1'!$A:$AB,14,FALSE)</f>
        <v>open_well_in_or_near_village</v>
      </c>
      <c r="L332" s="155">
        <f>VLOOKUP(A332,'Questions_de_Village_V1-2-1'!$A:$AB,15,FALSE)</f>
        <v>0</v>
      </c>
      <c r="M332" s="155">
        <f>VLOOKUP(A332,'Questions_de_Village_V1-2-1'!$A:$AB,16,FALSE)</f>
        <v>1</v>
      </c>
      <c r="N332" s="108"/>
      <c r="O332" s="108"/>
      <c r="P332" s="108">
        <v>1596</v>
      </c>
      <c r="Q332" s="108">
        <v>1612</v>
      </c>
      <c r="R332" s="108">
        <v>17</v>
      </c>
      <c r="S332" s="106">
        <v>95</v>
      </c>
      <c r="T332" s="106">
        <v>61</v>
      </c>
      <c r="U332" s="110">
        <v>64.21052631578948</v>
      </c>
      <c r="V332" s="106">
        <v>18</v>
      </c>
      <c r="W332" s="110">
        <v>18.947368421052634</v>
      </c>
      <c r="X332" s="109">
        <v>5.5882352941176467</v>
      </c>
      <c r="Y332" s="109">
        <v>3.8125</v>
      </c>
      <c r="Z332" s="109">
        <v>1.0588235294117647</v>
      </c>
      <c r="AA332" s="112">
        <v>14</v>
      </c>
      <c r="AB332" s="110">
        <v>82.35294117647058</v>
      </c>
      <c r="AC332" s="112">
        <v>2</v>
      </c>
      <c r="AD332" s="110">
        <v>11.76470588235294</v>
      </c>
      <c r="AE332" s="112">
        <v>0</v>
      </c>
      <c r="AF332" s="110">
        <v>0</v>
      </c>
      <c r="AG332" s="112">
        <v>0</v>
      </c>
      <c r="AH332" s="110">
        <v>0</v>
      </c>
      <c r="AI332" s="108">
        <v>8</v>
      </c>
      <c r="AJ332" s="108">
        <v>10</v>
      </c>
      <c r="AK332" s="110">
        <v>44.444444444444443</v>
      </c>
      <c r="AL332" s="110">
        <v>55.555555555555557</v>
      </c>
      <c r="AM332" s="110">
        <v>100</v>
      </c>
      <c r="AN332" s="111">
        <v>35.055555555555557</v>
      </c>
    </row>
    <row r="333" spans="1:40" x14ac:dyDescent="0.25">
      <c r="A333" s="150" t="s">
        <v>1105</v>
      </c>
      <c r="B333" s="108" t="s">
        <v>1105</v>
      </c>
      <c r="C333" s="155" t="str">
        <f>VLOOKUP(A333,'Questions_de_Village_V1-2-1'!$A:$AB,1,FALSE)</f>
        <v>Galali 3</v>
      </c>
      <c r="D333" s="155" t="str">
        <f>VLOOKUP(A333,'Questions_de_Village_V1-2-1'!$A:$AB,9,FALSE)</f>
        <v>Galali3</v>
      </c>
      <c r="E333" s="155">
        <f>VLOOKUP(A333,'Questions_de_Village_V1-2-1'!$A:$AB,4,FALSE)</f>
        <v>12.3022513647</v>
      </c>
      <c r="F333" s="155">
        <f>VLOOKUP(A333,'Questions_de_Village_V1-2-1'!$A:$AB,5,FALSE)</f>
        <v>16.7370400794</v>
      </c>
      <c r="G333" s="155">
        <f>VLOOKUP(A333,'Questions_de_Village_V1-2-1'!$A:$AB,6,FALSE)</f>
        <v>309.37977361100002</v>
      </c>
      <c r="H333" s="155"/>
      <c r="I333" s="155" t="str">
        <f>VLOOKUP(A333,'Questions_de_Village_V1-2-1'!$A:$AB,10,FALSE)</f>
        <v>Daibaba_2_Kindji_</v>
      </c>
      <c r="J333" s="155" t="str">
        <f>VLOOKUP(A333,'Questions_de_Village_V1-2-1'!$A:$AB,11,FALSE)</f>
        <v>Albirebi</v>
      </c>
      <c r="K333" s="155" t="str">
        <f>VLOOKUP(A333,'Questions_de_Village_V1-2-1'!$A:$AB,14,FALSE)</f>
        <v>open_well_in_or_near_village</v>
      </c>
      <c r="L333" s="155">
        <f>VLOOKUP(A333,'Questions_de_Village_V1-2-1'!$A:$AB,15,FALSE)</f>
        <v>0</v>
      </c>
      <c r="M333" s="155">
        <f>VLOOKUP(A333,'Questions_de_Village_V1-2-1'!$A:$AB,16,FALSE)</f>
        <v>1</v>
      </c>
      <c r="N333" s="108"/>
      <c r="O333" s="108"/>
      <c r="P333" s="108">
        <v>1613</v>
      </c>
      <c r="Q333" s="108">
        <v>1638</v>
      </c>
      <c r="R333" s="108">
        <v>26</v>
      </c>
      <c r="S333" s="106">
        <v>197</v>
      </c>
      <c r="T333" s="106">
        <v>138</v>
      </c>
      <c r="U333" s="110">
        <v>70.050761421319791</v>
      </c>
      <c r="V333" s="106">
        <v>75</v>
      </c>
      <c r="W333" s="110">
        <v>38.07106598984771</v>
      </c>
      <c r="X333" s="109">
        <v>7.5769230769230766</v>
      </c>
      <c r="Y333" s="109">
        <v>5.75</v>
      </c>
      <c r="Z333" s="109">
        <v>2.8846153846153846</v>
      </c>
      <c r="AA333" s="112">
        <v>18</v>
      </c>
      <c r="AB333" s="110">
        <v>69.230769230769226</v>
      </c>
      <c r="AC333" s="112">
        <v>6</v>
      </c>
      <c r="AD333" s="110">
        <v>23.076923076923077</v>
      </c>
      <c r="AE333" s="112">
        <v>2</v>
      </c>
      <c r="AF333" s="110">
        <v>7.6923076923076925</v>
      </c>
      <c r="AG333" s="112">
        <v>0</v>
      </c>
      <c r="AH333" s="110">
        <v>0</v>
      </c>
      <c r="AI333" s="108">
        <v>36</v>
      </c>
      <c r="AJ333" s="108">
        <v>39</v>
      </c>
      <c r="AK333" s="110">
        <v>48</v>
      </c>
      <c r="AL333" s="110">
        <v>52</v>
      </c>
      <c r="AM333" s="110">
        <v>100</v>
      </c>
      <c r="AN333" s="111">
        <v>33.74666666666667</v>
      </c>
    </row>
    <row r="334" spans="1:40" x14ac:dyDescent="0.25">
      <c r="A334" s="107" t="s">
        <v>1424</v>
      </c>
      <c r="B334" s="108" t="s">
        <v>1424</v>
      </c>
      <c r="C334" s="155" t="str">
        <f>VLOOKUP(A334,'Questions_de_Village_V1-2-1'!$A:$AB,1,FALSE)</f>
        <v>Galatchi Moustapha</v>
      </c>
      <c r="D334" s="155" t="str">
        <f>VLOOKUP(A334,'Questions_de_Village_V1-2-1'!$A:$AB,9,FALSE)</f>
        <v>Galadji Moustapha</v>
      </c>
      <c r="E334" s="155">
        <f>VLOOKUP(A334,'Questions_de_Village_V1-2-1'!$A:$AB,4,FALSE)</f>
        <v>12.1573144081</v>
      </c>
      <c r="F334" s="155">
        <f>VLOOKUP(A334,'Questions_de_Village_V1-2-1'!$A:$AB,5,FALSE)</f>
        <v>17.266164806100001</v>
      </c>
      <c r="G334" s="155">
        <f>VLOOKUP(A334,'Questions_de_Village_V1-2-1'!$A:$AB,6,FALSE)</f>
        <v>330.05566830399999</v>
      </c>
      <c r="H334" s="155"/>
      <c r="I334" s="155" t="str">
        <f>VLOOKUP(A334,'Questions_de_Village_V1-2-1'!$A:$AB,10,FALSE)</f>
        <v>Amloudouba</v>
      </c>
      <c r="J334" s="155" t="str">
        <f>VLOOKUP(A334,'Questions_de_Village_V1-2-1'!$A:$AB,11,FALSE)</f>
        <v>Ouled_Bili</v>
      </c>
      <c r="K334" s="155" t="str">
        <f>VLOOKUP(A334,'Questions_de_Village_V1-2-1'!$A:$AB,14,FALSE)</f>
        <v>commercial_bh_in_next_village</v>
      </c>
      <c r="L334" s="155">
        <f>VLOOKUP(A334,'Questions_de_Village_V1-2-1'!$A:$AB,15,FALSE)</f>
        <v>0</v>
      </c>
      <c r="M334" s="155">
        <f>VLOOKUP(A334,'Questions_de_Village_V1-2-1'!$A:$AB,16,FALSE)</f>
        <v>0</v>
      </c>
      <c r="N334" s="108"/>
      <c r="O334" s="108"/>
      <c r="P334" s="108">
        <v>2133</v>
      </c>
      <c r="Q334" s="108">
        <v>2186</v>
      </c>
      <c r="R334" s="108">
        <v>54</v>
      </c>
      <c r="S334" s="106">
        <v>331</v>
      </c>
      <c r="T334" s="106">
        <v>216</v>
      </c>
      <c r="U334" s="110">
        <v>65.256797583081578</v>
      </c>
      <c r="V334" s="106">
        <v>112</v>
      </c>
      <c r="W334" s="110">
        <v>33.836858006042299</v>
      </c>
      <c r="X334" s="109">
        <v>6.1296296296296298</v>
      </c>
      <c r="Y334" s="109">
        <v>4.5957446808510642</v>
      </c>
      <c r="Z334" s="109">
        <v>2.074074074074074</v>
      </c>
      <c r="AA334" s="112">
        <v>46</v>
      </c>
      <c r="AB334" s="110">
        <v>85.18518518518519</v>
      </c>
      <c r="AC334" s="112">
        <v>6</v>
      </c>
      <c r="AD334" s="110">
        <v>11.111111111111111</v>
      </c>
      <c r="AE334" s="112">
        <v>2</v>
      </c>
      <c r="AF334" s="110">
        <v>3.7037037037037033</v>
      </c>
      <c r="AG334" s="112">
        <v>0</v>
      </c>
      <c r="AH334" s="110">
        <v>0</v>
      </c>
      <c r="AI334" s="108">
        <v>53</v>
      </c>
      <c r="AJ334" s="108">
        <v>59</v>
      </c>
      <c r="AK334" s="110">
        <v>47.321428571428569</v>
      </c>
      <c r="AL334" s="110">
        <v>52.678571428571431</v>
      </c>
      <c r="AM334" s="110">
        <v>100</v>
      </c>
      <c r="AN334" s="111">
        <v>35.133928571428569</v>
      </c>
    </row>
    <row r="335" spans="1:40" x14ac:dyDescent="0.25">
      <c r="A335" s="150" t="s">
        <v>1142</v>
      </c>
      <c r="B335" s="108" t="s">
        <v>1142</v>
      </c>
      <c r="C335" s="155" t="str">
        <f>VLOOKUP(A335,'Questions_de_Village_V1-2-1'!$A:$AB,1,FALSE)</f>
        <v>Galdame</v>
      </c>
      <c r="D335" s="155" t="str">
        <f>VLOOKUP(A335,'Questions_de_Village_V1-2-1'!$A:$AB,9,FALSE)</f>
        <v>Galdam</v>
      </c>
      <c r="E335" s="155">
        <f>VLOOKUP(A335,'Questions_de_Village_V1-2-1'!$A:$AB,4,FALSE)</f>
        <v>12.417119275199999</v>
      </c>
      <c r="F335" s="155">
        <f>VLOOKUP(A335,'Questions_de_Village_V1-2-1'!$A:$AB,5,FALSE)</f>
        <v>16.170944222799999</v>
      </c>
      <c r="G335" s="155">
        <f>VLOOKUP(A335,'Questions_de_Village_V1-2-1'!$A:$AB,6,FALSE)</f>
        <v>304.44758422199999</v>
      </c>
      <c r="H335" s="155"/>
      <c r="I335" s="155" t="str">
        <f>VLOOKUP(A335,'Questions_de_Village_V1-2-1'!$A:$AB,10,FALSE)</f>
        <v>Assala</v>
      </c>
      <c r="J335" s="155" t="str">
        <f>VLOOKUP(A335,'Questions_de_Village_V1-2-1'!$A:$AB,11,FALSE)</f>
        <v>Bisney</v>
      </c>
      <c r="K335" s="155" t="str">
        <f>VLOOKUP(A335,'Questions_de_Village_V1-2-1'!$A:$AB,14,FALSE)</f>
        <v>open_well_in_or_near_village</v>
      </c>
      <c r="L335" s="155">
        <f>VLOOKUP(A335,'Questions_de_Village_V1-2-1'!$A:$AB,15,FALSE)</f>
        <v>0</v>
      </c>
      <c r="M335" s="155">
        <f>VLOOKUP(A335,'Questions_de_Village_V1-2-1'!$A:$AB,16,FALSE)</f>
        <v>0</v>
      </c>
      <c r="N335" s="108"/>
      <c r="O335" s="108"/>
      <c r="P335" s="108">
        <v>350</v>
      </c>
      <c r="Q335" s="108">
        <v>422</v>
      </c>
      <c r="R335" s="108">
        <v>73</v>
      </c>
      <c r="S335" s="106">
        <v>437</v>
      </c>
      <c r="T335" s="106">
        <v>289</v>
      </c>
      <c r="U335" s="110">
        <v>66.132723112128147</v>
      </c>
      <c r="V335" s="106">
        <v>153</v>
      </c>
      <c r="W335" s="110">
        <v>35.011441647597252</v>
      </c>
      <c r="X335" s="109">
        <v>5.9863013698630141</v>
      </c>
      <c r="Y335" s="109">
        <v>3.9589041095890409</v>
      </c>
      <c r="Z335" s="109">
        <v>2.095890410958904</v>
      </c>
      <c r="AA335" s="112">
        <v>64</v>
      </c>
      <c r="AB335" s="110">
        <v>87.671232876712324</v>
      </c>
      <c r="AC335" s="112">
        <v>8</v>
      </c>
      <c r="AD335" s="110">
        <v>10.95890410958904</v>
      </c>
      <c r="AE335" s="112">
        <v>1</v>
      </c>
      <c r="AF335" s="110">
        <v>1.3698630136986301</v>
      </c>
      <c r="AG335" s="112">
        <v>0</v>
      </c>
      <c r="AH335" s="110">
        <v>0</v>
      </c>
      <c r="AI335" s="108">
        <v>70</v>
      </c>
      <c r="AJ335" s="108">
        <v>83</v>
      </c>
      <c r="AK335" s="110">
        <v>45.751633986928105</v>
      </c>
      <c r="AL335" s="110">
        <v>54.248366013071895</v>
      </c>
      <c r="AM335" s="110">
        <v>100</v>
      </c>
      <c r="AN335" s="111">
        <v>34.091503267973856</v>
      </c>
    </row>
    <row r="336" spans="1:40" x14ac:dyDescent="0.25">
      <c r="A336" s="107" t="s">
        <v>1439</v>
      </c>
      <c r="B336" s="108" t="s">
        <v>1439</v>
      </c>
      <c r="C336" s="155" t="str">
        <f>VLOOKUP(A336,'Questions_de_Village_V1-2-1'!$A:$AB,1,FALSE)</f>
        <v>Galedjie Oumar</v>
      </c>
      <c r="D336" s="155" t="str">
        <f>VLOOKUP(A336,'Questions_de_Village_V1-2-1'!$A:$AB,9,FALSE)</f>
        <v>Galatchi Alchaïb</v>
      </c>
      <c r="E336" s="155">
        <f>VLOOKUP(A336,'Questions_de_Village_V1-2-1'!$A:$AB,4,FALSE)</f>
        <v>12.171270765999999</v>
      </c>
      <c r="F336" s="155">
        <f>VLOOKUP(A336,'Questions_de_Village_V1-2-1'!$A:$AB,5,FALSE)</f>
        <v>17.275692636700001</v>
      </c>
      <c r="G336" s="155">
        <f>VLOOKUP(A336,'Questions_de_Village_V1-2-1'!$A:$AB,6,FALSE)</f>
        <v>317.63587224000003</v>
      </c>
      <c r="H336" s="155"/>
      <c r="I336" s="155" t="str">
        <f>VLOOKUP(A336,'Questions_de_Village_V1-2-1'!$A:$AB,10,FALSE)</f>
        <v>Amloudouba</v>
      </c>
      <c r="J336" s="155" t="str">
        <f>VLOOKUP(A336,'Questions_de_Village_V1-2-1'!$A:$AB,11,FALSE)</f>
        <v>Ouled_Bili</v>
      </c>
      <c r="K336" s="155" t="str">
        <f>VLOOKUP(A336,'Questions_de_Village_V1-2-1'!$A:$AB,14,FALSE)</f>
        <v>commercial_bh_in_village</v>
      </c>
      <c r="L336" s="155">
        <f>VLOOKUP(A336,'Questions_de_Village_V1-2-1'!$A:$AB,15,FALSE)</f>
        <v>0</v>
      </c>
      <c r="M336" s="155">
        <f>VLOOKUP(A336,'Questions_de_Village_V1-2-1'!$A:$AB,16,FALSE)</f>
        <v>0</v>
      </c>
      <c r="N336" s="108"/>
      <c r="O336" s="108"/>
      <c r="P336" s="108">
        <v>2394</v>
      </c>
      <c r="Q336" s="108">
        <v>2414</v>
      </c>
      <c r="R336" s="108">
        <v>21</v>
      </c>
      <c r="S336" s="106">
        <v>142</v>
      </c>
      <c r="T336" s="106">
        <v>100</v>
      </c>
      <c r="U336" s="110">
        <v>70.422535211267601</v>
      </c>
      <c r="V336" s="106">
        <v>41</v>
      </c>
      <c r="W336" s="110">
        <v>28.87323943661972</v>
      </c>
      <c r="X336" s="109">
        <v>6.7619047619047619</v>
      </c>
      <c r="Y336" s="109">
        <v>4.7619047619047619</v>
      </c>
      <c r="Z336" s="109">
        <v>1.9523809523809523</v>
      </c>
      <c r="AA336" s="112">
        <v>20</v>
      </c>
      <c r="AB336" s="110">
        <v>95.238095238095227</v>
      </c>
      <c r="AC336" s="112">
        <v>1</v>
      </c>
      <c r="AD336" s="110">
        <v>4.7619047619047619</v>
      </c>
      <c r="AE336" s="112">
        <v>0</v>
      </c>
      <c r="AF336" s="110">
        <v>0</v>
      </c>
      <c r="AG336" s="112">
        <v>0</v>
      </c>
      <c r="AH336" s="110">
        <v>0</v>
      </c>
      <c r="AI336" s="108">
        <v>13</v>
      </c>
      <c r="AJ336" s="108">
        <v>28</v>
      </c>
      <c r="AK336" s="110">
        <v>31.707317073170731</v>
      </c>
      <c r="AL336" s="110">
        <v>68.292682926829272</v>
      </c>
      <c r="AM336" s="110">
        <v>100</v>
      </c>
      <c r="AN336" s="111">
        <v>32.585365853658537</v>
      </c>
    </row>
    <row r="337" spans="1:40" x14ac:dyDescent="0.25">
      <c r="A337" s="149" t="s">
        <v>1199</v>
      </c>
      <c r="B337" s="116" t="s">
        <v>1199</v>
      </c>
      <c r="C337" s="155" t="str">
        <f>VLOOKUP(A337,'Questions_de_Village_V1-2-1'!$A:$AB,1,FALSE)</f>
        <v>Gamar Kabir</v>
      </c>
      <c r="D337" s="155" t="str">
        <f>VLOOKUP(A337,'Questions_de_Village_V1-2-1'!$A:$AB,9,FALSE)</f>
        <v>Gamara Kabir</v>
      </c>
      <c r="E337" s="155">
        <f>VLOOKUP(A337,'Questions_de_Village_V1-2-1'!$A:$AB,4,FALSE)</f>
        <v>12.487893008</v>
      </c>
      <c r="F337" s="155">
        <f>VLOOKUP(A337,'Questions_de_Village_V1-2-1'!$A:$AB,5,FALSE)</f>
        <v>17.096397236400001</v>
      </c>
      <c r="G337" s="155">
        <f>VLOOKUP(A337,'Questions_de_Village_V1-2-1'!$A:$AB,6,FALSE)</f>
        <v>316.93576646700001</v>
      </c>
      <c r="H337" s="155"/>
      <c r="I337" s="155" t="str">
        <f>VLOOKUP(A337,'Questions_de_Village_V1-2-1'!$A:$AB,10,FALSE)</f>
        <v>Tania_1_Bokoro_</v>
      </c>
      <c r="J337" s="155" t="str">
        <f>VLOOKUP(A337,'Questions_de_Village_V1-2-1'!$A:$AB,11,FALSE)</f>
        <v>Bokoro</v>
      </c>
      <c r="K337" s="155" t="str">
        <f>VLOOKUP(A337,'Questions_de_Village_V1-2-1'!$A:$AB,14,FALSE)</f>
        <v>bh_in_village</v>
      </c>
      <c r="L337" s="155">
        <f>VLOOKUP(A337,'Questions_de_Village_V1-2-1'!$A:$AB,15,FALSE)</f>
        <v>0</v>
      </c>
      <c r="M337" s="155">
        <f>VLOOKUP(A337,'Questions_de_Village_V1-2-1'!$A:$AB,16,FALSE)</f>
        <v>1</v>
      </c>
      <c r="N337" s="116"/>
      <c r="O337" s="116"/>
      <c r="P337" s="116">
        <v>8186</v>
      </c>
      <c r="Q337" s="116">
        <v>8235</v>
      </c>
      <c r="R337" s="116">
        <v>50</v>
      </c>
      <c r="S337" s="113">
        <v>248</v>
      </c>
      <c r="T337" s="113">
        <v>148</v>
      </c>
      <c r="U337" s="118">
        <v>59.677419354838712</v>
      </c>
      <c r="V337" s="113">
        <v>37</v>
      </c>
      <c r="W337" s="118">
        <v>14.919354838709678</v>
      </c>
      <c r="X337" s="117">
        <v>4.96</v>
      </c>
      <c r="Y337" s="117">
        <v>2.96</v>
      </c>
      <c r="Z337" s="117">
        <v>0.74</v>
      </c>
      <c r="AA337" s="120">
        <v>49</v>
      </c>
      <c r="AB337" s="118">
        <v>98</v>
      </c>
      <c r="AC337" s="120">
        <v>1</v>
      </c>
      <c r="AD337" s="118">
        <v>2</v>
      </c>
      <c r="AE337" s="120">
        <v>0</v>
      </c>
      <c r="AF337" s="118">
        <v>0</v>
      </c>
      <c r="AG337" s="120">
        <v>0</v>
      </c>
      <c r="AH337" s="118">
        <v>0</v>
      </c>
      <c r="AI337" s="116">
        <v>22</v>
      </c>
      <c r="AJ337" s="116">
        <v>15</v>
      </c>
      <c r="AK337" s="118">
        <v>59.45945945945946</v>
      </c>
      <c r="AL337" s="118">
        <v>40.54054054054054</v>
      </c>
      <c r="AM337" s="118">
        <v>100</v>
      </c>
      <c r="AN337" s="119">
        <v>35.081081081081081</v>
      </c>
    </row>
    <row r="338" spans="1:40" x14ac:dyDescent="0.25">
      <c r="A338" s="149" t="s">
        <v>1200</v>
      </c>
      <c r="B338" s="116" t="s">
        <v>1200</v>
      </c>
      <c r="C338" s="155" t="str">
        <f>VLOOKUP(A338,'Questions_de_Village_V1-2-1'!$A:$AB,1,FALSE)</f>
        <v>Gamara Kabir</v>
      </c>
      <c r="D338" s="155" t="str">
        <f>VLOOKUP(A338,'Questions_de_Village_V1-2-1'!$A:$AB,9,FALSE)</f>
        <v>Gamara Kabir</v>
      </c>
      <c r="E338" s="155">
        <f>VLOOKUP(A338,'Questions_de_Village_V1-2-1'!$A:$AB,4,FALSE)</f>
        <v>12.487893008</v>
      </c>
      <c r="F338" s="155">
        <f>VLOOKUP(A338,'Questions_de_Village_V1-2-1'!$A:$AB,5,FALSE)</f>
        <v>17.096397236400001</v>
      </c>
      <c r="G338" s="155">
        <f>VLOOKUP(A338,'Questions_de_Village_V1-2-1'!$A:$AB,6,FALSE)</f>
        <v>316.93576646700001</v>
      </c>
      <c r="H338" s="155"/>
      <c r="I338" s="155" t="str">
        <f>VLOOKUP(A338,'Questions_de_Village_V1-2-1'!$A:$AB,10,FALSE)</f>
        <v>Tania_1_Bokoro_</v>
      </c>
      <c r="J338" s="155" t="str">
        <f>VLOOKUP(A338,'Questions_de_Village_V1-2-1'!$A:$AB,11,FALSE)</f>
        <v>Bokoro</v>
      </c>
      <c r="K338" s="155" t="str">
        <f>VLOOKUP(A338,'Questions_de_Village_V1-2-1'!$A:$AB,14,FALSE)</f>
        <v>bh_in_village</v>
      </c>
      <c r="L338" s="155">
        <f>VLOOKUP(A338,'Questions_de_Village_V1-2-1'!$A:$AB,15,FALSE)</f>
        <v>0</v>
      </c>
      <c r="M338" s="155">
        <f>VLOOKUP(A338,'Questions_de_Village_V1-2-1'!$A:$AB,16,FALSE)</f>
        <v>1</v>
      </c>
      <c r="N338" s="116"/>
      <c r="O338" s="116"/>
      <c r="P338" s="116">
        <v>4545</v>
      </c>
      <c r="Q338" s="116">
        <v>4605</v>
      </c>
      <c r="R338" s="116">
        <v>61</v>
      </c>
      <c r="S338" s="113">
        <v>319</v>
      </c>
      <c r="T338" s="113">
        <v>194</v>
      </c>
      <c r="U338" s="118">
        <v>60.81504702194357</v>
      </c>
      <c r="V338" s="113">
        <v>123</v>
      </c>
      <c r="W338" s="118">
        <v>38.557993730407524</v>
      </c>
      <c r="X338" s="117">
        <v>5.2295081967213113</v>
      </c>
      <c r="Y338" s="117">
        <v>3.180327868852459</v>
      </c>
      <c r="Z338" s="117">
        <v>2.0163934426229506</v>
      </c>
      <c r="AA338" s="120">
        <v>59</v>
      </c>
      <c r="AB338" s="118">
        <v>96.721311475409834</v>
      </c>
      <c r="AC338" s="120">
        <v>1</v>
      </c>
      <c r="AD338" s="118">
        <v>1.639344262295082</v>
      </c>
      <c r="AE338" s="120">
        <v>1</v>
      </c>
      <c r="AF338" s="118">
        <v>1.639344262295082</v>
      </c>
      <c r="AG338" s="120">
        <v>0</v>
      </c>
      <c r="AH338" s="118">
        <v>0</v>
      </c>
      <c r="AI338" s="116">
        <v>73</v>
      </c>
      <c r="AJ338" s="116">
        <v>50</v>
      </c>
      <c r="AK338" s="118">
        <v>59.349593495934961</v>
      </c>
      <c r="AL338" s="118">
        <v>40.650406504065039</v>
      </c>
      <c r="AM338" s="118">
        <v>100</v>
      </c>
      <c r="AN338" s="119">
        <v>33.08943089430894</v>
      </c>
    </row>
    <row r="339" spans="1:40" x14ac:dyDescent="0.25">
      <c r="A339" s="115" t="s">
        <v>1886</v>
      </c>
      <c r="B339" s="116" t="s">
        <v>1988</v>
      </c>
      <c r="C339" s="155" t="e">
        <f>VLOOKUP(A339,'Questions_de_Village_V1-2-1'!$A:$AB,1,FALSE)</f>
        <v>#N/A</v>
      </c>
      <c r="D339" s="155" t="e">
        <f>VLOOKUP(A339,'Questions_de_Village_V1-2-1'!$A:$AB,9,FALSE)</f>
        <v>#N/A</v>
      </c>
      <c r="E339" s="155" t="e">
        <f>VLOOKUP(A339,'Questions_de_Village_V1-2-1'!$A:$AB,4,FALSE)</f>
        <v>#N/A</v>
      </c>
      <c r="F339" s="155" t="e">
        <f>VLOOKUP(A339,'Questions_de_Village_V1-2-1'!$A:$AB,5,FALSE)</f>
        <v>#N/A</v>
      </c>
      <c r="G339" s="155" t="e">
        <f>VLOOKUP(A339,'Questions_de_Village_V1-2-1'!$A:$AB,6,FALSE)</f>
        <v>#N/A</v>
      </c>
      <c r="H339" s="155"/>
      <c r="I339" s="155" t="e">
        <f>VLOOKUP(A339,'Questions_de_Village_V1-2-1'!$A:$AB,10,FALSE)</f>
        <v>#N/A</v>
      </c>
      <c r="J339" s="155" t="e">
        <f>VLOOKUP(A339,'Questions_de_Village_V1-2-1'!$A:$AB,11,FALSE)</f>
        <v>#N/A</v>
      </c>
      <c r="K339" s="155" t="e">
        <f>VLOOKUP(A339,'Questions_de_Village_V1-2-1'!$A:$AB,14,FALSE)</f>
        <v>#N/A</v>
      </c>
      <c r="L339" s="155" t="e">
        <f>VLOOKUP(A339,'Questions_de_Village_V1-2-1'!$A:$AB,15,FALSE)</f>
        <v>#N/A</v>
      </c>
      <c r="M339" s="155" t="e">
        <f>VLOOKUP(A339,'Questions_de_Village_V1-2-1'!$A:$AB,16,FALSE)</f>
        <v>#N/A</v>
      </c>
      <c r="N339" s="116"/>
      <c r="O339" s="116"/>
      <c r="P339" s="116">
        <v>2</v>
      </c>
      <c r="Q339" s="116">
        <v>211</v>
      </c>
      <c r="R339" s="116">
        <v>210</v>
      </c>
      <c r="S339" s="113">
        <v>1174</v>
      </c>
      <c r="T339" s="113">
        <v>779</v>
      </c>
      <c r="U339" s="118">
        <v>66.354344122657579</v>
      </c>
      <c r="V339" s="113">
        <v>345</v>
      </c>
      <c r="W339" s="118">
        <v>29.386712095400341</v>
      </c>
      <c r="X339" s="117">
        <v>5.5904761904761902</v>
      </c>
      <c r="Y339" s="117">
        <v>3.9543147208121829</v>
      </c>
      <c r="Z339" s="117">
        <v>1.6428571428571428</v>
      </c>
      <c r="AA339" s="120">
        <v>203</v>
      </c>
      <c r="AB339" s="118">
        <v>96.666666666666671</v>
      </c>
      <c r="AC339" s="120">
        <v>5</v>
      </c>
      <c r="AD339" s="118">
        <v>2.3809523809523809</v>
      </c>
      <c r="AE339" s="120">
        <v>0</v>
      </c>
      <c r="AF339" s="118">
        <v>0</v>
      </c>
      <c r="AG339" s="120">
        <v>0</v>
      </c>
      <c r="AH339" s="118">
        <v>0</v>
      </c>
      <c r="AI339" s="116">
        <v>178</v>
      </c>
      <c r="AJ339" s="116">
        <v>165</v>
      </c>
      <c r="AK339" s="118">
        <v>51.594202898550719</v>
      </c>
      <c r="AL339" s="118">
        <v>47.826086956521742</v>
      </c>
      <c r="AM339" s="118">
        <v>99.420289855072468</v>
      </c>
      <c r="AN339" s="119">
        <v>32.733333333333334</v>
      </c>
    </row>
    <row r="340" spans="1:40" x14ac:dyDescent="0.25">
      <c r="A340" s="151" t="s">
        <v>928</v>
      </c>
      <c r="B340" s="116" t="s">
        <v>1787</v>
      </c>
      <c r="C340" s="155" t="str">
        <f>VLOOKUP(A340,'Questions_de_Village_V1-2-1'!$A:$AB,1,FALSE)</f>
        <v>Gamssousse</v>
      </c>
      <c r="D340" s="155" t="str">
        <f>VLOOKUP(A340,'Questions_de_Village_V1-2-1'!$A:$AB,9,FALSE)</f>
        <v>Gamsous 1</v>
      </c>
      <c r="E340" s="155">
        <f>VLOOKUP(A340,'Questions_de_Village_V1-2-1'!$A:$AB,4,FALSE)</f>
        <v>12.9353905793</v>
      </c>
      <c r="F340" s="155">
        <f>VLOOKUP(A340,'Questions_de_Village_V1-2-1'!$A:$AB,5,FALSE)</f>
        <v>16.749658595100001</v>
      </c>
      <c r="G340" s="155">
        <f>VLOOKUP(A340,'Questions_de_Village_V1-2-1'!$A:$AB,6,FALSE)</f>
        <v>306.16229314100002</v>
      </c>
      <c r="H340" s="155"/>
      <c r="I340" s="155" t="str">
        <f>VLOOKUP(A340,'Questions_de_Village_V1-2-1'!$A:$AB,10,FALSE)</f>
        <v>Moito</v>
      </c>
      <c r="J340" s="155" t="str">
        <f>VLOOKUP(A340,'Questions_de_Village_V1-2-1'!$A:$AB,11,FALSE)</f>
        <v>Tersefe</v>
      </c>
      <c r="K340" s="155" t="str">
        <f>VLOOKUP(A340,'Questions_de_Village_V1-2-1'!$A:$AB,14,FALSE)</f>
        <v>open_well_in_or_near_village</v>
      </c>
      <c r="L340" s="155">
        <f>VLOOKUP(A340,'Questions_de_Village_V1-2-1'!$A:$AB,15,FALSE)</f>
        <v>0</v>
      </c>
      <c r="M340" s="155">
        <f>VLOOKUP(A340,'Questions_de_Village_V1-2-1'!$A:$AB,16,FALSE)</f>
        <v>1</v>
      </c>
      <c r="N340" s="116"/>
      <c r="O340" s="116"/>
      <c r="P340" s="116">
        <v>715</v>
      </c>
      <c r="Q340" s="116">
        <v>765</v>
      </c>
      <c r="R340" s="116">
        <v>51</v>
      </c>
      <c r="S340" s="113">
        <v>284</v>
      </c>
      <c r="T340" s="113">
        <v>182</v>
      </c>
      <c r="U340" s="118">
        <v>64.08450704225352</v>
      </c>
      <c r="V340" s="113">
        <v>117</v>
      </c>
      <c r="W340" s="118">
        <v>41.197183098591552</v>
      </c>
      <c r="X340" s="117">
        <v>5.5686274509803919</v>
      </c>
      <c r="Y340" s="117">
        <v>3.64</v>
      </c>
      <c r="Z340" s="117">
        <v>2.2941176470588234</v>
      </c>
      <c r="AA340" s="120">
        <v>47</v>
      </c>
      <c r="AB340" s="118">
        <v>92.156862745098039</v>
      </c>
      <c r="AC340" s="120">
        <v>3</v>
      </c>
      <c r="AD340" s="118">
        <v>5.8823529411764701</v>
      </c>
      <c r="AE340" s="120">
        <v>0</v>
      </c>
      <c r="AF340" s="118">
        <v>0</v>
      </c>
      <c r="AG340" s="120">
        <v>0</v>
      </c>
      <c r="AH340" s="118">
        <v>0</v>
      </c>
      <c r="AI340" s="116">
        <v>63</v>
      </c>
      <c r="AJ340" s="116">
        <v>54</v>
      </c>
      <c r="AK340" s="118">
        <v>53.846153846153847</v>
      </c>
      <c r="AL340" s="118">
        <v>46.153846153846153</v>
      </c>
      <c r="AM340" s="118">
        <v>100</v>
      </c>
      <c r="AN340" s="119">
        <v>36.92307692307692</v>
      </c>
    </row>
    <row r="341" spans="1:40" x14ac:dyDescent="0.25">
      <c r="A341" s="149" t="s">
        <v>699</v>
      </c>
      <c r="B341" s="116" t="s">
        <v>699</v>
      </c>
      <c r="C341" s="155" t="str">
        <f>VLOOKUP(A341,'Questions_de_Village_V1-2-1'!$A:$AB,1,FALSE)</f>
        <v>Garasa</v>
      </c>
      <c r="D341" s="155" t="str">
        <f>VLOOKUP(A341,'Questions_de_Village_V1-2-1'!$A:$AB,9,FALSE)</f>
        <v>Garasa</v>
      </c>
      <c r="E341" s="155">
        <f>VLOOKUP(A341,'Questions_de_Village_V1-2-1'!$A:$AB,4,FALSE)</f>
        <v>12.2861378147</v>
      </c>
      <c r="F341" s="155">
        <f>VLOOKUP(A341,'Questions_de_Village_V1-2-1'!$A:$AB,5,FALSE)</f>
        <v>17.197462196</v>
      </c>
      <c r="G341" s="155">
        <f>VLOOKUP(A341,'Questions_de_Village_V1-2-1'!$A:$AB,6,FALSE)</f>
        <v>300.06521364600002</v>
      </c>
      <c r="H341" s="155"/>
      <c r="I341" s="155" t="str">
        <f>VLOOKUP(A341,'Questions_de_Village_V1-2-1'!$A:$AB,10,FALSE)</f>
        <v>Tania_2_Dukshi_</v>
      </c>
      <c r="J341" s="155" t="str">
        <f>VLOOKUP(A341,'Questions_de_Village_V1-2-1'!$A:$AB,11,FALSE)</f>
        <v>Tchawai</v>
      </c>
      <c r="K341" s="155" t="str">
        <f>VLOOKUP(A341,'Questions_de_Village_V1-2-1'!$A:$AB,14,FALSE)</f>
        <v>bh_in_village</v>
      </c>
      <c r="L341" s="155">
        <f>VLOOKUP(A341,'Questions_de_Village_V1-2-1'!$A:$AB,15,FALSE)</f>
        <v>1</v>
      </c>
      <c r="M341" s="155">
        <f>VLOOKUP(A341,'Questions_de_Village_V1-2-1'!$A:$AB,16,FALSE)</f>
        <v>1</v>
      </c>
      <c r="N341" s="116"/>
      <c r="O341" s="116"/>
      <c r="P341" s="116">
        <v>1670</v>
      </c>
      <c r="Q341" s="116">
        <v>1724</v>
      </c>
      <c r="R341" s="116">
        <v>55</v>
      </c>
      <c r="S341" s="113">
        <v>402</v>
      </c>
      <c r="T341" s="113">
        <v>290</v>
      </c>
      <c r="U341" s="118">
        <v>72.139303482587067</v>
      </c>
      <c r="V341" s="113">
        <v>112</v>
      </c>
      <c r="W341" s="118">
        <v>27.860696517412936</v>
      </c>
      <c r="X341" s="117">
        <v>7.3090909090909095</v>
      </c>
      <c r="Y341" s="117">
        <v>5.2727272727272725</v>
      </c>
      <c r="Z341" s="117">
        <v>2.0363636363636362</v>
      </c>
      <c r="AA341" s="120">
        <v>46</v>
      </c>
      <c r="AB341" s="118">
        <v>83.636363636363626</v>
      </c>
      <c r="AC341" s="120">
        <v>7</v>
      </c>
      <c r="AD341" s="118">
        <v>12.727272727272727</v>
      </c>
      <c r="AE341" s="120">
        <v>0</v>
      </c>
      <c r="AF341" s="118">
        <v>0</v>
      </c>
      <c r="AG341" s="120">
        <v>0</v>
      </c>
      <c r="AH341" s="118">
        <v>0</v>
      </c>
      <c r="AI341" s="116">
        <v>44</v>
      </c>
      <c r="AJ341" s="116">
        <v>68</v>
      </c>
      <c r="AK341" s="118">
        <v>39.285714285714285</v>
      </c>
      <c r="AL341" s="118">
        <v>60.714285714285708</v>
      </c>
      <c r="AM341" s="118">
        <v>100</v>
      </c>
      <c r="AN341" s="119">
        <v>32.6875</v>
      </c>
    </row>
    <row r="342" spans="1:40" x14ac:dyDescent="0.25">
      <c r="A342" s="149" t="s">
        <v>1201</v>
      </c>
      <c r="B342" s="116" t="s">
        <v>1201</v>
      </c>
      <c r="C342" s="155" t="str">
        <f>VLOOKUP(A342,'Questions_de_Village_V1-2-1'!$A:$AB,1,FALSE)</f>
        <v xml:space="preserve">Gardole </v>
      </c>
      <c r="D342" s="155" t="str">
        <f>VLOOKUP(A342,'Questions_de_Village_V1-2-1'!$A:$AB,9,FALSE)</f>
        <v>Gordolé</v>
      </c>
      <c r="E342" s="155">
        <f>VLOOKUP(A342,'Questions_de_Village_V1-2-1'!$A:$AB,4,FALSE)</f>
        <v>12.377951000099999</v>
      </c>
      <c r="F342" s="155">
        <f>VLOOKUP(A342,'Questions_de_Village_V1-2-1'!$A:$AB,5,FALSE)</f>
        <v>17.062647628000001</v>
      </c>
      <c r="G342" s="155">
        <f>VLOOKUP(A342,'Questions_de_Village_V1-2-1'!$A:$AB,6,FALSE)</f>
        <v>301.51790361899998</v>
      </c>
      <c r="H342" s="155"/>
      <c r="I342" s="155" t="str">
        <f>VLOOKUP(A342,'Questions_de_Village_V1-2-1'!$A:$AB,10,FALSE)</f>
        <v>Tania_2_Dukshi_</v>
      </c>
      <c r="J342" s="155" t="str">
        <f>VLOOKUP(A342,'Questions_de_Village_V1-2-1'!$A:$AB,11,FALSE)</f>
        <v>Bokoro</v>
      </c>
      <c r="K342" s="155" t="str">
        <f>VLOOKUP(A342,'Questions_de_Village_V1-2-1'!$A:$AB,14,FALSE)</f>
        <v>commercial_bh_in_village</v>
      </c>
      <c r="L342" s="155">
        <f>VLOOKUP(A342,'Questions_de_Village_V1-2-1'!$A:$AB,15,FALSE)</f>
        <v>6</v>
      </c>
      <c r="M342" s="155">
        <f>VLOOKUP(A342,'Questions_de_Village_V1-2-1'!$A:$AB,16,FALSE)</f>
        <v>0</v>
      </c>
      <c r="N342" s="116"/>
      <c r="O342" s="116"/>
      <c r="P342" s="116">
        <v>6975</v>
      </c>
      <c r="Q342" s="116">
        <v>7197</v>
      </c>
      <c r="R342" s="116">
        <v>223</v>
      </c>
      <c r="S342" s="113">
        <v>1406</v>
      </c>
      <c r="T342" s="113">
        <v>1000</v>
      </c>
      <c r="U342" s="118">
        <v>71.12375533428164</v>
      </c>
      <c r="V342" s="113">
        <v>391</v>
      </c>
      <c r="W342" s="118">
        <v>27.809388335704128</v>
      </c>
      <c r="X342" s="117">
        <v>6.304932735426009</v>
      </c>
      <c r="Y342" s="117">
        <v>4.5045045045045047</v>
      </c>
      <c r="Z342" s="117">
        <v>1.7533632286995515</v>
      </c>
      <c r="AA342" s="120">
        <v>207</v>
      </c>
      <c r="AB342" s="118">
        <v>92.825112107623326</v>
      </c>
      <c r="AC342" s="120">
        <v>4</v>
      </c>
      <c r="AD342" s="118">
        <v>1.7937219730941705</v>
      </c>
      <c r="AE342" s="120">
        <v>0</v>
      </c>
      <c r="AF342" s="118">
        <v>0</v>
      </c>
      <c r="AG342" s="120">
        <v>0</v>
      </c>
      <c r="AH342" s="118">
        <v>0</v>
      </c>
      <c r="AI342" s="116">
        <v>177</v>
      </c>
      <c r="AJ342" s="116">
        <v>214</v>
      </c>
      <c r="AK342" s="118">
        <v>45.268542199488493</v>
      </c>
      <c r="AL342" s="118">
        <v>54.731457800511507</v>
      </c>
      <c r="AM342" s="118">
        <v>100</v>
      </c>
      <c r="AN342" s="119">
        <v>32.199488491048591</v>
      </c>
    </row>
    <row r="343" spans="1:40" x14ac:dyDescent="0.25">
      <c r="A343" s="150" t="s">
        <v>1805</v>
      </c>
      <c r="B343" s="116" t="s">
        <v>1805</v>
      </c>
      <c r="C343" s="155" t="str">
        <f>VLOOKUP(A343,'Questions_de_Village_V1-2-1'!$A:$AB,1,FALSE)</f>
        <v>Gassar 1</v>
      </c>
      <c r="D343" s="155" t="str">
        <f>VLOOKUP(A343,'Questions_de_Village_V1-2-1'!$A:$AB,9,FALSE)</f>
        <v>Gassar Alhabaya</v>
      </c>
      <c r="E343" s="155">
        <f>VLOOKUP(A343,'Questions_de_Village_V1-2-1'!$A:$AB,4,FALSE)</f>
        <v>12.1224051624</v>
      </c>
      <c r="F343" s="155">
        <f>VLOOKUP(A343,'Questions_de_Village_V1-2-1'!$A:$AB,5,FALSE)</f>
        <v>17.115742433499999</v>
      </c>
      <c r="G343" s="155">
        <f>VLOOKUP(A343,'Questions_de_Village_V1-2-1'!$A:$AB,6,FALSE)</f>
        <v>306.65154998000003</v>
      </c>
      <c r="H343" s="155"/>
      <c r="I343" s="155" t="str">
        <f>VLOOKUP(A343,'Questions_de_Village_V1-2-1'!$A:$AB,10,FALSE)</f>
        <v>Tania_1_Bokoro_</v>
      </c>
      <c r="J343" s="155" t="str">
        <f>VLOOKUP(A343,'Questions_de_Village_V1-2-1'!$A:$AB,11,FALSE)</f>
        <v>Dilbini</v>
      </c>
      <c r="K343" s="155" t="str">
        <f>VLOOKUP(A343,'Questions_de_Village_V1-2-1'!$A:$AB,14,FALSE)</f>
        <v>bh_in_village</v>
      </c>
      <c r="L343" s="155">
        <f>VLOOKUP(A343,'Questions_de_Village_V1-2-1'!$A:$AB,15,FALSE)</f>
        <v>1</v>
      </c>
      <c r="M343" s="155">
        <f>VLOOKUP(A343,'Questions_de_Village_V1-2-1'!$A:$AB,16,FALSE)</f>
        <v>0</v>
      </c>
      <c r="N343" s="116"/>
      <c r="O343" s="116"/>
      <c r="P343" s="116">
        <v>49</v>
      </c>
      <c r="Q343" s="116">
        <v>127</v>
      </c>
      <c r="R343" s="116">
        <v>79</v>
      </c>
      <c r="S343" s="113">
        <v>464</v>
      </c>
      <c r="T343" s="113">
        <v>313</v>
      </c>
      <c r="U343" s="118">
        <v>67.456896551724128</v>
      </c>
      <c r="V343" s="113">
        <v>162</v>
      </c>
      <c r="W343" s="118">
        <v>34.913793103448278</v>
      </c>
      <c r="X343" s="117">
        <v>5.8734177215189876</v>
      </c>
      <c r="Y343" s="117">
        <v>3.962025316455696</v>
      </c>
      <c r="Z343" s="117">
        <v>2.0506329113924049</v>
      </c>
      <c r="AA343" s="120">
        <v>72</v>
      </c>
      <c r="AB343" s="118">
        <v>91.139240506329116</v>
      </c>
      <c r="AC343" s="120">
        <v>5</v>
      </c>
      <c r="AD343" s="118">
        <v>6.3291139240506329</v>
      </c>
      <c r="AE343" s="120">
        <v>0</v>
      </c>
      <c r="AF343" s="118">
        <v>0</v>
      </c>
      <c r="AG343" s="120">
        <v>0</v>
      </c>
      <c r="AH343" s="118">
        <v>0</v>
      </c>
      <c r="AI343" s="116">
        <v>71</v>
      </c>
      <c r="AJ343" s="116">
        <v>86</v>
      </c>
      <c r="AK343" s="118">
        <v>43.827160493827158</v>
      </c>
      <c r="AL343" s="118">
        <v>53.086419753086425</v>
      </c>
      <c r="AM343" s="118">
        <v>96.913580246913583</v>
      </c>
      <c r="AN343" s="119">
        <v>33.783950617283949</v>
      </c>
    </row>
    <row r="344" spans="1:40" x14ac:dyDescent="0.25">
      <c r="A344" s="150" t="s">
        <v>1269</v>
      </c>
      <c r="B344" s="116" t="s">
        <v>1269</v>
      </c>
      <c r="C344" s="155" t="str">
        <f>VLOOKUP(A344,'Questions_de_Village_V1-2-1'!$A:$AB,1,FALSE)</f>
        <v>Gawaya</v>
      </c>
      <c r="D344" s="155" t="str">
        <f>VLOOKUP(A344,'Questions_de_Village_V1-2-1'!$A:$AB,9,FALSE)</f>
        <v>Gawaye</v>
      </c>
      <c r="E344" s="155">
        <f>VLOOKUP(A344,'Questions_de_Village_V1-2-1'!$A:$AB,4,FALSE)</f>
        <v>12.6192846392</v>
      </c>
      <c r="F344" s="155">
        <f>VLOOKUP(A344,'Questions_de_Village_V1-2-1'!$A:$AB,5,FALSE)</f>
        <v>17.0600914529</v>
      </c>
      <c r="G344" s="155">
        <f>VLOOKUP(A344,'Questions_de_Village_V1-2-1'!$A:$AB,6,FALSE)</f>
        <v>303.38860618000001</v>
      </c>
      <c r="H344" s="155"/>
      <c r="I344" s="155" t="str">
        <f>VLOOKUP(A344,'Questions_de_Village_V1-2-1'!$A:$AB,10,FALSE)</f>
        <v>Moito</v>
      </c>
      <c r="J344" s="155" t="str">
        <f>VLOOKUP(A344,'Questions_de_Village_V1-2-1'!$A:$AB,11,FALSE)</f>
        <v>Djokhana</v>
      </c>
      <c r="K344" s="155" t="str">
        <f>VLOOKUP(A344,'Questions_de_Village_V1-2-1'!$A:$AB,14,FALSE)</f>
        <v>commercial_bh_in_next_village</v>
      </c>
      <c r="L344" s="155">
        <f>VLOOKUP(A344,'Questions_de_Village_V1-2-1'!$A:$AB,15,FALSE)</f>
        <v>0</v>
      </c>
      <c r="M344" s="155">
        <f>VLOOKUP(A344,'Questions_de_Village_V1-2-1'!$A:$AB,16,FALSE)</f>
        <v>1</v>
      </c>
      <c r="N344" s="116"/>
      <c r="O344" s="116"/>
      <c r="P344" s="116">
        <v>1841</v>
      </c>
      <c r="Q344" s="116">
        <v>1920</v>
      </c>
      <c r="R344" s="116">
        <v>80</v>
      </c>
      <c r="S344" s="113">
        <v>532</v>
      </c>
      <c r="T344" s="113">
        <v>366</v>
      </c>
      <c r="U344" s="118">
        <v>68.796992481203006</v>
      </c>
      <c r="V344" s="113">
        <v>180</v>
      </c>
      <c r="W344" s="118">
        <v>33.834586466165412</v>
      </c>
      <c r="X344" s="117">
        <v>6.65</v>
      </c>
      <c r="Y344" s="117">
        <v>4.5750000000000002</v>
      </c>
      <c r="Z344" s="117">
        <v>2.25</v>
      </c>
      <c r="AA344" s="120">
        <v>74</v>
      </c>
      <c r="AB344" s="118">
        <v>92.5</v>
      </c>
      <c r="AC344" s="120">
        <v>6</v>
      </c>
      <c r="AD344" s="118">
        <v>7.5</v>
      </c>
      <c r="AE344" s="120">
        <v>0</v>
      </c>
      <c r="AF344" s="118">
        <v>0</v>
      </c>
      <c r="AG344" s="120">
        <v>0</v>
      </c>
      <c r="AH344" s="118">
        <v>0</v>
      </c>
      <c r="AI344" s="116">
        <v>79</v>
      </c>
      <c r="AJ344" s="116">
        <v>101</v>
      </c>
      <c r="AK344" s="118">
        <v>43.888888888888886</v>
      </c>
      <c r="AL344" s="118">
        <v>56.111111111111114</v>
      </c>
      <c r="AM344" s="118">
        <v>100</v>
      </c>
      <c r="AN344" s="119">
        <v>34.338888888888889</v>
      </c>
    </row>
    <row r="345" spans="1:40" x14ac:dyDescent="0.25">
      <c r="A345" s="150" t="s">
        <v>1378</v>
      </c>
      <c r="B345" s="116" t="s">
        <v>1378</v>
      </c>
      <c r="C345" s="155" t="str">
        <f>VLOOKUP(A345,'Questions_de_Village_V1-2-1'!$A:$AB,1,FALSE)</f>
        <v>Gidehal Moula</v>
      </c>
      <c r="D345" s="155" t="str">
        <f>VLOOKUP(A345,'Questions_de_Village_V1-2-1'!$A:$AB,9,FALSE)</f>
        <v>Gidehal Moula</v>
      </c>
      <c r="E345" s="155">
        <f>VLOOKUP(A345,'Questions_de_Village_V1-2-1'!$A:$AB,4,FALSE)</f>
        <v>12.165641862899999</v>
      </c>
      <c r="F345" s="155">
        <f>VLOOKUP(A345,'Questions_de_Village_V1-2-1'!$A:$AB,5,FALSE)</f>
        <v>16.463204079</v>
      </c>
      <c r="G345" s="155">
        <f>VLOOKUP(A345,'Questions_de_Village_V1-2-1'!$A:$AB,6,FALSE)</f>
        <v>312.55494091700001</v>
      </c>
      <c r="H345" s="155"/>
      <c r="I345" s="155" t="str">
        <f>VLOOKUP(A345,'Questions_de_Village_V1-2-1'!$A:$AB,10,FALSE)</f>
        <v>Daibaba_1_Maigana_</v>
      </c>
      <c r="J345" s="155" t="str">
        <f>VLOOKUP(A345,'Questions_de_Village_V1-2-1'!$A:$AB,11,FALSE)</f>
        <v>Maigana</v>
      </c>
      <c r="K345" s="155" t="str">
        <f>VLOOKUP(A345,'Questions_de_Village_V1-2-1'!$A:$AB,14,FALSE)</f>
        <v>open_well_far_from_village</v>
      </c>
      <c r="L345" s="155">
        <f>VLOOKUP(A345,'Questions_de_Village_V1-2-1'!$A:$AB,15,FALSE)</f>
        <v>0</v>
      </c>
      <c r="M345" s="155">
        <f>VLOOKUP(A345,'Questions_de_Village_V1-2-1'!$A:$AB,16,FALSE)</f>
        <v>0</v>
      </c>
      <c r="N345" s="116"/>
      <c r="O345" s="116"/>
      <c r="P345" s="116">
        <v>2447</v>
      </c>
      <c r="Q345" s="116">
        <v>2524</v>
      </c>
      <c r="R345" s="116">
        <v>78</v>
      </c>
      <c r="S345" s="113">
        <v>525</v>
      </c>
      <c r="T345" s="113">
        <v>358</v>
      </c>
      <c r="U345" s="118">
        <v>68.19047619047619</v>
      </c>
      <c r="V345" s="113">
        <v>149</v>
      </c>
      <c r="W345" s="118">
        <v>28.38095238095238</v>
      </c>
      <c r="X345" s="117">
        <v>6.7307692307692308</v>
      </c>
      <c r="Y345" s="117">
        <v>5.042253521126761</v>
      </c>
      <c r="Z345" s="117">
        <v>1.9102564102564104</v>
      </c>
      <c r="AA345" s="120">
        <v>64</v>
      </c>
      <c r="AB345" s="118">
        <v>82.051282051282044</v>
      </c>
      <c r="AC345" s="120">
        <v>13</v>
      </c>
      <c r="AD345" s="118">
        <v>16.666666666666664</v>
      </c>
      <c r="AE345" s="120">
        <v>0</v>
      </c>
      <c r="AF345" s="118">
        <v>0</v>
      </c>
      <c r="AG345" s="120">
        <v>0</v>
      </c>
      <c r="AH345" s="118">
        <v>0</v>
      </c>
      <c r="AI345" s="116">
        <v>71</v>
      </c>
      <c r="AJ345" s="116">
        <v>78</v>
      </c>
      <c r="AK345" s="118">
        <v>47.651006711409394</v>
      </c>
      <c r="AL345" s="118">
        <v>52.348993288590606</v>
      </c>
      <c r="AM345" s="118">
        <v>100</v>
      </c>
      <c r="AN345" s="119">
        <v>34.825503355704697</v>
      </c>
    </row>
    <row r="346" spans="1:40" x14ac:dyDescent="0.25">
      <c r="A346" s="113" t="s">
        <v>1902</v>
      </c>
      <c r="B346" s="116" t="s">
        <v>1902</v>
      </c>
      <c r="C346" s="155" t="str">
        <f>VLOOKUP(A346,'Questions_de_Village_V1-2-1'!$A:$AB,1,FALSE)</f>
        <v>Giredaya</v>
      </c>
      <c r="D346" s="155" t="str">
        <f>VLOOKUP(A346,'Questions_de_Village_V1-2-1'!$A:$AB,9,FALSE)</f>
        <v>Guiredaya</v>
      </c>
      <c r="E346" s="155">
        <f>VLOOKUP(A346,'Questions_de_Village_V1-2-1'!$A:$AB,4,FALSE)</f>
        <v>12.5412369447</v>
      </c>
      <c r="F346" s="155">
        <f>VLOOKUP(A346,'Questions_de_Village_V1-2-1'!$A:$AB,5,FALSE)</f>
        <v>16.725443265599999</v>
      </c>
      <c r="G346" s="155">
        <f>VLOOKUP(A346,'Questions_de_Village_V1-2-1'!$A:$AB,6,FALSE)</f>
        <v>297.52384049599999</v>
      </c>
      <c r="H346" s="155"/>
      <c r="I346" s="155" t="str">
        <f>VLOOKUP(A346,'Questions_de_Village_V1-2-1'!$A:$AB,10,FALSE)</f>
        <v>Mayakne</v>
      </c>
      <c r="J346" s="155" t="str">
        <f>VLOOKUP(A346,'Questions_de_Village_V1-2-1'!$A:$AB,11,FALSE)</f>
        <v>Gambir</v>
      </c>
      <c r="K346" s="155" t="str">
        <f>VLOOKUP(A346,'Questions_de_Village_V1-2-1'!$A:$AB,14,FALSE)</f>
        <v>open_well_far_from_village</v>
      </c>
      <c r="L346" s="155">
        <f>VLOOKUP(A346,'Questions_de_Village_V1-2-1'!$A:$AB,15,FALSE)</f>
        <v>0</v>
      </c>
      <c r="M346" s="155">
        <f>VLOOKUP(A346,'Questions_de_Village_V1-2-1'!$A:$AB,16,FALSE)</f>
        <v>0</v>
      </c>
      <c r="N346" s="116"/>
      <c r="O346" s="116"/>
      <c r="P346" s="116">
        <v>1329</v>
      </c>
      <c r="Q346" s="116">
        <v>1336</v>
      </c>
      <c r="R346" s="116">
        <v>8</v>
      </c>
      <c r="S346" s="113">
        <v>33</v>
      </c>
      <c r="T346" s="113">
        <v>18</v>
      </c>
      <c r="U346" s="118">
        <v>54.54545454545454</v>
      </c>
      <c r="V346" s="113">
        <v>8</v>
      </c>
      <c r="W346" s="118">
        <v>24.242424242424242</v>
      </c>
      <c r="X346" s="117">
        <v>4.125</v>
      </c>
      <c r="Y346" s="117">
        <v>2.5714285714285716</v>
      </c>
      <c r="Z346" s="117">
        <v>1</v>
      </c>
      <c r="AA346" s="120">
        <v>8</v>
      </c>
      <c r="AB346" s="118">
        <v>100</v>
      </c>
      <c r="AC346" s="120">
        <v>0</v>
      </c>
      <c r="AD346" s="118">
        <v>0</v>
      </c>
      <c r="AE346" s="120">
        <v>0</v>
      </c>
      <c r="AF346" s="118">
        <v>0</v>
      </c>
      <c r="AG346" s="120">
        <v>0</v>
      </c>
      <c r="AH346" s="118">
        <v>0</v>
      </c>
      <c r="AI346" s="116">
        <v>3</v>
      </c>
      <c r="AJ346" s="116">
        <v>5</v>
      </c>
      <c r="AK346" s="118">
        <v>37.5</v>
      </c>
      <c r="AL346" s="118">
        <v>62.5</v>
      </c>
      <c r="AM346" s="118">
        <v>100</v>
      </c>
      <c r="AN346" s="119">
        <v>27</v>
      </c>
    </row>
    <row r="347" spans="1:40" x14ac:dyDescent="0.25">
      <c r="A347" s="113" t="s">
        <v>1891</v>
      </c>
      <c r="B347" s="116" t="s">
        <v>1991</v>
      </c>
      <c r="C347" s="155" t="e">
        <f>VLOOKUP(A347,'Questions_de_Village_V1-2-1'!$A:$AB,1,FALSE)</f>
        <v>#N/A</v>
      </c>
      <c r="D347" s="155" t="e">
        <f>VLOOKUP(A347,'Questions_de_Village_V1-2-1'!$A:$AB,9,FALSE)</f>
        <v>#N/A</v>
      </c>
      <c r="E347" s="155" t="e">
        <f>VLOOKUP(A347,'Questions_de_Village_V1-2-1'!$A:$AB,4,FALSE)</f>
        <v>#N/A</v>
      </c>
      <c r="F347" s="155" t="e">
        <f>VLOOKUP(A347,'Questions_de_Village_V1-2-1'!$A:$AB,5,FALSE)</f>
        <v>#N/A</v>
      </c>
      <c r="G347" s="155" t="e">
        <f>VLOOKUP(A347,'Questions_de_Village_V1-2-1'!$A:$AB,6,FALSE)</f>
        <v>#N/A</v>
      </c>
      <c r="H347" s="155"/>
      <c r="I347" s="155" t="e">
        <f>VLOOKUP(A347,'Questions_de_Village_V1-2-1'!$A:$AB,10,FALSE)</f>
        <v>#N/A</v>
      </c>
      <c r="J347" s="155" t="e">
        <f>VLOOKUP(A347,'Questions_de_Village_V1-2-1'!$A:$AB,11,FALSE)</f>
        <v>#N/A</v>
      </c>
      <c r="K347" s="155" t="e">
        <f>VLOOKUP(A347,'Questions_de_Village_V1-2-1'!$A:$AB,14,FALSE)</f>
        <v>#N/A</v>
      </c>
      <c r="L347" s="155" t="e">
        <f>VLOOKUP(A347,'Questions_de_Village_V1-2-1'!$A:$AB,15,FALSE)</f>
        <v>#N/A</v>
      </c>
      <c r="M347" s="155" t="e">
        <f>VLOOKUP(A347,'Questions_de_Village_V1-2-1'!$A:$AB,16,FALSE)</f>
        <v>#N/A</v>
      </c>
      <c r="N347" s="116"/>
      <c r="O347" s="116"/>
      <c r="P347" s="116">
        <v>494</v>
      </c>
      <c r="Q347" s="116">
        <v>524</v>
      </c>
      <c r="R347" s="116">
        <v>31</v>
      </c>
      <c r="S347" s="113">
        <v>184</v>
      </c>
      <c r="T347" s="113">
        <v>123</v>
      </c>
      <c r="U347" s="118">
        <v>66.847826086956516</v>
      </c>
      <c r="V347" s="113">
        <v>59</v>
      </c>
      <c r="W347" s="118">
        <v>32.065217391304344</v>
      </c>
      <c r="X347" s="117">
        <v>5.935483870967742</v>
      </c>
      <c r="Y347" s="117">
        <v>3.967741935483871</v>
      </c>
      <c r="Z347" s="117">
        <v>1.903225806451613</v>
      </c>
      <c r="AA347" s="120">
        <v>29</v>
      </c>
      <c r="AB347" s="118">
        <v>93.548387096774192</v>
      </c>
      <c r="AC347" s="120">
        <v>2</v>
      </c>
      <c r="AD347" s="118">
        <v>6.4516129032258061</v>
      </c>
      <c r="AE347" s="120">
        <v>0</v>
      </c>
      <c r="AF347" s="118">
        <v>0</v>
      </c>
      <c r="AG347" s="120">
        <v>0</v>
      </c>
      <c r="AH347" s="118">
        <v>0</v>
      </c>
      <c r="AI347" s="116">
        <v>30</v>
      </c>
      <c r="AJ347" s="116">
        <v>29</v>
      </c>
      <c r="AK347" s="118">
        <v>50.847457627118644</v>
      </c>
      <c r="AL347" s="118">
        <v>49.152542372881356</v>
      </c>
      <c r="AM347" s="118">
        <v>100</v>
      </c>
      <c r="AN347" s="119">
        <v>37.576271186440678</v>
      </c>
    </row>
    <row r="348" spans="1:40" x14ac:dyDescent="0.25">
      <c r="A348" s="150" t="s">
        <v>1887</v>
      </c>
      <c r="B348" s="116" t="s">
        <v>1967</v>
      </c>
      <c r="C348" s="155" t="str">
        <f>VLOOKUP(A348,'Questions_de_Village_V1-2-1'!$A:$AB,1,FALSE)</f>
        <v>Gogo 1</v>
      </c>
      <c r="D348" s="155" t="str">
        <f>VLOOKUP(A348,'Questions_de_Village_V1-2-1'!$A:$AB,9,FALSE)</f>
        <v>Gogo1</v>
      </c>
      <c r="E348" s="155">
        <f>VLOOKUP(A348,'Questions_de_Village_V1-2-1'!$A:$AB,4,FALSE)</f>
        <v>12.5206304213</v>
      </c>
      <c r="F348" s="155">
        <f>VLOOKUP(A348,'Questions_de_Village_V1-2-1'!$A:$AB,5,FALSE)</f>
        <v>16.794898687900002</v>
      </c>
      <c r="G348" s="155">
        <f>VLOOKUP(A348,'Questions_de_Village_V1-2-1'!$A:$AB,6,FALSE)</f>
        <v>317.73584777500002</v>
      </c>
      <c r="H348" s="155"/>
      <c r="I348" s="155" t="str">
        <f>VLOOKUP(A348,'Questions_de_Village_V1-2-1'!$A:$AB,10,FALSE)</f>
        <v>Mayakne</v>
      </c>
      <c r="J348" s="155" t="str">
        <f>VLOOKUP(A348,'Questions_de_Village_V1-2-1'!$A:$AB,11,FALSE)</f>
        <v>Gambir</v>
      </c>
      <c r="K348" s="155" t="str">
        <f>VLOOKUP(A348,'Questions_de_Village_V1-2-1'!$A:$AB,14,FALSE)</f>
        <v>bh_in_village</v>
      </c>
      <c r="L348" s="155">
        <f>VLOOKUP(A348,'Questions_de_Village_V1-2-1'!$A:$AB,15,FALSE)</f>
        <v>1</v>
      </c>
      <c r="M348" s="155">
        <f>VLOOKUP(A348,'Questions_de_Village_V1-2-1'!$A:$AB,16,FALSE)</f>
        <v>1</v>
      </c>
      <c r="N348" s="116"/>
      <c r="O348" s="116"/>
      <c r="P348" s="116">
        <v>273</v>
      </c>
      <c r="Q348" s="116">
        <v>320</v>
      </c>
      <c r="R348" s="116">
        <v>48</v>
      </c>
      <c r="S348" s="113">
        <v>328</v>
      </c>
      <c r="T348" s="113">
        <v>234</v>
      </c>
      <c r="U348" s="118">
        <v>71.341463414634148</v>
      </c>
      <c r="V348" s="113">
        <v>86</v>
      </c>
      <c r="W348" s="118">
        <v>26.219512195121951</v>
      </c>
      <c r="X348" s="117">
        <v>6.833333333333333</v>
      </c>
      <c r="Y348" s="117">
        <v>4.9787234042553195</v>
      </c>
      <c r="Z348" s="117">
        <v>1.7916666666666667</v>
      </c>
      <c r="AA348" s="120">
        <v>46</v>
      </c>
      <c r="AB348" s="118">
        <v>95.833333333333343</v>
      </c>
      <c r="AC348" s="120">
        <v>2</v>
      </c>
      <c r="AD348" s="118">
        <v>4.1666666666666661</v>
      </c>
      <c r="AE348" s="120">
        <v>0</v>
      </c>
      <c r="AF348" s="118">
        <v>0</v>
      </c>
      <c r="AG348" s="120">
        <v>0</v>
      </c>
      <c r="AH348" s="118">
        <v>0</v>
      </c>
      <c r="AI348" s="116">
        <v>38</v>
      </c>
      <c r="AJ348" s="116">
        <v>45</v>
      </c>
      <c r="AK348" s="118">
        <v>44.186046511627907</v>
      </c>
      <c r="AL348" s="118">
        <v>52.325581395348841</v>
      </c>
      <c r="AM348" s="118">
        <v>96.511627906976742</v>
      </c>
      <c r="AN348" s="119">
        <v>33.918604651162788</v>
      </c>
    </row>
    <row r="349" spans="1:40" x14ac:dyDescent="0.25">
      <c r="A349" s="150" t="s">
        <v>1888</v>
      </c>
      <c r="B349" s="116" t="s">
        <v>1989</v>
      </c>
      <c r="C349" s="155" t="e">
        <f>VLOOKUP(A349,'Questions_de_Village_V1-2-1'!$A:$AB,1,FALSE)</f>
        <v>#N/A</v>
      </c>
      <c r="D349" s="155" t="e">
        <f>VLOOKUP(A349,'Questions_de_Village_V1-2-1'!$A:$AB,9,FALSE)</f>
        <v>#N/A</v>
      </c>
      <c r="E349" s="155" t="e">
        <f>VLOOKUP(A349,'Questions_de_Village_V1-2-1'!$A:$AB,4,FALSE)</f>
        <v>#N/A</v>
      </c>
      <c r="F349" s="155" t="e">
        <f>VLOOKUP(A349,'Questions_de_Village_V1-2-1'!$A:$AB,5,FALSE)</f>
        <v>#N/A</v>
      </c>
      <c r="G349" s="155" t="e">
        <f>VLOOKUP(A349,'Questions_de_Village_V1-2-1'!$A:$AB,6,FALSE)</f>
        <v>#N/A</v>
      </c>
      <c r="H349" s="155"/>
      <c r="I349" s="155" t="e">
        <f>VLOOKUP(A349,'Questions_de_Village_V1-2-1'!$A:$AB,10,FALSE)</f>
        <v>#N/A</v>
      </c>
      <c r="J349" s="155" t="e">
        <f>VLOOKUP(A349,'Questions_de_Village_V1-2-1'!$A:$AB,11,FALSE)</f>
        <v>#N/A</v>
      </c>
      <c r="K349" s="155" t="e">
        <f>VLOOKUP(A349,'Questions_de_Village_V1-2-1'!$A:$AB,14,FALSE)</f>
        <v>#N/A</v>
      </c>
      <c r="L349" s="155" t="e">
        <f>VLOOKUP(A349,'Questions_de_Village_V1-2-1'!$A:$AB,15,FALSE)</f>
        <v>#N/A</v>
      </c>
      <c r="M349" s="155" t="e">
        <f>VLOOKUP(A349,'Questions_de_Village_V1-2-1'!$A:$AB,16,FALSE)</f>
        <v>#N/A</v>
      </c>
      <c r="N349" s="116"/>
      <c r="O349" s="116"/>
      <c r="P349" s="116">
        <v>327</v>
      </c>
      <c r="Q349" s="116">
        <v>352</v>
      </c>
      <c r="R349" s="116">
        <v>26</v>
      </c>
      <c r="S349" s="113">
        <v>146</v>
      </c>
      <c r="T349" s="113">
        <v>94</v>
      </c>
      <c r="U349" s="118">
        <v>64.38356164383562</v>
      </c>
      <c r="V349" s="113">
        <v>36</v>
      </c>
      <c r="W349" s="118">
        <v>24.657534246575342</v>
      </c>
      <c r="X349" s="117">
        <v>5.615384615384615</v>
      </c>
      <c r="Y349" s="117">
        <v>4.4761904761904763</v>
      </c>
      <c r="Z349" s="117">
        <v>1.3846153846153846</v>
      </c>
      <c r="AA349" s="120">
        <v>21</v>
      </c>
      <c r="AB349" s="118">
        <v>80.769230769230774</v>
      </c>
      <c r="AC349" s="120">
        <v>5</v>
      </c>
      <c r="AD349" s="118">
        <v>19.230769230769234</v>
      </c>
      <c r="AE349" s="120">
        <v>0</v>
      </c>
      <c r="AF349" s="118">
        <v>0</v>
      </c>
      <c r="AG349" s="120">
        <v>0</v>
      </c>
      <c r="AH349" s="118">
        <v>0</v>
      </c>
      <c r="AI349" s="116">
        <v>19</v>
      </c>
      <c r="AJ349" s="116">
        <v>16</v>
      </c>
      <c r="AK349" s="118">
        <v>52.777777777777779</v>
      </c>
      <c r="AL349" s="118">
        <v>44.444444444444443</v>
      </c>
      <c r="AM349" s="118">
        <v>97.222222222222229</v>
      </c>
      <c r="AN349" s="119">
        <v>31.166666666666668</v>
      </c>
    </row>
    <row r="350" spans="1:40" x14ac:dyDescent="0.25">
      <c r="A350" s="149" t="s">
        <v>1202</v>
      </c>
      <c r="B350" s="116" t="s">
        <v>1202</v>
      </c>
      <c r="C350" s="155" t="str">
        <f>VLOOKUP(A350,'Questions_de_Village_V1-2-1'!$A:$AB,1,FALSE)</f>
        <v>Golala Gosbeda</v>
      </c>
      <c r="D350" s="155" t="str">
        <f>VLOOKUP(A350,'Questions_de_Village_V1-2-1'!$A:$AB,9,FALSE)</f>
        <v>Golala</v>
      </c>
      <c r="E350" s="155">
        <f>VLOOKUP(A350,'Questions_de_Village_V1-2-1'!$A:$AB,4,FALSE)</f>
        <v>12.419421379499999</v>
      </c>
      <c r="F350" s="155">
        <f>VLOOKUP(A350,'Questions_de_Village_V1-2-1'!$A:$AB,5,FALSE)</f>
        <v>17.125617056100001</v>
      </c>
      <c r="G350" s="155">
        <f>VLOOKUP(A350,'Questions_de_Village_V1-2-1'!$A:$AB,6,FALSE)</f>
        <v>303.037117567</v>
      </c>
      <c r="H350" s="155"/>
      <c r="I350" s="155" t="str">
        <f>VLOOKUP(A350,'Questions_de_Village_V1-2-1'!$A:$AB,10,FALSE)</f>
        <v>Tania_2_Dukshi_</v>
      </c>
      <c r="J350" s="155" t="str">
        <f>VLOOKUP(A350,'Questions_de_Village_V1-2-1'!$A:$AB,11,FALSE)</f>
        <v>Bokoro</v>
      </c>
      <c r="K350" s="155" t="str">
        <f>VLOOKUP(A350,'Questions_de_Village_V1-2-1'!$A:$AB,14,FALSE)</f>
        <v>bh_in_village</v>
      </c>
      <c r="L350" s="155">
        <f>VLOOKUP(A350,'Questions_de_Village_V1-2-1'!$A:$AB,15,FALSE)</f>
        <v>2</v>
      </c>
      <c r="M350" s="155">
        <f>VLOOKUP(A350,'Questions_de_Village_V1-2-1'!$A:$AB,16,FALSE)</f>
        <v>0</v>
      </c>
      <c r="N350" s="116"/>
      <c r="O350" s="116"/>
      <c r="P350" s="116">
        <v>3063</v>
      </c>
      <c r="Q350" s="116">
        <v>3283</v>
      </c>
      <c r="R350" s="116">
        <v>221</v>
      </c>
      <c r="S350" s="113">
        <v>1322</v>
      </c>
      <c r="T350" s="113">
        <v>878</v>
      </c>
      <c r="U350" s="118">
        <v>66.414523449319219</v>
      </c>
      <c r="V350" s="113">
        <v>410</v>
      </c>
      <c r="W350" s="118">
        <v>31.01361573373676</v>
      </c>
      <c r="X350" s="117">
        <v>5.9819004524886878</v>
      </c>
      <c r="Y350" s="117">
        <v>4.2829268292682929</v>
      </c>
      <c r="Z350" s="117">
        <v>1.8552036199095023</v>
      </c>
      <c r="AA350" s="120">
        <v>202</v>
      </c>
      <c r="AB350" s="118">
        <v>91.402714932126699</v>
      </c>
      <c r="AC350" s="120">
        <v>15</v>
      </c>
      <c r="AD350" s="118">
        <v>6.7873303167420813</v>
      </c>
      <c r="AE350" s="120">
        <v>2</v>
      </c>
      <c r="AF350" s="118">
        <v>0.90497737556561098</v>
      </c>
      <c r="AG350" s="120">
        <v>0</v>
      </c>
      <c r="AH350" s="118">
        <v>0</v>
      </c>
      <c r="AI350" s="116">
        <v>181</v>
      </c>
      <c r="AJ350" s="116">
        <v>229</v>
      </c>
      <c r="AK350" s="118">
        <v>44.146341463414636</v>
      </c>
      <c r="AL350" s="118">
        <v>55.853658536585371</v>
      </c>
      <c r="AM350" s="118">
        <v>100</v>
      </c>
      <c r="AN350" s="119">
        <v>35.96829268292683</v>
      </c>
    </row>
    <row r="351" spans="1:40" x14ac:dyDescent="0.25">
      <c r="A351" s="150" t="s">
        <v>29</v>
      </c>
      <c r="B351" s="116" t="s">
        <v>29</v>
      </c>
      <c r="C351" s="155" t="str">
        <f>VLOOKUP(A351,'Questions_de_Village_V1-2-1'!$A:$AB,1,FALSE)</f>
        <v>Gono</v>
      </c>
      <c r="D351" s="155" t="str">
        <f>VLOOKUP(A351,'Questions_de_Village_V1-2-1'!$A:$AB,9,FALSE)</f>
        <v>Gono</v>
      </c>
      <c r="E351" s="155">
        <f>VLOOKUP(A351,'Questions_de_Village_V1-2-1'!$A:$AB,4,FALSE)</f>
        <v>12.6496469622</v>
      </c>
      <c r="F351" s="155">
        <f>VLOOKUP(A351,'Questions_de_Village_V1-2-1'!$A:$AB,5,FALSE)</f>
        <v>16.5433327416</v>
      </c>
      <c r="G351" s="155">
        <f>VLOOKUP(A351,'Questions_de_Village_V1-2-1'!$A:$AB,6,FALSE)</f>
        <v>308.42995825200001</v>
      </c>
      <c r="H351" s="155"/>
      <c r="I351" s="155" t="str">
        <f>VLOOKUP(A351,'Questions_de_Village_V1-2-1'!$A:$AB,10,FALSE)</f>
        <v>Moito</v>
      </c>
      <c r="J351" s="155" t="str">
        <f>VLOOKUP(A351,'Questions_de_Village_V1-2-1'!$A:$AB,11,FALSE)</f>
        <v>Moito</v>
      </c>
      <c r="K351" s="155" t="str">
        <f>VLOOKUP(A351,'Questions_de_Village_V1-2-1'!$A:$AB,14,FALSE)</f>
        <v>bh_in_village</v>
      </c>
      <c r="L351" s="155">
        <f>VLOOKUP(A351,'Questions_de_Village_V1-2-1'!$A:$AB,15,FALSE)</f>
        <v>2</v>
      </c>
      <c r="M351" s="155">
        <f>VLOOKUP(A351,'Questions_de_Village_V1-2-1'!$A:$AB,16,FALSE)</f>
        <v>1</v>
      </c>
      <c r="N351" s="116"/>
      <c r="O351" s="116"/>
      <c r="P351" s="116">
        <v>1915</v>
      </c>
      <c r="Q351" s="116">
        <v>2033</v>
      </c>
      <c r="R351" s="116">
        <v>119</v>
      </c>
      <c r="S351" s="113">
        <v>755</v>
      </c>
      <c r="T351" s="113">
        <v>515</v>
      </c>
      <c r="U351" s="118">
        <v>68.211920529801333</v>
      </c>
      <c r="V351" s="113">
        <v>213</v>
      </c>
      <c r="W351" s="118">
        <v>28.211920529801326</v>
      </c>
      <c r="X351" s="117">
        <v>6.3445378151260501</v>
      </c>
      <c r="Y351" s="117">
        <v>4.4017094017094021</v>
      </c>
      <c r="Z351" s="117">
        <v>1.7899159663865547</v>
      </c>
      <c r="AA351" s="120">
        <v>115</v>
      </c>
      <c r="AB351" s="118">
        <v>96.638655462184872</v>
      </c>
      <c r="AC351" s="120">
        <v>3</v>
      </c>
      <c r="AD351" s="118">
        <v>2.5210084033613445</v>
      </c>
      <c r="AE351" s="120">
        <v>0</v>
      </c>
      <c r="AF351" s="118">
        <v>0</v>
      </c>
      <c r="AG351" s="120">
        <v>0</v>
      </c>
      <c r="AH351" s="118">
        <v>0</v>
      </c>
      <c r="AI351" s="116">
        <v>98</v>
      </c>
      <c r="AJ351" s="116">
        <v>115</v>
      </c>
      <c r="AK351" s="118">
        <v>46.009389671361504</v>
      </c>
      <c r="AL351" s="118">
        <v>53.990610328638496</v>
      </c>
      <c r="AM351" s="118">
        <v>100</v>
      </c>
      <c r="AN351" s="119">
        <v>36.694835680751176</v>
      </c>
    </row>
    <row r="352" spans="1:40" x14ac:dyDescent="0.25">
      <c r="A352" s="113" t="s">
        <v>1472</v>
      </c>
      <c r="B352" s="116" t="s">
        <v>1472</v>
      </c>
      <c r="C352" s="155" t="str">
        <f>VLOOKUP(A352,'Questions_de_Village_V1-2-1'!$A:$AB,1,FALSE)</f>
        <v>Gousmougara</v>
      </c>
      <c r="D352" s="155" t="str">
        <f>VLOOKUP(A352,'Questions_de_Village_V1-2-1'!$A:$AB,9,FALSE)</f>
        <v>Goz Nougara1</v>
      </c>
      <c r="E352" s="155">
        <f>VLOOKUP(A352,'Questions_de_Village_V1-2-1'!$A:$AB,4,FALSE)</f>
        <v>12.2408703063</v>
      </c>
      <c r="F352" s="155">
        <f>VLOOKUP(A352,'Questions_de_Village_V1-2-1'!$A:$AB,5,FALSE)</f>
        <v>17.222227870200001</v>
      </c>
      <c r="G352" s="155">
        <f>VLOOKUP(A352,'Questions_de_Village_V1-2-1'!$A:$AB,6,FALSE)</f>
        <v>328.39488782000001</v>
      </c>
      <c r="H352" s="155"/>
      <c r="I352" s="155" t="str">
        <f>VLOOKUP(A352,'Questions_de_Village_V1-2-1'!$A:$AB,10,FALSE)</f>
        <v>Tania_2_Dukshi_</v>
      </c>
      <c r="J352" s="155" t="str">
        <f>VLOOKUP(A352,'Questions_de_Village_V1-2-1'!$A:$AB,11,FALSE)</f>
        <v>Tchawai</v>
      </c>
      <c r="K352" s="155" t="str">
        <f>VLOOKUP(A352,'Questions_de_Village_V1-2-1'!$A:$AB,14,FALSE)</f>
        <v>swamp_far_away</v>
      </c>
      <c r="L352" s="155">
        <f>VLOOKUP(A352,'Questions_de_Village_V1-2-1'!$A:$AB,15,FALSE)</f>
        <v>0</v>
      </c>
      <c r="M352" s="155">
        <f>VLOOKUP(A352,'Questions_de_Village_V1-2-1'!$A:$AB,16,FALSE)</f>
        <v>0</v>
      </c>
      <c r="N352" s="116"/>
      <c r="O352" s="116"/>
      <c r="P352" s="116">
        <v>1557</v>
      </c>
      <c r="Q352" s="116">
        <v>1610</v>
      </c>
      <c r="R352" s="116">
        <v>54</v>
      </c>
      <c r="S352" s="113">
        <v>332</v>
      </c>
      <c r="T352" s="113">
        <v>229</v>
      </c>
      <c r="U352" s="118">
        <v>68.975903614457835</v>
      </c>
      <c r="V352" s="113">
        <v>63</v>
      </c>
      <c r="W352" s="118">
        <v>18.975903614457831</v>
      </c>
      <c r="X352" s="117">
        <v>6.1481481481481479</v>
      </c>
      <c r="Y352" s="117">
        <v>4.2407407407407405</v>
      </c>
      <c r="Z352" s="117">
        <v>1.1666666666666667</v>
      </c>
      <c r="AA352" s="120">
        <v>51</v>
      </c>
      <c r="AB352" s="118">
        <v>94.444444444444443</v>
      </c>
      <c r="AC352" s="120">
        <v>1</v>
      </c>
      <c r="AD352" s="118">
        <v>1.8518518518518516</v>
      </c>
      <c r="AE352" s="120">
        <v>1</v>
      </c>
      <c r="AF352" s="118">
        <v>1.8518518518518516</v>
      </c>
      <c r="AG352" s="120">
        <v>0</v>
      </c>
      <c r="AH352" s="118">
        <v>0</v>
      </c>
      <c r="AI352" s="116">
        <v>30</v>
      </c>
      <c r="AJ352" s="116">
        <v>33</v>
      </c>
      <c r="AK352" s="118">
        <v>47.619047619047613</v>
      </c>
      <c r="AL352" s="118">
        <v>52.380952380952387</v>
      </c>
      <c r="AM352" s="118">
        <v>100</v>
      </c>
      <c r="AN352" s="119">
        <v>31.365079365079364</v>
      </c>
    </row>
    <row r="353" spans="1:40" x14ac:dyDescent="0.25">
      <c r="A353" s="113" t="s">
        <v>1473</v>
      </c>
      <c r="B353" s="116" t="s">
        <v>1473</v>
      </c>
      <c r="C353" s="155" t="str">
        <f>VLOOKUP(A353,'Questions_de_Village_V1-2-1'!$A:$AB,1,FALSE)</f>
        <v>Gousonogara</v>
      </c>
      <c r="D353" s="155" t="str">
        <f>VLOOKUP(A353,'Questions_de_Village_V1-2-1'!$A:$AB,9,FALSE)</f>
        <v>Goz Nougara2</v>
      </c>
      <c r="E353" s="155">
        <f>VLOOKUP(A353,'Questions_de_Village_V1-2-1'!$A:$AB,4,FALSE)</f>
        <v>12.2254236996</v>
      </c>
      <c r="F353" s="155">
        <f>VLOOKUP(A353,'Questions_de_Village_V1-2-1'!$A:$AB,5,FALSE)</f>
        <v>17.223262811800002</v>
      </c>
      <c r="G353" s="155">
        <f>VLOOKUP(A353,'Questions_de_Village_V1-2-1'!$A:$AB,6,FALSE)</f>
        <v>317.85643457499998</v>
      </c>
      <c r="H353" s="155"/>
      <c r="I353" s="155" t="str">
        <f>VLOOKUP(A353,'Questions_de_Village_V1-2-1'!$A:$AB,10,FALSE)</f>
        <v>Tania_2_Dukshi_</v>
      </c>
      <c r="J353" s="155" t="str">
        <f>VLOOKUP(A353,'Questions_de_Village_V1-2-1'!$A:$AB,11,FALSE)</f>
        <v>Tchawai</v>
      </c>
      <c r="K353" s="155" t="str">
        <f>VLOOKUP(A353,'Questions_de_Village_V1-2-1'!$A:$AB,14,FALSE)</f>
        <v>swamp_far_away</v>
      </c>
      <c r="L353" s="155">
        <f>VLOOKUP(A353,'Questions_de_Village_V1-2-1'!$A:$AB,15,FALSE)</f>
        <v>0</v>
      </c>
      <c r="M353" s="155">
        <f>VLOOKUP(A353,'Questions_de_Village_V1-2-1'!$A:$AB,16,FALSE)</f>
        <v>0</v>
      </c>
      <c r="N353" s="116"/>
      <c r="O353" s="116"/>
      <c r="P353" s="116">
        <v>1600</v>
      </c>
      <c r="Q353" s="116">
        <v>1610</v>
      </c>
      <c r="R353" s="116">
        <v>11</v>
      </c>
      <c r="S353" s="113">
        <v>58</v>
      </c>
      <c r="T353" s="113">
        <v>38</v>
      </c>
      <c r="U353" s="118">
        <v>65.517241379310349</v>
      </c>
      <c r="V353" s="113">
        <v>17</v>
      </c>
      <c r="W353" s="118">
        <v>29.310344827586203</v>
      </c>
      <c r="X353" s="117">
        <v>5.2727272727272725</v>
      </c>
      <c r="Y353" s="117">
        <v>3.4545454545454546</v>
      </c>
      <c r="Z353" s="117">
        <v>1.5454545454545454</v>
      </c>
      <c r="AA353" s="120">
        <v>11</v>
      </c>
      <c r="AB353" s="118">
        <v>100</v>
      </c>
      <c r="AC353" s="120">
        <v>0</v>
      </c>
      <c r="AD353" s="118">
        <v>0</v>
      </c>
      <c r="AE353" s="120">
        <v>0</v>
      </c>
      <c r="AF353" s="118">
        <v>0</v>
      </c>
      <c r="AG353" s="120">
        <v>0</v>
      </c>
      <c r="AH353" s="118">
        <v>0</v>
      </c>
      <c r="AI353" s="116">
        <v>6</v>
      </c>
      <c r="AJ353" s="116">
        <v>11</v>
      </c>
      <c r="AK353" s="118">
        <v>35.294117647058826</v>
      </c>
      <c r="AL353" s="118">
        <v>64.705882352941174</v>
      </c>
      <c r="AM353" s="118">
        <v>100</v>
      </c>
      <c r="AN353" s="119">
        <v>34.352941176470587</v>
      </c>
    </row>
    <row r="354" spans="1:40" x14ac:dyDescent="0.25">
      <c r="A354" s="149" t="s">
        <v>1203</v>
      </c>
      <c r="B354" s="116" t="s">
        <v>1203</v>
      </c>
      <c r="C354" s="155" t="str">
        <f>VLOOKUP(A354,'Questions_de_Village_V1-2-1'!$A:$AB,1,FALSE)</f>
        <v>Goz Adjame</v>
      </c>
      <c r="D354" s="155" t="str">
        <f>VLOOKUP(A354,'Questions_de_Village_V1-2-1'!$A:$AB,9,FALSE)</f>
        <v>Algoz Djamia</v>
      </c>
      <c r="E354" s="155">
        <f>VLOOKUP(A354,'Questions_de_Village_V1-2-1'!$A:$AB,4,FALSE)</f>
        <v>12.397264553699999</v>
      </c>
      <c r="F354" s="155">
        <f>VLOOKUP(A354,'Questions_de_Village_V1-2-1'!$A:$AB,5,FALSE)</f>
        <v>17.162475845500001</v>
      </c>
      <c r="G354" s="155">
        <f>VLOOKUP(A354,'Questions_de_Village_V1-2-1'!$A:$AB,6,FALSE)</f>
        <v>327.14651009599999</v>
      </c>
      <c r="H354" s="155"/>
      <c r="I354" s="155" t="str">
        <f>VLOOKUP(A354,'Questions_de_Village_V1-2-1'!$A:$AB,10,FALSE)</f>
        <v>Tania_2_Dukshi_</v>
      </c>
      <c r="J354" s="155" t="str">
        <f>VLOOKUP(A354,'Questions_de_Village_V1-2-1'!$A:$AB,11,FALSE)</f>
        <v>Bokoro</v>
      </c>
      <c r="K354" s="155" t="str">
        <f>VLOOKUP(A354,'Questions_de_Village_V1-2-1'!$A:$AB,14,FALSE)</f>
        <v>bh_in_village</v>
      </c>
      <c r="L354" s="155">
        <f>VLOOKUP(A354,'Questions_de_Village_V1-2-1'!$A:$AB,15,FALSE)</f>
        <v>1</v>
      </c>
      <c r="M354" s="155">
        <f>VLOOKUP(A354,'Questions_de_Village_V1-2-1'!$A:$AB,16,FALSE)</f>
        <v>0</v>
      </c>
      <c r="N354" s="116"/>
      <c r="O354" s="116"/>
      <c r="P354" s="116">
        <v>231</v>
      </c>
      <c r="Q354" s="116">
        <v>413</v>
      </c>
      <c r="R354" s="116">
        <v>183</v>
      </c>
      <c r="S354" s="113">
        <v>937</v>
      </c>
      <c r="T354" s="113">
        <v>603</v>
      </c>
      <c r="U354" s="118">
        <v>64.354322305229459</v>
      </c>
      <c r="V354" s="113">
        <v>261</v>
      </c>
      <c r="W354" s="118">
        <v>27.854855923159015</v>
      </c>
      <c r="X354" s="117">
        <v>5.1202185792349724</v>
      </c>
      <c r="Y354" s="117">
        <v>3.7222222222222223</v>
      </c>
      <c r="Z354" s="117">
        <v>1.4262295081967213</v>
      </c>
      <c r="AA354" s="120">
        <v>176</v>
      </c>
      <c r="AB354" s="118">
        <v>96.174863387978135</v>
      </c>
      <c r="AC354" s="120">
        <v>6</v>
      </c>
      <c r="AD354" s="118">
        <v>3.278688524590164</v>
      </c>
      <c r="AE354" s="120">
        <v>0</v>
      </c>
      <c r="AF354" s="118">
        <v>0</v>
      </c>
      <c r="AG354" s="120">
        <v>0</v>
      </c>
      <c r="AH354" s="118">
        <v>0</v>
      </c>
      <c r="AI354" s="116">
        <v>136</v>
      </c>
      <c r="AJ354" s="116">
        <v>125</v>
      </c>
      <c r="AK354" s="118">
        <v>52.107279693486589</v>
      </c>
      <c r="AL354" s="118">
        <v>47.892720306513411</v>
      </c>
      <c r="AM354" s="118">
        <v>100</v>
      </c>
      <c r="AN354" s="119">
        <v>36.494252873563219</v>
      </c>
    </row>
    <row r="355" spans="1:40" x14ac:dyDescent="0.25">
      <c r="A355" s="150" t="s">
        <v>164</v>
      </c>
      <c r="B355" s="116" t="s">
        <v>164</v>
      </c>
      <c r="C355" s="155" t="str">
        <f>VLOOKUP(A355,'Questions_de_Village_V1-2-1'!$A:$AB,1,FALSE)</f>
        <v>Gozbeda</v>
      </c>
      <c r="D355" s="155" t="str">
        <f>VLOOKUP(A355,'Questions_de_Village_V1-2-1'!$A:$AB,9,FALSE)</f>
        <v>Gozbeda</v>
      </c>
      <c r="E355" s="155">
        <f>VLOOKUP(A355,'Questions_de_Village_V1-2-1'!$A:$AB,4,FALSE)</f>
        <v>12.166466717400001</v>
      </c>
      <c r="F355" s="155">
        <f>VLOOKUP(A355,'Questions_de_Village_V1-2-1'!$A:$AB,5,FALSE)</f>
        <v>16.683822447099999</v>
      </c>
      <c r="G355" s="155">
        <f>VLOOKUP(A355,'Questions_de_Village_V1-2-1'!$A:$AB,6,FALSE)</f>
        <v>316.54373661800003</v>
      </c>
      <c r="H355" s="155"/>
      <c r="I355" s="155" t="str">
        <f>VLOOKUP(A355,'Questions_de_Village_V1-2-1'!$A:$AB,10,FALSE)</f>
        <v>Daibaba_1_Maigana_</v>
      </c>
      <c r="J355" s="155" t="str">
        <f>VLOOKUP(A355,'Questions_de_Village_V1-2-1'!$A:$AB,11,FALSE)</f>
        <v>Albirebi</v>
      </c>
      <c r="K355" s="155" t="str">
        <f>VLOOKUP(A355,'Questions_de_Village_V1-2-1'!$A:$AB,14,FALSE)</f>
        <v>open_well_in_or_near_village</v>
      </c>
      <c r="L355" s="155">
        <f>VLOOKUP(A355,'Questions_de_Village_V1-2-1'!$A:$AB,15,FALSE)</f>
        <v>0</v>
      </c>
      <c r="M355" s="155">
        <f>VLOOKUP(A355,'Questions_de_Village_V1-2-1'!$A:$AB,16,FALSE)</f>
        <v>2</v>
      </c>
      <c r="N355" s="116"/>
      <c r="O355" s="116"/>
      <c r="P355" s="116">
        <v>1248</v>
      </c>
      <c r="Q355" s="116">
        <v>1297</v>
      </c>
      <c r="R355" s="116">
        <v>50</v>
      </c>
      <c r="S355" s="113">
        <v>370</v>
      </c>
      <c r="T355" s="113">
        <v>267</v>
      </c>
      <c r="U355" s="118">
        <v>72.162162162162161</v>
      </c>
      <c r="V355" s="113">
        <v>97</v>
      </c>
      <c r="W355" s="118">
        <v>26.216216216216214</v>
      </c>
      <c r="X355" s="117">
        <v>7.4</v>
      </c>
      <c r="Y355" s="117">
        <v>5.4489795918367347</v>
      </c>
      <c r="Z355" s="117">
        <v>1.94</v>
      </c>
      <c r="AA355" s="120">
        <v>40</v>
      </c>
      <c r="AB355" s="118">
        <v>80</v>
      </c>
      <c r="AC355" s="120">
        <v>9</v>
      </c>
      <c r="AD355" s="118">
        <v>18</v>
      </c>
      <c r="AE355" s="120">
        <v>0</v>
      </c>
      <c r="AF355" s="118">
        <v>0</v>
      </c>
      <c r="AG355" s="120">
        <v>0</v>
      </c>
      <c r="AH355" s="118">
        <v>0</v>
      </c>
      <c r="AI355" s="116">
        <v>54</v>
      </c>
      <c r="AJ355" s="116">
        <v>43</v>
      </c>
      <c r="AK355" s="118">
        <v>55.670103092783506</v>
      </c>
      <c r="AL355" s="118">
        <v>44.329896907216494</v>
      </c>
      <c r="AM355" s="118">
        <v>100</v>
      </c>
      <c r="AN355" s="119">
        <v>32.134020618556704</v>
      </c>
    </row>
    <row r="356" spans="1:40" x14ac:dyDescent="0.25">
      <c r="A356" s="69" t="s">
        <v>1128</v>
      </c>
      <c r="B356" s="116" t="s">
        <v>1128</v>
      </c>
      <c r="C356" s="155" t="str">
        <f>VLOOKUP(A356,'Questions_de_Village_V1-2-1'!$A:$AB,1,FALSE)</f>
        <v>Gozebeida</v>
      </c>
      <c r="D356" s="155" t="str">
        <f>VLOOKUP(A356,'Questions_de_Village_V1-2-1'!$A:$AB,9,FALSE)</f>
        <v>Gozbeïda</v>
      </c>
      <c r="E356" s="155">
        <f>VLOOKUP(A356,'Questions_de_Village_V1-2-1'!$A:$AB,4,FALSE)</f>
        <v>12.1696243174</v>
      </c>
      <c r="F356" s="155">
        <f>VLOOKUP(A356,'Questions_de_Village_V1-2-1'!$A:$AB,5,FALSE)</f>
        <v>17.556475773900001</v>
      </c>
      <c r="G356" s="155">
        <f>VLOOKUP(A356,'Questions_de_Village_V1-2-1'!$A:$AB,6,FALSE)</f>
        <v>347.30605733300001</v>
      </c>
      <c r="H356" s="155"/>
      <c r="I356" s="155" t="str">
        <f>VLOOKUP(A356,'Questions_de_Village_V1-2-1'!$A:$AB,10,FALSE)</f>
        <v>Amloudouba</v>
      </c>
      <c r="J356" s="155" t="str">
        <f>VLOOKUP(A356,'Questions_de_Village_V1-2-1'!$A:$AB,11,FALSE)</f>
        <v>Arbouchatak</v>
      </c>
      <c r="K356" s="155" t="str">
        <f>VLOOKUP(A356,'Questions_de_Village_V1-2-1'!$A:$AB,14,FALSE)</f>
        <v>open_well_far_from_village</v>
      </c>
      <c r="L356" s="155">
        <f>VLOOKUP(A356,'Questions_de_Village_V1-2-1'!$A:$AB,15,FALSE)</f>
        <v>0</v>
      </c>
      <c r="M356" s="155">
        <f>VLOOKUP(A356,'Questions_de_Village_V1-2-1'!$A:$AB,16,FALSE)</f>
        <v>0</v>
      </c>
      <c r="N356" s="116"/>
      <c r="O356" s="116"/>
      <c r="P356" s="116">
        <v>779</v>
      </c>
      <c r="Q356" s="116">
        <v>835</v>
      </c>
      <c r="R356" s="116">
        <v>57</v>
      </c>
      <c r="S356" s="113">
        <v>399</v>
      </c>
      <c r="T356" s="113">
        <v>278</v>
      </c>
      <c r="U356" s="118">
        <v>69.674185463659143</v>
      </c>
      <c r="V356" s="113">
        <v>68</v>
      </c>
      <c r="W356" s="118">
        <v>17.042606516290725</v>
      </c>
      <c r="X356" s="117">
        <v>7</v>
      </c>
      <c r="Y356" s="117">
        <v>4.8771929824561404</v>
      </c>
      <c r="Z356" s="117">
        <v>1.1929824561403508</v>
      </c>
      <c r="AA356" s="120">
        <v>49</v>
      </c>
      <c r="AB356" s="118">
        <v>85.964912280701753</v>
      </c>
      <c r="AC356" s="120">
        <v>8</v>
      </c>
      <c r="AD356" s="118">
        <v>14.035087719298245</v>
      </c>
      <c r="AE356" s="120">
        <v>0</v>
      </c>
      <c r="AF356" s="118">
        <v>0</v>
      </c>
      <c r="AG356" s="120">
        <v>0</v>
      </c>
      <c r="AH356" s="118">
        <v>0</v>
      </c>
      <c r="AI356" s="116">
        <v>35</v>
      </c>
      <c r="AJ356" s="116">
        <v>32</v>
      </c>
      <c r="AK356" s="118">
        <v>51.470588235294116</v>
      </c>
      <c r="AL356" s="118">
        <v>47.058823529411761</v>
      </c>
      <c r="AM356" s="118">
        <v>98.529411764705884</v>
      </c>
      <c r="AN356" s="119">
        <v>30.352941176470587</v>
      </c>
    </row>
    <row r="357" spans="1:40" x14ac:dyDescent="0.25">
      <c r="A357" s="113" t="s">
        <v>1474</v>
      </c>
      <c r="B357" s="116" t="s">
        <v>1474</v>
      </c>
      <c r="C357" s="155" t="str">
        <f>VLOOKUP(A357,'Questions_de_Village_V1-2-1'!$A:$AB,1,FALSE)</f>
        <v>Gozonougara1</v>
      </c>
      <c r="D357" s="155" t="str">
        <f>VLOOKUP(A357,'Questions_de_Village_V1-2-1'!$A:$AB,9,FALSE)</f>
        <v>Goz Nougara3</v>
      </c>
      <c r="E357" s="155">
        <f>VLOOKUP(A357,'Questions_de_Village_V1-2-1'!$A:$AB,4,FALSE)</f>
        <v>12.2519059597</v>
      </c>
      <c r="F357" s="155">
        <f>VLOOKUP(A357,'Questions_de_Village_V1-2-1'!$A:$AB,5,FALSE)</f>
        <v>17.2037530502</v>
      </c>
      <c r="G357" s="155">
        <f>VLOOKUP(A357,'Questions_de_Village_V1-2-1'!$A:$AB,6,FALSE)</f>
        <v>320.22746952799997</v>
      </c>
      <c r="H357" s="155"/>
      <c r="I357" s="155" t="str">
        <f>VLOOKUP(A357,'Questions_de_Village_V1-2-1'!$A:$AB,10,FALSE)</f>
        <v>Tania_2_Dukshi_</v>
      </c>
      <c r="J357" s="155" t="str">
        <f>VLOOKUP(A357,'Questions_de_Village_V1-2-1'!$A:$AB,11,FALSE)</f>
        <v>Tchawai</v>
      </c>
      <c r="K357" s="155" t="str">
        <f>VLOOKUP(A357,'Questions_de_Village_V1-2-1'!$A:$AB,14,FALSE)</f>
        <v>bh_in_village</v>
      </c>
      <c r="L357" s="155">
        <f>VLOOKUP(A357,'Questions_de_Village_V1-2-1'!$A:$AB,15,FALSE)</f>
        <v>2</v>
      </c>
      <c r="M357" s="155">
        <f>VLOOKUP(A357,'Questions_de_Village_V1-2-1'!$A:$AB,16,FALSE)</f>
        <v>0</v>
      </c>
      <c r="N357" s="116"/>
      <c r="O357" s="116"/>
      <c r="P357" s="116">
        <v>1622</v>
      </c>
      <c r="Q357" s="116">
        <v>1669</v>
      </c>
      <c r="R357" s="116">
        <v>48</v>
      </c>
      <c r="S357" s="113">
        <v>398</v>
      </c>
      <c r="T357" s="113">
        <v>299</v>
      </c>
      <c r="U357" s="118">
        <v>75.125628140703512</v>
      </c>
      <c r="V357" s="113">
        <v>147</v>
      </c>
      <c r="W357" s="118">
        <v>36.934673366834168</v>
      </c>
      <c r="X357" s="117">
        <v>8.2916666666666661</v>
      </c>
      <c r="Y357" s="117">
        <v>6.3617021276595747</v>
      </c>
      <c r="Z357" s="117">
        <v>3.0625</v>
      </c>
      <c r="AA357" s="120">
        <v>42</v>
      </c>
      <c r="AB357" s="118">
        <v>87.5</v>
      </c>
      <c r="AC357" s="120">
        <v>3</v>
      </c>
      <c r="AD357" s="118">
        <v>6.25</v>
      </c>
      <c r="AE357" s="120">
        <v>1</v>
      </c>
      <c r="AF357" s="118">
        <v>2.083333333333333</v>
      </c>
      <c r="AG357" s="120">
        <v>1</v>
      </c>
      <c r="AH357" s="118">
        <v>2.083333333333333</v>
      </c>
      <c r="AI357" s="116">
        <v>78</v>
      </c>
      <c r="AJ357" s="116">
        <v>69</v>
      </c>
      <c r="AK357" s="118">
        <v>53.061224489795919</v>
      </c>
      <c r="AL357" s="118">
        <v>46.938775510204081</v>
      </c>
      <c r="AM357" s="118">
        <v>100</v>
      </c>
      <c r="AN357" s="119">
        <v>36.142857142857146</v>
      </c>
    </row>
    <row r="358" spans="1:40" x14ac:dyDescent="0.25">
      <c r="A358" s="150" t="s">
        <v>1379</v>
      </c>
      <c r="B358" s="116" t="s">
        <v>2015</v>
      </c>
      <c r="C358" s="155" t="str">
        <f>VLOOKUP(A358,'Questions_de_Village_V1-2-1'!$A:$AB,1,FALSE)</f>
        <v>Guideh Almouna</v>
      </c>
      <c r="D358" s="155" t="str">
        <f>VLOOKUP(A358,'Questions_de_Village_V1-2-1'!$A:$AB,9,FALSE)</f>
        <v>Idelmouna</v>
      </c>
      <c r="E358" s="155">
        <f>VLOOKUP(A358,'Questions_de_Village_V1-2-1'!$A:$AB,4,FALSE)</f>
        <v>12.129795356900001</v>
      </c>
      <c r="F358" s="155">
        <f>VLOOKUP(A358,'Questions_de_Village_V1-2-1'!$A:$AB,5,FALSE)</f>
        <v>16.5493280737</v>
      </c>
      <c r="G358" s="155">
        <f>VLOOKUP(A358,'Questions_de_Village_V1-2-1'!$A:$AB,6,FALSE)</f>
        <v>364.34976627899999</v>
      </c>
      <c r="H358" s="155"/>
      <c r="I358" s="155" t="str">
        <f>VLOOKUP(A358,'Questions_de_Village_V1-2-1'!$A:$AB,10,FALSE)</f>
        <v>Daibaba_1_Maigana_</v>
      </c>
      <c r="J358" s="155" t="str">
        <f>VLOOKUP(A358,'Questions_de_Village_V1-2-1'!$A:$AB,11,FALSE)</f>
        <v>Maigana</v>
      </c>
      <c r="K358" s="155" t="str">
        <f>VLOOKUP(A358,'Questions_de_Village_V1-2-1'!$A:$AB,14,FALSE)</f>
        <v>open_well_in_or_near_village</v>
      </c>
      <c r="L358" s="155">
        <f>VLOOKUP(A358,'Questions_de_Village_V1-2-1'!$A:$AB,15,FALSE)</f>
        <v>0</v>
      </c>
      <c r="M358" s="155">
        <f>VLOOKUP(A358,'Questions_de_Village_V1-2-1'!$A:$AB,16,FALSE)</f>
        <v>0</v>
      </c>
      <c r="N358" s="116"/>
      <c r="O358" s="116"/>
      <c r="P358" s="116">
        <v>2584</v>
      </c>
      <c r="Q358" s="116">
        <v>2588</v>
      </c>
      <c r="R358" s="116">
        <v>5</v>
      </c>
      <c r="S358" s="113">
        <v>42</v>
      </c>
      <c r="T358" s="113">
        <v>31</v>
      </c>
      <c r="U358" s="118">
        <v>73.80952380952381</v>
      </c>
      <c r="V358" s="113">
        <v>12</v>
      </c>
      <c r="W358" s="118">
        <v>28.571428571428569</v>
      </c>
      <c r="X358" s="117">
        <v>8.4</v>
      </c>
      <c r="Y358" s="117">
        <v>6.2</v>
      </c>
      <c r="Z358" s="117">
        <v>2.4</v>
      </c>
      <c r="AA358" s="120">
        <v>4</v>
      </c>
      <c r="AB358" s="118">
        <v>80</v>
      </c>
      <c r="AC358" s="120">
        <v>1</v>
      </c>
      <c r="AD358" s="118">
        <v>20</v>
      </c>
      <c r="AE358" s="120">
        <v>0</v>
      </c>
      <c r="AF358" s="118">
        <v>0</v>
      </c>
      <c r="AG358" s="120">
        <v>0</v>
      </c>
      <c r="AH358" s="118">
        <v>0</v>
      </c>
      <c r="AI358" s="116">
        <v>2</v>
      </c>
      <c r="AJ358" s="116">
        <v>10</v>
      </c>
      <c r="AK358" s="118">
        <v>16.666666666666664</v>
      </c>
      <c r="AL358" s="118">
        <v>83.333333333333343</v>
      </c>
      <c r="AM358" s="118">
        <v>100</v>
      </c>
      <c r="AN358" s="119">
        <v>39.25</v>
      </c>
    </row>
    <row r="359" spans="1:40" x14ac:dyDescent="0.25">
      <c r="A359" s="149" t="s">
        <v>1816</v>
      </c>
      <c r="B359" s="116" t="s">
        <v>1967</v>
      </c>
      <c r="C359" s="155" t="e">
        <f>VLOOKUP(A359,'Questions_de_Village_V1-2-1'!$A:$AB,1,FALSE)</f>
        <v>#N/A</v>
      </c>
      <c r="D359" s="155" t="e">
        <f>VLOOKUP(A359,'Questions_de_Village_V1-2-1'!$A:$AB,9,FALSE)</f>
        <v>#N/A</v>
      </c>
      <c r="E359" s="155" t="e">
        <f>VLOOKUP(A359,'Questions_de_Village_V1-2-1'!$A:$AB,4,FALSE)</f>
        <v>#N/A</v>
      </c>
      <c r="F359" s="155" t="e">
        <f>VLOOKUP(A359,'Questions_de_Village_V1-2-1'!$A:$AB,5,FALSE)</f>
        <v>#N/A</v>
      </c>
      <c r="G359" s="155" t="e">
        <f>VLOOKUP(A359,'Questions_de_Village_V1-2-1'!$A:$AB,6,FALSE)</f>
        <v>#N/A</v>
      </c>
      <c r="H359" s="155"/>
      <c r="I359" s="155" t="e">
        <f>VLOOKUP(A359,'Questions_de_Village_V1-2-1'!$A:$AB,10,FALSE)</f>
        <v>#N/A</v>
      </c>
      <c r="J359" s="155" t="e">
        <f>VLOOKUP(A359,'Questions_de_Village_V1-2-1'!$A:$AB,11,FALSE)</f>
        <v>#N/A</v>
      </c>
      <c r="K359" s="155" t="e">
        <f>VLOOKUP(A359,'Questions_de_Village_V1-2-1'!$A:$AB,14,FALSE)</f>
        <v>#N/A</v>
      </c>
      <c r="L359" s="155" t="e">
        <f>VLOOKUP(A359,'Questions_de_Village_V1-2-1'!$A:$AB,15,FALSE)</f>
        <v>#N/A</v>
      </c>
      <c r="M359" s="155" t="e">
        <f>VLOOKUP(A359,'Questions_de_Village_V1-2-1'!$A:$AB,16,FALSE)</f>
        <v>#N/A</v>
      </c>
      <c r="N359" s="116"/>
      <c r="O359" s="116"/>
      <c r="P359" s="116">
        <v>1632</v>
      </c>
      <c r="Q359" s="116">
        <v>1642</v>
      </c>
      <c r="R359" s="116">
        <v>11</v>
      </c>
      <c r="S359" s="113">
        <v>84</v>
      </c>
      <c r="T359" s="113">
        <v>63</v>
      </c>
      <c r="U359" s="118">
        <v>75</v>
      </c>
      <c r="V359" s="113">
        <v>30</v>
      </c>
      <c r="W359" s="118">
        <v>35.714285714285715</v>
      </c>
      <c r="X359" s="117">
        <v>7.6363636363636367</v>
      </c>
      <c r="Y359" s="117">
        <v>5.7272727272727275</v>
      </c>
      <c r="Z359" s="117">
        <v>2.7272727272727271</v>
      </c>
      <c r="AA359" s="120">
        <v>8</v>
      </c>
      <c r="AB359" s="118">
        <v>72.727272727272734</v>
      </c>
      <c r="AC359" s="120">
        <v>1</v>
      </c>
      <c r="AD359" s="118">
        <v>9.0909090909090917</v>
      </c>
      <c r="AE359" s="120">
        <v>1</v>
      </c>
      <c r="AF359" s="118">
        <v>9.0909090909090917</v>
      </c>
      <c r="AG359" s="120">
        <v>0</v>
      </c>
      <c r="AH359" s="118">
        <v>0</v>
      </c>
      <c r="AI359" s="116">
        <v>13</v>
      </c>
      <c r="AJ359" s="116">
        <v>16</v>
      </c>
      <c r="AK359" s="118">
        <v>43.333333333333336</v>
      </c>
      <c r="AL359" s="118">
        <v>53.333333333333336</v>
      </c>
      <c r="AM359" s="118">
        <v>96.666666666666671</v>
      </c>
      <c r="AN359" s="119">
        <v>25.966666666666665</v>
      </c>
    </row>
    <row r="360" spans="1:40" x14ac:dyDescent="0.25">
      <c r="A360" s="150" t="s">
        <v>1928</v>
      </c>
      <c r="B360" s="116" t="s">
        <v>1928</v>
      </c>
      <c r="C360" s="155" t="e">
        <f>VLOOKUP(A360,'Questions_de_Village_V1-2-1'!$A:$AB,1,FALSE)</f>
        <v>#N/A</v>
      </c>
      <c r="D360" s="155" t="e">
        <f>VLOOKUP(A360,'Questions_de_Village_V1-2-1'!$A:$AB,9,FALSE)</f>
        <v>#N/A</v>
      </c>
      <c r="E360" s="155" t="e">
        <f>VLOOKUP(A360,'Questions_de_Village_V1-2-1'!$A:$AB,4,FALSE)</f>
        <v>#N/A</v>
      </c>
      <c r="F360" s="155" t="e">
        <f>VLOOKUP(A360,'Questions_de_Village_V1-2-1'!$A:$AB,5,FALSE)</f>
        <v>#N/A</v>
      </c>
      <c r="G360" s="155" t="e">
        <f>VLOOKUP(A360,'Questions_de_Village_V1-2-1'!$A:$AB,6,FALSE)</f>
        <v>#N/A</v>
      </c>
      <c r="H360" s="155"/>
      <c r="I360" s="155" t="e">
        <f>VLOOKUP(A360,'Questions_de_Village_V1-2-1'!$A:$AB,10,FALSE)</f>
        <v>#N/A</v>
      </c>
      <c r="J360" s="155" t="e">
        <f>VLOOKUP(A360,'Questions_de_Village_V1-2-1'!$A:$AB,11,FALSE)</f>
        <v>#N/A</v>
      </c>
      <c r="K360" s="155" t="e">
        <f>VLOOKUP(A360,'Questions_de_Village_V1-2-1'!$A:$AB,14,FALSE)</f>
        <v>#N/A</v>
      </c>
      <c r="L360" s="155" t="e">
        <f>VLOOKUP(A360,'Questions_de_Village_V1-2-1'!$A:$AB,15,FALSE)</f>
        <v>#N/A</v>
      </c>
      <c r="M360" s="155" t="e">
        <f>VLOOKUP(A360,'Questions_de_Village_V1-2-1'!$A:$AB,16,FALSE)</f>
        <v>#N/A</v>
      </c>
      <c r="N360" s="116"/>
      <c r="O360" s="116"/>
      <c r="P360" s="116">
        <v>2347</v>
      </c>
      <c r="Q360" s="116">
        <v>2393</v>
      </c>
      <c r="R360" s="116">
        <v>47</v>
      </c>
      <c r="S360" s="113">
        <v>354</v>
      </c>
      <c r="T360" s="113">
        <v>259</v>
      </c>
      <c r="U360" s="118">
        <v>73.163841807909606</v>
      </c>
      <c r="V360" s="113">
        <v>126</v>
      </c>
      <c r="W360" s="118">
        <v>35.593220338983052</v>
      </c>
      <c r="X360" s="117">
        <v>7.5319148936170217</v>
      </c>
      <c r="Y360" s="117">
        <v>5.5106382978723403</v>
      </c>
      <c r="Z360" s="117">
        <v>2.6808510638297873</v>
      </c>
      <c r="AA360" s="120">
        <v>42</v>
      </c>
      <c r="AB360" s="118">
        <v>89.361702127659569</v>
      </c>
      <c r="AC360" s="120">
        <v>5</v>
      </c>
      <c r="AD360" s="118">
        <v>10.638297872340425</v>
      </c>
      <c r="AE360" s="120">
        <v>0</v>
      </c>
      <c r="AF360" s="118">
        <v>0</v>
      </c>
      <c r="AG360" s="120">
        <v>0</v>
      </c>
      <c r="AH360" s="118">
        <v>0</v>
      </c>
      <c r="AI360" s="116">
        <v>52</v>
      </c>
      <c r="AJ360" s="116">
        <v>74</v>
      </c>
      <c r="AK360" s="118">
        <v>41.269841269841265</v>
      </c>
      <c r="AL360" s="118">
        <v>58.730158730158735</v>
      </c>
      <c r="AM360" s="118">
        <v>100</v>
      </c>
      <c r="AN360" s="119">
        <v>36.111111111111114</v>
      </c>
    </row>
    <row r="361" spans="1:40" x14ac:dyDescent="0.25">
      <c r="A361" s="115" t="s">
        <v>1273</v>
      </c>
      <c r="B361" s="116" t="s">
        <v>1273</v>
      </c>
      <c r="C361" s="155" t="str">
        <f>VLOOKUP(A361,'Questions_de_Village_V1-2-1'!$A:$AB,1,FALSE)</f>
        <v>Hadjelid</v>
      </c>
      <c r="D361" s="155" t="str">
        <f>VLOOKUP(A361,'Questions_de_Village_V1-2-1'!$A:$AB,9,FALSE)</f>
        <v>Hadjelidje</v>
      </c>
      <c r="E361" s="155">
        <f>VLOOKUP(A361,'Questions_de_Village_V1-2-1'!$A:$AB,4,FALSE)</f>
        <v>12.7481683695</v>
      </c>
      <c r="F361" s="155">
        <f>VLOOKUP(A361,'Questions_de_Village_V1-2-1'!$A:$AB,5,FALSE)</f>
        <v>17.042090291200001</v>
      </c>
      <c r="G361" s="155">
        <f>VLOOKUP(A361,'Questions_de_Village_V1-2-1'!$A:$AB,6,FALSE)</f>
        <v>290.69178764700001</v>
      </c>
      <c r="H361" s="155"/>
      <c r="I361" s="155" t="str">
        <f>VLOOKUP(A361,'Questions_de_Village_V1-2-1'!$A:$AB,10,FALSE)</f>
        <v>Moito</v>
      </c>
      <c r="J361" s="155" t="str">
        <f>VLOOKUP(A361,'Questions_de_Village_V1-2-1'!$A:$AB,11,FALSE)</f>
        <v>Djokhana</v>
      </c>
      <c r="K361" s="155" t="str">
        <f>VLOOKUP(A361,'Questions_de_Village_V1-2-1'!$A:$AB,14,FALSE)</f>
        <v>open_well_far_from_village</v>
      </c>
      <c r="L361" s="155">
        <f>VLOOKUP(A361,'Questions_de_Village_V1-2-1'!$A:$AB,15,FALSE)</f>
        <v>0</v>
      </c>
      <c r="M361" s="155">
        <f>VLOOKUP(A361,'Questions_de_Village_V1-2-1'!$A:$AB,16,FALSE)</f>
        <v>0</v>
      </c>
      <c r="N361" s="116"/>
      <c r="O361" s="116"/>
      <c r="P361" s="116">
        <v>2095</v>
      </c>
      <c r="Q361" s="116">
        <v>2286</v>
      </c>
      <c r="R361" s="116">
        <v>192</v>
      </c>
      <c r="S361" s="113">
        <v>1322</v>
      </c>
      <c r="T361" s="113">
        <v>941</v>
      </c>
      <c r="U361" s="118">
        <v>71.180030257186075</v>
      </c>
      <c r="V361" s="113">
        <v>384</v>
      </c>
      <c r="W361" s="118">
        <v>29.046898638426626</v>
      </c>
      <c r="X361" s="117">
        <v>6.885416666666667</v>
      </c>
      <c r="Y361" s="117">
        <v>4.901041666666667</v>
      </c>
      <c r="Z361" s="117">
        <v>2</v>
      </c>
      <c r="AA361" s="120">
        <v>185</v>
      </c>
      <c r="AB361" s="118">
        <v>96.354166666666657</v>
      </c>
      <c r="AC361" s="120">
        <v>4</v>
      </c>
      <c r="AD361" s="118">
        <v>2.083333333333333</v>
      </c>
      <c r="AE361" s="120">
        <v>0</v>
      </c>
      <c r="AF361" s="118">
        <v>0</v>
      </c>
      <c r="AG361" s="120">
        <v>0</v>
      </c>
      <c r="AH361" s="118">
        <v>0</v>
      </c>
      <c r="AI361" s="116">
        <v>187</v>
      </c>
      <c r="AJ361" s="116">
        <v>197</v>
      </c>
      <c r="AK361" s="118">
        <v>48.697916666666671</v>
      </c>
      <c r="AL361" s="118">
        <v>51.302083333333336</v>
      </c>
      <c r="AM361" s="118">
        <v>100</v>
      </c>
      <c r="AN361" s="119">
        <v>34.760416666666664</v>
      </c>
    </row>
    <row r="362" spans="1:40" x14ac:dyDescent="0.25">
      <c r="A362" s="149" t="s">
        <v>1824</v>
      </c>
      <c r="B362" s="116" t="s">
        <v>1967</v>
      </c>
      <c r="C362" s="155" t="str">
        <f>VLOOKUP(A362,'Questions_de_Village_V1-2-1'!$A:$AB,1,FALSE)</f>
        <v>Hajalti Achar</v>
      </c>
      <c r="D362" s="155" t="str">
        <f>VLOOKUP(A362,'Questions_de_Village_V1-2-1'!$A:$AB,9,FALSE)</f>
        <v>Hadjalti Achari</v>
      </c>
      <c r="E362" s="155">
        <f>VLOOKUP(A362,'Questions_de_Village_V1-2-1'!$A:$AB,4,FALSE)</f>
        <v>12.1770375976</v>
      </c>
      <c r="F362" s="155">
        <f>VLOOKUP(A362,'Questions_de_Village_V1-2-1'!$A:$AB,5,FALSE)</f>
        <v>17.0585718277</v>
      </c>
      <c r="G362" s="155">
        <f>VLOOKUP(A362,'Questions_de_Village_V1-2-1'!$A:$AB,6,FALSE)</f>
        <v>326.03744064599999</v>
      </c>
      <c r="H362" s="155"/>
      <c r="I362" s="155" t="str">
        <f>VLOOKUP(A362,'Questions_de_Village_V1-2-1'!$A:$AB,10,FALSE)</f>
        <v>Tania_2_Dukshi_</v>
      </c>
      <c r="J362" s="155" t="str">
        <f>VLOOKUP(A362,'Questions_de_Village_V1-2-1'!$A:$AB,11,FALSE)</f>
        <v>Dilbini</v>
      </c>
      <c r="K362" s="155" t="str">
        <f>VLOOKUP(A362,'Questions_de_Village_V1-2-1'!$A:$AB,14,FALSE)</f>
        <v>bh_in_village</v>
      </c>
      <c r="L362" s="155">
        <f>VLOOKUP(A362,'Questions_de_Village_V1-2-1'!$A:$AB,15,FALSE)</f>
        <v>2</v>
      </c>
      <c r="M362" s="155">
        <f>VLOOKUP(A362,'Questions_de_Village_V1-2-1'!$A:$AB,16,FALSE)</f>
        <v>0</v>
      </c>
      <c r="N362" s="116"/>
      <c r="O362" s="116"/>
      <c r="P362" s="116">
        <v>2172</v>
      </c>
      <c r="Q362" s="116">
        <v>2198</v>
      </c>
      <c r="R362" s="116">
        <v>27</v>
      </c>
      <c r="S362" s="113">
        <v>158</v>
      </c>
      <c r="T362" s="113">
        <v>103</v>
      </c>
      <c r="U362" s="118">
        <v>65.189873417721529</v>
      </c>
      <c r="V362" s="113">
        <v>59</v>
      </c>
      <c r="W362" s="118">
        <v>37.341772151898731</v>
      </c>
      <c r="X362" s="117">
        <v>5.8518518518518521</v>
      </c>
      <c r="Y362" s="117">
        <v>3.8148148148148149</v>
      </c>
      <c r="Z362" s="117">
        <v>2.1851851851851851</v>
      </c>
      <c r="AA362" s="120">
        <v>26</v>
      </c>
      <c r="AB362" s="118">
        <v>96.296296296296291</v>
      </c>
      <c r="AC362" s="120">
        <v>1</v>
      </c>
      <c r="AD362" s="118">
        <v>3.7037037037037033</v>
      </c>
      <c r="AE362" s="120">
        <v>0</v>
      </c>
      <c r="AF362" s="118">
        <v>0</v>
      </c>
      <c r="AG362" s="120">
        <v>0</v>
      </c>
      <c r="AH362" s="118">
        <v>0</v>
      </c>
      <c r="AI362" s="116">
        <v>17</v>
      </c>
      <c r="AJ362" s="116">
        <v>42</v>
      </c>
      <c r="AK362" s="118">
        <v>28.8135593220339</v>
      </c>
      <c r="AL362" s="118">
        <v>71.186440677966104</v>
      </c>
      <c r="AM362" s="118">
        <v>100</v>
      </c>
      <c r="AN362" s="119">
        <v>33.542372881355931</v>
      </c>
    </row>
    <row r="363" spans="1:40" x14ac:dyDescent="0.25">
      <c r="A363" s="149" t="s">
        <v>1823</v>
      </c>
      <c r="B363" s="116" t="s">
        <v>1967</v>
      </c>
      <c r="C363" s="155" t="str">
        <f>VLOOKUP(A363,'Questions_de_Village_V1-2-1'!$A:$AB,1,FALSE)</f>
        <v>Hajelite Adan</v>
      </c>
      <c r="D363" s="155" t="str">
        <f>VLOOKUP(A363,'Questions_de_Village_V1-2-1'!$A:$AB,9,FALSE)</f>
        <v>Hadjelti Hidjelidjé</v>
      </c>
      <c r="E363" s="155">
        <f>VLOOKUP(A363,'Questions_de_Village_V1-2-1'!$A:$AB,4,FALSE)</f>
        <v>12.1204812809</v>
      </c>
      <c r="F363" s="155">
        <f>VLOOKUP(A363,'Questions_de_Village_V1-2-1'!$A:$AB,5,FALSE)</f>
        <v>17.1769160865</v>
      </c>
      <c r="G363" s="155">
        <f>VLOOKUP(A363,'Questions_de_Village_V1-2-1'!$A:$AB,6,FALSE)</f>
        <v>334.59153571500002</v>
      </c>
      <c r="H363" s="155"/>
      <c r="I363" s="155" t="str">
        <f>VLOOKUP(A363,'Questions_de_Village_V1-2-1'!$A:$AB,10,FALSE)</f>
        <v>Tania_1_Bokoro_</v>
      </c>
      <c r="J363" s="155" t="str">
        <f>VLOOKUP(A363,'Questions_de_Village_V1-2-1'!$A:$AB,11,FALSE)</f>
        <v>Dilbini</v>
      </c>
      <c r="K363" s="155" t="str">
        <f>VLOOKUP(A363,'Questions_de_Village_V1-2-1'!$A:$AB,14,FALSE)</f>
        <v>open_well_far_from_village</v>
      </c>
      <c r="L363" s="155">
        <f>VLOOKUP(A363,'Questions_de_Village_V1-2-1'!$A:$AB,15,FALSE)</f>
        <v>0</v>
      </c>
      <c r="M363" s="155">
        <f>VLOOKUP(A363,'Questions_de_Village_V1-2-1'!$A:$AB,16,FALSE)</f>
        <v>0</v>
      </c>
      <c r="N363" s="116"/>
      <c r="O363" s="116"/>
      <c r="P363" s="116">
        <v>2137</v>
      </c>
      <c r="Q363" s="116">
        <v>2171</v>
      </c>
      <c r="R363" s="116">
        <v>35</v>
      </c>
      <c r="S363" s="113">
        <v>271</v>
      </c>
      <c r="T363" s="113">
        <v>200</v>
      </c>
      <c r="U363" s="118">
        <v>73.800738007380076</v>
      </c>
      <c r="V363" s="113">
        <v>110</v>
      </c>
      <c r="W363" s="118">
        <v>40.59040590405904</v>
      </c>
      <c r="X363" s="117">
        <v>7.7428571428571429</v>
      </c>
      <c r="Y363" s="117">
        <v>5.7142857142857144</v>
      </c>
      <c r="Z363" s="117">
        <v>3.1428571428571428</v>
      </c>
      <c r="AA363" s="120">
        <v>31</v>
      </c>
      <c r="AB363" s="118">
        <v>88.571428571428569</v>
      </c>
      <c r="AC363" s="120">
        <v>4</v>
      </c>
      <c r="AD363" s="118">
        <v>11.428571428571429</v>
      </c>
      <c r="AE363" s="120">
        <v>0</v>
      </c>
      <c r="AF363" s="118">
        <v>0</v>
      </c>
      <c r="AG363" s="120">
        <v>0</v>
      </c>
      <c r="AH363" s="118">
        <v>0</v>
      </c>
      <c r="AI363" s="116">
        <v>48</v>
      </c>
      <c r="AJ363" s="116">
        <v>62</v>
      </c>
      <c r="AK363" s="118">
        <v>43.636363636363633</v>
      </c>
      <c r="AL363" s="118">
        <v>56.36363636363636</v>
      </c>
      <c r="AM363" s="118">
        <v>100</v>
      </c>
      <c r="AN363" s="119">
        <v>42.309090909090912</v>
      </c>
    </row>
    <row r="364" spans="1:40" x14ac:dyDescent="0.25">
      <c r="A364" s="150" t="s">
        <v>1917</v>
      </c>
      <c r="B364" s="116" t="s">
        <v>1917</v>
      </c>
      <c r="C364" s="155" t="str">
        <f>VLOOKUP(A364,'Questions_de_Village_V1-2-1'!$A:$AB,1,FALSE)</f>
        <v>Haloufa</v>
      </c>
      <c r="D364" s="155" t="str">
        <f>VLOOKUP(A364,'Questions_de_Village_V1-2-1'!$A:$AB,9,FALSE)</f>
        <v>Haloufa1</v>
      </c>
      <c r="E364" s="155">
        <f>VLOOKUP(A364,'Questions_de_Village_V1-2-1'!$A:$AB,4,FALSE)</f>
        <v>12.4800519064</v>
      </c>
      <c r="F364" s="155">
        <f>VLOOKUP(A364,'Questions_de_Village_V1-2-1'!$A:$AB,5,FALSE)</f>
        <v>16.495416387199999</v>
      </c>
      <c r="G364" s="155">
        <f>VLOOKUP(A364,'Questions_de_Village_V1-2-1'!$A:$AB,6,FALSE)</f>
        <v>254.517757741</v>
      </c>
      <c r="H364" s="155"/>
      <c r="I364" s="155" t="str">
        <f>VLOOKUP(A364,'Questions_de_Village_V1-2-1'!$A:$AB,10,FALSE)</f>
        <v>Moito</v>
      </c>
      <c r="J364" s="155" t="str">
        <f>VLOOKUP(A364,'Questions_de_Village_V1-2-1'!$A:$AB,11,FALSE)</f>
        <v>Moito</v>
      </c>
      <c r="K364" s="155" t="str">
        <f>VLOOKUP(A364,'Questions_de_Village_V1-2-1'!$A:$AB,14,FALSE)</f>
        <v>open_well_in_or_near_village</v>
      </c>
      <c r="L364" s="155">
        <f>VLOOKUP(A364,'Questions_de_Village_V1-2-1'!$A:$AB,15,FALSE)</f>
        <v>0</v>
      </c>
      <c r="M364" s="155">
        <f>VLOOKUP(A364,'Questions_de_Village_V1-2-1'!$A:$AB,16,FALSE)</f>
        <v>1</v>
      </c>
      <c r="N364" s="116"/>
      <c r="O364" s="116"/>
      <c r="P364" s="116">
        <v>613</v>
      </c>
      <c r="Q364" s="116">
        <v>713</v>
      </c>
      <c r="R364" s="116">
        <v>101</v>
      </c>
      <c r="S364" s="113">
        <v>680</v>
      </c>
      <c r="T364" s="113">
        <v>478</v>
      </c>
      <c r="U364" s="118">
        <v>70.294117647058812</v>
      </c>
      <c r="V364" s="113">
        <v>135</v>
      </c>
      <c r="W364" s="118">
        <v>19.852941176470587</v>
      </c>
      <c r="X364" s="117">
        <v>6.7326732673267324</v>
      </c>
      <c r="Y364" s="117">
        <v>5.3111111111111109</v>
      </c>
      <c r="Z364" s="117">
        <v>1.3366336633663367</v>
      </c>
      <c r="AA364" s="120">
        <v>97</v>
      </c>
      <c r="AB364" s="118">
        <v>96.039603960396036</v>
      </c>
      <c r="AC364" s="120">
        <v>3</v>
      </c>
      <c r="AD364" s="118">
        <v>2.9702970297029703</v>
      </c>
      <c r="AE364" s="120">
        <v>0</v>
      </c>
      <c r="AF364" s="118">
        <v>0</v>
      </c>
      <c r="AG364" s="120">
        <v>0</v>
      </c>
      <c r="AH364" s="118">
        <v>0</v>
      </c>
      <c r="AI364" s="116">
        <v>59</v>
      </c>
      <c r="AJ364" s="116">
        <v>76</v>
      </c>
      <c r="AK364" s="118">
        <v>43.703703703703702</v>
      </c>
      <c r="AL364" s="118">
        <v>56.296296296296298</v>
      </c>
      <c r="AM364" s="118">
        <v>100</v>
      </c>
      <c r="AN364" s="119">
        <v>35.229629629629628</v>
      </c>
    </row>
    <row r="365" spans="1:40" x14ac:dyDescent="0.25">
      <c r="A365" s="149" t="s">
        <v>1809</v>
      </c>
      <c r="B365" s="123" t="s">
        <v>1809</v>
      </c>
      <c r="C365" s="155" t="e">
        <f>VLOOKUP(A365,'Questions_de_Village_V1-2-1'!$A:$AB,1,FALSE)</f>
        <v>#N/A</v>
      </c>
      <c r="D365" s="155" t="e">
        <f>VLOOKUP(A365,'Questions_de_Village_V1-2-1'!$A:$AB,9,FALSE)</f>
        <v>#N/A</v>
      </c>
      <c r="E365" s="155" t="e">
        <f>VLOOKUP(A365,'Questions_de_Village_V1-2-1'!$A:$AB,4,FALSE)</f>
        <v>#N/A</v>
      </c>
      <c r="F365" s="155" t="e">
        <f>VLOOKUP(A365,'Questions_de_Village_V1-2-1'!$A:$AB,5,FALSE)</f>
        <v>#N/A</v>
      </c>
      <c r="G365" s="155" t="e">
        <f>VLOOKUP(A365,'Questions_de_Village_V1-2-1'!$A:$AB,6,FALSE)</f>
        <v>#N/A</v>
      </c>
      <c r="H365" s="155"/>
      <c r="I365" s="155" t="e">
        <f>VLOOKUP(A365,'Questions_de_Village_V1-2-1'!$A:$AB,10,FALSE)</f>
        <v>#N/A</v>
      </c>
      <c r="J365" s="155" t="e">
        <f>VLOOKUP(A365,'Questions_de_Village_V1-2-1'!$A:$AB,11,FALSE)</f>
        <v>#N/A</v>
      </c>
      <c r="K365" s="155" t="e">
        <f>VLOOKUP(A365,'Questions_de_Village_V1-2-1'!$A:$AB,14,FALSE)</f>
        <v>#N/A</v>
      </c>
      <c r="L365" s="155" t="e">
        <f>VLOOKUP(A365,'Questions_de_Village_V1-2-1'!$A:$AB,15,FALSE)</f>
        <v>#N/A</v>
      </c>
      <c r="M365" s="155" t="e">
        <f>VLOOKUP(A365,'Questions_de_Village_V1-2-1'!$A:$AB,16,FALSE)</f>
        <v>#N/A</v>
      </c>
      <c r="N365" s="123"/>
      <c r="O365" s="123"/>
      <c r="P365" s="123">
        <v>1030</v>
      </c>
      <c r="Q365" s="123">
        <v>1110</v>
      </c>
      <c r="R365" s="123">
        <v>81</v>
      </c>
      <c r="S365" s="121">
        <v>544</v>
      </c>
      <c r="T365" s="121">
        <v>381</v>
      </c>
      <c r="U365" s="125">
        <v>70.036764705882348</v>
      </c>
      <c r="V365" s="121">
        <v>173</v>
      </c>
      <c r="W365" s="125">
        <v>31.801470588235293</v>
      </c>
      <c r="X365" s="124">
        <v>6.716049382716049</v>
      </c>
      <c r="Y365" s="124">
        <v>4.7625000000000002</v>
      </c>
      <c r="Z365" s="124">
        <v>2.1358024691358026</v>
      </c>
      <c r="AA365" s="127">
        <v>75</v>
      </c>
      <c r="AB365" s="125">
        <v>92.592592592592595</v>
      </c>
      <c r="AC365" s="127">
        <v>4</v>
      </c>
      <c r="AD365" s="125">
        <v>4.9382716049382713</v>
      </c>
      <c r="AE365" s="127">
        <v>1</v>
      </c>
      <c r="AF365" s="125">
        <v>1.2345679012345678</v>
      </c>
      <c r="AG365" s="127">
        <v>0</v>
      </c>
      <c r="AH365" s="125">
        <v>0</v>
      </c>
      <c r="AI365" s="123">
        <v>76</v>
      </c>
      <c r="AJ365" s="123">
        <v>97</v>
      </c>
      <c r="AK365" s="125">
        <v>43.930635838150287</v>
      </c>
      <c r="AL365" s="125">
        <v>56.069364161849713</v>
      </c>
      <c r="AM365" s="125">
        <v>100</v>
      </c>
      <c r="AN365" s="126">
        <v>36.76878612716763</v>
      </c>
    </row>
    <row r="366" spans="1:40" x14ac:dyDescent="0.25">
      <c r="A366" s="122" t="s">
        <v>1106</v>
      </c>
      <c r="B366" s="123" t="s">
        <v>1952</v>
      </c>
      <c r="C366" s="155" t="str">
        <f>VLOOKUP(A366,'Questions_de_Village_V1-2-1'!$A:$AB,1,FALSE)</f>
        <v>Hamala</v>
      </c>
      <c r="D366" s="155" t="str">
        <f>VLOOKUP(A366,'Questions_de_Village_V1-2-1'!$A:$AB,9,FALSE)</f>
        <v>Abiribé Hamala</v>
      </c>
      <c r="E366" s="155">
        <f>VLOOKUP(A366,'Questions_de_Village_V1-2-1'!$A:$AB,4,FALSE)</f>
        <v>12.3249198479</v>
      </c>
      <c r="F366" s="155">
        <f>VLOOKUP(A366,'Questions_de_Village_V1-2-1'!$A:$AB,5,FALSE)</f>
        <v>16.732911573100001</v>
      </c>
      <c r="G366" s="155">
        <f>VLOOKUP(A366,'Questions_de_Village_V1-2-1'!$A:$AB,6,FALSE)</f>
        <v>313.75206219199998</v>
      </c>
      <c r="H366" s="155"/>
      <c r="I366" s="155" t="str">
        <f>VLOOKUP(A366,'Questions_de_Village_V1-2-1'!$A:$AB,10,FALSE)</f>
        <v>Daibaba_2_Kindji_</v>
      </c>
      <c r="J366" s="155" t="str">
        <f>VLOOKUP(A366,'Questions_de_Village_V1-2-1'!$A:$AB,11,FALSE)</f>
        <v>Albirebi</v>
      </c>
      <c r="K366" s="155" t="str">
        <f>VLOOKUP(A366,'Questions_de_Village_V1-2-1'!$A:$AB,14,FALSE)</f>
        <v>commercial_bh_in_village</v>
      </c>
      <c r="L366" s="155">
        <f>VLOOKUP(A366,'Questions_de_Village_V1-2-1'!$A:$AB,15,FALSE)</f>
        <v>0</v>
      </c>
      <c r="M366" s="155">
        <f>VLOOKUP(A366,'Questions_de_Village_V1-2-1'!$A:$AB,16,FALSE)</f>
        <v>0</v>
      </c>
      <c r="N366" s="123"/>
      <c r="O366" s="123"/>
      <c r="P366" s="123">
        <v>1423</v>
      </c>
      <c r="Q366" s="123">
        <v>1455</v>
      </c>
      <c r="R366" s="123">
        <v>33</v>
      </c>
      <c r="S366" s="121">
        <v>205</v>
      </c>
      <c r="T366" s="121">
        <v>139</v>
      </c>
      <c r="U366" s="125">
        <v>67.804878048780495</v>
      </c>
      <c r="V366" s="121">
        <v>73</v>
      </c>
      <c r="W366" s="125">
        <v>35.609756097560975</v>
      </c>
      <c r="X366" s="124">
        <v>6.2121212121212119</v>
      </c>
      <c r="Y366" s="124">
        <v>4.34375</v>
      </c>
      <c r="Z366" s="124">
        <v>2.2121212121212119</v>
      </c>
      <c r="AA366" s="127">
        <v>31</v>
      </c>
      <c r="AB366" s="125">
        <v>93.939393939393938</v>
      </c>
      <c r="AC366" s="127">
        <v>1</v>
      </c>
      <c r="AD366" s="125">
        <v>3.0303030303030303</v>
      </c>
      <c r="AE366" s="127">
        <v>0</v>
      </c>
      <c r="AF366" s="125">
        <v>0</v>
      </c>
      <c r="AG366" s="127">
        <v>0</v>
      </c>
      <c r="AH366" s="125">
        <v>0</v>
      </c>
      <c r="AI366" s="123">
        <v>30</v>
      </c>
      <c r="AJ366" s="123">
        <v>43</v>
      </c>
      <c r="AK366" s="125">
        <v>41.095890410958901</v>
      </c>
      <c r="AL366" s="125">
        <v>58.904109589041099</v>
      </c>
      <c r="AM366" s="125">
        <v>100</v>
      </c>
      <c r="AN366" s="126">
        <v>35.849315068493148</v>
      </c>
    </row>
    <row r="367" spans="1:40" x14ac:dyDescent="0.25">
      <c r="A367" s="69" t="s">
        <v>1129</v>
      </c>
      <c r="B367" s="123" t="s">
        <v>1129</v>
      </c>
      <c r="C367" s="155" t="str">
        <f>VLOOKUP(A367,'Questions_de_Village_V1-2-1'!$A:$AB,1,FALSE)</f>
        <v>Hamar</v>
      </c>
      <c r="D367" s="155" t="str">
        <f>VLOOKUP(A367,'Questions_de_Village_V1-2-1'!$A:$AB,9,FALSE)</f>
        <v>Hamar</v>
      </c>
      <c r="E367" s="155">
        <f>VLOOKUP(A367,'Questions_de_Village_V1-2-1'!$A:$AB,4,FALSE)</f>
        <v>12.1051496373</v>
      </c>
      <c r="F367" s="155">
        <f>VLOOKUP(A367,'Questions_de_Village_V1-2-1'!$A:$AB,5,FALSE)</f>
        <v>17.404153875199999</v>
      </c>
      <c r="G367" s="155">
        <f>VLOOKUP(A367,'Questions_de_Village_V1-2-1'!$A:$AB,6,FALSE)</f>
        <v>377.07059693399998</v>
      </c>
      <c r="H367" s="155"/>
      <c r="I367" s="155" t="str">
        <f>VLOOKUP(A367,'Questions_de_Village_V1-2-1'!$A:$AB,10,FALSE)</f>
        <v>Amloudouba</v>
      </c>
      <c r="J367" s="155" t="str">
        <f>VLOOKUP(A367,'Questions_de_Village_V1-2-1'!$A:$AB,11,FALSE)</f>
        <v>Arbouchatak</v>
      </c>
      <c r="K367" s="155" t="str">
        <f>VLOOKUP(A367,'Questions_de_Village_V1-2-1'!$A:$AB,14,FALSE)</f>
        <v>swamp_near_by</v>
      </c>
      <c r="L367" s="155">
        <f>VLOOKUP(A367,'Questions_de_Village_V1-2-1'!$A:$AB,15,FALSE)</f>
        <v>0</v>
      </c>
      <c r="M367" s="155">
        <f>VLOOKUP(A367,'Questions_de_Village_V1-2-1'!$A:$AB,16,FALSE)</f>
        <v>0</v>
      </c>
      <c r="N367" s="123"/>
      <c r="O367" s="123"/>
      <c r="P367" s="123">
        <v>836</v>
      </c>
      <c r="Q367" s="123">
        <v>877</v>
      </c>
      <c r="R367" s="123">
        <v>42</v>
      </c>
      <c r="S367" s="121">
        <v>265</v>
      </c>
      <c r="T367" s="121">
        <v>184</v>
      </c>
      <c r="U367" s="125">
        <v>69.433962264150935</v>
      </c>
      <c r="V367" s="121">
        <v>34</v>
      </c>
      <c r="W367" s="125">
        <v>12.830188679245284</v>
      </c>
      <c r="X367" s="124">
        <v>6.3095238095238093</v>
      </c>
      <c r="Y367" s="124">
        <v>4.3809523809523814</v>
      </c>
      <c r="Z367" s="124">
        <v>0.80952380952380953</v>
      </c>
      <c r="AA367" s="127">
        <v>42</v>
      </c>
      <c r="AB367" s="125">
        <v>100</v>
      </c>
      <c r="AC367" s="127">
        <v>0</v>
      </c>
      <c r="AD367" s="125">
        <v>0</v>
      </c>
      <c r="AE367" s="127">
        <v>0</v>
      </c>
      <c r="AF367" s="125">
        <v>0</v>
      </c>
      <c r="AG367" s="127">
        <v>0</v>
      </c>
      <c r="AH367" s="125">
        <v>0</v>
      </c>
      <c r="AI367" s="123">
        <v>16</v>
      </c>
      <c r="AJ367" s="123">
        <v>17</v>
      </c>
      <c r="AK367" s="125">
        <v>47.058823529411761</v>
      </c>
      <c r="AL367" s="125">
        <v>50</v>
      </c>
      <c r="AM367" s="125">
        <v>97.058823529411768</v>
      </c>
      <c r="AN367" s="126">
        <v>31.735294117647058</v>
      </c>
    </row>
    <row r="368" spans="1:40" x14ac:dyDescent="0.25">
      <c r="A368" s="122" t="s">
        <v>1270</v>
      </c>
      <c r="B368" s="123" t="s">
        <v>1270</v>
      </c>
      <c r="C368" s="155" t="str">
        <f>VLOOKUP(A368,'Questions_de_Village_V1-2-1'!$A:$AB,1,FALSE)</f>
        <v>Haradja</v>
      </c>
      <c r="D368" s="155" t="str">
        <f>VLOOKUP(A368,'Questions_de_Village_V1-2-1'!$A:$AB,9,FALSE)</f>
        <v>Aradja</v>
      </c>
      <c r="E368" s="155">
        <f>VLOOKUP(A368,'Questions_de_Village_V1-2-1'!$A:$AB,4,FALSE)</f>
        <v>12.582013871699999</v>
      </c>
      <c r="F368" s="155">
        <f>VLOOKUP(A368,'Questions_de_Village_V1-2-1'!$A:$AB,5,FALSE)</f>
        <v>17.052690717200001</v>
      </c>
      <c r="G368" s="155">
        <f>VLOOKUP(A368,'Questions_de_Village_V1-2-1'!$A:$AB,6,FALSE)</f>
        <v>304.14828567000001</v>
      </c>
      <c r="H368" s="155"/>
      <c r="I368" s="155" t="str">
        <f>VLOOKUP(A368,'Questions_de_Village_V1-2-1'!$A:$AB,10,FALSE)</f>
        <v>Moito</v>
      </c>
      <c r="J368" s="155" t="str">
        <f>VLOOKUP(A368,'Questions_de_Village_V1-2-1'!$A:$AB,11,FALSE)</f>
        <v>Djokhana</v>
      </c>
      <c r="K368" s="155" t="str">
        <f>VLOOKUP(A368,'Questions_de_Village_V1-2-1'!$A:$AB,14,FALSE)</f>
        <v>commercial_bh_in_next_village</v>
      </c>
      <c r="L368" s="155">
        <f>VLOOKUP(A368,'Questions_de_Village_V1-2-1'!$A:$AB,15,FALSE)</f>
        <v>0</v>
      </c>
      <c r="M368" s="155">
        <f>VLOOKUP(A368,'Questions_de_Village_V1-2-1'!$A:$AB,16,FALSE)</f>
        <v>1</v>
      </c>
      <c r="N368" s="123"/>
      <c r="O368" s="123"/>
      <c r="P368" s="123">
        <v>1261</v>
      </c>
      <c r="Q368" s="123">
        <v>1370</v>
      </c>
      <c r="R368" s="123">
        <v>110</v>
      </c>
      <c r="S368" s="121">
        <v>784</v>
      </c>
      <c r="T368" s="121">
        <v>579</v>
      </c>
      <c r="U368" s="125">
        <v>73.852040816326522</v>
      </c>
      <c r="V368" s="121">
        <v>191</v>
      </c>
      <c r="W368" s="125">
        <v>24.362244897959183</v>
      </c>
      <c r="X368" s="124">
        <v>7.127272727272727</v>
      </c>
      <c r="Y368" s="124">
        <v>5.2636363636363637</v>
      </c>
      <c r="Z368" s="124">
        <v>1.7363636363636363</v>
      </c>
      <c r="AA368" s="127">
        <v>105</v>
      </c>
      <c r="AB368" s="125">
        <v>95.454545454545453</v>
      </c>
      <c r="AC368" s="127">
        <v>2</v>
      </c>
      <c r="AD368" s="125">
        <v>1.8181818181818181</v>
      </c>
      <c r="AE368" s="127">
        <v>0</v>
      </c>
      <c r="AF368" s="125">
        <v>0</v>
      </c>
      <c r="AG368" s="127">
        <v>0</v>
      </c>
      <c r="AH368" s="125">
        <v>0</v>
      </c>
      <c r="AI368" s="123">
        <v>92</v>
      </c>
      <c r="AJ368" s="123">
        <v>99</v>
      </c>
      <c r="AK368" s="125">
        <v>48.167539267015705</v>
      </c>
      <c r="AL368" s="125">
        <v>51.832460732984295</v>
      </c>
      <c r="AM368" s="125">
        <v>100</v>
      </c>
      <c r="AN368" s="126">
        <v>24.392670157068064</v>
      </c>
    </row>
    <row r="369" spans="1:40" x14ac:dyDescent="0.25">
      <c r="A369" s="149" t="s">
        <v>1204</v>
      </c>
      <c r="B369" s="123" t="s">
        <v>1963</v>
      </c>
      <c r="C369" s="155" t="str">
        <f>VLOOKUP(A369,'Questions_de_Village_V1-2-1'!$A:$AB,1,FALSE)</f>
        <v xml:space="preserve">Haraza  </v>
      </c>
      <c r="D369" s="155" t="str">
        <f>VLOOKUP(A369,'Questions_de_Village_V1-2-1'!$A:$AB,9,FALSE)</f>
        <v>Hazara Amloubia</v>
      </c>
      <c r="E369" s="155">
        <f>VLOOKUP(A369,'Questions_de_Village_V1-2-1'!$A:$AB,4,FALSE)</f>
        <v>12.276081320999999</v>
      </c>
      <c r="F369" s="155">
        <f>VLOOKUP(A369,'Questions_de_Village_V1-2-1'!$A:$AB,5,FALSE)</f>
        <v>17.006868860299999</v>
      </c>
      <c r="G369" s="155">
        <f>VLOOKUP(A369,'Questions_de_Village_V1-2-1'!$A:$AB,6,FALSE)</f>
        <v>324.21706018999998</v>
      </c>
      <c r="H369" s="155"/>
      <c r="I369" s="155" t="str">
        <f>VLOOKUP(A369,'Questions_de_Village_V1-2-1'!$A:$AB,10,FALSE)</f>
        <v>Tania_2_Dukshi_</v>
      </c>
      <c r="J369" s="155" t="str">
        <f>VLOOKUP(A369,'Questions_de_Village_V1-2-1'!$A:$AB,11,FALSE)</f>
        <v>Bokoro</v>
      </c>
      <c r="K369" s="155" t="str">
        <f>VLOOKUP(A369,'Questions_de_Village_V1-2-1'!$A:$AB,14,FALSE)</f>
        <v>commercial_bh_in_next_village</v>
      </c>
      <c r="L369" s="155">
        <f>VLOOKUP(A369,'Questions_de_Village_V1-2-1'!$A:$AB,15,FALSE)</f>
        <v>0</v>
      </c>
      <c r="M369" s="155">
        <f>VLOOKUP(A369,'Questions_de_Village_V1-2-1'!$A:$AB,16,FALSE)</f>
        <v>1</v>
      </c>
      <c r="N369" s="123"/>
      <c r="O369" s="123"/>
      <c r="P369" s="123">
        <v>7975</v>
      </c>
      <c r="Q369" s="123">
        <v>7991</v>
      </c>
      <c r="R369" s="123">
        <v>17</v>
      </c>
      <c r="S369" s="121">
        <v>99</v>
      </c>
      <c r="T369" s="121">
        <v>65</v>
      </c>
      <c r="U369" s="125">
        <v>65.656565656565661</v>
      </c>
      <c r="V369" s="121">
        <v>25</v>
      </c>
      <c r="W369" s="125">
        <v>25.252525252525253</v>
      </c>
      <c r="X369" s="124">
        <v>5.8235294117647056</v>
      </c>
      <c r="Y369" s="124">
        <v>3.8235294117647061</v>
      </c>
      <c r="Z369" s="124">
        <v>1.4705882352941178</v>
      </c>
      <c r="AA369" s="127">
        <v>14</v>
      </c>
      <c r="AB369" s="125">
        <v>82.35294117647058</v>
      </c>
      <c r="AC369" s="127">
        <v>1</v>
      </c>
      <c r="AD369" s="125">
        <v>5.8823529411764701</v>
      </c>
      <c r="AE369" s="127">
        <v>1</v>
      </c>
      <c r="AF369" s="125">
        <v>5.8823529411764701</v>
      </c>
      <c r="AG369" s="127">
        <v>0</v>
      </c>
      <c r="AH369" s="125">
        <v>0</v>
      </c>
      <c r="AI369" s="123">
        <v>12</v>
      </c>
      <c r="AJ369" s="123">
        <v>12</v>
      </c>
      <c r="AK369" s="125">
        <v>48</v>
      </c>
      <c r="AL369" s="125">
        <v>48</v>
      </c>
      <c r="AM369" s="125">
        <v>96</v>
      </c>
      <c r="AN369" s="126">
        <v>30.04</v>
      </c>
    </row>
    <row r="370" spans="1:40" x14ac:dyDescent="0.25">
      <c r="A370" s="122" t="s">
        <v>1854</v>
      </c>
      <c r="B370" s="123" t="s">
        <v>1854</v>
      </c>
      <c r="C370" s="155" t="str">
        <f>VLOOKUP(A370,'Questions_de_Village_V1-2-1'!$A:$AB,1,FALSE)</f>
        <v>Harazaya</v>
      </c>
      <c r="D370" s="155" t="str">
        <f>VLOOKUP(A370,'Questions_de_Village_V1-2-1'!$A:$AB,9,FALSE)</f>
        <v>Harazaï</v>
      </c>
      <c r="E370" s="155">
        <f>VLOOKUP(A370,'Questions_de_Village_V1-2-1'!$A:$AB,4,FALSE)</f>
        <v>11.7920888007</v>
      </c>
      <c r="F370" s="155">
        <f>VLOOKUP(A370,'Questions_de_Village_V1-2-1'!$A:$AB,5,FALSE)</f>
        <v>17.165856701399999</v>
      </c>
      <c r="G370" s="155">
        <f>VLOOKUP(A370,'Questions_de_Village_V1-2-1'!$A:$AB,6,FALSE)</f>
        <v>336.09335855199998</v>
      </c>
      <c r="H370" s="155"/>
      <c r="I370" s="155" t="str">
        <f>VLOOKUP(A370,'Questions_de_Village_V1-2-1'!$A:$AB,10,FALSE)</f>
        <v/>
      </c>
      <c r="J370" s="155" t="str">
        <f>VLOOKUP(A370,'Questions_de_Village_V1-2-1'!$A:$AB,11,FALSE)</f>
        <v>Gama</v>
      </c>
      <c r="K370" s="155" t="str">
        <f>VLOOKUP(A370,'Questions_de_Village_V1-2-1'!$A:$AB,14,FALSE)</f>
        <v>bh_in_village</v>
      </c>
      <c r="L370" s="155">
        <f>VLOOKUP(A370,'Questions_de_Village_V1-2-1'!$A:$AB,15,FALSE)</f>
        <v>4</v>
      </c>
      <c r="M370" s="155">
        <f>VLOOKUP(A370,'Questions_de_Village_V1-2-1'!$A:$AB,16,FALSE)</f>
        <v>0</v>
      </c>
      <c r="N370" s="123"/>
      <c r="O370" s="123"/>
      <c r="P370" s="123">
        <v>292</v>
      </c>
      <c r="Q370" s="123">
        <v>615</v>
      </c>
      <c r="R370" s="123">
        <v>324</v>
      </c>
      <c r="S370" s="121">
        <v>1999</v>
      </c>
      <c r="T370" s="121">
        <v>1320</v>
      </c>
      <c r="U370" s="125">
        <v>66.033016508254121</v>
      </c>
      <c r="V370" s="121">
        <v>482</v>
      </c>
      <c r="W370" s="125">
        <v>24.112056028014006</v>
      </c>
      <c r="X370" s="124">
        <v>6.1697530864197532</v>
      </c>
      <c r="Y370" s="124">
        <v>4.0740740740740744</v>
      </c>
      <c r="Z370" s="124">
        <v>1.4876543209876543</v>
      </c>
      <c r="AA370" s="127">
        <v>267</v>
      </c>
      <c r="AB370" s="125">
        <v>82.407407407407405</v>
      </c>
      <c r="AC370" s="127">
        <v>38</v>
      </c>
      <c r="AD370" s="125">
        <v>11.728395061728394</v>
      </c>
      <c r="AE370" s="127">
        <v>9</v>
      </c>
      <c r="AF370" s="125">
        <v>2.7777777777777777</v>
      </c>
      <c r="AG370" s="127">
        <v>2</v>
      </c>
      <c r="AH370" s="125">
        <v>0.61728395061728392</v>
      </c>
      <c r="AI370" s="123">
        <v>197</v>
      </c>
      <c r="AJ370" s="123">
        <v>248</v>
      </c>
      <c r="AK370" s="125">
        <v>40.871369294605806</v>
      </c>
      <c r="AL370" s="125">
        <v>51.452282157676343</v>
      </c>
      <c r="AM370" s="125">
        <v>92.323651452282149</v>
      </c>
      <c r="AN370" s="126">
        <v>23.248962655601659</v>
      </c>
    </row>
    <row r="371" spans="1:40" x14ac:dyDescent="0.25">
      <c r="A371" s="149" t="s">
        <v>1475</v>
      </c>
      <c r="B371" s="123" t="s">
        <v>1475</v>
      </c>
      <c r="C371" s="155" t="str">
        <f>VLOOKUP(A371,'Questions_de_Village_V1-2-1'!$A:$AB,1,FALSE)</f>
        <v>Harene</v>
      </c>
      <c r="D371" s="155" t="str">
        <f>VLOOKUP(A371,'Questions_de_Village_V1-2-1'!$A:$AB,9,FALSE)</f>
        <v>Harne</v>
      </c>
      <c r="E371" s="155">
        <f>VLOOKUP(A371,'Questions_de_Village_V1-2-1'!$A:$AB,4,FALSE)</f>
        <v>12.270048792400001</v>
      </c>
      <c r="F371" s="155">
        <f>VLOOKUP(A371,'Questions_de_Village_V1-2-1'!$A:$AB,5,FALSE)</f>
        <v>17.1441688305</v>
      </c>
      <c r="G371" s="155">
        <f>VLOOKUP(A371,'Questions_de_Village_V1-2-1'!$A:$AB,6,FALSE)</f>
        <v>274.05106971700002</v>
      </c>
      <c r="H371" s="155"/>
      <c r="I371" s="155" t="str">
        <f>VLOOKUP(A371,'Questions_de_Village_V1-2-1'!$A:$AB,10,FALSE)</f>
        <v>Tania_1_Bokoro_</v>
      </c>
      <c r="J371" s="155" t="str">
        <f>VLOOKUP(A371,'Questions_de_Village_V1-2-1'!$A:$AB,11,FALSE)</f>
        <v>Tchawai</v>
      </c>
      <c r="K371" s="155" t="str">
        <f>VLOOKUP(A371,'Questions_de_Village_V1-2-1'!$A:$AB,14,FALSE)</f>
        <v>bh_in_village</v>
      </c>
      <c r="L371" s="155">
        <f>VLOOKUP(A371,'Questions_de_Village_V1-2-1'!$A:$AB,15,FALSE)</f>
        <v>1</v>
      </c>
      <c r="M371" s="155">
        <f>VLOOKUP(A371,'Questions_de_Village_V1-2-1'!$A:$AB,16,FALSE)</f>
        <v>1</v>
      </c>
      <c r="N371" s="123"/>
      <c r="O371" s="123"/>
      <c r="P371" s="123">
        <v>2233</v>
      </c>
      <c r="Q371" s="123">
        <v>2278</v>
      </c>
      <c r="R371" s="123">
        <v>46</v>
      </c>
      <c r="S371" s="121">
        <v>344</v>
      </c>
      <c r="T371" s="121">
        <v>250</v>
      </c>
      <c r="U371" s="125">
        <v>72.674418604651152</v>
      </c>
      <c r="V371" s="121">
        <v>80</v>
      </c>
      <c r="W371" s="125">
        <v>23.255813953488371</v>
      </c>
      <c r="X371" s="124">
        <v>7.4782608695652177</v>
      </c>
      <c r="Y371" s="124">
        <v>5.4347826086956523</v>
      </c>
      <c r="Z371" s="124">
        <v>1.7391304347826086</v>
      </c>
      <c r="AA371" s="127">
        <v>44</v>
      </c>
      <c r="AB371" s="125">
        <v>95.652173913043484</v>
      </c>
      <c r="AC371" s="127">
        <v>2</v>
      </c>
      <c r="AD371" s="125">
        <v>4.3478260869565215</v>
      </c>
      <c r="AE371" s="127">
        <v>0</v>
      </c>
      <c r="AF371" s="125">
        <v>0</v>
      </c>
      <c r="AG371" s="127">
        <v>0</v>
      </c>
      <c r="AH371" s="125">
        <v>0</v>
      </c>
      <c r="AI371" s="123">
        <v>34</v>
      </c>
      <c r="AJ371" s="123">
        <v>46</v>
      </c>
      <c r="AK371" s="125">
        <v>42.5</v>
      </c>
      <c r="AL371" s="125">
        <v>57.499999999999993</v>
      </c>
      <c r="AM371" s="125">
        <v>100</v>
      </c>
      <c r="AN371" s="126">
        <v>35.112499999999997</v>
      </c>
    </row>
    <row r="372" spans="1:40" x14ac:dyDescent="0.25">
      <c r="A372" s="149" t="s">
        <v>1205</v>
      </c>
      <c r="B372" s="123" t="s">
        <v>1205</v>
      </c>
      <c r="C372" s="155" t="str">
        <f>VLOOKUP(A372,'Questions_de_Village_V1-2-1'!$A:$AB,1,FALSE)</f>
        <v>Harouma Aboulfaga</v>
      </c>
      <c r="D372" s="155" t="str">
        <f>VLOOKUP(A372,'Questions_de_Village_V1-2-1'!$A:$AB,9,FALSE)</f>
        <v>Ankharouma</v>
      </c>
      <c r="E372" s="155">
        <f>VLOOKUP(A372,'Questions_de_Village_V1-2-1'!$A:$AB,4,FALSE)</f>
        <v>12.3797530165</v>
      </c>
      <c r="F372" s="155">
        <f>VLOOKUP(A372,'Questions_de_Village_V1-2-1'!$A:$AB,5,FALSE)</f>
        <v>17.116431518700001</v>
      </c>
      <c r="G372" s="155">
        <f>VLOOKUP(A372,'Questions_de_Village_V1-2-1'!$A:$AB,6,FALSE)</f>
        <v>275.33619990800003</v>
      </c>
      <c r="H372" s="155"/>
      <c r="I372" s="155" t="str">
        <f>VLOOKUP(A372,'Questions_de_Village_V1-2-1'!$A:$AB,10,FALSE)</f>
        <v>Tania_2_Dukshi_</v>
      </c>
      <c r="J372" s="155" t="str">
        <f>VLOOKUP(A372,'Questions_de_Village_V1-2-1'!$A:$AB,11,FALSE)</f>
        <v>Bokoro</v>
      </c>
      <c r="K372" s="155" t="str">
        <f>VLOOKUP(A372,'Questions_de_Village_V1-2-1'!$A:$AB,14,FALSE)</f>
        <v>bh_in_village</v>
      </c>
      <c r="L372" s="155">
        <f>VLOOKUP(A372,'Questions_de_Village_V1-2-1'!$A:$AB,15,FALSE)</f>
        <v>1</v>
      </c>
      <c r="M372" s="155">
        <f>VLOOKUP(A372,'Questions_de_Village_V1-2-1'!$A:$AB,16,FALSE)</f>
        <v>0</v>
      </c>
      <c r="N372" s="123"/>
      <c r="O372" s="123"/>
      <c r="P372" s="123">
        <v>9035</v>
      </c>
      <c r="Q372" s="123">
        <v>9079</v>
      </c>
      <c r="R372" s="123">
        <v>45</v>
      </c>
      <c r="S372" s="121">
        <v>328</v>
      </c>
      <c r="T372" s="121">
        <v>233</v>
      </c>
      <c r="U372" s="125">
        <v>71.036585365853654</v>
      </c>
      <c r="V372" s="121">
        <v>99</v>
      </c>
      <c r="W372" s="125">
        <v>30.182926829268293</v>
      </c>
      <c r="X372" s="124">
        <v>7.2888888888888888</v>
      </c>
      <c r="Y372" s="124">
        <v>5.177777777777778</v>
      </c>
      <c r="Z372" s="124">
        <v>2.2000000000000002</v>
      </c>
      <c r="AA372" s="127">
        <v>38</v>
      </c>
      <c r="AB372" s="125">
        <v>84.444444444444443</v>
      </c>
      <c r="AC372" s="127">
        <v>6</v>
      </c>
      <c r="AD372" s="125">
        <v>13.333333333333334</v>
      </c>
      <c r="AE372" s="127">
        <v>0</v>
      </c>
      <c r="AF372" s="125">
        <v>0</v>
      </c>
      <c r="AG372" s="127">
        <v>0</v>
      </c>
      <c r="AH372" s="125">
        <v>0</v>
      </c>
      <c r="AI372" s="123">
        <v>42</v>
      </c>
      <c r="AJ372" s="123">
        <v>57</v>
      </c>
      <c r="AK372" s="125">
        <v>42.424242424242422</v>
      </c>
      <c r="AL372" s="125">
        <v>57.575757575757578</v>
      </c>
      <c r="AM372" s="125">
        <v>100</v>
      </c>
      <c r="AN372" s="126">
        <v>36.19191919191919</v>
      </c>
    </row>
    <row r="373" spans="1:40" x14ac:dyDescent="0.25">
      <c r="A373" s="149" t="s">
        <v>413</v>
      </c>
      <c r="B373" s="123" t="s">
        <v>413</v>
      </c>
      <c r="C373" s="155" t="str">
        <f>VLOOKUP(A373,'Questions_de_Village_V1-2-1'!$A:$AB,1,FALSE)</f>
        <v>Hazara 2</v>
      </c>
      <c r="D373" s="155" t="str">
        <f>VLOOKUP(A373,'Questions_de_Village_V1-2-1'!$A:$AB,9,FALSE)</f>
        <v>Hazara 2</v>
      </c>
      <c r="E373" s="155">
        <f>VLOOKUP(A373,'Questions_de_Village_V1-2-1'!$A:$AB,4,FALSE)</f>
        <v>12.268895542999999</v>
      </c>
      <c r="F373" s="155">
        <f>VLOOKUP(A373,'Questions_de_Village_V1-2-1'!$A:$AB,5,FALSE)</f>
        <v>17.000432036700001</v>
      </c>
      <c r="G373" s="155">
        <f>VLOOKUP(A373,'Questions_de_Village_V1-2-1'!$A:$AB,6,FALSE)</f>
        <v>288.87839214399997</v>
      </c>
      <c r="H373" s="155"/>
      <c r="I373" s="155" t="str">
        <f>VLOOKUP(A373,'Questions_de_Village_V1-2-1'!$A:$AB,10,FALSE)</f>
        <v>Tania_2_Dukshi_</v>
      </c>
      <c r="J373" s="155" t="str">
        <f>VLOOKUP(A373,'Questions_de_Village_V1-2-1'!$A:$AB,11,FALSE)</f>
        <v>Bokoro</v>
      </c>
      <c r="K373" s="155" t="str">
        <f>VLOOKUP(A373,'Questions_de_Village_V1-2-1'!$A:$AB,14,FALSE)</f>
        <v>bh_in_village</v>
      </c>
      <c r="L373" s="155">
        <f>VLOOKUP(A373,'Questions_de_Village_V1-2-1'!$A:$AB,15,FALSE)</f>
        <v>1</v>
      </c>
      <c r="M373" s="155">
        <f>VLOOKUP(A373,'Questions_de_Village_V1-2-1'!$A:$AB,16,FALSE)</f>
        <v>0</v>
      </c>
      <c r="N373" s="123"/>
      <c r="O373" s="123"/>
      <c r="P373" s="123">
        <v>2421</v>
      </c>
      <c r="Q373" s="123">
        <v>2478</v>
      </c>
      <c r="R373" s="123">
        <v>58</v>
      </c>
      <c r="S373" s="121">
        <v>393</v>
      </c>
      <c r="T373" s="121">
        <v>271</v>
      </c>
      <c r="U373" s="125">
        <v>68.956743002544528</v>
      </c>
      <c r="V373" s="121">
        <v>88</v>
      </c>
      <c r="W373" s="125">
        <v>22.391857506361323</v>
      </c>
      <c r="X373" s="124">
        <v>6.7758620689655169</v>
      </c>
      <c r="Y373" s="124">
        <v>5.1132075471698117</v>
      </c>
      <c r="Z373" s="124">
        <v>1.5172413793103448</v>
      </c>
      <c r="AA373" s="127">
        <v>51</v>
      </c>
      <c r="AB373" s="125">
        <v>87.931034482758619</v>
      </c>
      <c r="AC373" s="127">
        <v>7</v>
      </c>
      <c r="AD373" s="125">
        <v>12.068965517241379</v>
      </c>
      <c r="AE373" s="127">
        <v>0</v>
      </c>
      <c r="AF373" s="125">
        <v>0</v>
      </c>
      <c r="AG373" s="127">
        <v>0</v>
      </c>
      <c r="AH373" s="125">
        <v>0</v>
      </c>
      <c r="AI373" s="123">
        <v>47</v>
      </c>
      <c r="AJ373" s="123">
        <v>41</v>
      </c>
      <c r="AK373" s="125">
        <v>53.409090909090907</v>
      </c>
      <c r="AL373" s="125">
        <v>46.590909090909086</v>
      </c>
      <c r="AM373" s="125">
        <v>100</v>
      </c>
      <c r="AN373" s="126">
        <v>36.272727272727273</v>
      </c>
    </row>
    <row r="374" spans="1:40" x14ac:dyDescent="0.25">
      <c r="A374" s="149" t="s">
        <v>1206</v>
      </c>
      <c r="B374" s="123" t="s">
        <v>1206</v>
      </c>
      <c r="C374" s="155" t="str">
        <f>VLOOKUP(A374,'Questions_de_Village_V1-2-1'!$A:$AB,1,FALSE)</f>
        <v>Hazara 3</v>
      </c>
      <c r="D374" s="155" t="str">
        <f>VLOOKUP(A374,'Questions_de_Village_V1-2-1'!$A:$AB,9,FALSE)</f>
        <v>Hazara3</v>
      </c>
      <c r="E374" s="155">
        <f>VLOOKUP(A374,'Questions_de_Village_V1-2-1'!$A:$AB,4,FALSE)</f>
        <v>12.257531282</v>
      </c>
      <c r="F374" s="155">
        <f>VLOOKUP(A374,'Questions_de_Village_V1-2-1'!$A:$AB,5,FALSE)</f>
        <v>16.999522714699999</v>
      </c>
      <c r="G374" s="155">
        <f>VLOOKUP(A374,'Questions_de_Village_V1-2-1'!$A:$AB,6,FALSE)</f>
        <v>324.79682071799999</v>
      </c>
      <c r="H374" s="155"/>
      <c r="I374" s="155" t="str">
        <f>VLOOKUP(A374,'Questions_de_Village_V1-2-1'!$A:$AB,10,FALSE)</f>
        <v>Tania_1_Bokoro_</v>
      </c>
      <c r="J374" s="155" t="str">
        <f>VLOOKUP(A374,'Questions_de_Village_V1-2-1'!$A:$AB,11,FALSE)</f>
        <v>Bokoro</v>
      </c>
      <c r="K374" s="155" t="str">
        <f>VLOOKUP(A374,'Questions_de_Village_V1-2-1'!$A:$AB,14,FALSE)</f>
        <v>bh_in_village</v>
      </c>
      <c r="L374" s="155">
        <f>VLOOKUP(A374,'Questions_de_Village_V1-2-1'!$A:$AB,15,FALSE)</f>
        <v>1</v>
      </c>
      <c r="M374" s="155">
        <f>VLOOKUP(A374,'Questions_de_Village_V1-2-1'!$A:$AB,16,FALSE)</f>
        <v>1</v>
      </c>
      <c r="N374" s="123"/>
      <c r="O374" s="123"/>
      <c r="P374" s="123">
        <v>2479</v>
      </c>
      <c r="Q374" s="123">
        <v>2500</v>
      </c>
      <c r="R374" s="123">
        <v>22</v>
      </c>
      <c r="S374" s="121">
        <v>145</v>
      </c>
      <c r="T374" s="121">
        <v>95</v>
      </c>
      <c r="U374" s="125">
        <v>65.517241379310349</v>
      </c>
      <c r="V374" s="121">
        <v>57</v>
      </c>
      <c r="W374" s="125">
        <v>39.310344827586206</v>
      </c>
      <c r="X374" s="124">
        <v>6.5909090909090908</v>
      </c>
      <c r="Y374" s="124">
        <v>4.3181818181818183</v>
      </c>
      <c r="Z374" s="124">
        <v>2.5909090909090908</v>
      </c>
      <c r="AA374" s="127">
        <v>18</v>
      </c>
      <c r="AB374" s="125">
        <v>81.818181818181827</v>
      </c>
      <c r="AC374" s="127">
        <v>3</v>
      </c>
      <c r="AD374" s="125">
        <v>13.636363636363635</v>
      </c>
      <c r="AE374" s="127">
        <v>0</v>
      </c>
      <c r="AF374" s="125">
        <v>0</v>
      </c>
      <c r="AG374" s="127">
        <v>1</v>
      </c>
      <c r="AH374" s="125">
        <v>4.5454545454545459</v>
      </c>
      <c r="AI374" s="123">
        <v>32</v>
      </c>
      <c r="AJ374" s="123">
        <v>25</v>
      </c>
      <c r="AK374" s="125">
        <v>56.140350877192979</v>
      </c>
      <c r="AL374" s="125">
        <v>43.859649122807014</v>
      </c>
      <c r="AM374" s="125">
        <v>100</v>
      </c>
      <c r="AN374" s="126">
        <v>31.157894736842106</v>
      </c>
    </row>
    <row r="375" spans="1:40" x14ac:dyDescent="0.25">
      <c r="A375" s="149" t="s">
        <v>1207</v>
      </c>
      <c r="B375" s="123" t="s">
        <v>1207</v>
      </c>
      <c r="C375" s="155" t="str">
        <f>VLOOKUP(A375,'Questions_de_Village_V1-2-1'!$A:$AB,1,FALSE)</f>
        <v>Hazara-Amloubia</v>
      </c>
      <c r="D375" s="155" t="str">
        <f>VLOOKUP(A375,'Questions_de_Village_V1-2-1'!$A:$AB,9,FALSE)</f>
        <v>Hazara4</v>
      </c>
      <c r="E375" s="155">
        <f>VLOOKUP(A375,'Questions_de_Village_V1-2-1'!$A:$AB,4,FALSE)</f>
        <v>12.266381776099999</v>
      </c>
      <c r="F375" s="155">
        <f>VLOOKUP(A375,'Questions_de_Village_V1-2-1'!$A:$AB,5,FALSE)</f>
        <v>16.988351271999999</v>
      </c>
      <c r="G375" s="155">
        <f>VLOOKUP(A375,'Questions_de_Village_V1-2-1'!$A:$AB,6,FALSE)</f>
        <v>315.82438364000001</v>
      </c>
      <c r="H375" s="155"/>
      <c r="I375" s="155" t="str">
        <f>VLOOKUP(A375,'Questions_de_Village_V1-2-1'!$A:$AB,10,FALSE)</f>
        <v>Tania_1_Bokoro_</v>
      </c>
      <c r="J375" s="155" t="str">
        <f>VLOOKUP(A375,'Questions_de_Village_V1-2-1'!$A:$AB,11,FALSE)</f>
        <v>Bokoro</v>
      </c>
      <c r="K375" s="155" t="str">
        <f>VLOOKUP(A375,'Questions_de_Village_V1-2-1'!$A:$AB,14,FALSE)</f>
        <v>bh_in_village</v>
      </c>
      <c r="L375" s="155">
        <f>VLOOKUP(A375,'Questions_de_Village_V1-2-1'!$A:$AB,15,FALSE)</f>
        <v>1</v>
      </c>
      <c r="M375" s="155">
        <f>VLOOKUP(A375,'Questions_de_Village_V1-2-1'!$A:$AB,16,FALSE)</f>
        <v>0</v>
      </c>
      <c r="N375" s="123"/>
      <c r="O375" s="123"/>
      <c r="P375" s="123">
        <v>2318</v>
      </c>
      <c r="Q375" s="123">
        <v>2420</v>
      </c>
      <c r="R375" s="123">
        <v>103</v>
      </c>
      <c r="S375" s="121">
        <v>626</v>
      </c>
      <c r="T375" s="121">
        <v>433</v>
      </c>
      <c r="U375" s="125">
        <v>69.16932907348243</v>
      </c>
      <c r="V375" s="121">
        <v>191</v>
      </c>
      <c r="W375" s="125">
        <v>30.511182108626201</v>
      </c>
      <c r="X375" s="124">
        <v>6.0776699029126213</v>
      </c>
      <c r="Y375" s="124">
        <v>4.6063829787234045</v>
      </c>
      <c r="Z375" s="124">
        <v>1.854368932038835</v>
      </c>
      <c r="AA375" s="127">
        <v>93</v>
      </c>
      <c r="AB375" s="125">
        <v>90.291262135922338</v>
      </c>
      <c r="AC375" s="127">
        <v>6</v>
      </c>
      <c r="AD375" s="125">
        <v>5.825242718446602</v>
      </c>
      <c r="AE375" s="127">
        <v>0</v>
      </c>
      <c r="AF375" s="125">
        <v>0</v>
      </c>
      <c r="AG375" s="127">
        <v>0</v>
      </c>
      <c r="AH375" s="125">
        <v>0</v>
      </c>
      <c r="AI375" s="123">
        <v>102</v>
      </c>
      <c r="AJ375" s="123">
        <v>89</v>
      </c>
      <c r="AK375" s="125">
        <v>53.403141361256544</v>
      </c>
      <c r="AL375" s="125">
        <v>46.596858638743456</v>
      </c>
      <c r="AM375" s="125">
        <v>100</v>
      </c>
      <c r="AN375" s="126">
        <v>33.701570680628272</v>
      </c>
    </row>
    <row r="376" spans="1:40" x14ac:dyDescent="0.25">
      <c r="A376" s="149" t="s">
        <v>350</v>
      </c>
      <c r="B376" s="123" t="s">
        <v>1992</v>
      </c>
      <c r="C376" s="155" t="str">
        <f>VLOOKUP(A376,'Questions_de_Village_V1-2-1'!$A:$AB,1,FALSE)</f>
        <v>Hidjelidje</v>
      </c>
      <c r="D376" s="155" t="str">
        <f>VLOOKUP(A376,'Questions_de_Village_V1-2-1'!$A:$AB,9,FALSE)</f>
        <v/>
      </c>
      <c r="E376" s="155">
        <f>VLOOKUP(A376,'Questions_de_Village_V1-2-1'!$A:$AB,4,FALSE)</f>
        <v>12.5269576525</v>
      </c>
      <c r="F376" s="155">
        <f>VLOOKUP(A376,'Questions_de_Village_V1-2-1'!$A:$AB,5,FALSE)</f>
        <v>16.703162744299998</v>
      </c>
      <c r="G376" s="155">
        <f>VLOOKUP(A376,'Questions_de_Village_V1-2-1'!$A:$AB,6,FALSE)</f>
        <v>0</v>
      </c>
      <c r="H376" s="155"/>
      <c r="I376" s="155" t="str">
        <f>VLOOKUP(A376,'Questions_de_Village_V1-2-1'!$A:$AB,10,FALSE)</f>
        <v/>
      </c>
      <c r="J376" s="155" t="str">
        <f>VLOOKUP(A376,'Questions_de_Village_V1-2-1'!$A:$AB,11,FALSE)</f>
        <v>Bokoro</v>
      </c>
      <c r="K376" s="155" t="str">
        <f>VLOOKUP(A376,'Questions_de_Village_V1-2-1'!$A:$AB,14,FALSE)</f>
        <v>bh_in_village</v>
      </c>
      <c r="L376" s="155">
        <f>VLOOKUP(A376,'Questions_de_Village_V1-2-1'!$A:$AB,15,FALSE)</f>
        <v>1</v>
      </c>
      <c r="M376" s="155">
        <f>VLOOKUP(A376,'Questions_de_Village_V1-2-1'!$A:$AB,16,FALSE)</f>
        <v>0</v>
      </c>
      <c r="N376" s="123"/>
      <c r="O376" s="123"/>
      <c r="P376" s="123">
        <v>525</v>
      </c>
      <c r="Q376" s="123">
        <v>535</v>
      </c>
      <c r="R376" s="123">
        <v>11</v>
      </c>
      <c r="S376" s="121">
        <v>55</v>
      </c>
      <c r="T376" s="121">
        <v>34</v>
      </c>
      <c r="U376" s="125">
        <v>61.818181818181813</v>
      </c>
      <c r="V376" s="121">
        <v>18</v>
      </c>
      <c r="W376" s="125">
        <v>32.727272727272727</v>
      </c>
      <c r="X376" s="124">
        <v>5</v>
      </c>
      <c r="Y376" s="124">
        <v>3.4</v>
      </c>
      <c r="Z376" s="124">
        <v>1.6363636363636365</v>
      </c>
      <c r="AA376" s="127">
        <v>10</v>
      </c>
      <c r="AB376" s="125">
        <v>90.909090909090907</v>
      </c>
      <c r="AC376" s="127">
        <v>0</v>
      </c>
      <c r="AD376" s="125">
        <v>0</v>
      </c>
      <c r="AE376" s="127">
        <v>0</v>
      </c>
      <c r="AF376" s="125">
        <v>0</v>
      </c>
      <c r="AG376" s="127">
        <v>0</v>
      </c>
      <c r="AH376" s="125">
        <v>0</v>
      </c>
      <c r="AI376" s="123">
        <v>8</v>
      </c>
      <c r="AJ376" s="123">
        <v>10</v>
      </c>
      <c r="AK376" s="125">
        <v>44.444444444444443</v>
      </c>
      <c r="AL376" s="125">
        <v>55.555555555555557</v>
      </c>
      <c r="AM376" s="125">
        <v>100</v>
      </c>
      <c r="AN376" s="126">
        <v>30.888888888888889</v>
      </c>
    </row>
    <row r="377" spans="1:40" x14ac:dyDescent="0.25">
      <c r="A377" s="149" t="s">
        <v>1208</v>
      </c>
      <c r="B377" s="123" t="s">
        <v>1208</v>
      </c>
      <c r="C377" s="155" t="str">
        <f>VLOOKUP(A377,'Questions_de_Village_V1-2-1'!$A:$AB,1,FALSE)</f>
        <v>Hidjelidje 1</v>
      </c>
      <c r="D377" s="155" t="str">
        <f>VLOOKUP(A377,'Questions_de_Village_V1-2-1'!$A:$AB,9,FALSE)</f>
        <v>Hidjelidje</v>
      </c>
      <c r="E377" s="155">
        <f>VLOOKUP(A377,'Questions_de_Village_V1-2-1'!$A:$AB,4,FALSE)</f>
        <v>12.3318259593</v>
      </c>
      <c r="F377" s="155">
        <f>VLOOKUP(A377,'Questions_de_Village_V1-2-1'!$A:$AB,5,FALSE)</f>
        <v>17.123274282299999</v>
      </c>
      <c r="G377" s="155">
        <f>VLOOKUP(A377,'Questions_de_Village_V1-2-1'!$A:$AB,6,FALSE)</f>
        <v>320.22850021599999</v>
      </c>
      <c r="H377" s="155"/>
      <c r="I377" s="155" t="str">
        <f>VLOOKUP(A377,'Questions_de_Village_V1-2-1'!$A:$AB,10,FALSE)</f>
        <v>Tania_2_Dukshi_</v>
      </c>
      <c r="J377" s="155" t="str">
        <f>VLOOKUP(A377,'Questions_de_Village_V1-2-1'!$A:$AB,11,FALSE)</f>
        <v>Bokoro</v>
      </c>
      <c r="K377" s="155" t="str">
        <f>VLOOKUP(A377,'Questions_de_Village_V1-2-1'!$A:$AB,14,FALSE)</f>
        <v>bh_in_village</v>
      </c>
      <c r="L377" s="155">
        <f>VLOOKUP(A377,'Questions_de_Village_V1-2-1'!$A:$AB,15,FALSE)</f>
        <v>1</v>
      </c>
      <c r="M377" s="155">
        <f>VLOOKUP(A377,'Questions_de_Village_V1-2-1'!$A:$AB,16,FALSE)</f>
        <v>0</v>
      </c>
      <c r="N377" s="123"/>
      <c r="O377" s="123"/>
      <c r="P377" s="123">
        <v>414</v>
      </c>
      <c r="Q377" s="123">
        <v>458</v>
      </c>
      <c r="R377" s="123">
        <v>45</v>
      </c>
      <c r="S377" s="121">
        <v>262</v>
      </c>
      <c r="T377" s="121">
        <v>179</v>
      </c>
      <c r="U377" s="125">
        <v>68.320610687022892</v>
      </c>
      <c r="V377" s="121">
        <v>92</v>
      </c>
      <c r="W377" s="125">
        <v>35.114503816793892</v>
      </c>
      <c r="X377" s="124">
        <v>5.822222222222222</v>
      </c>
      <c r="Y377" s="124">
        <v>4.0681818181818183</v>
      </c>
      <c r="Z377" s="124">
        <v>2.0444444444444443</v>
      </c>
      <c r="AA377" s="127">
        <v>45</v>
      </c>
      <c r="AB377" s="125">
        <v>100</v>
      </c>
      <c r="AC377" s="127">
        <v>0</v>
      </c>
      <c r="AD377" s="125">
        <v>0</v>
      </c>
      <c r="AE377" s="127">
        <v>0</v>
      </c>
      <c r="AF377" s="125">
        <v>0</v>
      </c>
      <c r="AG377" s="127">
        <v>0</v>
      </c>
      <c r="AH377" s="125">
        <v>0</v>
      </c>
      <c r="AI377" s="123">
        <v>44</v>
      </c>
      <c r="AJ377" s="123">
        <v>48</v>
      </c>
      <c r="AK377" s="125">
        <v>47.826086956521742</v>
      </c>
      <c r="AL377" s="125">
        <v>52.173913043478258</v>
      </c>
      <c r="AM377" s="125">
        <v>100</v>
      </c>
      <c r="AN377" s="126">
        <v>35.380434782608695</v>
      </c>
    </row>
    <row r="378" spans="1:40" x14ac:dyDescent="0.25">
      <c r="A378" s="149" t="s">
        <v>1323</v>
      </c>
      <c r="B378" s="123" t="s">
        <v>1323</v>
      </c>
      <c r="C378" s="155" t="str">
        <f>VLOOKUP(A378,'Questions_de_Village_V1-2-1'!$A:$AB,1,FALSE)</f>
        <v>Hidjelidje 2</v>
      </c>
      <c r="D378" s="155" t="str">
        <f>VLOOKUP(A378,'Questions_de_Village_V1-2-1'!$A:$AB,9,FALSE)</f>
        <v>Hidjelidje2</v>
      </c>
      <c r="E378" s="155">
        <f>VLOOKUP(A378,'Questions_de_Village_V1-2-1'!$A:$AB,4,FALSE)</f>
        <v>12.563456630999999</v>
      </c>
      <c r="F378" s="155">
        <f>VLOOKUP(A378,'Questions_de_Village_V1-2-1'!$A:$AB,5,FALSE)</f>
        <v>16.6962810297</v>
      </c>
      <c r="G378" s="155">
        <f>VLOOKUP(A378,'Questions_de_Village_V1-2-1'!$A:$AB,6,FALSE)</f>
        <v>309.64600666799998</v>
      </c>
      <c r="H378" s="155"/>
      <c r="I378" s="155" t="str">
        <f>VLOOKUP(A378,'Questions_de_Village_V1-2-1'!$A:$AB,10,FALSE)</f>
        <v>Mayakne</v>
      </c>
      <c r="J378" s="155" t="str">
        <f>VLOOKUP(A378,'Questions_de_Village_V1-2-1'!$A:$AB,11,FALSE)</f>
        <v>Gambir</v>
      </c>
      <c r="K378" s="155" t="str">
        <f>VLOOKUP(A378,'Questions_de_Village_V1-2-1'!$A:$AB,14,FALSE)</f>
        <v>bh_in_village</v>
      </c>
      <c r="L378" s="155">
        <f>VLOOKUP(A378,'Questions_de_Village_V1-2-1'!$A:$AB,15,FALSE)</f>
        <v>1</v>
      </c>
      <c r="M378" s="155">
        <f>VLOOKUP(A378,'Questions_de_Village_V1-2-1'!$A:$AB,16,FALSE)</f>
        <v>0</v>
      </c>
      <c r="N378" s="123"/>
      <c r="O378" s="123"/>
      <c r="P378" s="123">
        <v>536</v>
      </c>
      <c r="Q378" s="123">
        <v>562</v>
      </c>
      <c r="R378" s="123">
        <v>27</v>
      </c>
      <c r="S378" s="121">
        <v>171</v>
      </c>
      <c r="T378" s="121">
        <v>117</v>
      </c>
      <c r="U378" s="125">
        <v>68.421052631578945</v>
      </c>
      <c r="V378" s="121">
        <v>66</v>
      </c>
      <c r="W378" s="125">
        <v>38.596491228070171</v>
      </c>
      <c r="X378" s="124">
        <v>6.333333333333333</v>
      </c>
      <c r="Y378" s="124">
        <v>4.333333333333333</v>
      </c>
      <c r="Z378" s="124">
        <v>2.4444444444444446</v>
      </c>
      <c r="AA378" s="127">
        <v>25</v>
      </c>
      <c r="AB378" s="125">
        <v>92.592592592592595</v>
      </c>
      <c r="AC378" s="127">
        <v>2</v>
      </c>
      <c r="AD378" s="125">
        <v>7.4074074074074066</v>
      </c>
      <c r="AE378" s="127">
        <v>0</v>
      </c>
      <c r="AF378" s="125">
        <v>0</v>
      </c>
      <c r="AG378" s="127">
        <v>0</v>
      </c>
      <c r="AH378" s="125">
        <v>0</v>
      </c>
      <c r="AI378" s="123">
        <v>33</v>
      </c>
      <c r="AJ378" s="123">
        <v>32</v>
      </c>
      <c r="AK378" s="125">
        <v>50</v>
      </c>
      <c r="AL378" s="125">
        <v>48.484848484848484</v>
      </c>
      <c r="AM378" s="125">
        <v>98.484848484848484</v>
      </c>
      <c r="AN378" s="126">
        <v>29.454545454545453</v>
      </c>
    </row>
    <row r="379" spans="1:40" x14ac:dyDescent="0.25">
      <c r="A379" s="149" t="s">
        <v>1324</v>
      </c>
      <c r="B379" s="123" t="s">
        <v>1324</v>
      </c>
      <c r="C379" s="155" t="str">
        <f>VLOOKUP(A379,'Questions_de_Village_V1-2-1'!$A:$AB,1,FALSE)</f>
        <v>Hidjelidje 3</v>
      </c>
      <c r="D379" s="155" t="str">
        <f>VLOOKUP(A379,'Questions_de_Village_V1-2-1'!$A:$AB,9,FALSE)</f>
        <v>Hidjelidje3</v>
      </c>
      <c r="E379" s="155">
        <f>VLOOKUP(A379,'Questions_de_Village_V1-2-1'!$A:$AB,4,FALSE)</f>
        <v>12.5293002668</v>
      </c>
      <c r="F379" s="155">
        <f>VLOOKUP(A379,'Questions_de_Village_V1-2-1'!$A:$AB,5,FALSE)</f>
        <v>16.698334581400001</v>
      </c>
      <c r="G379" s="155">
        <f>VLOOKUP(A379,'Questions_de_Village_V1-2-1'!$A:$AB,6,FALSE)</f>
        <v>297.909092708</v>
      </c>
      <c r="H379" s="155"/>
      <c r="I379" s="155" t="str">
        <f>VLOOKUP(A379,'Questions_de_Village_V1-2-1'!$A:$AB,10,FALSE)</f>
        <v>Mayakne</v>
      </c>
      <c r="J379" s="155" t="str">
        <f>VLOOKUP(A379,'Questions_de_Village_V1-2-1'!$A:$AB,11,FALSE)</f>
        <v>Gambir</v>
      </c>
      <c r="K379" s="155" t="str">
        <f>VLOOKUP(A379,'Questions_de_Village_V1-2-1'!$A:$AB,14,FALSE)</f>
        <v>bh_in_village</v>
      </c>
      <c r="L379" s="155">
        <f>VLOOKUP(A379,'Questions_de_Village_V1-2-1'!$A:$AB,15,FALSE)</f>
        <v>1</v>
      </c>
      <c r="M379" s="155">
        <f>VLOOKUP(A379,'Questions_de_Village_V1-2-1'!$A:$AB,16,FALSE)</f>
        <v>0</v>
      </c>
      <c r="N379" s="123"/>
      <c r="O379" s="123"/>
      <c r="P379" s="123">
        <v>563</v>
      </c>
      <c r="Q379" s="123">
        <v>590</v>
      </c>
      <c r="R379" s="123">
        <v>28</v>
      </c>
      <c r="S379" s="121">
        <v>149</v>
      </c>
      <c r="T379" s="121">
        <v>94</v>
      </c>
      <c r="U379" s="125">
        <v>63.087248322147651</v>
      </c>
      <c r="V379" s="121">
        <v>54</v>
      </c>
      <c r="W379" s="125">
        <v>36.241610738255034</v>
      </c>
      <c r="X379" s="124">
        <v>5.3214285714285712</v>
      </c>
      <c r="Y379" s="124">
        <v>3.76</v>
      </c>
      <c r="Z379" s="124">
        <v>1.9285714285714286</v>
      </c>
      <c r="AA379" s="127">
        <v>27</v>
      </c>
      <c r="AB379" s="125">
        <v>96.428571428571431</v>
      </c>
      <c r="AC379" s="127">
        <v>1</v>
      </c>
      <c r="AD379" s="125">
        <v>3.5714285714285712</v>
      </c>
      <c r="AE379" s="127">
        <v>0</v>
      </c>
      <c r="AF379" s="125">
        <v>0</v>
      </c>
      <c r="AG379" s="127">
        <v>0</v>
      </c>
      <c r="AH379" s="125">
        <v>0</v>
      </c>
      <c r="AI379" s="123">
        <v>29</v>
      </c>
      <c r="AJ379" s="123">
        <v>25</v>
      </c>
      <c r="AK379" s="125">
        <v>53.703703703703709</v>
      </c>
      <c r="AL379" s="125">
        <v>46.296296296296298</v>
      </c>
      <c r="AM379" s="125">
        <v>100</v>
      </c>
      <c r="AN379" s="126">
        <v>34.037037037037038</v>
      </c>
    </row>
    <row r="380" spans="1:40" x14ac:dyDescent="0.25">
      <c r="A380" s="149" t="s">
        <v>1209</v>
      </c>
      <c r="B380" s="123" t="s">
        <v>1209</v>
      </c>
      <c r="C380" s="155" t="str">
        <f>VLOOKUP(A380,'Questions_de_Village_V1-2-1'!$A:$AB,1,FALSE)</f>
        <v>Hidjelidje Mankere</v>
      </c>
      <c r="D380" s="155" t="str">
        <f>VLOOKUP(A380,'Questions_de_Village_V1-2-1'!$A:$AB,9,FALSE)</f>
        <v>Mankere</v>
      </c>
      <c r="E380" s="155">
        <f>VLOOKUP(A380,'Questions_de_Village_V1-2-1'!$A:$AB,4,FALSE)</f>
        <v>12.4603642763</v>
      </c>
      <c r="F380" s="155">
        <f>VLOOKUP(A380,'Questions_de_Village_V1-2-1'!$A:$AB,5,FALSE)</f>
        <v>17.0321484336</v>
      </c>
      <c r="G380" s="155">
        <f>VLOOKUP(A380,'Questions_de_Village_V1-2-1'!$A:$AB,6,FALSE)</f>
        <v>304.56662091800001</v>
      </c>
      <c r="H380" s="155"/>
      <c r="I380" s="155" t="str">
        <f>VLOOKUP(A380,'Questions_de_Village_V1-2-1'!$A:$AB,10,FALSE)</f>
        <v>Tania_1_Bokoro_</v>
      </c>
      <c r="J380" s="155" t="str">
        <f>VLOOKUP(A380,'Questions_de_Village_V1-2-1'!$A:$AB,11,FALSE)</f>
        <v>Bokoro</v>
      </c>
      <c r="K380" s="155" t="str">
        <f>VLOOKUP(A380,'Questions_de_Village_V1-2-1'!$A:$AB,14,FALSE)</f>
        <v>bh_in_village</v>
      </c>
      <c r="L380" s="155">
        <f>VLOOKUP(A380,'Questions_de_Village_V1-2-1'!$A:$AB,15,FALSE)</f>
        <v>1</v>
      </c>
      <c r="M380" s="155">
        <f>VLOOKUP(A380,'Questions_de_Village_V1-2-1'!$A:$AB,16,FALSE)</f>
        <v>0</v>
      </c>
      <c r="N380" s="123"/>
      <c r="O380" s="123"/>
      <c r="P380" s="123">
        <v>42</v>
      </c>
      <c r="Q380" s="123">
        <v>62</v>
      </c>
      <c r="R380" s="123">
        <v>21</v>
      </c>
      <c r="S380" s="121">
        <v>137</v>
      </c>
      <c r="T380" s="121">
        <v>93</v>
      </c>
      <c r="U380" s="125">
        <v>67.883211678832112</v>
      </c>
      <c r="V380" s="121">
        <v>34</v>
      </c>
      <c r="W380" s="125">
        <v>24.817518248175183</v>
      </c>
      <c r="X380" s="124">
        <v>6.5238095238095237</v>
      </c>
      <c r="Y380" s="124">
        <v>5.4705882352941178</v>
      </c>
      <c r="Z380" s="124">
        <v>1.6190476190476191</v>
      </c>
      <c r="AA380" s="127">
        <v>19</v>
      </c>
      <c r="AB380" s="125">
        <v>90.476190476190482</v>
      </c>
      <c r="AC380" s="127">
        <v>1</v>
      </c>
      <c r="AD380" s="125">
        <v>4.7619047619047619</v>
      </c>
      <c r="AE380" s="127">
        <v>1</v>
      </c>
      <c r="AF380" s="125">
        <v>4.7619047619047619</v>
      </c>
      <c r="AG380" s="127">
        <v>0</v>
      </c>
      <c r="AH380" s="125">
        <v>0</v>
      </c>
      <c r="AI380" s="123">
        <v>15</v>
      </c>
      <c r="AJ380" s="123">
        <v>19</v>
      </c>
      <c r="AK380" s="125">
        <v>44.117647058823529</v>
      </c>
      <c r="AL380" s="125">
        <v>55.882352941176471</v>
      </c>
      <c r="AM380" s="125">
        <v>100</v>
      </c>
      <c r="AN380" s="126">
        <v>36.029411764705884</v>
      </c>
    </row>
    <row r="381" spans="1:40" x14ac:dyDescent="0.25">
      <c r="A381" s="149" t="s">
        <v>1832</v>
      </c>
      <c r="B381" s="123" t="s">
        <v>1967</v>
      </c>
      <c r="C381" s="155" t="e">
        <f>VLOOKUP(A381,'Questions_de_Village_V1-2-1'!$A:$AB,1,FALSE)</f>
        <v>#N/A</v>
      </c>
      <c r="D381" s="155" t="e">
        <f>VLOOKUP(A381,'Questions_de_Village_V1-2-1'!$A:$AB,9,FALSE)</f>
        <v>#N/A</v>
      </c>
      <c r="E381" s="155" t="e">
        <f>VLOOKUP(A381,'Questions_de_Village_V1-2-1'!$A:$AB,4,FALSE)</f>
        <v>#N/A</v>
      </c>
      <c r="F381" s="155" t="e">
        <f>VLOOKUP(A381,'Questions_de_Village_V1-2-1'!$A:$AB,5,FALSE)</f>
        <v>#N/A</v>
      </c>
      <c r="G381" s="155" t="e">
        <f>VLOOKUP(A381,'Questions_de_Village_V1-2-1'!$A:$AB,6,FALSE)</f>
        <v>#N/A</v>
      </c>
      <c r="H381" s="155"/>
      <c r="I381" s="155" t="e">
        <f>VLOOKUP(A381,'Questions_de_Village_V1-2-1'!$A:$AB,10,FALSE)</f>
        <v>#N/A</v>
      </c>
      <c r="J381" s="155" t="e">
        <f>VLOOKUP(A381,'Questions_de_Village_V1-2-1'!$A:$AB,11,FALSE)</f>
        <v>#N/A</v>
      </c>
      <c r="K381" s="155" t="e">
        <f>VLOOKUP(A381,'Questions_de_Village_V1-2-1'!$A:$AB,14,FALSE)</f>
        <v>#N/A</v>
      </c>
      <c r="L381" s="155" t="e">
        <f>VLOOKUP(A381,'Questions_de_Village_V1-2-1'!$A:$AB,15,FALSE)</f>
        <v>#N/A</v>
      </c>
      <c r="M381" s="155" t="e">
        <f>VLOOKUP(A381,'Questions_de_Village_V1-2-1'!$A:$AB,16,FALSE)</f>
        <v>#N/A</v>
      </c>
      <c r="N381" s="123"/>
      <c r="O381" s="123"/>
      <c r="P381" s="123">
        <v>2710</v>
      </c>
      <c r="Q381" s="123">
        <v>2763</v>
      </c>
      <c r="R381" s="123">
        <v>54</v>
      </c>
      <c r="S381" s="121">
        <v>402</v>
      </c>
      <c r="T381" s="121">
        <v>287</v>
      </c>
      <c r="U381" s="125">
        <v>71.393034825870643</v>
      </c>
      <c r="V381" s="121">
        <v>112</v>
      </c>
      <c r="W381" s="125">
        <v>27.860696517412936</v>
      </c>
      <c r="X381" s="124">
        <v>7.4444444444444446</v>
      </c>
      <c r="Y381" s="124">
        <v>5.3148148148148149</v>
      </c>
      <c r="Z381" s="124">
        <v>2.074074074074074</v>
      </c>
      <c r="AA381" s="127">
        <v>42</v>
      </c>
      <c r="AB381" s="125">
        <v>77.777777777777786</v>
      </c>
      <c r="AC381" s="127">
        <v>8</v>
      </c>
      <c r="AD381" s="125">
        <v>14.814814814814813</v>
      </c>
      <c r="AE381" s="127">
        <v>3</v>
      </c>
      <c r="AF381" s="125">
        <v>5.5555555555555554</v>
      </c>
      <c r="AG381" s="127">
        <v>0</v>
      </c>
      <c r="AH381" s="125">
        <v>0</v>
      </c>
      <c r="AI381" s="123">
        <v>63</v>
      </c>
      <c r="AJ381" s="123">
        <v>49</v>
      </c>
      <c r="AK381" s="125">
        <v>56.25</v>
      </c>
      <c r="AL381" s="125">
        <v>43.75</v>
      </c>
      <c r="AM381" s="125">
        <v>100</v>
      </c>
      <c r="AN381" s="126">
        <v>42.276785714285715</v>
      </c>
    </row>
    <row r="382" spans="1:40" x14ac:dyDescent="0.25">
      <c r="A382" s="149" t="s">
        <v>1476</v>
      </c>
      <c r="B382" s="123" t="s">
        <v>2035</v>
      </c>
      <c r="C382" s="155" t="str">
        <f>VLOOKUP(A382,'Questions_de_Village_V1-2-1'!$A:$AB,1,FALSE)</f>
        <v>Hila Allah</v>
      </c>
      <c r="D382" s="155" t="str">
        <f>VLOOKUP(A382,'Questions_de_Village_V1-2-1'!$A:$AB,9,FALSE)</f>
        <v>Hilé Alla</v>
      </c>
      <c r="E382" s="155">
        <f>VLOOKUP(A382,'Questions_de_Village_V1-2-1'!$A:$AB,4,FALSE)</f>
        <v>12.2427957835</v>
      </c>
      <c r="F382" s="155">
        <f>VLOOKUP(A382,'Questions_de_Village_V1-2-1'!$A:$AB,5,FALSE)</f>
        <v>17.110811235100002</v>
      </c>
      <c r="G382" s="155">
        <f>VLOOKUP(A382,'Questions_de_Village_V1-2-1'!$A:$AB,6,FALSE)</f>
        <v>337.17180733999999</v>
      </c>
      <c r="H382" s="155"/>
      <c r="I382" s="155" t="str">
        <f>VLOOKUP(A382,'Questions_de_Village_V1-2-1'!$A:$AB,10,FALSE)</f>
        <v>Tania_1_Bokoro_</v>
      </c>
      <c r="J382" s="155" t="str">
        <f>VLOOKUP(A382,'Questions_de_Village_V1-2-1'!$A:$AB,11,FALSE)</f>
        <v>Tchawai</v>
      </c>
      <c r="K382" s="155" t="str">
        <f>VLOOKUP(A382,'Questions_de_Village_V1-2-1'!$A:$AB,14,FALSE)</f>
        <v>bh_in_village</v>
      </c>
      <c r="L382" s="155">
        <f>VLOOKUP(A382,'Questions_de_Village_V1-2-1'!$A:$AB,15,FALSE)</f>
        <v>1</v>
      </c>
      <c r="M382" s="155">
        <f>VLOOKUP(A382,'Questions_de_Village_V1-2-1'!$A:$AB,16,FALSE)</f>
        <v>0</v>
      </c>
      <c r="N382" s="123"/>
      <c r="O382" s="123"/>
      <c r="P382" s="123">
        <v>1436</v>
      </c>
      <c r="Q382" s="123">
        <v>1501</v>
      </c>
      <c r="R382" s="123">
        <v>66</v>
      </c>
      <c r="S382" s="121">
        <v>491</v>
      </c>
      <c r="T382" s="121">
        <v>360</v>
      </c>
      <c r="U382" s="125">
        <v>73.319755600814659</v>
      </c>
      <c r="V382" s="121">
        <v>132</v>
      </c>
      <c r="W382" s="125">
        <v>26.883910386965375</v>
      </c>
      <c r="X382" s="124">
        <v>7.4393939393939394</v>
      </c>
      <c r="Y382" s="124">
        <v>5.4545454545454541</v>
      </c>
      <c r="Z382" s="124">
        <v>2</v>
      </c>
      <c r="AA382" s="127">
        <v>63</v>
      </c>
      <c r="AB382" s="125">
        <v>95.454545454545453</v>
      </c>
      <c r="AC382" s="127">
        <v>3</v>
      </c>
      <c r="AD382" s="125">
        <v>4.5454545454545459</v>
      </c>
      <c r="AE382" s="127">
        <v>0</v>
      </c>
      <c r="AF382" s="125">
        <v>0</v>
      </c>
      <c r="AG382" s="127">
        <v>0</v>
      </c>
      <c r="AH382" s="125">
        <v>0</v>
      </c>
      <c r="AI382" s="123">
        <v>58</v>
      </c>
      <c r="AJ382" s="123">
        <v>74</v>
      </c>
      <c r="AK382" s="125">
        <v>43.939393939393938</v>
      </c>
      <c r="AL382" s="125">
        <v>56.060606060606055</v>
      </c>
      <c r="AM382" s="125">
        <v>100</v>
      </c>
      <c r="AN382" s="126">
        <v>35</v>
      </c>
    </row>
    <row r="383" spans="1:40" x14ac:dyDescent="0.25">
      <c r="A383" s="149" t="s">
        <v>1594</v>
      </c>
      <c r="B383" s="123" t="s">
        <v>1967</v>
      </c>
      <c r="C383" s="155" t="str">
        <f>VLOOKUP(A383,'Questions_de_Village_V1-2-1'!$A:$AB,1,FALSE)</f>
        <v>Hile Abhoura</v>
      </c>
      <c r="D383" s="155" t="str">
        <f>VLOOKUP(A383,'Questions_de_Village_V1-2-1'!$A:$AB,9,FALSE)</f>
        <v>Hile Abhoura</v>
      </c>
      <c r="E383" s="155">
        <f>VLOOKUP(A383,'Questions_de_Village_V1-2-1'!$A:$AB,4,FALSE)</f>
        <v>12.183662015399999</v>
      </c>
      <c r="F383" s="155">
        <f>VLOOKUP(A383,'Questions_de_Village_V1-2-1'!$A:$AB,5,FALSE)</f>
        <v>17.028169826599999</v>
      </c>
      <c r="G383" s="155">
        <f>VLOOKUP(A383,'Questions_de_Village_V1-2-1'!$A:$AB,6,FALSE)</f>
        <v>310.96649961600002</v>
      </c>
      <c r="H383" s="155"/>
      <c r="I383" s="155" t="str">
        <f>VLOOKUP(A383,'Questions_de_Village_V1-2-1'!$A:$AB,10,FALSE)</f>
        <v>Tania_2_Dukshi_</v>
      </c>
      <c r="J383" s="155" t="str">
        <f>VLOOKUP(A383,'Questions_de_Village_V1-2-1'!$A:$AB,11,FALSE)</f>
        <v>Dilbini</v>
      </c>
      <c r="K383" s="155" t="str">
        <f>VLOOKUP(A383,'Questions_de_Village_V1-2-1'!$A:$AB,14,FALSE)</f>
        <v>bh_in_village</v>
      </c>
      <c r="L383" s="155">
        <f>VLOOKUP(A383,'Questions_de_Village_V1-2-1'!$A:$AB,15,FALSE)</f>
        <v>1</v>
      </c>
      <c r="M383" s="155">
        <f>VLOOKUP(A383,'Questions_de_Village_V1-2-1'!$A:$AB,16,FALSE)</f>
        <v>0</v>
      </c>
      <c r="N383" s="123"/>
      <c r="O383" s="123"/>
      <c r="P383" s="123">
        <v>1914</v>
      </c>
      <c r="Q383" s="123">
        <v>1938</v>
      </c>
      <c r="R383" s="123">
        <v>25</v>
      </c>
      <c r="S383" s="121">
        <v>147</v>
      </c>
      <c r="T383" s="121">
        <v>98</v>
      </c>
      <c r="U383" s="125">
        <v>66.666666666666657</v>
      </c>
      <c r="V383" s="121">
        <v>44</v>
      </c>
      <c r="W383" s="125">
        <v>29.931972789115648</v>
      </c>
      <c r="X383" s="124">
        <v>5.88</v>
      </c>
      <c r="Y383" s="124">
        <v>3.92</v>
      </c>
      <c r="Z383" s="124">
        <v>1.76</v>
      </c>
      <c r="AA383" s="127">
        <v>22</v>
      </c>
      <c r="AB383" s="125">
        <v>88</v>
      </c>
      <c r="AC383" s="127">
        <v>2</v>
      </c>
      <c r="AD383" s="125">
        <v>8</v>
      </c>
      <c r="AE383" s="127">
        <v>0</v>
      </c>
      <c r="AF383" s="125">
        <v>0</v>
      </c>
      <c r="AG383" s="127">
        <v>0</v>
      </c>
      <c r="AH383" s="125">
        <v>0</v>
      </c>
      <c r="AI383" s="123">
        <v>22</v>
      </c>
      <c r="AJ383" s="123">
        <v>22</v>
      </c>
      <c r="AK383" s="125">
        <v>50</v>
      </c>
      <c r="AL383" s="125">
        <v>50</v>
      </c>
      <c r="AM383" s="125">
        <v>100</v>
      </c>
      <c r="AN383" s="126">
        <v>38.75</v>
      </c>
    </row>
    <row r="384" spans="1:40" x14ac:dyDescent="0.25">
      <c r="A384" s="122" t="s">
        <v>1875</v>
      </c>
      <c r="B384" s="123" t="s">
        <v>1875</v>
      </c>
      <c r="C384" s="155" t="str">
        <f>VLOOKUP(A384,'Questions_de_Village_V1-2-1'!$A:$AB,1,FALSE)</f>
        <v>Hile Moustapha</v>
      </c>
      <c r="D384" s="155" t="str">
        <f>VLOOKUP(A384,'Questions_de_Village_V1-2-1'!$A:$AB,9,FALSE)</f>
        <v>Hilé Moustapha</v>
      </c>
      <c r="E384" s="155">
        <f>VLOOKUP(A384,'Questions_de_Village_V1-2-1'!$A:$AB,4,FALSE)</f>
        <v>11.9161548528</v>
      </c>
      <c r="F384" s="155">
        <f>VLOOKUP(A384,'Questions_de_Village_V1-2-1'!$A:$AB,5,FALSE)</f>
        <v>17.2182316134</v>
      </c>
      <c r="G384" s="155">
        <f>VLOOKUP(A384,'Questions_de_Village_V1-2-1'!$A:$AB,6,FALSE)</f>
        <v>318.25126807100003</v>
      </c>
      <c r="H384" s="155"/>
      <c r="I384" s="155" t="str">
        <f>VLOOKUP(A384,'Questions_de_Village_V1-2-1'!$A:$AB,10,FALSE)</f>
        <v>Borno</v>
      </c>
      <c r="J384" s="155" t="str">
        <f>VLOOKUP(A384,'Questions_de_Village_V1-2-1'!$A:$AB,11,FALSE)</f>
        <v>Gama</v>
      </c>
      <c r="K384" s="155" t="str">
        <f>VLOOKUP(A384,'Questions_de_Village_V1-2-1'!$A:$AB,14,FALSE)</f>
        <v>bh_in_village</v>
      </c>
      <c r="L384" s="155">
        <f>VLOOKUP(A384,'Questions_de_Village_V1-2-1'!$A:$AB,15,FALSE)</f>
        <v>2</v>
      </c>
      <c r="M384" s="155">
        <f>VLOOKUP(A384,'Questions_de_Village_V1-2-1'!$A:$AB,16,FALSE)</f>
        <v>0</v>
      </c>
      <c r="N384" s="123"/>
      <c r="O384" s="123"/>
      <c r="P384" s="123">
        <v>1928</v>
      </c>
      <c r="Q384" s="123">
        <v>1963</v>
      </c>
      <c r="R384" s="123">
        <v>36</v>
      </c>
      <c r="S384" s="121">
        <v>204</v>
      </c>
      <c r="T384" s="121">
        <v>130</v>
      </c>
      <c r="U384" s="125">
        <v>63.725490196078425</v>
      </c>
      <c r="V384" s="121">
        <v>75</v>
      </c>
      <c r="W384" s="125">
        <v>36.764705882352942</v>
      </c>
      <c r="X384" s="124">
        <v>5.666666666666667</v>
      </c>
      <c r="Y384" s="124">
        <v>3.6111111111111112</v>
      </c>
      <c r="Z384" s="124">
        <v>2.0833333333333335</v>
      </c>
      <c r="AA384" s="127">
        <v>34</v>
      </c>
      <c r="AB384" s="125">
        <v>94.444444444444443</v>
      </c>
      <c r="AC384" s="127">
        <v>2</v>
      </c>
      <c r="AD384" s="125">
        <v>5.5555555555555554</v>
      </c>
      <c r="AE384" s="127">
        <v>0</v>
      </c>
      <c r="AF384" s="125">
        <v>0</v>
      </c>
      <c r="AG384" s="127">
        <v>0</v>
      </c>
      <c r="AH384" s="125">
        <v>0</v>
      </c>
      <c r="AI384" s="123">
        <v>34</v>
      </c>
      <c r="AJ384" s="123">
        <v>39</v>
      </c>
      <c r="AK384" s="125">
        <v>45.333333333333329</v>
      </c>
      <c r="AL384" s="125">
        <v>52</v>
      </c>
      <c r="AM384" s="125">
        <v>97.333333333333329</v>
      </c>
      <c r="AN384" s="126">
        <v>28.146666666666668</v>
      </c>
    </row>
    <row r="385" spans="1:40" x14ac:dyDescent="0.25">
      <c r="A385" s="149" t="s">
        <v>1210</v>
      </c>
      <c r="B385" s="123" t="s">
        <v>1210</v>
      </c>
      <c r="C385" s="155" t="str">
        <f>VLOOKUP(A385,'Questions_de_Village_V1-2-1'!$A:$AB,1,FALSE)</f>
        <v>Hile Wadai</v>
      </c>
      <c r="D385" s="155" t="str">
        <f>VLOOKUP(A385,'Questions_de_Village_V1-2-1'!$A:$AB,9,FALSE)</f>
        <v>Ouaddaï</v>
      </c>
      <c r="E385" s="155">
        <f>VLOOKUP(A385,'Questions_de_Village_V1-2-1'!$A:$AB,4,FALSE)</f>
        <v>12.318874082800001</v>
      </c>
      <c r="F385" s="155">
        <f>VLOOKUP(A385,'Questions_de_Village_V1-2-1'!$A:$AB,5,FALSE)</f>
        <v>17.067956107299999</v>
      </c>
      <c r="G385" s="155">
        <f>VLOOKUP(A385,'Questions_de_Village_V1-2-1'!$A:$AB,6,FALSE)</f>
        <v>311.98221307</v>
      </c>
      <c r="H385" s="155"/>
      <c r="I385" s="155" t="str">
        <f>VLOOKUP(A385,'Questions_de_Village_V1-2-1'!$A:$AB,10,FALSE)</f>
        <v>Tania_1_Bokoro_</v>
      </c>
      <c r="J385" s="155" t="str">
        <f>VLOOKUP(A385,'Questions_de_Village_V1-2-1'!$A:$AB,11,FALSE)</f>
        <v>Bokoro</v>
      </c>
      <c r="K385" s="155" t="str">
        <f>VLOOKUP(A385,'Questions_de_Village_V1-2-1'!$A:$AB,14,FALSE)</f>
        <v>bh_in_village</v>
      </c>
      <c r="L385" s="155">
        <f>VLOOKUP(A385,'Questions_de_Village_V1-2-1'!$A:$AB,15,FALSE)</f>
        <v>1</v>
      </c>
      <c r="M385" s="155">
        <f>VLOOKUP(A385,'Questions_de_Village_V1-2-1'!$A:$AB,16,FALSE)</f>
        <v>0</v>
      </c>
      <c r="N385" s="123"/>
      <c r="O385" s="123"/>
      <c r="P385" s="123">
        <v>7247</v>
      </c>
      <c r="Q385" s="123">
        <v>7273</v>
      </c>
      <c r="R385" s="123">
        <v>27</v>
      </c>
      <c r="S385" s="121">
        <v>182</v>
      </c>
      <c r="T385" s="121">
        <v>129</v>
      </c>
      <c r="U385" s="125">
        <v>70.879120879120876</v>
      </c>
      <c r="V385" s="121">
        <v>45</v>
      </c>
      <c r="W385" s="125">
        <v>24.725274725274726</v>
      </c>
      <c r="X385" s="124">
        <v>6.7407407407407405</v>
      </c>
      <c r="Y385" s="124">
        <v>4.7777777777777777</v>
      </c>
      <c r="Z385" s="124">
        <v>1.6666666666666667</v>
      </c>
      <c r="AA385" s="127">
        <v>27</v>
      </c>
      <c r="AB385" s="125">
        <v>100</v>
      </c>
      <c r="AC385" s="127">
        <v>0</v>
      </c>
      <c r="AD385" s="125">
        <v>0</v>
      </c>
      <c r="AE385" s="127">
        <v>0</v>
      </c>
      <c r="AF385" s="125">
        <v>0</v>
      </c>
      <c r="AG385" s="127">
        <v>0</v>
      </c>
      <c r="AH385" s="125">
        <v>0</v>
      </c>
      <c r="AI385" s="123">
        <v>22</v>
      </c>
      <c r="AJ385" s="123">
        <v>23</v>
      </c>
      <c r="AK385" s="125">
        <v>48.888888888888886</v>
      </c>
      <c r="AL385" s="125">
        <v>51.111111111111107</v>
      </c>
      <c r="AM385" s="125">
        <v>100</v>
      </c>
      <c r="AN385" s="126">
        <v>32.4</v>
      </c>
    </row>
    <row r="386" spans="1:40" x14ac:dyDescent="0.25">
      <c r="A386" s="122" t="s">
        <v>1477</v>
      </c>
      <c r="B386" s="123" t="s">
        <v>2033</v>
      </c>
      <c r="C386" s="155" t="str">
        <f>VLOOKUP(A386,'Questions_de_Village_V1-2-1'!$A:$AB,1,FALSE)</f>
        <v>Hile-Adano</v>
      </c>
      <c r="D386" s="155" t="str">
        <f>VLOOKUP(A386,'Questions_de_Village_V1-2-1'!$A:$AB,9,FALSE)</f>
        <v>Hilé Adanao</v>
      </c>
      <c r="E386" s="155">
        <f>VLOOKUP(A386,'Questions_de_Village_V1-2-1'!$A:$AB,4,FALSE)</f>
        <v>12.297096529299999</v>
      </c>
      <c r="F386" s="155">
        <f>VLOOKUP(A386,'Questions_de_Village_V1-2-1'!$A:$AB,5,FALSE)</f>
        <v>17.120495761899999</v>
      </c>
      <c r="G386" s="155">
        <f>VLOOKUP(A386,'Questions_de_Village_V1-2-1'!$A:$AB,6,FALSE)</f>
        <v>314.40806156100001</v>
      </c>
      <c r="H386" s="155"/>
      <c r="I386" s="155" t="str">
        <f>VLOOKUP(A386,'Questions_de_Village_V1-2-1'!$A:$AB,10,FALSE)</f>
        <v>Tania_2_Dukshi_</v>
      </c>
      <c r="J386" s="155" t="str">
        <f>VLOOKUP(A386,'Questions_de_Village_V1-2-1'!$A:$AB,11,FALSE)</f>
        <v>Tchawai</v>
      </c>
      <c r="K386" s="155" t="str">
        <f>VLOOKUP(A386,'Questions_de_Village_V1-2-1'!$A:$AB,14,FALSE)</f>
        <v>bh_in_next_village</v>
      </c>
      <c r="L386" s="155">
        <f>VLOOKUP(A386,'Questions_de_Village_V1-2-1'!$A:$AB,15,FALSE)</f>
        <v>0</v>
      </c>
      <c r="M386" s="155">
        <f>VLOOKUP(A386,'Questions_de_Village_V1-2-1'!$A:$AB,16,FALSE)</f>
        <v>0</v>
      </c>
      <c r="N386" s="123"/>
      <c r="O386" s="123"/>
      <c r="P386" s="123">
        <v>1232</v>
      </c>
      <c r="Q386" s="123">
        <v>1239</v>
      </c>
      <c r="R386" s="123">
        <v>8</v>
      </c>
      <c r="S386" s="121">
        <v>51</v>
      </c>
      <c r="T386" s="121">
        <v>36</v>
      </c>
      <c r="U386" s="125">
        <v>70.588235294117652</v>
      </c>
      <c r="V386" s="121">
        <v>10</v>
      </c>
      <c r="W386" s="125">
        <v>19.607843137254903</v>
      </c>
      <c r="X386" s="124">
        <v>6.375</v>
      </c>
      <c r="Y386" s="124">
        <v>4.5</v>
      </c>
      <c r="Z386" s="124">
        <v>1.25</v>
      </c>
      <c r="AA386" s="127">
        <v>8</v>
      </c>
      <c r="AB386" s="125">
        <v>100</v>
      </c>
      <c r="AC386" s="127">
        <v>0</v>
      </c>
      <c r="AD386" s="125">
        <v>0</v>
      </c>
      <c r="AE386" s="127">
        <v>0</v>
      </c>
      <c r="AF386" s="125">
        <v>0</v>
      </c>
      <c r="AG386" s="127">
        <v>0</v>
      </c>
      <c r="AH386" s="125">
        <v>0</v>
      </c>
      <c r="AI386" s="123">
        <v>4</v>
      </c>
      <c r="AJ386" s="123">
        <v>6</v>
      </c>
      <c r="AK386" s="125">
        <v>40</v>
      </c>
      <c r="AL386" s="125">
        <v>60</v>
      </c>
      <c r="AM386" s="125">
        <v>100</v>
      </c>
      <c r="AN386" s="126">
        <v>39.5</v>
      </c>
    </row>
    <row r="387" spans="1:40" x14ac:dyDescent="0.25">
      <c r="A387" s="122" t="s">
        <v>75</v>
      </c>
      <c r="B387" s="123" t="s">
        <v>75</v>
      </c>
      <c r="C387" s="155" t="str">
        <f>VLOOKUP(A387,'Questions_de_Village_V1-2-1'!$A:$AB,1,FALSE)</f>
        <v>Hilele</v>
      </c>
      <c r="D387" s="155" t="str">
        <f>VLOOKUP(A387,'Questions_de_Village_V1-2-1'!$A:$AB,9,FALSE)</f>
        <v>Hilele</v>
      </c>
      <c r="E387" s="155">
        <f>VLOOKUP(A387,'Questions_de_Village_V1-2-1'!$A:$AB,4,FALSE)</f>
        <v>12.751378518599999</v>
      </c>
      <c r="F387" s="155">
        <f>VLOOKUP(A387,'Questions_de_Village_V1-2-1'!$A:$AB,5,FALSE)</f>
        <v>16.718022579599999</v>
      </c>
      <c r="G387" s="155">
        <f>VLOOKUP(A387,'Questions_de_Village_V1-2-1'!$A:$AB,6,FALSE)</f>
        <v>334.73373301499998</v>
      </c>
      <c r="H387" s="155"/>
      <c r="I387" s="155" t="str">
        <f>VLOOKUP(A387,'Questions_de_Village_V1-2-1'!$A:$AB,10,FALSE)</f>
        <v>Moito</v>
      </c>
      <c r="J387" s="155" t="str">
        <f>VLOOKUP(A387,'Questions_de_Village_V1-2-1'!$A:$AB,11,FALSE)</f>
        <v>Moito</v>
      </c>
      <c r="K387" s="155" t="str">
        <f>VLOOKUP(A387,'Questions_de_Village_V1-2-1'!$A:$AB,14,FALSE)</f>
        <v>open_well_in_or_near_village</v>
      </c>
      <c r="L387" s="155">
        <f>VLOOKUP(A387,'Questions_de_Village_V1-2-1'!$A:$AB,15,FALSE)</f>
        <v>0</v>
      </c>
      <c r="M387" s="155">
        <f>VLOOKUP(A387,'Questions_de_Village_V1-2-1'!$A:$AB,16,FALSE)</f>
        <v>0</v>
      </c>
      <c r="N387" s="123"/>
      <c r="O387" s="123"/>
      <c r="P387" s="123">
        <v>1232</v>
      </c>
      <c r="Q387" s="123">
        <v>1333</v>
      </c>
      <c r="R387" s="123">
        <v>102</v>
      </c>
      <c r="S387" s="121">
        <v>672</v>
      </c>
      <c r="T387" s="121">
        <v>466</v>
      </c>
      <c r="U387" s="125">
        <v>69.345238095238088</v>
      </c>
      <c r="V387" s="121">
        <v>224</v>
      </c>
      <c r="W387" s="125">
        <v>33.333333333333329</v>
      </c>
      <c r="X387" s="124">
        <v>6.5882352941176467</v>
      </c>
      <c r="Y387" s="124">
        <v>4.5686274509803919</v>
      </c>
      <c r="Z387" s="124">
        <v>2.1960784313725492</v>
      </c>
      <c r="AA387" s="127">
        <v>91</v>
      </c>
      <c r="AB387" s="125">
        <v>89.215686274509807</v>
      </c>
      <c r="AC387" s="127">
        <v>9</v>
      </c>
      <c r="AD387" s="125">
        <v>8.8235294117647065</v>
      </c>
      <c r="AE387" s="127">
        <v>1</v>
      </c>
      <c r="AF387" s="125">
        <v>0.98039215686274506</v>
      </c>
      <c r="AG387" s="127">
        <v>0</v>
      </c>
      <c r="AH387" s="125">
        <v>0</v>
      </c>
      <c r="AI387" s="123">
        <v>101</v>
      </c>
      <c r="AJ387" s="123">
        <v>123</v>
      </c>
      <c r="AK387" s="125">
        <v>45.089285714285715</v>
      </c>
      <c r="AL387" s="125">
        <v>54.910714285714292</v>
      </c>
      <c r="AM387" s="125">
        <v>100</v>
      </c>
      <c r="AN387" s="126">
        <v>34.6875</v>
      </c>
    </row>
    <row r="388" spans="1:40" x14ac:dyDescent="0.25">
      <c r="A388" s="122" t="s">
        <v>1478</v>
      </c>
      <c r="B388" s="123" t="s">
        <v>2032</v>
      </c>
      <c r="C388" s="155" t="str">
        <f>VLOOKUP(A388,'Questions_de_Village_V1-2-1'!$A:$AB,1,FALSE)</f>
        <v>Hilite Bachari Abla</v>
      </c>
      <c r="D388" s="155" t="str">
        <f>VLOOKUP(A388,'Questions_de_Village_V1-2-1'!$A:$AB,9,FALSE)</f>
        <v>Hilé Alhinedaī</v>
      </c>
      <c r="E388" s="155">
        <f>VLOOKUP(A388,'Questions_de_Village_V1-2-1'!$A:$AB,4,FALSE)</f>
        <v>12.1719468939</v>
      </c>
      <c r="F388" s="155">
        <f>VLOOKUP(A388,'Questions_de_Village_V1-2-1'!$A:$AB,5,FALSE)</f>
        <v>17.0878292905</v>
      </c>
      <c r="G388" s="155">
        <f>VLOOKUP(A388,'Questions_de_Village_V1-2-1'!$A:$AB,6,FALSE)</f>
        <v>335.63979252799999</v>
      </c>
      <c r="H388" s="155"/>
      <c r="I388" s="155" t="str">
        <f>VLOOKUP(A388,'Questions_de_Village_V1-2-1'!$A:$AB,10,FALSE)</f>
        <v>Tania_1_Bokoro_</v>
      </c>
      <c r="J388" s="155" t="str">
        <f>VLOOKUP(A388,'Questions_de_Village_V1-2-1'!$A:$AB,11,FALSE)</f>
        <v>Tchawai</v>
      </c>
      <c r="K388" s="155" t="str">
        <f>VLOOKUP(A388,'Questions_de_Village_V1-2-1'!$A:$AB,14,FALSE)</f>
        <v>bh_in_village</v>
      </c>
      <c r="L388" s="155">
        <f>VLOOKUP(A388,'Questions_de_Village_V1-2-1'!$A:$AB,15,FALSE)</f>
        <v>1</v>
      </c>
      <c r="M388" s="155">
        <f>VLOOKUP(A388,'Questions_de_Village_V1-2-1'!$A:$AB,16,FALSE)</f>
        <v>0</v>
      </c>
      <c r="N388" s="123"/>
      <c r="O388" s="123"/>
      <c r="P388" s="123">
        <v>1162</v>
      </c>
      <c r="Q388" s="123">
        <v>1210</v>
      </c>
      <c r="R388" s="123">
        <v>49</v>
      </c>
      <c r="S388" s="121">
        <v>254</v>
      </c>
      <c r="T388" s="121">
        <v>167</v>
      </c>
      <c r="U388" s="125">
        <v>65.748031496062993</v>
      </c>
      <c r="V388" s="121">
        <v>53</v>
      </c>
      <c r="W388" s="125">
        <v>20.866141732283463</v>
      </c>
      <c r="X388" s="124">
        <v>5.1836734693877551</v>
      </c>
      <c r="Y388" s="124">
        <v>3.4081632653061225</v>
      </c>
      <c r="Z388" s="124">
        <v>1.0816326530612246</v>
      </c>
      <c r="AA388" s="127">
        <v>41</v>
      </c>
      <c r="AB388" s="125">
        <v>83.673469387755105</v>
      </c>
      <c r="AC388" s="127">
        <v>6</v>
      </c>
      <c r="AD388" s="125">
        <v>12.244897959183673</v>
      </c>
      <c r="AE388" s="127">
        <v>0</v>
      </c>
      <c r="AF388" s="125">
        <v>0</v>
      </c>
      <c r="AG388" s="127">
        <v>0</v>
      </c>
      <c r="AH388" s="125">
        <v>0</v>
      </c>
      <c r="AI388" s="123">
        <v>28</v>
      </c>
      <c r="AJ388" s="123">
        <v>25</v>
      </c>
      <c r="AK388" s="125">
        <v>52.830188679245282</v>
      </c>
      <c r="AL388" s="125">
        <v>47.169811320754718</v>
      </c>
      <c r="AM388" s="125">
        <v>100</v>
      </c>
      <c r="AN388" s="126">
        <v>35.075471698113205</v>
      </c>
    </row>
    <row r="389" spans="1:40" x14ac:dyDescent="0.25">
      <c r="A389" s="122" t="s">
        <v>1479</v>
      </c>
      <c r="B389" s="123" t="s">
        <v>1282</v>
      </c>
      <c r="C389" s="155" t="str">
        <f>VLOOKUP(A389,'Questions_de_Village_V1-2-1'!$A:$AB,1,FALSE)</f>
        <v>Hilite Djarma</v>
      </c>
      <c r="D389" s="155" t="str">
        <f>VLOOKUP(A389,'Questions_de_Village_V1-2-1'!$A:$AB,9,FALSE)</f>
        <v>Hile Djarma</v>
      </c>
      <c r="E389" s="155">
        <f>VLOOKUP(A389,'Questions_de_Village_V1-2-1'!$A:$AB,4,FALSE)</f>
        <v>12.2876170708</v>
      </c>
      <c r="F389" s="155">
        <f>VLOOKUP(A389,'Questions_de_Village_V1-2-1'!$A:$AB,5,FALSE)</f>
        <v>17.154124937599999</v>
      </c>
      <c r="G389" s="155">
        <f>VLOOKUP(A389,'Questions_de_Village_V1-2-1'!$A:$AB,6,FALSE)</f>
        <v>347.92218970200003</v>
      </c>
      <c r="H389" s="155"/>
      <c r="I389" s="155" t="str">
        <f>VLOOKUP(A389,'Questions_de_Village_V1-2-1'!$A:$AB,10,FALSE)</f>
        <v>Tania_2_Dukshi_</v>
      </c>
      <c r="J389" s="155" t="str">
        <f>VLOOKUP(A389,'Questions_de_Village_V1-2-1'!$A:$AB,11,FALSE)</f>
        <v>Tchawai</v>
      </c>
      <c r="K389" s="155" t="str">
        <f>VLOOKUP(A389,'Questions_de_Village_V1-2-1'!$A:$AB,14,FALSE)</f>
        <v>bh_in_village</v>
      </c>
      <c r="L389" s="155">
        <f>VLOOKUP(A389,'Questions_de_Village_V1-2-1'!$A:$AB,15,FALSE)</f>
        <v>1</v>
      </c>
      <c r="M389" s="155">
        <f>VLOOKUP(A389,'Questions_de_Village_V1-2-1'!$A:$AB,16,FALSE)</f>
        <v>0</v>
      </c>
      <c r="N389" s="123"/>
      <c r="O389" s="123"/>
      <c r="P389" s="123">
        <v>1211</v>
      </c>
      <c r="Q389" s="123">
        <v>1231</v>
      </c>
      <c r="R389" s="123">
        <v>21</v>
      </c>
      <c r="S389" s="121">
        <v>138</v>
      </c>
      <c r="T389" s="121">
        <v>97</v>
      </c>
      <c r="U389" s="125">
        <v>70.289855072463766</v>
      </c>
      <c r="V389" s="121">
        <v>38</v>
      </c>
      <c r="W389" s="125">
        <v>27.536231884057973</v>
      </c>
      <c r="X389" s="124">
        <v>6.5714285714285712</v>
      </c>
      <c r="Y389" s="124">
        <v>4.6190476190476186</v>
      </c>
      <c r="Z389" s="124">
        <v>1.8095238095238095</v>
      </c>
      <c r="AA389" s="127">
        <v>19</v>
      </c>
      <c r="AB389" s="125">
        <v>90.476190476190482</v>
      </c>
      <c r="AC389" s="127">
        <v>1</v>
      </c>
      <c r="AD389" s="125">
        <v>4.7619047619047619</v>
      </c>
      <c r="AE389" s="127">
        <v>1</v>
      </c>
      <c r="AF389" s="125">
        <v>4.7619047619047619</v>
      </c>
      <c r="AG389" s="127">
        <v>0</v>
      </c>
      <c r="AH389" s="125">
        <v>0</v>
      </c>
      <c r="AI389" s="123">
        <v>15</v>
      </c>
      <c r="AJ389" s="123">
        <v>23</v>
      </c>
      <c r="AK389" s="125">
        <v>39.473684210526315</v>
      </c>
      <c r="AL389" s="125">
        <v>60.526315789473685</v>
      </c>
      <c r="AM389" s="125">
        <v>100</v>
      </c>
      <c r="AN389" s="126">
        <v>34.026315789473685</v>
      </c>
    </row>
    <row r="390" spans="1:40" x14ac:dyDescent="0.25">
      <c r="A390" s="122" t="s">
        <v>1426</v>
      </c>
      <c r="B390" s="123" t="s">
        <v>2024</v>
      </c>
      <c r="C390" s="155" t="str">
        <f>VLOOKUP(A390,'Questions_de_Village_V1-2-1'!$A:$AB,1,FALSE)</f>
        <v>Hille Faki</v>
      </c>
      <c r="D390" s="155" t="str">
        <f>VLOOKUP(A390,'Questions_de_Village_V1-2-1'!$A:$AB,9,FALSE)</f>
        <v>Hilit Faki Moustapha</v>
      </c>
      <c r="E390" s="155">
        <f>VLOOKUP(A390,'Questions_de_Village_V1-2-1'!$A:$AB,4,FALSE)</f>
        <v>12.069788170800001</v>
      </c>
      <c r="F390" s="155">
        <f>VLOOKUP(A390,'Questions_de_Village_V1-2-1'!$A:$AB,5,FALSE)</f>
        <v>17.230244660899999</v>
      </c>
      <c r="G390" s="155">
        <f>VLOOKUP(A390,'Questions_de_Village_V1-2-1'!$A:$AB,6,FALSE)</f>
        <v>342.70451409700001</v>
      </c>
      <c r="H390" s="155"/>
      <c r="I390" s="155" t="str">
        <f>VLOOKUP(A390,'Questions_de_Village_V1-2-1'!$A:$AB,10,FALSE)</f>
        <v>Amloudouba</v>
      </c>
      <c r="J390" s="155" t="str">
        <f>VLOOKUP(A390,'Questions_de_Village_V1-2-1'!$A:$AB,11,FALSE)</f>
        <v>Ouled_Bili</v>
      </c>
      <c r="K390" s="155" t="str">
        <f>VLOOKUP(A390,'Questions_de_Village_V1-2-1'!$A:$AB,14,FALSE)</f>
        <v>bh_in_next_village</v>
      </c>
      <c r="L390" s="155">
        <f>VLOOKUP(A390,'Questions_de_Village_V1-2-1'!$A:$AB,15,FALSE)</f>
        <v>0</v>
      </c>
      <c r="M390" s="155">
        <f>VLOOKUP(A390,'Questions_de_Village_V1-2-1'!$A:$AB,16,FALSE)</f>
        <v>0</v>
      </c>
      <c r="N390" s="123"/>
      <c r="O390" s="123"/>
      <c r="P390" s="123">
        <v>2121</v>
      </c>
      <c r="Q390" s="123">
        <v>2132</v>
      </c>
      <c r="R390" s="123">
        <v>12</v>
      </c>
      <c r="S390" s="121">
        <v>73</v>
      </c>
      <c r="T390" s="121">
        <v>49</v>
      </c>
      <c r="U390" s="125">
        <v>67.123287671232873</v>
      </c>
      <c r="V390" s="121">
        <v>20</v>
      </c>
      <c r="W390" s="125">
        <v>27.397260273972602</v>
      </c>
      <c r="X390" s="124">
        <v>6.083333333333333</v>
      </c>
      <c r="Y390" s="124">
        <v>4.083333333333333</v>
      </c>
      <c r="Z390" s="124">
        <v>1.6666666666666667</v>
      </c>
      <c r="AA390" s="127">
        <v>11</v>
      </c>
      <c r="AB390" s="125">
        <v>91.666666666666657</v>
      </c>
      <c r="AC390" s="127">
        <v>1</v>
      </c>
      <c r="AD390" s="125">
        <v>8.3333333333333321</v>
      </c>
      <c r="AE390" s="127">
        <v>0</v>
      </c>
      <c r="AF390" s="125">
        <v>0</v>
      </c>
      <c r="AG390" s="127">
        <v>0</v>
      </c>
      <c r="AH390" s="125">
        <v>0</v>
      </c>
      <c r="AI390" s="123">
        <v>12</v>
      </c>
      <c r="AJ390" s="123">
        <v>8</v>
      </c>
      <c r="AK390" s="125">
        <v>60</v>
      </c>
      <c r="AL390" s="125">
        <v>40</v>
      </c>
      <c r="AM390" s="125">
        <v>100</v>
      </c>
      <c r="AN390" s="126">
        <v>35.4</v>
      </c>
    </row>
    <row r="391" spans="1:40" x14ac:dyDescent="0.25">
      <c r="A391" s="122" t="s">
        <v>1380</v>
      </c>
      <c r="B391" s="123" t="s">
        <v>1380</v>
      </c>
      <c r="C391" s="155" t="str">
        <f>VLOOKUP(A391,'Questions_de_Village_V1-2-1'!$A:$AB,1,FALSE)</f>
        <v>Hille Mahamat Nour</v>
      </c>
      <c r="D391" s="155" t="str">
        <f>VLOOKUP(A391,'Questions_de_Village_V1-2-1'!$A:$AB,9,FALSE)</f>
        <v>Amkidémil</v>
      </c>
      <c r="E391" s="155">
        <f>VLOOKUP(A391,'Questions_de_Village_V1-2-1'!$A:$AB,4,FALSE)</f>
        <v>12.1601543438</v>
      </c>
      <c r="F391" s="155">
        <f>VLOOKUP(A391,'Questions_de_Village_V1-2-1'!$A:$AB,5,FALSE)</f>
        <v>16.515095778100001</v>
      </c>
      <c r="G391" s="155">
        <f>VLOOKUP(A391,'Questions_de_Village_V1-2-1'!$A:$AB,6,FALSE)</f>
        <v>329.966987647</v>
      </c>
      <c r="H391" s="155"/>
      <c r="I391" s="155" t="str">
        <f>VLOOKUP(A391,'Questions_de_Village_V1-2-1'!$A:$AB,10,FALSE)</f>
        <v>Daibaba_1_Maigana_</v>
      </c>
      <c r="J391" s="155" t="str">
        <f>VLOOKUP(A391,'Questions_de_Village_V1-2-1'!$A:$AB,11,FALSE)</f>
        <v>Maigana</v>
      </c>
      <c r="K391" s="155" t="str">
        <f>VLOOKUP(A391,'Questions_de_Village_V1-2-1'!$A:$AB,14,FALSE)</f>
        <v>commercial_bh_in_village</v>
      </c>
      <c r="L391" s="155">
        <f>VLOOKUP(A391,'Questions_de_Village_V1-2-1'!$A:$AB,15,FALSE)</f>
        <v>0</v>
      </c>
      <c r="M391" s="155">
        <f>VLOOKUP(A391,'Questions_de_Village_V1-2-1'!$A:$AB,16,FALSE)</f>
        <v>1</v>
      </c>
      <c r="N391" s="123"/>
      <c r="O391" s="123"/>
      <c r="P391" s="123">
        <v>2074</v>
      </c>
      <c r="Q391" s="123">
        <v>2098</v>
      </c>
      <c r="R391" s="123">
        <v>25</v>
      </c>
      <c r="S391" s="121">
        <v>155</v>
      </c>
      <c r="T391" s="121">
        <v>103</v>
      </c>
      <c r="U391" s="125">
        <v>66.451612903225808</v>
      </c>
      <c r="V391" s="121">
        <v>45</v>
      </c>
      <c r="W391" s="125">
        <v>29.032258064516132</v>
      </c>
      <c r="X391" s="124">
        <v>6.2</v>
      </c>
      <c r="Y391" s="124">
        <v>4.4782608695652177</v>
      </c>
      <c r="Z391" s="124">
        <v>1.8</v>
      </c>
      <c r="AA391" s="127">
        <v>23</v>
      </c>
      <c r="AB391" s="125">
        <v>92</v>
      </c>
      <c r="AC391" s="127">
        <v>1</v>
      </c>
      <c r="AD391" s="125">
        <v>4</v>
      </c>
      <c r="AE391" s="127">
        <v>1</v>
      </c>
      <c r="AF391" s="125">
        <v>4</v>
      </c>
      <c r="AG391" s="127">
        <v>0</v>
      </c>
      <c r="AH391" s="125">
        <v>0</v>
      </c>
      <c r="AI391" s="123">
        <v>18</v>
      </c>
      <c r="AJ391" s="123">
        <v>27</v>
      </c>
      <c r="AK391" s="125">
        <v>40</v>
      </c>
      <c r="AL391" s="125">
        <v>60</v>
      </c>
      <c r="AM391" s="125">
        <v>100</v>
      </c>
      <c r="AN391" s="126">
        <v>34.022222222222226</v>
      </c>
    </row>
    <row r="392" spans="1:40" x14ac:dyDescent="0.25">
      <c r="A392" s="122" t="s">
        <v>1926</v>
      </c>
      <c r="B392" s="123" t="s">
        <v>1926</v>
      </c>
      <c r="C392" s="155" t="e">
        <f>VLOOKUP(A392,'Questions_de_Village_V1-2-1'!$A:$AB,1,FALSE)</f>
        <v>#N/A</v>
      </c>
      <c r="D392" s="155" t="e">
        <f>VLOOKUP(A392,'Questions_de_Village_V1-2-1'!$A:$AB,9,FALSE)</f>
        <v>#N/A</v>
      </c>
      <c r="E392" s="155" t="e">
        <f>VLOOKUP(A392,'Questions_de_Village_V1-2-1'!$A:$AB,4,FALSE)</f>
        <v>#N/A</v>
      </c>
      <c r="F392" s="155" t="e">
        <f>VLOOKUP(A392,'Questions_de_Village_V1-2-1'!$A:$AB,5,FALSE)</f>
        <v>#N/A</v>
      </c>
      <c r="G392" s="155" t="e">
        <f>VLOOKUP(A392,'Questions_de_Village_V1-2-1'!$A:$AB,6,FALSE)</f>
        <v>#N/A</v>
      </c>
      <c r="H392" s="155"/>
      <c r="I392" s="155" t="e">
        <f>VLOOKUP(A392,'Questions_de_Village_V1-2-1'!$A:$AB,10,FALSE)</f>
        <v>#N/A</v>
      </c>
      <c r="J392" s="155" t="e">
        <f>VLOOKUP(A392,'Questions_de_Village_V1-2-1'!$A:$AB,11,FALSE)</f>
        <v>#N/A</v>
      </c>
      <c r="K392" s="155" t="e">
        <f>VLOOKUP(A392,'Questions_de_Village_V1-2-1'!$A:$AB,14,FALSE)</f>
        <v>#N/A</v>
      </c>
      <c r="L392" s="155" t="e">
        <f>VLOOKUP(A392,'Questions_de_Village_V1-2-1'!$A:$AB,15,FALSE)</f>
        <v>#N/A</v>
      </c>
      <c r="M392" s="155" t="e">
        <f>VLOOKUP(A392,'Questions_de_Village_V1-2-1'!$A:$AB,16,FALSE)</f>
        <v>#N/A</v>
      </c>
      <c r="N392" s="123"/>
      <c r="O392" s="123"/>
      <c r="P392" s="123">
        <v>2231</v>
      </c>
      <c r="Q392" s="123">
        <v>2271</v>
      </c>
      <c r="R392" s="123">
        <v>41</v>
      </c>
      <c r="S392" s="121">
        <v>220</v>
      </c>
      <c r="T392" s="121">
        <v>141</v>
      </c>
      <c r="U392" s="125">
        <v>64.090909090909093</v>
      </c>
      <c r="V392" s="121">
        <v>69</v>
      </c>
      <c r="W392" s="125">
        <v>31.363636363636367</v>
      </c>
      <c r="X392" s="124">
        <v>5.3658536585365857</v>
      </c>
      <c r="Y392" s="124">
        <v>3.5249999999999999</v>
      </c>
      <c r="Z392" s="124">
        <v>1.6829268292682926</v>
      </c>
      <c r="AA392" s="127">
        <v>39</v>
      </c>
      <c r="AB392" s="125">
        <v>95.121951219512198</v>
      </c>
      <c r="AC392" s="127">
        <v>1</v>
      </c>
      <c r="AD392" s="125">
        <v>2.4390243902439024</v>
      </c>
      <c r="AE392" s="127">
        <v>0</v>
      </c>
      <c r="AF392" s="125">
        <v>0</v>
      </c>
      <c r="AG392" s="127">
        <v>0</v>
      </c>
      <c r="AH392" s="125">
        <v>0</v>
      </c>
      <c r="AI392" s="123">
        <v>31</v>
      </c>
      <c r="AJ392" s="123">
        <v>38</v>
      </c>
      <c r="AK392" s="125">
        <v>44.927536231884055</v>
      </c>
      <c r="AL392" s="125">
        <v>55.072463768115945</v>
      </c>
      <c r="AM392" s="125">
        <v>100</v>
      </c>
      <c r="AN392" s="126">
        <v>34.391304347826086</v>
      </c>
    </row>
    <row r="393" spans="1:40" x14ac:dyDescent="0.25">
      <c r="A393" s="122" t="s">
        <v>530</v>
      </c>
      <c r="B393" s="123" t="s">
        <v>530</v>
      </c>
      <c r="C393" s="155" t="str">
        <f>VLOOKUP(A393,'Questions_de_Village_V1-2-1'!$A:$AB,1,FALSE)</f>
        <v>Himemit</v>
      </c>
      <c r="D393" s="155" t="str">
        <f>VLOOKUP(A393,'Questions_de_Village_V1-2-1'!$A:$AB,9,FALSE)</f>
        <v>Himemit</v>
      </c>
      <c r="E393" s="155">
        <f>VLOOKUP(A393,'Questions_de_Village_V1-2-1'!$A:$AB,4,FALSE)</f>
        <v>12.091185235899999</v>
      </c>
      <c r="F393" s="155">
        <f>VLOOKUP(A393,'Questions_de_Village_V1-2-1'!$A:$AB,5,FALSE)</f>
        <v>17.358921784900001</v>
      </c>
      <c r="G393" s="155">
        <f>VLOOKUP(A393,'Questions_de_Village_V1-2-1'!$A:$AB,6,FALSE)</f>
        <v>331.03954849000002</v>
      </c>
      <c r="H393" s="155"/>
      <c r="I393" s="155" t="str">
        <f>VLOOKUP(A393,'Questions_de_Village_V1-2-1'!$A:$AB,10,FALSE)</f>
        <v>Amloudouba</v>
      </c>
      <c r="J393" s="155" t="str">
        <f>VLOOKUP(A393,'Questions_de_Village_V1-2-1'!$A:$AB,11,FALSE)</f>
        <v>Ouled_Bili</v>
      </c>
      <c r="K393" s="155" t="str">
        <f>VLOOKUP(A393,'Questions_de_Village_V1-2-1'!$A:$AB,14,FALSE)</f>
        <v>swamp_near_by</v>
      </c>
      <c r="L393" s="155">
        <f>VLOOKUP(A393,'Questions_de_Village_V1-2-1'!$A:$AB,15,FALSE)</f>
        <v>0</v>
      </c>
      <c r="M393" s="155">
        <f>VLOOKUP(A393,'Questions_de_Village_V1-2-1'!$A:$AB,16,FALSE)</f>
        <v>0</v>
      </c>
      <c r="N393" s="123"/>
      <c r="O393" s="123"/>
      <c r="P393" s="123">
        <v>2460</v>
      </c>
      <c r="Q393" s="123">
        <v>2482</v>
      </c>
      <c r="R393" s="123">
        <v>23</v>
      </c>
      <c r="S393" s="121">
        <v>149</v>
      </c>
      <c r="T393" s="121">
        <v>106</v>
      </c>
      <c r="U393" s="125">
        <v>71.140939597315437</v>
      </c>
      <c r="V393" s="121">
        <v>47</v>
      </c>
      <c r="W393" s="125">
        <v>31.543624161073826</v>
      </c>
      <c r="X393" s="124">
        <v>6.4782608695652177</v>
      </c>
      <c r="Y393" s="124">
        <v>5.3</v>
      </c>
      <c r="Z393" s="124">
        <v>2.0434782608695654</v>
      </c>
      <c r="AA393" s="127">
        <v>21</v>
      </c>
      <c r="AB393" s="125">
        <v>91.304347826086953</v>
      </c>
      <c r="AC393" s="127">
        <v>1</v>
      </c>
      <c r="AD393" s="125">
        <v>4.3478260869565215</v>
      </c>
      <c r="AE393" s="127">
        <v>1</v>
      </c>
      <c r="AF393" s="125">
        <v>4.3478260869565215</v>
      </c>
      <c r="AG393" s="127">
        <v>0</v>
      </c>
      <c r="AH393" s="125">
        <v>0</v>
      </c>
      <c r="AI393" s="123">
        <v>21</v>
      </c>
      <c r="AJ393" s="123">
        <v>26</v>
      </c>
      <c r="AK393" s="125">
        <v>44.680851063829785</v>
      </c>
      <c r="AL393" s="125">
        <v>55.319148936170215</v>
      </c>
      <c r="AM393" s="125">
        <v>100</v>
      </c>
      <c r="AN393" s="126">
        <v>34.234042553191486</v>
      </c>
    </row>
    <row r="394" spans="1:40" x14ac:dyDescent="0.25">
      <c r="A394" s="122" t="s">
        <v>1872</v>
      </c>
      <c r="B394" s="123" t="s">
        <v>1872</v>
      </c>
      <c r="C394" s="155" t="str">
        <f>VLOOKUP(A394,'Questions_de_Village_V1-2-1'!$A:$AB,1,FALSE)</f>
        <v>Idal-Haraye</v>
      </c>
      <c r="D394" s="155" t="str">
        <f>VLOOKUP(A394,'Questions_de_Village_V1-2-1'!$A:$AB,9,FALSE)</f>
        <v>Idalharay</v>
      </c>
      <c r="E394" s="155">
        <f>VLOOKUP(A394,'Questions_de_Village_V1-2-1'!$A:$AB,4,FALSE)</f>
        <v>11.7849809558</v>
      </c>
      <c r="F394" s="155">
        <f>VLOOKUP(A394,'Questions_de_Village_V1-2-1'!$A:$AB,5,FALSE)</f>
        <v>17.1843320664</v>
      </c>
      <c r="G394" s="155">
        <f>VLOOKUP(A394,'Questions_de_Village_V1-2-1'!$A:$AB,6,FALSE)</f>
        <v>354.23939388899998</v>
      </c>
      <c r="H394" s="155"/>
      <c r="I394" s="155" t="str">
        <f>VLOOKUP(A394,'Questions_de_Village_V1-2-1'!$A:$AB,10,FALSE)</f>
        <v>Yessie</v>
      </c>
      <c r="J394" s="155" t="str">
        <f>VLOOKUP(A394,'Questions_de_Village_V1-2-1'!$A:$AB,11,FALSE)</f>
        <v>Gama</v>
      </c>
      <c r="K394" s="155" t="str">
        <f>VLOOKUP(A394,'Questions_de_Village_V1-2-1'!$A:$AB,14,FALSE)</f>
        <v>commercial_bh_in_village</v>
      </c>
      <c r="L394" s="155">
        <f>VLOOKUP(A394,'Questions_de_Village_V1-2-1'!$A:$AB,15,FALSE)</f>
        <v>0</v>
      </c>
      <c r="M394" s="155">
        <f>VLOOKUP(A394,'Questions_de_Village_V1-2-1'!$A:$AB,16,FALSE)</f>
        <v>0</v>
      </c>
      <c r="N394" s="123"/>
      <c r="O394" s="123"/>
      <c r="P394" s="123">
        <v>1870</v>
      </c>
      <c r="Q394" s="123">
        <v>1879</v>
      </c>
      <c r="R394" s="123">
        <v>10</v>
      </c>
      <c r="S394" s="121">
        <v>60</v>
      </c>
      <c r="T394" s="121">
        <v>41</v>
      </c>
      <c r="U394" s="125">
        <v>68.333333333333329</v>
      </c>
      <c r="V394" s="121">
        <v>21</v>
      </c>
      <c r="W394" s="125">
        <v>35</v>
      </c>
      <c r="X394" s="124">
        <v>6</v>
      </c>
      <c r="Y394" s="124">
        <v>4.0999999999999996</v>
      </c>
      <c r="Z394" s="124">
        <v>2.1</v>
      </c>
      <c r="AA394" s="127">
        <v>10</v>
      </c>
      <c r="AB394" s="125">
        <v>100</v>
      </c>
      <c r="AC394" s="127">
        <v>0</v>
      </c>
      <c r="AD394" s="125">
        <v>0</v>
      </c>
      <c r="AE394" s="127">
        <v>0</v>
      </c>
      <c r="AF394" s="125">
        <v>0</v>
      </c>
      <c r="AG394" s="127">
        <v>0</v>
      </c>
      <c r="AH394" s="125">
        <v>0</v>
      </c>
      <c r="AI394" s="123">
        <v>8</v>
      </c>
      <c r="AJ394" s="123">
        <v>13</v>
      </c>
      <c r="AK394" s="125">
        <v>38.095238095238095</v>
      </c>
      <c r="AL394" s="125">
        <v>61.904761904761905</v>
      </c>
      <c r="AM394" s="125">
        <v>100</v>
      </c>
      <c r="AN394" s="126">
        <v>32.571428571428569</v>
      </c>
    </row>
    <row r="395" spans="1:40" x14ac:dyDescent="0.25">
      <c r="A395" s="69" t="s">
        <v>1130</v>
      </c>
      <c r="B395" s="123" t="s">
        <v>1130</v>
      </c>
      <c r="C395" s="155" t="str">
        <f>VLOOKUP(A395,'Questions_de_Village_V1-2-1'!$A:$AB,1,FALSE)</f>
        <v>Ide Goze</v>
      </c>
      <c r="D395" s="155" t="str">
        <f>VLOOKUP(A395,'Questions_de_Village_V1-2-1'!$A:$AB,9,FALSE)</f>
        <v>Ldalgoz Ambakatche</v>
      </c>
      <c r="E395" s="155">
        <f>VLOOKUP(A395,'Questions_de_Village_V1-2-1'!$A:$AB,4,FALSE)</f>
        <v>12.2193687583</v>
      </c>
      <c r="F395" s="155">
        <f>VLOOKUP(A395,'Questions_de_Village_V1-2-1'!$A:$AB,5,FALSE)</f>
        <v>17.582557160299999</v>
      </c>
      <c r="G395" s="155">
        <f>VLOOKUP(A395,'Questions_de_Village_V1-2-1'!$A:$AB,6,FALSE)</f>
        <v>365.28264885200002</v>
      </c>
      <c r="H395" s="155"/>
      <c r="I395" s="155" t="str">
        <f>VLOOKUP(A395,'Questions_de_Village_V1-2-1'!$A:$AB,10,FALSE)</f>
        <v>Amloudouba</v>
      </c>
      <c r="J395" s="155" t="str">
        <f>VLOOKUP(A395,'Questions_de_Village_V1-2-1'!$A:$AB,11,FALSE)</f>
        <v>Arbouchatak</v>
      </c>
      <c r="K395" s="155" t="str">
        <f>VLOOKUP(A395,'Questions_de_Village_V1-2-1'!$A:$AB,14,FALSE)</f>
        <v>open_well_far_from_village</v>
      </c>
      <c r="L395" s="155">
        <f>VLOOKUP(A395,'Questions_de_Village_V1-2-1'!$A:$AB,15,FALSE)</f>
        <v>0</v>
      </c>
      <c r="M395" s="155">
        <f>VLOOKUP(A395,'Questions_de_Village_V1-2-1'!$A:$AB,16,FALSE)</f>
        <v>0</v>
      </c>
      <c r="N395" s="123"/>
      <c r="O395" s="123"/>
      <c r="P395" s="123">
        <v>1179</v>
      </c>
      <c r="Q395" s="123">
        <v>1217</v>
      </c>
      <c r="R395" s="123">
        <v>39</v>
      </c>
      <c r="S395" s="121">
        <v>221</v>
      </c>
      <c r="T395" s="121">
        <v>144</v>
      </c>
      <c r="U395" s="125">
        <v>65.158371040723978</v>
      </c>
      <c r="V395" s="121">
        <v>64</v>
      </c>
      <c r="W395" s="125">
        <v>28.959276018099551</v>
      </c>
      <c r="X395" s="124">
        <v>5.666666666666667</v>
      </c>
      <c r="Y395" s="124">
        <v>3.6923076923076925</v>
      </c>
      <c r="Z395" s="124">
        <v>1.641025641025641</v>
      </c>
      <c r="AA395" s="127">
        <v>38</v>
      </c>
      <c r="AB395" s="125">
        <v>97.435897435897431</v>
      </c>
      <c r="AC395" s="127">
        <v>1</v>
      </c>
      <c r="AD395" s="125">
        <v>2.5641025641025639</v>
      </c>
      <c r="AE395" s="127">
        <v>0</v>
      </c>
      <c r="AF395" s="125">
        <v>0</v>
      </c>
      <c r="AG395" s="127">
        <v>0</v>
      </c>
      <c r="AH395" s="125">
        <v>0</v>
      </c>
      <c r="AI395" s="123">
        <v>33</v>
      </c>
      <c r="AJ395" s="123">
        <v>31</v>
      </c>
      <c r="AK395" s="125">
        <v>51.5625</v>
      </c>
      <c r="AL395" s="125">
        <v>48.4375</v>
      </c>
      <c r="AM395" s="125">
        <v>100</v>
      </c>
      <c r="AN395" s="126">
        <v>33.90625</v>
      </c>
    </row>
    <row r="396" spans="1:40" x14ac:dyDescent="0.25">
      <c r="A396" s="122" t="s">
        <v>1878</v>
      </c>
      <c r="B396" s="123" t="s">
        <v>1878</v>
      </c>
      <c r="C396" s="155" t="str">
        <f>VLOOKUP(A396,'Questions_de_Village_V1-2-1'!$A:$AB,1,FALSE)</f>
        <v>Ifene Moubi</v>
      </c>
      <c r="D396" s="155" t="str">
        <f>VLOOKUP(A396,'Questions_de_Village_V1-2-1'!$A:$AB,9,FALSE)</f>
        <v>Ifen Moubi</v>
      </c>
      <c r="E396" s="155">
        <f>VLOOKUP(A396,'Questions_de_Village_V1-2-1'!$A:$AB,4,FALSE)</f>
        <v>11.7774729977</v>
      </c>
      <c r="F396" s="155">
        <f>VLOOKUP(A396,'Questions_de_Village_V1-2-1'!$A:$AB,5,FALSE)</f>
        <v>17.218400512500001</v>
      </c>
      <c r="G396" s="155">
        <f>VLOOKUP(A396,'Questions_de_Village_V1-2-1'!$A:$AB,6,FALSE)</f>
        <v>345.51617654799998</v>
      </c>
      <c r="H396" s="155"/>
      <c r="I396" s="155" t="str">
        <f>VLOOKUP(A396,'Questions_de_Village_V1-2-1'!$A:$AB,10,FALSE)</f>
        <v>Yessie</v>
      </c>
      <c r="J396" s="155" t="str">
        <f>VLOOKUP(A396,'Questions_de_Village_V1-2-1'!$A:$AB,11,FALSE)</f>
        <v>Gama</v>
      </c>
      <c r="K396" s="155" t="str">
        <f>VLOOKUP(A396,'Questions_de_Village_V1-2-1'!$A:$AB,14,FALSE)</f>
        <v>bh_in_village</v>
      </c>
      <c r="L396" s="155">
        <f>VLOOKUP(A396,'Questions_de_Village_V1-2-1'!$A:$AB,15,FALSE)</f>
        <v>1</v>
      </c>
      <c r="M396" s="155">
        <f>VLOOKUP(A396,'Questions_de_Village_V1-2-1'!$A:$AB,16,FALSE)</f>
        <v>0</v>
      </c>
      <c r="N396" s="123"/>
      <c r="O396" s="123"/>
      <c r="P396" s="123">
        <v>2024</v>
      </c>
      <c r="Q396" s="123">
        <v>2075</v>
      </c>
      <c r="R396" s="123">
        <v>52</v>
      </c>
      <c r="S396" s="121">
        <v>444</v>
      </c>
      <c r="T396" s="121">
        <v>331</v>
      </c>
      <c r="U396" s="125">
        <v>74.549549549549553</v>
      </c>
      <c r="V396" s="121">
        <v>101</v>
      </c>
      <c r="W396" s="125">
        <v>22.747747747747749</v>
      </c>
      <c r="X396" s="124">
        <v>8.5384615384615383</v>
      </c>
      <c r="Y396" s="124">
        <v>6.365384615384615</v>
      </c>
      <c r="Z396" s="124">
        <v>1.9423076923076923</v>
      </c>
      <c r="AA396" s="127">
        <v>44</v>
      </c>
      <c r="AB396" s="125">
        <v>84.615384615384613</v>
      </c>
      <c r="AC396" s="127">
        <v>7</v>
      </c>
      <c r="AD396" s="125">
        <v>13.461538461538462</v>
      </c>
      <c r="AE396" s="127">
        <v>0</v>
      </c>
      <c r="AF396" s="125">
        <v>0</v>
      </c>
      <c r="AG396" s="127">
        <v>1</v>
      </c>
      <c r="AH396" s="125">
        <v>1.9230769230769231</v>
      </c>
      <c r="AI396" s="123">
        <v>42</v>
      </c>
      <c r="AJ396" s="123">
        <v>56</v>
      </c>
      <c r="AK396" s="125">
        <v>41.584158415841586</v>
      </c>
      <c r="AL396" s="125">
        <v>55.445544554455452</v>
      </c>
      <c r="AM396" s="125">
        <v>97.029702970297038</v>
      </c>
      <c r="AN396" s="126">
        <v>26.356435643564357</v>
      </c>
    </row>
    <row r="397" spans="1:40" x14ac:dyDescent="0.25">
      <c r="A397" s="149" t="s">
        <v>1132</v>
      </c>
      <c r="B397" s="123" t="s">
        <v>1132</v>
      </c>
      <c r="C397" s="155" t="str">
        <f>VLOOKUP(A397,'Questions_de_Village_V1-2-1'!$A:$AB,1,FALSE)</f>
        <v>Ilele</v>
      </c>
      <c r="D397" s="155" t="str">
        <f>VLOOKUP(A397,'Questions_de_Village_V1-2-1'!$A:$AB,9,FALSE)</f>
        <v>Bisney 2</v>
      </c>
      <c r="E397" s="155">
        <f>VLOOKUP(A397,'Questions_de_Village_V1-2-1'!$A:$AB,4,FALSE)</f>
        <v>12.6917411502</v>
      </c>
      <c r="F397" s="155">
        <f>VLOOKUP(A397,'Questions_de_Village_V1-2-1'!$A:$AB,5,FALSE)</f>
        <v>16.188250654600001</v>
      </c>
      <c r="G397" s="155">
        <f>VLOOKUP(A397,'Questions_de_Village_V1-2-1'!$A:$AB,6,FALSE)</f>
        <v>305.06376573799997</v>
      </c>
      <c r="H397" s="155"/>
      <c r="I397" s="155" t="str">
        <f>VLOOKUP(A397,'Questions_de_Village_V1-2-1'!$A:$AB,10,FALSE)</f>
        <v>Moito</v>
      </c>
      <c r="J397" s="155" t="str">
        <f>VLOOKUP(A397,'Questions_de_Village_V1-2-1'!$A:$AB,11,FALSE)</f>
        <v>Bisney</v>
      </c>
      <c r="K397" s="155" t="str">
        <f>VLOOKUP(A397,'Questions_de_Village_V1-2-1'!$A:$AB,14,FALSE)</f>
        <v>bh_in_village</v>
      </c>
      <c r="L397" s="155">
        <f>VLOOKUP(A397,'Questions_de_Village_V1-2-1'!$A:$AB,15,FALSE)</f>
        <v>0</v>
      </c>
      <c r="M397" s="155">
        <f>VLOOKUP(A397,'Questions_de_Village_V1-2-1'!$A:$AB,16,FALSE)</f>
        <v>1</v>
      </c>
      <c r="N397" s="123"/>
      <c r="O397" s="123"/>
      <c r="P397" s="123">
        <v>724</v>
      </c>
      <c r="Q397" s="123">
        <v>775</v>
      </c>
      <c r="R397" s="123">
        <v>52</v>
      </c>
      <c r="S397" s="121">
        <v>287</v>
      </c>
      <c r="T397" s="121">
        <v>182</v>
      </c>
      <c r="U397" s="125">
        <v>63.414634146341463</v>
      </c>
      <c r="V397" s="121">
        <v>89</v>
      </c>
      <c r="W397" s="125">
        <v>31.010452961672474</v>
      </c>
      <c r="X397" s="124">
        <v>5.5192307692307692</v>
      </c>
      <c r="Y397" s="124">
        <v>3.5</v>
      </c>
      <c r="Z397" s="124">
        <v>1.7115384615384615</v>
      </c>
      <c r="AA397" s="127">
        <v>51</v>
      </c>
      <c r="AB397" s="125">
        <v>98.076923076923066</v>
      </c>
      <c r="AC397" s="127">
        <v>1</v>
      </c>
      <c r="AD397" s="125">
        <v>1.9230769230769231</v>
      </c>
      <c r="AE397" s="127">
        <v>0</v>
      </c>
      <c r="AF397" s="125">
        <v>0</v>
      </c>
      <c r="AG397" s="127">
        <v>0</v>
      </c>
      <c r="AH397" s="125">
        <v>0</v>
      </c>
      <c r="AI397" s="123">
        <v>34</v>
      </c>
      <c r="AJ397" s="123">
        <v>55</v>
      </c>
      <c r="AK397" s="125">
        <v>38.202247191011232</v>
      </c>
      <c r="AL397" s="125">
        <v>61.797752808988761</v>
      </c>
      <c r="AM397" s="125">
        <v>100</v>
      </c>
      <c r="AN397" s="126">
        <v>36.314606741573037</v>
      </c>
    </row>
    <row r="398" spans="1:40" x14ac:dyDescent="0.25">
      <c r="A398" s="122" t="s">
        <v>1275</v>
      </c>
      <c r="B398" s="123" t="s">
        <v>1275</v>
      </c>
      <c r="C398" s="155" t="str">
        <f>VLOOKUP(A398,'Questions_de_Village_V1-2-1'!$A:$AB,1,FALSE)</f>
        <v>Iredja Kabire</v>
      </c>
      <c r="D398" s="155" t="str">
        <f>VLOOKUP(A398,'Questions_de_Village_V1-2-1'!$A:$AB,9,FALSE)</f>
        <v>Iredja Kabir</v>
      </c>
      <c r="E398" s="155">
        <f>VLOOKUP(A398,'Questions_de_Village_V1-2-1'!$A:$AB,4,FALSE)</f>
        <v>12.638026010500001</v>
      </c>
      <c r="F398" s="155">
        <f>VLOOKUP(A398,'Questions_de_Village_V1-2-1'!$A:$AB,5,FALSE)</f>
        <v>17.112440940599999</v>
      </c>
      <c r="G398" s="155">
        <f>VLOOKUP(A398,'Questions_de_Village_V1-2-1'!$A:$AB,6,FALSE)</f>
        <v>321.36801747599998</v>
      </c>
      <c r="H398" s="155"/>
      <c r="I398" s="155" t="str">
        <f>VLOOKUP(A398,'Questions_de_Village_V1-2-1'!$A:$AB,10,FALSE)</f>
        <v>Moito</v>
      </c>
      <c r="J398" s="155" t="str">
        <f>VLOOKUP(A398,'Questions_de_Village_V1-2-1'!$A:$AB,11,FALSE)</f>
        <v>Djokhana</v>
      </c>
      <c r="K398" s="155" t="str">
        <f>VLOOKUP(A398,'Questions_de_Village_V1-2-1'!$A:$AB,14,FALSE)</f>
        <v>open_well_in_or_near_village</v>
      </c>
      <c r="L398" s="155">
        <f>VLOOKUP(A398,'Questions_de_Village_V1-2-1'!$A:$AB,15,FALSE)</f>
        <v>0</v>
      </c>
      <c r="M398" s="155">
        <f>VLOOKUP(A398,'Questions_de_Village_V1-2-1'!$A:$AB,16,FALSE)</f>
        <v>0</v>
      </c>
      <c r="N398" s="123"/>
      <c r="O398" s="123"/>
      <c r="P398" s="123">
        <v>532</v>
      </c>
      <c r="Q398" s="123">
        <v>725</v>
      </c>
      <c r="R398" s="123">
        <v>194</v>
      </c>
      <c r="S398" s="121">
        <v>1568</v>
      </c>
      <c r="T398" s="121">
        <v>1165</v>
      </c>
      <c r="U398" s="125">
        <v>74.298469387755105</v>
      </c>
      <c r="V398" s="121">
        <v>453</v>
      </c>
      <c r="W398" s="125">
        <v>28.890306122448976</v>
      </c>
      <c r="X398" s="124">
        <v>8.0824742268041234</v>
      </c>
      <c r="Y398" s="124">
        <v>6.0051546391752577</v>
      </c>
      <c r="Z398" s="124">
        <v>2.3350515463917527</v>
      </c>
      <c r="AA398" s="127">
        <v>179</v>
      </c>
      <c r="AB398" s="125">
        <v>92.268041237113408</v>
      </c>
      <c r="AC398" s="127">
        <v>15</v>
      </c>
      <c r="AD398" s="125">
        <v>7.731958762886598</v>
      </c>
      <c r="AE398" s="127">
        <v>0</v>
      </c>
      <c r="AF398" s="125">
        <v>0</v>
      </c>
      <c r="AG398" s="127">
        <v>0</v>
      </c>
      <c r="AH398" s="125">
        <v>0</v>
      </c>
      <c r="AI398" s="123">
        <v>232</v>
      </c>
      <c r="AJ398" s="123">
        <v>221</v>
      </c>
      <c r="AK398" s="125">
        <v>51.214128035320087</v>
      </c>
      <c r="AL398" s="125">
        <v>48.785871964679913</v>
      </c>
      <c r="AM398" s="125">
        <v>100</v>
      </c>
      <c r="AN398" s="126">
        <v>22.280353200883003</v>
      </c>
    </row>
    <row r="399" spans="1:40" x14ac:dyDescent="0.25">
      <c r="A399" s="122" t="s">
        <v>1276</v>
      </c>
      <c r="B399" s="123" t="s">
        <v>1276</v>
      </c>
      <c r="C399" s="155" t="str">
        <f>VLOOKUP(A399,'Questions_de_Village_V1-2-1'!$A:$AB,1,FALSE)</f>
        <v>Iredja Souk</v>
      </c>
      <c r="D399" s="155" t="str">
        <f>VLOOKUP(A399,'Questions_de_Village_V1-2-1'!$A:$AB,9,FALSE)</f>
        <v>Iredja  Souk</v>
      </c>
      <c r="E399" s="155">
        <f>VLOOKUP(A399,'Questions_de_Village_V1-2-1'!$A:$AB,4,FALSE)</f>
        <v>12.6460730952</v>
      </c>
      <c r="F399" s="155">
        <f>VLOOKUP(A399,'Questions_de_Village_V1-2-1'!$A:$AB,5,FALSE)</f>
        <v>17.1191917415</v>
      </c>
      <c r="G399" s="155">
        <f>VLOOKUP(A399,'Questions_de_Village_V1-2-1'!$A:$AB,6,FALSE)</f>
        <v>308.616996976</v>
      </c>
      <c r="H399" s="155"/>
      <c r="I399" s="155" t="str">
        <f>VLOOKUP(A399,'Questions_de_Village_V1-2-1'!$A:$AB,10,FALSE)</f>
        <v>Moito</v>
      </c>
      <c r="J399" s="155" t="str">
        <f>VLOOKUP(A399,'Questions_de_Village_V1-2-1'!$A:$AB,11,FALSE)</f>
        <v>Djokhana</v>
      </c>
      <c r="K399" s="155" t="str">
        <f>VLOOKUP(A399,'Questions_de_Village_V1-2-1'!$A:$AB,14,FALSE)</f>
        <v>commercial_bh_in_next_village</v>
      </c>
      <c r="L399" s="155">
        <f>VLOOKUP(A399,'Questions_de_Village_V1-2-1'!$A:$AB,15,FALSE)</f>
        <v>2</v>
      </c>
      <c r="M399" s="155">
        <f>VLOOKUP(A399,'Questions_de_Village_V1-2-1'!$A:$AB,16,FALSE)</f>
        <v>1</v>
      </c>
      <c r="N399" s="123"/>
      <c r="O399" s="123"/>
      <c r="P399" s="123">
        <v>726</v>
      </c>
      <c r="Q399" s="123">
        <v>868</v>
      </c>
      <c r="R399" s="123">
        <v>143</v>
      </c>
      <c r="S399" s="121">
        <v>956</v>
      </c>
      <c r="T399" s="121">
        <v>673</v>
      </c>
      <c r="U399" s="125">
        <v>70.39748953974896</v>
      </c>
      <c r="V399" s="121">
        <v>304</v>
      </c>
      <c r="W399" s="125">
        <v>31.799163179916317</v>
      </c>
      <c r="X399" s="124">
        <v>6.685314685314685</v>
      </c>
      <c r="Y399" s="124">
        <v>4.7062937062937067</v>
      </c>
      <c r="Z399" s="124">
        <v>2.1258741258741258</v>
      </c>
      <c r="AA399" s="127">
        <v>129</v>
      </c>
      <c r="AB399" s="125">
        <v>90.209790209790214</v>
      </c>
      <c r="AC399" s="127">
        <v>10</v>
      </c>
      <c r="AD399" s="125">
        <v>6.9930069930069934</v>
      </c>
      <c r="AE399" s="127">
        <v>0</v>
      </c>
      <c r="AF399" s="125">
        <v>0</v>
      </c>
      <c r="AG399" s="127">
        <v>0</v>
      </c>
      <c r="AH399" s="125">
        <v>0</v>
      </c>
      <c r="AI399" s="123">
        <v>154</v>
      </c>
      <c r="AJ399" s="123">
        <v>150</v>
      </c>
      <c r="AK399" s="125">
        <v>50.657894736842103</v>
      </c>
      <c r="AL399" s="125">
        <v>49.34210526315789</v>
      </c>
      <c r="AM399" s="125">
        <v>100</v>
      </c>
      <c r="AN399" s="126">
        <v>25.539473684210527</v>
      </c>
    </row>
    <row r="400" spans="1:40" x14ac:dyDescent="0.25">
      <c r="A400" s="149" t="s">
        <v>1211</v>
      </c>
      <c r="B400" s="123" t="s">
        <v>1211</v>
      </c>
      <c r="C400" s="155" t="str">
        <f>VLOOKUP(A400,'Questions_de_Village_V1-2-1'!$A:$AB,1,FALSE)</f>
        <v>Iredoubo</v>
      </c>
      <c r="D400" s="155" t="str">
        <f>VLOOKUP(A400,'Questions_de_Village_V1-2-1'!$A:$AB,9,FALSE)</f>
        <v>Iredoubou</v>
      </c>
      <c r="E400" s="155">
        <f>VLOOKUP(A400,'Questions_de_Village_V1-2-1'!$A:$AB,4,FALSE)</f>
        <v>12.3476853008</v>
      </c>
      <c r="F400" s="155">
        <f>VLOOKUP(A400,'Questions_de_Village_V1-2-1'!$A:$AB,5,FALSE)</f>
        <v>16.9982783383</v>
      </c>
      <c r="G400" s="155">
        <f>VLOOKUP(A400,'Questions_de_Village_V1-2-1'!$A:$AB,6,FALSE)</f>
        <v>318.27936911799998</v>
      </c>
      <c r="H400" s="155"/>
      <c r="I400" s="155" t="str">
        <f>VLOOKUP(A400,'Questions_de_Village_V1-2-1'!$A:$AB,10,FALSE)</f>
        <v>Tania_1_Bokoro_</v>
      </c>
      <c r="J400" s="155" t="str">
        <f>VLOOKUP(A400,'Questions_de_Village_V1-2-1'!$A:$AB,11,FALSE)</f>
        <v>Bokoro</v>
      </c>
      <c r="K400" s="155" t="str">
        <f>VLOOKUP(A400,'Questions_de_Village_V1-2-1'!$A:$AB,14,FALSE)</f>
        <v>open_well_in_or_near_village</v>
      </c>
      <c r="L400" s="155">
        <f>VLOOKUP(A400,'Questions_de_Village_V1-2-1'!$A:$AB,15,FALSE)</f>
        <v>0</v>
      </c>
      <c r="M400" s="155">
        <f>VLOOKUP(A400,'Questions_de_Village_V1-2-1'!$A:$AB,16,FALSE)</f>
        <v>1</v>
      </c>
      <c r="N400" s="123"/>
      <c r="O400" s="123"/>
      <c r="P400" s="123">
        <v>3478</v>
      </c>
      <c r="Q400" s="123">
        <v>3529</v>
      </c>
      <c r="R400" s="123">
        <v>52</v>
      </c>
      <c r="S400" s="121">
        <v>263</v>
      </c>
      <c r="T400" s="121">
        <v>172</v>
      </c>
      <c r="U400" s="125">
        <v>65.399239543726239</v>
      </c>
      <c r="V400" s="121">
        <v>66</v>
      </c>
      <c r="W400" s="125">
        <v>25.095057034220531</v>
      </c>
      <c r="X400" s="124">
        <v>5.0576923076923075</v>
      </c>
      <c r="Y400" s="124">
        <v>3.9090909090909092</v>
      </c>
      <c r="Z400" s="124">
        <v>1.2692307692307692</v>
      </c>
      <c r="AA400" s="127">
        <v>49</v>
      </c>
      <c r="AB400" s="125">
        <v>94.230769230769226</v>
      </c>
      <c r="AC400" s="127">
        <v>0</v>
      </c>
      <c r="AD400" s="125">
        <v>0</v>
      </c>
      <c r="AE400" s="127">
        <v>0</v>
      </c>
      <c r="AF400" s="125">
        <v>0</v>
      </c>
      <c r="AG400" s="127">
        <v>0</v>
      </c>
      <c r="AH400" s="125">
        <v>0</v>
      </c>
      <c r="AI400" s="123">
        <v>31</v>
      </c>
      <c r="AJ400" s="123">
        <v>35</v>
      </c>
      <c r="AK400" s="125">
        <v>46.969696969696969</v>
      </c>
      <c r="AL400" s="125">
        <v>53.030303030303031</v>
      </c>
      <c r="AM400" s="125">
        <v>100</v>
      </c>
      <c r="AN400" s="126">
        <v>38.924242424242422</v>
      </c>
    </row>
    <row r="401" spans="1:40" x14ac:dyDescent="0.25">
      <c r="A401" s="149" t="s">
        <v>1212</v>
      </c>
      <c r="B401" s="123" t="s">
        <v>1212</v>
      </c>
      <c r="C401" s="155" t="str">
        <f>VLOOKUP(A401,'Questions_de_Village_V1-2-1'!$A:$AB,1,FALSE)</f>
        <v>Iredoubo-Saleh</v>
      </c>
      <c r="D401" s="155" t="str">
        <f>VLOOKUP(A401,'Questions_de_Village_V1-2-1'!$A:$AB,9,FALSE)</f>
        <v>Iredoubo Saleh</v>
      </c>
      <c r="E401" s="155">
        <f>VLOOKUP(A401,'Questions_de_Village_V1-2-1'!$A:$AB,4,FALSE)</f>
        <v>12.3477104343</v>
      </c>
      <c r="F401" s="155">
        <f>VLOOKUP(A401,'Questions_de_Village_V1-2-1'!$A:$AB,5,FALSE)</f>
        <v>16.998353390399998</v>
      </c>
      <c r="G401" s="155">
        <f>VLOOKUP(A401,'Questions_de_Village_V1-2-1'!$A:$AB,6,FALSE)</f>
        <v>328.20243433899998</v>
      </c>
      <c r="H401" s="155"/>
      <c r="I401" s="155" t="str">
        <f>VLOOKUP(A401,'Questions_de_Village_V1-2-1'!$A:$AB,10,FALSE)</f>
        <v>Tania_1_Bokoro_</v>
      </c>
      <c r="J401" s="155" t="str">
        <f>VLOOKUP(A401,'Questions_de_Village_V1-2-1'!$A:$AB,11,FALSE)</f>
        <v>Bokoro</v>
      </c>
      <c r="K401" s="155" t="str">
        <f>VLOOKUP(A401,'Questions_de_Village_V1-2-1'!$A:$AB,14,FALSE)</f>
        <v>open_well_in_or_near_village</v>
      </c>
      <c r="L401" s="155">
        <f>VLOOKUP(A401,'Questions_de_Village_V1-2-1'!$A:$AB,15,FALSE)</f>
        <v>0</v>
      </c>
      <c r="M401" s="155">
        <f>VLOOKUP(A401,'Questions_de_Village_V1-2-1'!$A:$AB,16,FALSE)</f>
        <v>1</v>
      </c>
      <c r="N401" s="123"/>
      <c r="O401" s="123"/>
      <c r="P401" s="123">
        <v>3530</v>
      </c>
      <c r="Q401" s="123">
        <v>3601</v>
      </c>
      <c r="R401" s="123">
        <v>72</v>
      </c>
      <c r="S401" s="121">
        <v>453</v>
      </c>
      <c r="T401" s="121">
        <v>304</v>
      </c>
      <c r="U401" s="125">
        <v>67.108167770419428</v>
      </c>
      <c r="V401" s="121">
        <v>143</v>
      </c>
      <c r="W401" s="125">
        <v>31.567328918322296</v>
      </c>
      <c r="X401" s="124">
        <v>6.291666666666667</v>
      </c>
      <c r="Y401" s="124">
        <v>4.4057971014492754</v>
      </c>
      <c r="Z401" s="124">
        <v>1.9861111111111112</v>
      </c>
      <c r="AA401" s="127">
        <v>64</v>
      </c>
      <c r="AB401" s="125">
        <v>88.888888888888886</v>
      </c>
      <c r="AC401" s="127">
        <v>6</v>
      </c>
      <c r="AD401" s="125">
        <v>8.3333333333333321</v>
      </c>
      <c r="AE401" s="127">
        <v>0</v>
      </c>
      <c r="AF401" s="125">
        <v>0</v>
      </c>
      <c r="AG401" s="127">
        <v>1</v>
      </c>
      <c r="AH401" s="125">
        <v>1.3888888888888888</v>
      </c>
      <c r="AI401" s="123">
        <v>72</v>
      </c>
      <c r="AJ401" s="123">
        <v>71</v>
      </c>
      <c r="AK401" s="125">
        <v>50.349650349650354</v>
      </c>
      <c r="AL401" s="125">
        <v>49.650349650349654</v>
      </c>
      <c r="AM401" s="125">
        <v>100</v>
      </c>
      <c r="AN401" s="126">
        <v>34.97902097902098</v>
      </c>
    </row>
    <row r="402" spans="1:40" x14ac:dyDescent="0.25">
      <c r="A402" s="149" t="s">
        <v>1213</v>
      </c>
      <c r="B402" s="123" t="s">
        <v>1213</v>
      </c>
      <c r="C402" s="155" t="str">
        <f>VLOOKUP(A402,'Questions_de_Village_V1-2-1'!$A:$AB,1,FALSE)</f>
        <v>Ireika 2</v>
      </c>
      <c r="D402" s="155" t="str">
        <f>VLOOKUP(A402,'Questions_de_Village_V1-2-1'!$A:$AB,9,FALSE)</f>
        <v>Ireïka Kasser</v>
      </c>
      <c r="E402" s="155">
        <f>VLOOKUP(A402,'Questions_de_Village_V1-2-1'!$A:$AB,4,FALSE)</f>
        <v>12.491932955599999</v>
      </c>
      <c r="F402" s="155">
        <f>VLOOKUP(A402,'Questions_de_Village_V1-2-1'!$A:$AB,5,FALSE)</f>
        <v>17.0614595433</v>
      </c>
      <c r="G402" s="155">
        <f>VLOOKUP(A402,'Questions_de_Village_V1-2-1'!$A:$AB,6,FALSE)</f>
        <v>323.46347109099997</v>
      </c>
      <c r="H402" s="155"/>
      <c r="I402" s="155" t="str">
        <f>VLOOKUP(A402,'Questions_de_Village_V1-2-1'!$A:$AB,10,FALSE)</f>
        <v>Tania_1_Bokoro_</v>
      </c>
      <c r="J402" s="155" t="str">
        <f>VLOOKUP(A402,'Questions_de_Village_V1-2-1'!$A:$AB,11,FALSE)</f>
        <v>Bokoro</v>
      </c>
      <c r="K402" s="155" t="str">
        <f>VLOOKUP(A402,'Questions_de_Village_V1-2-1'!$A:$AB,14,FALSE)</f>
        <v>open_well_far_from_village</v>
      </c>
      <c r="L402" s="155">
        <f>VLOOKUP(A402,'Questions_de_Village_V1-2-1'!$A:$AB,15,FALSE)</f>
        <v>0</v>
      </c>
      <c r="M402" s="155">
        <f>VLOOKUP(A402,'Questions_de_Village_V1-2-1'!$A:$AB,16,FALSE)</f>
        <v>1</v>
      </c>
      <c r="N402" s="123"/>
      <c r="O402" s="123"/>
      <c r="P402" s="123">
        <v>4059</v>
      </c>
      <c r="Q402" s="123">
        <v>4104</v>
      </c>
      <c r="R402" s="123">
        <v>46</v>
      </c>
      <c r="S402" s="121">
        <v>360</v>
      </c>
      <c r="T402" s="121">
        <v>260</v>
      </c>
      <c r="U402" s="125">
        <v>72.222222222222214</v>
      </c>
      <c r="V402" s="121">
        <v>109</v>
      </c>
      <c r="W402" s="125">
        <v>30.277777777777775</v>
      </c>
      <c r="X402" s="124">
        <v>7.8260869565217392</v>
      </c>
      <c r="Y402" s="124">
        <v>5.9090909090909092</v>
      </c>
      <c r="Z402" s="124">
        <v>2.3695652173913042</v>
      </c>
      <c r="AA402" s="127">
        <v>39</v>
      </c>
      <c r="AB402" s="125">
        <v>84.782608695652172</v>
      </c>
      <c r="AC402" s="127">
        <v>6</v>
      </c>
      <c r="AD402" s="125">
        <v>13.043478260869565</v>
      </c>
      <c r="AE402" s="127">
        <v>1</v>
      </c>
      <c r="AF402" s="125">
        <v>2.1739130434782608</v>
      </c>
      <c r="AG402" s="127">
        <v>0</v>
      </c>
      <c r="AH402" s="125">
        <v>0</v>
      </c>
      <c r="AI402" s="123">
        <v>48</v>
      </c>
      <c r="AJ402" s="123">
        <v>61</v>
      </c>
      <c r="AK402" s="125">
        <v>44.036697247706428</v>
      </c>
      <c r="AL402" s="125">
        <v>55.963302752293572</v>
      </c>
      <c r="AM402" s="125">
        <v>100</v>
      </c>
      <c r="AN402" s="126">
        <v>34.522935779816514</v>
      </c>
    </row>
    <row r="403" spans="1:40" x14ac:dyDescent="0.25">
      <c r="A403" s="149" t="s">
        <v>1214</v>
      </c>
      <c r="B403" s="123" t="s">
        <v>1214</v>
      </c>
      <c r="C403" s="155" t="str">
        <f>VLOOKUP(A403,'Questions_de_Village_V1-2-1'!$A:$AB,1,FALSE)</f>
        <v>Ireika-Ibrahim</v>
      </c>
      <c r="D403" s="155" t="str">
        <f>VLOOKUP(A403,'Questions_de_Village_V1-2-1'!$A:$AB,9,FALSE)</f>
        <v>Ireïka</v>
      </c>
      <c r="E403" s="155">
        <f>VLOOKUP(A403,'Questions_de_Village_V1-2-1'!$A:$AB,4,FALSE)</f>
        <v>12.4919448322</v>
      </c>
      <c r="F403" s="155">
        <f>VLOOKUP(A403,'Questions_de_Village_V1-2-1'!$A:$AB,5,FALSE)</f>
        <v>17.048167532000001</v>
      </c>
      <c r="G403" s="155">
        <f>VLOOKUP(A403,'Questions_de_Village_V1-2-1'!$A:$AB,6,FALSE)</f>
        <v>276.076833325</v>
      </c>
      <c r="H403" s="155"/>
      <c r="I403" s="155" t="str">
        <f>VLOOKUP(A403,'Questions_de_Village_V1-2-1'!$A:$AB,10,FALSE)</f>
        <v>Tania_1_Bokoro_</v>
      </c>
      <c r="J403" s="155" t="str">
        <f>VLOOKUP(A403,'Questions_de_Village_V1-2-1'!$A:$AB,11,FALSE)</f>
        <v>Bokoro</v>
      </c>
      <c r="K403" s="155" t="str">
        <f>VLOOKUP(A403,'Questions_de_Village_V1-2-1'!$A:$AB,14,FALSE)</f>
        <v>bh_in_village</v>
      </c>
      <c r="L403" s="155">
        <f>VLOOKUP(A403,'Questions_de_Village_V1-2-1'!$A:$AB,15,FALSE)</f>
        <v>1</v>
      </c>
      <c r="M403" s="155">
        <f>VLOOKUP(A403,'Questions_de_Village_V1-2-1'!$A:$AB,16,FALSE)</f>
        <v>0</v>
      </c>
      <c r="N403" s="123"/>
      <c r="O403" s="123"/>
      <c r="P403" s="123">
        <v>3975</v>
      </c>
      <c r="Q403" s="123">
        <v>4058</v>
      </c>
      <c r="R403" s="123">
        <v>84</v>
      </c>
      <c r="S403" s="121">
        <v>588</v>
      </c>
      <c r="T403" s="121">
        <v>413</v>
      </c>
      <c r="U403" s="125">
        <v>70.238095238095227</v>
      </c>
      <c r="V403" s="121">
        <v>184</v>
      </c>
      <c r="W403" s="125">
        <v>31.292517006802722</v>
      </c>
      <c r="X403" s="124">
        <v>7</v>
      </c>
      <c r="Y403" s="124">
        <v>5.0365853658536581</v>
      </c>
      <c r="Z403" s="124">
        <v>2.1904761904761907</v>
      </c>
      <c r="AA403" s="127">
        <v>76</v>
      </c>
      <c r="AB403" s="125">
        <v>90.476190476190482</v>
      </c>
      <c r="AC403" s="127">
        <v>6</v>
      </c>
      <c r="AD403" s="125">
        <v>7.1428571428571423</v>
      </c>
      <c r="AE403" s="127">
        <v>0</v>
      </c>
      <c r="AF403" s="125">
        <v>0</v>
      </c>
      <c r="AG403" s="127">
        <v>1</v>
      </c>
      <c r="AH403" s="125">
        <v>1.1904761904761905</v>
      </c>
      <c r="AI403" s="123">
        <v>70</v>
      </c>
      <c r="AJ403" s="123">
        <v>114</v>
      </c>
      <c r="AK403" s="125">
        <v>38.04347826086957</v>
      </c>
      <c r="AL403" s="125">
        <v>61.95652173913043</v>
      </c>
      <c r="AM403" s="125">
        <v>100</v>
      </c>
      <c r="AN403" s="126">
        <v>35.418478260869563</v>
      </c>
    </row>
    <row r="404" spans="1:40" x14ac:dyDescent="0.25">
      <c r="A404" s="122" t="s">
        <v>1107</v>
      </c>
      <c r="B404" s="123" t="s">
        <v>1107</v>
      </c>
      <c r="C404" s="155" t="str">
        <f>VLOOKUP(A404,'Questions_de_Village_V1-2-1'!$A:$AB,1,FALSE)</f>
        <v>Ireka</v>
      </c>
      <c r="D404" s="155" t="str">
        <f>VLOOKUP(A404,'Questions_de_Village_V1-2-1'!$A:$AB,9,FALSE)</f>
        <v>Abiribé Ireka</v>
      </c>
      <c r="E404" s="155">
        <f>VLOOKUP(A404,'Questions_de_Village_V1-2-1'!$A:$AB,4,FALSE)</f>
        <v>12.3159133191</v>
      </c>
      <c r="F404" s="155">
        <f>VLOOKUP(A404,'Questions_de_Village_V1-2-1'!$A:$AB,5,FALSE)</f>
        <v>16.733442925199999</v>
      </c>
      <c r="G404" s="155">
        <f>VLOOKUP(A404,'Questions_de_Village_V1-2-1'!$A:$AB,6,FALSE)</f>
        <v>331.21332412300001</v>
      </c>
      <c r="H404" s="155"/>
      <c r="I404" s="155" t="str">
        <f>VLOOKUP(A404,'Questions_de_Village_V1-2-1'!$A:$AB,10,FALSE)</f>
        <v>Daibaba_1_Maigana_</v>
      </c>
      <c r="J404" s="155" t="str">
        <f>VLOOKUP(A404,'Questions_de_Village_V1-2-1'!$A:$AB,11,FALSE)</f>
        <v>Albirebi</v>
      </c>
      <c r="K404" s="155" t="str">
        <f>VLOOKUP(A404,'Questions_de_Village_V1-2-1'!$A:$AB,14,FALSE)</f>
        <v>bh_in_village</v>
      </c>
      <c r="L404" s="155">
        <f>VLOOKUP(A404,'Questions_de_Village_V1-2-1'!$A:$AB,15,FALSE)</f>
        <v>1</v>
      </c>
      <c r="M404" s="155">
        <f>VLOOKUP(A404,'Questions_de_Village_V1-2-1'!$A:$AB,16,FALSE)</f>
        <v>0</v>
      </c>
      <c r="N404" s="123"/>
      <c r="O404" s="123"/>
      <c r="P404" s="123">
        <v>1298</v>
      </c>
      <c r="Q404" s="123">
        <v>1308</v>
      </c>
      <c r="R404" s="123">
        <v>11</v>
      </c>
      <c r="S404" s="121">
        <v>93</v>
      </c>
      <c r="T404" s="121">
        <v>67</v>
      </c>
      <c r="U404" s="125">
        <v>72.043010752688176</v>
      </c>
      <c r="V404" s="121">
        <v>23</v>
      </c>
      <c r="W404" s="125">
        <v>24.731182795698924</v>
      </c>
      <c r="X404" s="124">
        <v>8.454545454545455</v>
      </c>
      <c r="Y404" s="124">
        <v>6.0909090909090908</v>
      </c>
      <c r="Z404" s="124">
        <v>2.0909090909090908</v>
      </c>
      <c r="AA404" s="127">
        <v>8</v>
      </c>
      <c r="AB404" s="125">
        <v>72.727272727272734</v>
      </c>
      <c r="AC404" s="127">
        <v>2</v>
      </c>
      <c r="AD404" s="125">
        <v>18.181818181818183</v>
      </c>
      <c r="AE404" s="127">
        <v>1</v>
      </c>
      <c r="AF404" s="125">
        <v>9.0909090909090917</v>
      </c>
      <c r="AG404" s="127">
        <v>0</v>
      </c>
      <c r="AH404" s="125">
        <v>0</v>
      </c>
      <c r="AI404" s="123">
        <v>10</v>
      </c>
      <c r="AJ404" s="123">
        <v>13</v>
      </c>
      <c r="AK404" s="125">
        <v>43.478260869565219</v>
      </c>
      <c r="AL404" s="125">
        <v>56.521739130434781</v>
      </c>
      <c r="AM404" s="125">
        <v>100</v>
      </c>
      <c r="AN404" s="126">
        <v>32.565217391304351</v>
      </c>
    </row>
    <row r="405" spans="1:40" x14ac:dyDescent="0.25">
      <c r="A405" s="55" t="s">
        <v>1067</v>
      </c>
      <c r="B405" s="123" t="s">
        <v>1067</v>
      </c>
      <c r="C405" s="155" t="str">
        <f>VLOOKUP(A405,'Questions_de_Village_V1-2-1'!$A:$AB,1,FALSE)</f>
        <v>Irni1</v>
      </c>
      <c r="D405" s="155" t="str">
        <f>VLOOKUP(A405,'Questions_de_Village_V1-2-1'!$A:$AB,9,FALSE)</f>
        <v>Irni 1</v>
      </c>
      <c r="E405" s="155">
        <f>VLOOKUP(A405,'Questions_de_Village_V1-2-1'!$A:$AB,4,FALSE)</f>
        <v>12.983280492700001</v>
      </c>
      <c r="F405" s="155">
        <f>VLOOKUP(A405,'Questions_de_Village_V1-2-1'!$A:$AB,5,FALSE)</f>
        <v>16.829031984</v>
      </c>
      <c r="G405" s="155">
        <f>VLOOKUP(A405,'Questions_de_Village_V1-2-1'!$A:$AB,6,FALSE)</f>
        <v>300.73014671499999</v>
      </c>
      <c r="H405" s="155"/>
      <c r="I405" s="155" t="str">
        <f>VLOOKUP(A405,'Questions_de_Village_V1-2-1'!$A:$AB,10,FALSE)</f>
        <v>Kouka</v>
      </c>
      <c r="J405" s="155" t="str">
        <f>VLOOKUP(A405,'Questions_de_Village_V1-2-1'!$A:$AB,11,FALSE)</f>
        <v>Abgode</v>
      </c>
      <c r="K405" s="155" t="str">
        <f>VLOOKUP(A405,'Questions_de_Village_V1-2-1'!$A:$AB,14,FALSE)</f>
        <v>open_well_far_from_village</v>
      </c>
      <c r="L405" s="155">
        <f>VLOOKUP(A405,'Questions_de_Village_V1-2-1'!$A:$AB,15,FALSE)</f>
        <v>0</v>
      </c>
      <c r="M405" s="155">
        <f>VLOOKUP(A405,'Questions_de_Village_V1-2-1'!$A:$AB,16,FALSE)</f>
        <v>0</v>
      </c>
      <c r="N405" s="123"/>
      <c r="O405" s="123"/>
      <c r="P405" s="123">
        <v>2281</v>
      </c>
      <c r="Q405" s="123">
        <v>2300</v>
      </c>
      <c r="R405" s="123">
        <v>20</v>
      </c>
      <c r="S405" s="121">
        <v>135</v>
      </c>
      <c r="T405" s="121">
        <v>97</v>
      </c>
      <c r="U405" s="125">
        <v>71.851851851851862</v>
      </c>
      <c r="V405" s="121">
        <v>28</v>
      </c>
      <c r="W405" s="125">
        <v>20.74074074074074</v>
      </c>
      <c r="X405" s="124">
        <v>6.75</v>
      </c>
      <c r="Y405" s="124">
        <v>4.8499999999999996</v>
      </c>
      <c r="Z405" s="124">
        <v>1.4</v>
      </c>
      <c r="AA405" s="127">
        <v>18</v>
      </c>
      <c r="AB405" s="125">
        <v>90</v>
      </c>
      <c r="AC405" s="127">
        <v>1</v>
      </c>
      <c r="AD405" s="125">
        <v>5</v>
      </c>
      <c r="AE405" s="127">
        <v>0</v>
      </c>
      <c r="AF405" s="125">
        <v>0</v>
      </c>
      <c r="AG405" s="127">
        <v>0</v>
      </c>
      <c r="AH405" s="125">
        <v>0</v>
      </c>
      <c r="AI405" s="123">
        <v>13</v>
      </c>
      <c r="AJ405" s="123">
        <v>15</v>
      </c>
      <c r="AK405" s="125">
        <v>46.428571428571431</v>
      </c>
      <c r="AL405" s="125">
        <v>53.571428571428569</v>
      </c>
      <c r="AM405" s="125">
        <v>100</v>
      </c>
      <c r="AN405" s="126">
        <v>37.892857142857146</v>
      </c>
    </row>
    <row r="406" spans="1:40" x14ac:dyDescent="0.25">
      <c r="A406" s="151" t="s">
        <v>929</v>
      </c>
      <c r="B406" s="123" t="s">
        <v>929</v>
      </c>
      <c r="C406" s="155" t="str">
        <f>VLOOKUP(A406,'Questions_de_Village_V1-2-1'!$A:$AB,1,FALSE)</f>
        <v>Isne Koudou</v>
      </c>
      <c r="D406" s="155" t="str">
        <f>VLOOKUP(A406,'Questions_de_Village_V1-2-1'!$A:$AB,9,FALSE)</f>
        <v>Isné Koudou</v>
      </c>
      <c r="E406" s="155">
        <f>VLOOKUP(A406,'Questions_de_Village_V1-2-1'!$A:$AB,4,FALSE)</f>
        <v>12.963831815600001</v>
      </c>
      <c r="F406" s="155">
        <f>VLOOKUP(A406,'Questions_de_Village_V1-2-1'!$A:$AB,5,FALSE)</f>
        <v>16.868493582399999</v>
      </c>
      <c r="G406" s="155">
        <f>VLOOKUP(A406,'Questions_de_Village_V1-2-1'!$A:$AB,6,FALSE)</f>
        <v>310.36099788899998</v>
      </c>
      <c r="H406" s="155"/>
      <c r="I406" s="155" t="str">
        <f>VLOOKUP(A406,'Questions_de_Village_V1-2-1'!$A:$AB,10,FALSE)</f>
        <v>Kouka</v>
      </c>
      <c r="J406" s="155" t="str">
        <f>VLOOKUP(A406,'Questions_de_Village_V1-2-1'!$A:$AB,11,FALSE)</f>
        <v>Tersefe</v>
      </c>
      <c r="K406" s="155" t="str">
        <f>VLOOKUP(A406,'Questions_de_Village_V1-2-1'!$A:$AB,14,FALSE)</f>
        <v>bh_in_next_village</v>
      </c>
      <c r="L406" s="155">
        <f>VLOOKUP(A406,'Questions_de_Village_V1-2-1'!$A:$AB,15,FALSE)</f>
        <v>1</v>
      </c>
      <c r="M406" s="155">
        <f>VLOOKUP(A406,'Questions_de_Village_V1-2-1'!$A:$AB,16,FALSE)</f>
        <v>2</v>
      </c>
      <c r="N406" s="123"/>
      <c r="O406" s="123"/>
      <c r="P406" s="123">
        <v>536</v>
      </c>
      <c r="Q406" s="123">
        <v>655</v>
      </c>
      <c r="R406" s="123">
        <v>120</v>
      </c>
      <c r="S406" s="121">
        <v>737</v>
      </c>
      <c r="T406" s="121">
        <v>511</v>
      </c>
      <c r="U406" s="125">
        <v>69.335142469470824</v>
      </c>
      <c r="V406" s="121">
        <v>180</v>
      </c>
      <c r="W406" s="125">
        <v>24.423337856173678</v>
      </c>
      <c r="X406" s="124">
        <v>6.1416666666666666</v>
      </c>
      <c r="Y406" s="124">
        <v>4.4051724137931032</v>
      </c>
      <c r="Z406" s="124">
        <v>1.5</v>
      </c>
      <c r="AA406" s="127">
        <v>113</v>
      </c>
      <c r="AB406" s="125">
        <v>94.166666666666671</v>
      </c>
      <c r="AC406" s="127">
        <v>3</v>
      </c>
      <c r="AD406" s="125">
        <v>2.5</v>
      </c>
      <c r="AE406" s="127">
        <v>0</v>
      </c>
      <c r="AF406" s="125">
        <v>0</v>
      </c>
      <c r="AG406" s="127">
        <v>0</v>
      </c>
      <c r="AH406" s="125">
        <v>0</v>
      </c>
      <c r="AI406" s="123">
        <v>94</v>
      </c>
      <c r="AJ406" s="123">
        <v>86</v>
      </c>
      <c r="AK406" s="125">
        <v>52.222222222222229</v>
      </c>
      <c r="AL406" s="125">
        <v>47.777777777777779</v>
      </c>
      <c r="AM406" s="125">
        <v>100</v>
      </c>
      <c r="AN406" s="126">
        <v>32.62222222222222</v>
      </c>
    </row>
    <row r="407" spans="1:40" x14ac:dyDescent="0.25">
      <c r="A407" s="151" t="s">
        <v>930</v>
      </c>
      <c r="B407" s="123" t="s">
        <v>930</v>
      </c>
      <c r="C407" s="155" t="str">
        <f>VLOOKUP(A407,'Questions_de_Village_V1-2-1'!$A:$AB,1,FALSE)</f>
        <v>Isne Mazaraf</v>
      </c>
      <c r="D407" s="155" t="str">
        <f>VLOOKUP(A407,'Questions_de_Village_V1-2-1'!$A:$AB,9,FALSE)</f>
        <v>Isné Mazaraf</v>
      </c>
      <c r="E407" s="155">
        <f>VLOOKUP(A407,'Questions_de_Village_V1-2-1'!$A:$AB,4,FALSE)</f>
        <v>12.936984025299999</v>
      </c>
      <c r="F407" s="155">
        <f>VLOOKUP(A407,'Questions_de_Village_V1-2-1'!$A:$AB,5,FALSE)</f>
        <v>16.870817861100001</v>
      </c>
      <c r="G407" s="155">
        <f>VLOOKUP(A407,'Questions_de_Village_V1-2-1'!$A:$AB,6,FALSE)</f>
        <v>295.478276456</v>
      </c>
      <c r="H407" s="155"/>
      <c r="I407" s="155" t="str">
        <f>VLOOKUP(A407,'Questions_de_Village_V1-2-1'!$A:$AB,10,FALSE)</f>
        <v>Kouka</v>
      </c>
      <c r="J407" s="155" t="str">
        <f>VLOOKUP(A407,'Questions_de_Village_V1-2-1'!$A:$AB,11,FALSE)</f>
        <v>Tersefe</v>
      </c>
      <c r="K407" s="155" t="str">
        <f>VLOOKUP(A407,'Questions_de_Village_V1-2-1'!$A:$AB,14,FALSE)</f>
        <v>bh_in_village</v>
      </c>
      <c r="L407" s="155">
        <f>VLOOKUP(A407,'Questions_de_Village_V1-2-1'!$A:$AB,15,FALSE)</f>
        <v>2</v>
      </c>
      <c r="M407" s="155">
        <f>VLOOKUP(A407,'Questions_de_Village_V1-2-1'!$A:$AB,16,FALSE)</f>
        <v>0</v>
      </c>
      <c r="N407" s="123"/>
      <c r="O407" s="123"/>
      <c r="P407" s="123">
        <v>145</v>
      </c>
      <c r="Q407" s="123">
        <v>535</v>
      </c>
      <c r="R407" s="123">
        <v>391</v>
      </c>
      <c r="S407" s="121">
        <v>2331</v>
      </c>
      <c r="T407" s="121">
        <v>1640</v>
      </c>
      <c r="U407" s="125">
        <v>70.356070356070362</v>
      </c>
      <c r="V407" s="121">
        <v>573</v>
      </c>
      <c r="W407" s="125">
        <v>24.581724581724583</v>
      </c>
      <c r="X407" s="124">
        <v>5.961636828644501</v>
      </c>
      <c r="Y407" s="124">
        <v>4.3617021276595747</v>
      </c>
      <c r="Z407" s="124">
        <v>1.4654731457800512</v>
      </c>
      <c r="AA407" s="127">
        <v>366</v>
      </c>
      <c r="AB407" s="125">
        <v>93.606138107416882</v>
      </c>
      <c r="AC407" s="127">
        <v>7</v>
      </c>
      <c r="AD407" s="125">
        <v>1.7902813299232736</v>
      </c>
      <c r="AE407" s="127">
        <v>1</v>
      </c>
      <c r="AF407" s="125">
        <v>0.25575447570332482</v>
      </c>
      <c r="AG407" s="127">
        <v>0</v>
      </c>
      <c r="AH407" s="125">
        <v>0</v>
      </c>
      <c r="AI407" s="123">
        <v>242</v>
      </c>
      <c r="AJ407" s="123">
        <v>331</v>
      </c>
      <c r="AK407" s="125">
        <v>42.233856893542757</v>
      </c>
      <c r="AL407" s="125">
        <v>57.76614310645725</v>
      </c>
      <c r="AM407" s="125">
        <v>100</v>
      </c>
      <c r="AN407" s="126">
        <v>31.36823734729494</v>
      </c>
    </row>
    <row r="408" spans="1:40" x14ac:dyDescent="0.25">
      <c r="A408" s="149" t="s">
        <v>1215</v>
      </c>
      <c r="B408" s="123" t="s">
        <v>1961</v>
      </c>
      <c r="C408" s="155" t="str">
        <f>VLOOKUP(A408,'Questions_de_Village_V1-2-1'!$A:$AB,1,FALSE)</f>
        <v>Izebet</v>
      </c>
      <c r="D408" s="155" t="str">
        <f>VLOOKUP(A408,'Questions_de_Village_V1-2-1'!$A:$AB,9,FALSE)</f>
        <v>Izebit Gama</v>
      </c>
      <c r="E408" s="155">
        <f>VLOOKUP(A408,'Questions_de_Village_V1-2-1'!$A:$AB,4,FALSE)</f>
        <v>12.4779535447</v>
      </c>
      <c r="F408" s="155">
        <f>VLOOKUP(A408,'Questions_de_Village_V1-2-1'!$A:$AB,5,FALSE)</f>
        <v>17.095524015100001</v>
      </c>
      <c r="G408" s="155">
        <f>VLOOKUP(A408,'Questions_de_Village_V1-2-1'!$A:$AB,6,FALSE)</f>
        <v>299.514898652</v>
      </c>
      <c r="H408" s="155"/>
      <c r="I408" s="155" t="str">
        <f>VLOOKUP(A408,'Questions_de_Village_V1-2-1'!$A:$AB,10,FALSE)</f>
        <v>Tania_1_Bokoro_</v>
      </c>
      <c r="J408" s="155" t="str">
        <f>VLOOKUP(A408,'Questions_de_Village_V1-2-1'!$A:$AB,11,FALSE)</f>
        <v>Bokoro</v>
      </c>
      <c r="K408" s="155" t="str">
        <f>VLOOKUP(A408,'Questions_de_Village_V1-2-1'!$A:$AB,14,FALSE)</f>
        <v>bh_in_village</v>
      </c>
      <c r="L408" s="155">
        <f>VLOOKUP(A408,'Questions_de_Village_V1-2-1'!$A:$AB,15,FALSE)</f>
        <v>1</v>
      </c>
      <c r="M408" s="155">
        <f>VLOOKUP(A408,'Questions_de_Village_V1-2-1'!$A:$AB,16,FALSE)</f>
        <v>0</v>
      </c>
      <c r="N408" s="123"/>
      <c r="O408" s="123"/>
      <c r="P408" s="123">
        <v>5138</v>
      </c>
      <c r="Q408" s="123">
        <v>5182</v>
      </c>
      <c r="R408" s="123">
        <v>45</v>
      </c>
      <c r="S408" s="121">
        <v>227</v>
      </c>
      <c r="T408" s="121">
        <v>142</v>
      </c>
      <c r="U408" s="125">
        <v>62.555066079295152</v>
      </c>
      <c r="V408" s="121">
        <v>64</v>
      </c>
      <c r="W408" s="125">
        <v>28.193832599118945</v>
      </c>
      <c r="X408" s="124">
        <v>5.0444444444444443</v>
      </c>
      <c r="Y408" s="124">
        <v>3.736842105263158</v>
      </c>
      <c r="Z408" s="124">
        <v>1.4222222222222223</v>
      </c>
      <c r="AA408" s="127">
        <v>42</v>
      </c>
      <c r="AB408" s="125">
        <v>93.333333333333329</v>
      </c>
      <c r="AC408" s="127">
        <v>3</v>
      </c>
      <c r="AD408" s="125">
        <v>6.666666666666667</v>
      </c>
      <c r="AE408" s="127">
        <v>0</v>
      </c>
      <c r="AF408" s="125">
        <v>0</v>
      </c>
      <c r="AG408" s="127">
        <v>0</v>
      </c>
      <c r="AH408" s="125">
        <v>0</v>
      </c>
      <c r="AI408" s="123">
        <v>32</v>
      </c>
      <c r="AJ408" s="123">
        <v>32</v>
      </c>
      <c r="AK408" s="125">
        <v>50</v>
      </c>
      <c r="AL408" s="125">
        <v>50</v>
      </c>
      <c r="AM408" s="125">
        <v>100</v>
      </c>
      <c r="AN408" s="126">
        <v>29.625</v>
      </c>
    </row>
    <row r="409" spans="1:40" x14ac:dyDescent="0.25">
      <c r="A409" s="149" t="s">
        <v>375</v>
      </c>
      <c r="B409" s="123" t="s">
        <v>375</v>
      </c>
      <c r="C409" s="155" t="str">
        <f>VLOOKUP(A409,'Questions_de_Village_V1-2-1'!$A:$AB,1,FALSE)</f>
        <v>Kaffata</v>
      </c>
      <c r="D409" s="155" t="str">
        <f>VLOOKUP(A409,'Questions_de_Village_V1-2-1'!$A:$AB,9,FALSE)</f>
        <v>Kaffata</v>
      </c>
      <c r="E409" s="155">
        <f>VLOOKUP(A409,'Questions_de_Village_V1-2-1'!$A:$AB,4,FALSE)</f>
        <v>12.481471556800001</v>
      </c>
      <c r="F409" s="155">
        <f>VLOOKUP(A409,'Questions_de_Village_V1-2-1'!$A:$AB,5,FALSE)</f>
        <v>17.178887174900002</v>
      </c>
      <c r="G409" s="155">
        <f>VLOOKUP(A409,'Questions_de_Village_V1-2-1'!$A:$AB,6,FALSE)</f>
        <v>328.77213835200001</v>
      </c>
      <c r="H409" s="155"/>
      <c r="I409" s="155" t="str">
        <f>VLOOKUP(A409,'Questions_de_Village_V1-2-1'!$A:$AB,10,FALSE)</f>
        <v>Tania_2_Dukshi_</v>
      </c>
      <c r="J409" s="155" t="str">
        <f>VLOOKUP(A409,'Questions_de_Village_V1-2-1'!$A:$AB,11,FALSE)</f>
        <v>Bokoro</v>
      </c>
      <c r="K409" s="155" t="str">
        <f>VLOOKUP(A409,'Questions_de_Village_V1-2-1'!$A:$AB,14,FALSE)</f>
        <v>bh_in_village</v>
      </c>
      <c r="L409" s="155">
        <f>VLOOKUP(A409,'Questions_de_Village_V1-2-1'!$A:$AB,15,FALSE)</f>
        <v>1</v>
      </c>
      <c r="M409" s="155">
        <f>VLOOKUP(A409,'Questions_de_Village_V1-2-1'!$A:$AB,16,FALSE)</f>
        <v>0</v>
      </c>
      <c r="N409" s="123"/>
      <c r="O409" s="123"/>
      <c r="P409" s="123">
        <v>4606</v>
      </c>
      <c r="Q409" s="123">
        <v>4636</v>
      </c>
      <c r="R409" s="123">
        <v>31</v>
      </c>
      <c r="S409" s="121">
        <v>181</v>
      </c>
      <c r="T409" s="121">
        <v>118</v>
      </c>
      <c r="U409" s="125">
        <v>65.193370165745861</v>
      </c>
      <c r="V409" s="121">
        <v>50</v>
      </c>
      <c r="W409" s="125">
        <v>27.624309392265197</v>
      </c>
      <c r="X409" s="124">
        <v>5.838709677419355</v>
      </c>
      <c r="Y409" s="124">
        <v>4.2142857142857144</v>
      </c>
      <c r="Z409" s="124">
        <v>1.6129032258064515</v>
      </c>
      <c r="AA409" s="127">
        <v>30</v>
      </c>
      <c r="AB409" s="125">
        <v>96.774193548387103</v>
      </c>
      <c r="AC409" s="127">
        <v>1</v>
      </c>
      <c r="AD409" s="125">
        <v>3.225806451612903</v>
      </c>
      <c r="AE409" s="127">
        <v>0</v>
      </c>
      <c r="AF409" s="125">
        <v>0</v>
      </c>
      <c r="AG409" s="127">
        <v>0</v>
      </c>
      <c r="AH409" s="125">
        <v>0</v>
      </c>
      <c r="AI409" s="123">
        <v>21</v>
      </c>
      <c r="AJ409" s="123">
        <v>29</v>
      </c>
      <c r="AK409" s="125">
        <v>42</v>
      </c>
      <c r="AL409" s="125">
        <v>57.999999999999993</v>
      </c>
      <c r="AM409" s="125">
        <v>100</v>
      </c>
      <c r="AN409" s="126">
        <v>31.9</v>
      </c>
    </row>
    <row r="410" spans="1:40" x14ac:dyDescent="0.25">
      <c r="A410" s="151" t="s">
        <v>872</v>
      </c>
      <c r="B410" s="123" t="s">
        <v>872</v>
      </c>
      <c r="C410" s="155" t="str">
        <f>VLOOKUP(A410,'Questions_de_Village_V1-2-1'!$A:$AB,1,FALSE)</f>
        <v>Kama</v>
      </c>
      <c r="D410" s="155" t="str">
        <f>VLOOKUP(A410,'Questions_de_Village_V1-2-1'!$A:$AB,9,FALSE)</f>
        <v>Kama</v>
      </c>
      <c r="E410" s="155">
        <f>VLOOKUP(A410,'Questions_de_Village_V1-2-1'!$A:$AB,4,FALSE)</f>
        <v>12.8929193336</v>
      </c>
      <c r="F410" s="155">
        <f>VLOOKUP(A410,'Questions_de_Village_V1-2-1'!$A:$AB,5,FALSE)</f>
        <v>16.766727026400002</v>
      </c>
      <c r="G410" s="155">
        <f>VLOOKUP(A410,'Questions_de_Village_V1-2-1'!$A:$AB,6,FALSE)</f>
        <v>300.305210617</v>
      </c>
      <c r="H410" s="155"/>
      <c r="I410" s="155" t="str">
        <f>VLOOKUP(A410,'Questions_de_Village_V1-2-1'!$A:$AB,10,FALSE)</f>
        <v>Kouka</v>
      </c>
      <c r="J410" s="155" t="str">
        <f>VLOOKUP(A410,'Questions_de_Village_V1-2-1'!$A:$AB,11,FALSE)</f>
        <v>Tersefe</v>
      </c>
      <c r="K410" s="155" t="str">
        <f>VLOOKUP(A410,'Questions_de_Village_V1-2-1'!$A:$AB,14,FALSE)</f>
        <v>bh_in_village</v>
      </c>
      <c r="L410" s="155">
        <f>VLOOKUP(A410,'Questions_de_Village_V1-2-1'!$A:$AB,15,FALSE)</f>
        <v>6</v>
      </c>
      <c r="M410" s="155">
        <f>VLOOKUP(A410,'Questions_de_Village_V1-2-1'!$A:$AB,16,FALSE)</f>
        <v>2</v>
      </c>
      <c r="N410" s="123"/>
      <c r="O410" s="123"/>
      <c r="P410" s="123">
        <v>883</v>
      </c>
      <c r="Q410" s="123">
        <v>1114</v>
      </c>
      <c r="R410" s="123">
        <v>232</v>
      </c>
      <c r="S410" s="121">
        <v>1699</v>
      </c>
      <c r="T410" s="121">
        <v>1199</v>
      </c>
      <c r="U410" s="125">
        <v>70.570924072984113</v>
      </c>
      <c r="V410" s="121">
        <v>563</v>
      </c>
      <c r="W410" s="125">
        <v>33.137139493819895</v>
      </c>
      <c r="X410" s="124">
        <v>7.3232758620689653</v>
      </c>
      <c r="Y410" s="124">
        <v>5.2358078602620086</v>
      </c>
      <c r="Z410" s="124">
        <v>2.4267241379310347</v>
      </c>
      <c r="AA410" s="127">
        <v>198</v>
      </c>
      <c r="AB410" s="125">
        <v>85.34482758620689</v>
      </c>
      <c r="AC410" s="127">
        <v>32</v>
      </c>
      <c r="AD410" s="125">
        <v>13.793103448275861</v>
      </c>
      <c r="AE410" s="127">
        <v>2</v>
      </c>
      <c r="AF410" s="125">
        <v>0.86206896551724133</v>
      </c>
      <c r="AG410" s="127">
        <v>0</v>
      </c>
      <c r="AH410" s="125">
        <v>0</v>
      </c>
      <c r="AI410" s="123">
        <v>248</v>
      </c>
      <c r="AJ410" s="123">
        <v>315</v>
      </c>
      <c r="AK410" s="125">
        <v>44.049733570159859</v>
      </c>
      <c r="AL410" s="125">
        <v>55.950266429840148</v>
      </c>
      <c r="AM410" s="125">
        <v>100</v>
      </c>
      <c r="AN410" s="126">
        <v>37.349911190053284</v>
      </c>
    </row>
    <row r="411" spans="1:40" x14ac:dyDescent="0.25">
      <c r="A411" s="122" t="s">
        <v>1919</v>
      </c>
      <c r="B411" s="123" t="s">
        <v>1919</v>
      </c>
      <c r="C411" s="155" t="e">
        <f>VLOOKUP(A411,'Questions_de_Village_V1-2-1'!$A:$AB,1,FALSE)</f>
        <v>#N/A</v>
      </c>
      <c r="D411" s="155" t="e">
        <f>VLOOKUP(A411,'Questions_de_Village_V1-2-1'!$A:$AB,9,FALSE)</f>
        <v>#N/A</v>
      </c>
      <c r="E411" s="155" t="e">
        <f>VLOOKUP(A411,'Questions_de_Village_V1-2-1'!$A:$AB,4,FALSE)</f>
        <v>#N/A</v>
      </c>
      <c r="F411" s="155" t="e">
        <f>VLOOKUP(A411,'Questions_de_Village_V1-2-1'!$A:$AB,5,FALSE)</f>
        <v>#N/A</v>
      </c>
      <c r="G411" s="155" t="e">
        <f>VLOOKUP(A411,'Questions_de_Village_V1-2-1'!$A:$AB,6,FALSE)</f>
        <v>#N/A</v>
      </c>
      <c r="H411" s="155"/>
      <c r="I411" s="155" t="e">
        <f>VLOOKUP(A411,'Questions_de_Village_V1-2-1'!$A:$AB,10,FALSE)</f>
        <v>#N/A</v>
      </c>
      <c r="J411" s="155" t="e">
        <f>VLOOKUP(A411,'Questions_de_Village_V1-2-1'!$A:$AB,11,FALSE)</f>
        <v>#N/A</v>
      </c>
      <c r="K411" s="155" t="e">
        <f>VLOOKUP(A411,'Questions_de_Village_V1-2-1'!$A:$AB,14,FALSE)</f>
        <v>#N/A</v>
      </c>
      <c r="L411" s="155" t="e">
        <f>VLOOKUP(A411,'Questions_de_Village_V1-2-1'!$A:$AB,15,FALSE)</f>
        <v>#N/A</v>
      </c>
      <c r="M411" s="155" t="e">
        <f>VLOOKUP(A411,'Questions_de_Village_V1-2-1'!$A:$AB,16,FALSE)</f>
        <v>#N/A</v>
      </c>
      <c r="N411" s="123"/>
      <c r="O411" s="123"/>
      <c r="P411" s="123">
        <v>1842</v>
      </c>
      <c r="Q411" s="123">
        <v>1914</v>
      </c>
      <c r="R411" s="123">
        <v>73</v>
      </c>
      <c r="S411" s="121">
        <v>382</v>
      </c>
      <c r="T411" s="121">
        <v>239</v>
      </c>
      <c r="U411" s="125">
        <v>62.565445026178011</v>
      </c>
      <c r="V411" s="121">
        <v>147</v>
      </c>
      <c r="W411" s="125">
        <v>38.481675392670155</v>
      </c>
      <c r="X411" s="124">
        <v>5.2328767123287667</v>
      </c>
      <c r="Y411" s="124">
        <v>3.2739726027397262</v>
      </c>
      <c r="Z411" s="124">
        <v>2.0136986301369864</v>
      </c>
      <c r="AA411" s="127">
        <v>72</v>
      </c>
      <c r="AB411" s="125">
        <v>98.630136986301366</v>
      </c>
      <c r="AC411" s="127">
        <v>0</v>
      </c>
      <c r="AD411" s="125">
        <v>0</v>
      </c>
      <c r="AE411" s="127">
        <v>0</v>
      </c>
      <c r="AF411" s="125">
        <v>0</v>
      </c>
      <c r="AG411" s="127">
        <v>0</v>
      </c>
      <c r="AH411" s="125">
        <v>0</v>
      </c>
      <c r="AI411" s="123">
        <v>66</v>
      </c>
      <c r="AJ411" s="123">
        <v>81</v>
      </c>
      <c r="AK411" s="125">
        <v>44.897959183673471</v>
      </c>
      <c r="AL411" s="125">
        <v>55.102040816326522</v>
      </c>
      <c r="AM411" s="125">
        <v>100</v>
      </c>
      <c r="AN411" s="126">
        <v>36.14965986394558</v>
      </c>
    </row>
    <row r="412" spans="1:40" x14ac:dyDescent="0.25">
      <c r="A412" s="122" t="s">
        <v>1920</v>
      </c>
      <c r="B412" s="123" t="s">
        <v>2020</v>
      </c>
      <c r="C412" s="155" t="e">
        <f>VLOOKUP(A412,'Questions_de_Village_V1-2-1'!$A:$AB,1,FALSE)</f>
        <v>#N/A</v>
      </c>
      <c r="D412" s="155" t="e">
        <f>VLOOKUP(A412,'Questions_de_Village_V1-2-1'!$A:$AB,9,FALSE)</f>
        <v>#N/A</v>
      </c>
      <c r="E412" s="155" t="e">
        <f>VLOOKUP(A412,'Questions_de_Village_V1-2-1'!$A:$AB,4,FALSE)</f>
        <v>#N/A</v>
      </c>
      <c r="F412" s="155" t="e">
        <f>VLOOKUP(A412,'Questions_de_Village_V1-2-1'!$A:$AB,5,FALSE)</f>
        <v>#N/A</v>
      </c>
      <c r="G412" s="155" t="e">
        <f>VLOOKUP(A412,'Questions_de_Village_V1-2-1'!$A:$AB,6,FALSE)</f>
        <v>#N/A</v>
      </c>
      <c r="H412" s="155"/>
      <c r="I412" s="155" t="e">
        <f>VLOOKUP(A412,'Questions_de_Village_V1-2-1'!$A:$AB,10,FALSE)</f>
        <v>#N/A</v>
      </c>
      <c r="J412" s="155" t="e">
        <f>VLOOKUP(A412,'Questions_de_Village_V1-2-1'!$A:$AB,11,FALSE)</f>
        <v>#N/A</v>
      </c>
      <c r="K412" s="155" t="e">
        <f>VLOOKUP(A412,'Questions_de_Village_V1-2-1'!$A:$AB,14,FALSE)</f>
        <v>#N/A</v>
      </c>
      <c r="L412" s="155" t="e">
        <f>VLOOKUP(A412,'Questions_de_Village_V1-2-1'!$A:$AB,15,FALSE)</f>
        <v>#N/A</v>
      </c>
      <c r="M412" s="155" t="e">
        <f>VLOOKUP(A412,'Questions_de_Village_V1-2-1'!$A:$AB,16,FALSE)</f>
        <v>#N/A</v>
      </c>
      <c r="N412" s="123"/>
      <c r="O412" s="123"/>
      <c r="P412" s="123">
        <v>2641</v>
      </c>
      <c r="Q412" s="123">
        <v>2737</v>
      </c>
      <c r="R412" s="123">
        <v>97</v>
      </c>
      <c r="S412" s="121">
        <v>585</v>
      </c>
      <c r="T412" s="121">
        <v>385</v>
      </c>
      <c r="U412" s="125">
        <v>65.811965811965806</v>
      </c>
      <c r="V412" s="121">
        <v>177</v>
      </c>
      <c r="W412" s="125">
        <v>30.256410256410255</v>
      </c>
      <c r="X412" s="124">
        <v>6.0309278350515463</v>
      </c>
      <c r="Y412" s="124">
        <v>4.139784946236559</v>
      </c>
      <c r="Z412" s="124">
        <v>1.8247422680412371</v>
      </c>
      <c r="AA412" s="127">
        <v>80</v>
      </c>
      <c r="AB412" s="125">
        <v>82.474226804123703</v>
      </c>
      <c r="AC412" s="127">
        <v>15</v>
      </c>
      <c r="AD412" s="125">
        <v>15.463917525773196</v>
      </c>
      <c r="AE412" s="127">
        <v>0</v>
      </c>
      <c r="AF412" s="125">
        <v>0</v>
      </c>
      <c r="AG412" s="127">
        <v>0</v>
      </c>
      <c r="AH412" s="125">
        <v>0</v>
      </c>
      <c r="AI412" s="123">
        <v>87</v>
      </c>
      <c r="AJ412" s="123">
        <v>90</v>
      </c>
      <c r="AK412" s="125">
        <v>49.152542372881356</v>
      </c>
      <c r="AL412" s="125">
        <v>50.847457627118644</v>
      </c>
      <c r="AM412" s="125">
        <v>100</v>
      </c>
      <c r="AN412" s="126">
        <v>37.672316384180789</v>
      </c>
    </row>
    <row r="413" spans="1:40" x14ac:dyDescent="0.25">
      <c r="A413" s="122" t="s">
        <v>1889</v>
      </c>
      <c r="B413" s="123" t="s">
        <v>1889</v>
      </c>
      <c r="C413" s="155" t="str">
        <f>VLOOKUP(A413,'Questions_de_Village_V1-2-1'!$A:$AB,1,FALSE)</f>
        <v>Kao Kao 1</v>
      </c>
      <c r="D413" s="155" t="str">
        <f>VLOOKUP(A413,'Questions_de_Village_V1-2-1'!$A:$AB,9,FALSE)</f>
        <v>Kaokao Moudjolo</v>
      </c>
      <c r="E413" s="155">
        <f>VLOOKUP(A413,'Questions_de_Village_V1-2-1'!$A:$AB,4,FALSE)</f>
        <v>12.501575793900001</v>
      </c>
      <c r="F413" s="155">
        <f>VLOOKUP(A413,'Questions_de_Village_V1-2-1'!$A:$AB,5,FALSE)</f>
        <v>16.667626591099999</v>
      </c>
      <c r="G413" s="155">
        <f>VLOOKUP(A413,'Questions_de_Village_V1-2-1'!$A:$AB,6,FALSE)</f>
        <v>305.769451715</v>
      </c>
      <c r="H413" s="155"/>
      <c r="I413" s="155" t="str">
        <f>VLOOKUP(A413,'Questions_de_Village_V1-2-1'!$A:$AB,10,FALSE)</f>
        <v>Mayakne</v>
      </c>
      <c r="J413" s="155" t="str">
        <f>VLOOKUP(A413,'Questions_de_Village_V1-2-1'!$A:$AB,11,FALSE)</f>
        <v>Gambir</v>
      </c>
      <c r="K413" s="155" t="str">
        <f>VLOOKUP(A413,'Questions_de_Village_V1-2-1'!$A:$AB,14,FALSE)</f>
        <v>bh_in_village</v>
      </c>
      <c r="L413" s="155">
        <f>VLOOKUP(A413,'Questions_de_Village_V1-2-1'!$A:$AB,15,FALSE)</f>
        <v>1</v>
      </c>
      <c r="M413" s="155">
        <f>VLOOKUP(A413,'Questions_de_Village_V1-2-1'!$A:$AB,16,FALSE)</f>
        <v>0</v>
      </c>
      <c r="N413" s="123"/>
      <c r="O413" s="123"/>
      <c r="P413" s="123">
        <v>353</v>
      </c>
      <c r="Q413" s="123">
        <v>401</v>
      </c>
      <c r="R413" s="123">
        <v>49</v>
      </c>
      <c r="S413" s="121">
        <v>306</v>
      </c>
      <c r="T413" s="121">
        <v>212</v>
      </c>
      <c r="U413" s="125">
        <v>69.281045751633982</v>
      </c>
      <c r="V413" s="121">
        <v>97</v>
      </c>
      <c r="W413" s="125">
        <v>31.699346405228756</v>
      </c>
      <c r="X413" s="124">
        <v>6.2448979591836737</v>
      </c>
      <c r="Y413" s="124">
        <v>4.6086956521739131</v>
      </c>
      <c r="Z413" s="124">
        <v>1.9795918367346939</v>
      </c>
      <c r="AA413" s="127">
        <v>47</v>
      </c>
      <c r="AB413" s="125">
        <v>95.918367346938766</v>
      </c>
      <c r="AC413" s="127">
        <v>2</v>
      </c>
      <c r="AD413" s="125">
        <v>4.0816326530612246</v>
      </c>
      <c r="AE413" s="127">
        <v>0</v>
      </c>
      <c r="AF413" s="125">
        <v>0</v>
      </c>
      <c r="AG413" s="127">
        <v>0</v>
      </c>
      <c r="AH413" s="125">
        <v>0</v>
      </c>
      <c r="AI413" s="123">
        <v>56</v>
      </c>
      <c r="AJ413" s="123">
        <v>37</v>
      </c>
      <c r="AK413" s="125">
        <v>57.731958762886592</v>
      </c>
      <c r="AL413" s="125">
        <v>38.144329896907216</v>
      </c>
      <c r="AM413" s="125">
        <v>95.876288659793801</v>
      </c>
      <c r="AN413" s="126">
        <v>32.505154639175259</v>
      </c>
    </row>
    <row r="414" spans="1:40" x14ac:dyDescent="0.25">
      <c r="A414" s="122" t="s">
        <v>1863</v>
      </c>
      <c r="B414" s="123" t="s">
        <v>1292</v>
      </c>
      <c r="C414" s="155" t="str">
        <f>VLOOKUP(A414,'Questions_de_Village_V1-2-1'!$A:$AB,1,FALSE)</f>
        <v>Kaskassa 1</v>
      </c>
      <c r="D414" s="155" t="str">
        <f>VLOOKUP(A414,'Questions_de_Village_V1-2-1'!$A:$AB,9,FALSE)</f>
        <v>Kaskassa</v>
      </c>
      <c r="E414" s="155">
        <f>VLOOKUP(A414,'Questions_de_Village_V1-2-1'!$A:$AB,4,FALSE)</f>
        <v>11.847614349200001</v>
      </c>
      <c r="F414" s="155">
        <f>VLOOKUP(A414,'Questions_de_Village_V1-2-1'!$A:$AB,5,FALSE)</f>
        <v>17.1769893759</v>
      </c>
      <c r="G414" s="155">
        <f>VLOOKUP(A414,'Questions_de_Village_V1-2-1'!$A:$AB,6,FALSE)</f>
        <v>335.77764904999998</v>
      </c>
      <c r="H414" s="155"/>
      <c r="I414" s="155" t="str">
        <f>VLOOKUP(A414,'Questions_de_Village_V1-2-1'!$A:$AB,10,FALSE)</f>
        <v>Yessie</v>
      </c>
      <c r="J414" s="155" t="str">
        <f>VLOOKUP(A414,'Questions_de_Village_V1-2-1'!$A:$AB,11,FALSE)</f>
        <v>Gama</v>
      </c>
      <c r="K414" s="155" t="str">
        <f>VLOOKUP(A414,'Questions_de_Village_V1-2-1'!$A:$AB,14,FALSE)</f>
        <v>bh_in_village</v>
      </c>
      <c r="L414" s="155">
        <f>VLOOKUP(A414,'Questions_de_Village_V1-2-1'!$A:$AB,15,FALSE)</f>
        <v>2</v>
      </c>
      <c r="M414" s="155">
        <f>VLOOKUP(A414,'Questions_de_Village_V1-2-1'!$A:$AB,16,FALSE)</f>
        <v>0</v>
      </c>
      <c r="N414" s="123"/>
      <c r="O414" s="123"/>
      <c r="P414" s="123">
        <v>1440</v>
      </c>
      <c r="Q414" s="123">
        <v>1512</v>
      </c>
      <c r="R414" s="123">
        <v>73</v>
      </c>
      <c r="S414" s="121">
        <v>484</v>
      </c>
      <c r="T414" s="121">
        <v>335</v>
      </c>
      <c r="U414" s="125">
        <v>69.214876033057848</v>
      </c>
      <c r="V414" s="121">
        <v>140</v>
      </c>
      <c r="W414" s="125">
        <v>28.925619834710741</v>
      </c>
      <c r="X414" s="124">
        <v>6.6301369863013697</v>
      </c>
      <c r="Y414" s="124">
        <v>4.71830985915493</v>
      </c>
      <c r="Z414" s="124">
        <v>1.9178082191780821</v>
      </c>
      <c r="AA414" s="127">
        <v>67</v>
      </c>
      <c r="AB414" s="125">
        <v>91.780821917808225</v>
      </c>
      <c r="AC414" s="127">
        <v>5</v>
      </c>
      <c r="AD414" s="125">
        <v>6.8493150684931505</v>
      </c>
      <c r="AE414" s="127">
        <v>0</v>
      </c>
      <c r="AF414" s="125">
        <v>0</v>
      </c>
      <c r="AG414" s="127">
        <v>0</v>
      </c>
      <c r="AH414" s="125">
        <v>0</v>
      </c>
      <c r="AI414" s="123">
        <v>73</v>
      </c>
      <c r="AJ414" s="123">
        <v>64</v>
      </c>
      <c r="AK414" s="125">
        <v>52.142857142857146</v>
      </c>
      <c r="AL414" s="125">
        <v>45.714285714285715</v>
      </c>
      <c r="AM414" s="125">
        <v>97.857142857142861</v>
      </c>
      <c r="AN414" s="126">
        <v>25.021428571428572</v>
      </c>
    </row>
    <row r="415" spans="1:40" x14ac:dyDescent="0.25">
      <c r="A415" s="122" t="s">
        <v>1864</v>
      </c>
      <c r="B415" s="123" t="s">
        <v>1864</v>
      </c>
      <c r="C415" s="155" t="str">
        <f>VLOOKUP(A415,'Questions_de_Village_V1-2-1'!$A:$AB,1,FALSE)</f>
        <v>Kaskassa 2</v>
      </c>
      <c r="D415" s="155" t="str">
        <f>VLOOKUP(A415,'Questions_de_Village_V1-2-1'!$A:$AB,9,FALSE)</f>
        <v/>
      </c>
      <c r="E415" s="155">
        <f>VLOOKUP(A415,'Questions_de_Village_V1-2-1'!$A:$AB,4,FALSE)</f>
        <v>11.847614349200001</v>
      </c>
      <c r="F415" s="155">
        <f>VLOOKUP(A415,'Questions_de_Village_V1-2-1'!$A:$AB,5,FALSE)</f>
        <v>17.1769893759</v>
      </c>
      <c r="G415" s="155">
        <f>VLOOKUP(A415,'Questions_de_Village_V1-2-1'!$A:$AB,6,FALSE)</f>
        <v>0</v>
      </c>
      <c r="H415" s="155"/>
      <c r="I415" s="155" t="str">
        <f>VLOOKUP(A415,'Questions_de_Village_V1-2-1'!$A:$AB,10,FALSE)</f>
        <v/>
      </c>
      <c r="J415" s="155" t="str">
        <f>VLOOKUP(A415,'Questions_de_Village_V1-2-1'!$A:$AB,11,FALSE)</f>
        <v>Gama</v>
      </c>
      <c r="K415" s="155" t="str">
        <f>VLOOKUP(A415,'Questions_de_Village_V1-2-1'!$A:$AB,14,FALSE)</f>
        <v>bh_in_village</v>
      </c>
      <c r="L415" s="155">
        <f>VLOOKUP(A415,'Questions_de_Village_V1-2-1'!$A:$AB,15,FALSE)</f>
        <v>2</v>
      </c>
      <c r="M415" s="155">
        <f>VLOOKUP(A415,'Questions_de_Village_V1-2-1'!$A:$AB,16,FALSE)</f>
        <v>0</v>
      </c>
      <c r="N415" s="123"/>
      <c r="O415" s="123"/>
      <c r="P415" s="123">
        <v>1513</v>
      </c>
      <c r="Q415" s="123">
        <v>1616</v>
      </c>
      <c r="R415" s="123">
        <v>104</v>
      </c>
      <c r="S415" s="121">
        <v>599</v>
      </c>
      <c r="T415" s="121">
        <v>389</v>
      </c>
      <c r="U415" s="125">
        <v>64.941569282136896</v>
      </c>
      <c r="V415" s="121">
        <v>167</v>
      </c>
      <c r="W415" s="125">
        <v>27.879799666110184</v>
      </c>
      <c r="X415" s="124">
        <v>5.759615384615385</v>
      </c>
      <c r="Y415" s="124">
        <v>4.4204545454545459</v>
      </c>
      <c r="Z415" s="124">
        <v>1.6057692307692308</v>
      </c>
      <c r="AA415" s="127">
        <v>86</v>
      </c>
      <c r="AB415" s="125">
        <v>82.692307692307693</v>
      </c>
      <c r="AC415" s="127">
        <v>15</v>
      </c>
      <c r="AD415" s="125">
        <v>14.423076923076922</v>
      </c>
      <c r="AE415" s="127">
        <v>0</v>
      </c>
      <c r="AF415" s="125">
        <v>0</v>
      </c>
      <c r="AG415" s="127">
        <v>1</v>
      </c>
      <c r="AH415" s="125">
        <v>0.96153846153846156</v>
      </c>
      <c r="AI415" s="123">
        <v>58</v>
      </c>
      <c r="AJ415" s="123">
        <v>101</v>
      </c>
      <c r="AK415" s="125">
        <v>34.730538922155688</v>
      </c>
      <c r="AL415" s="125">
        <v>60.479041916167667</v>
      </c>
      <c r="AM415" s="125">
        <v>95.209580838323348</v>
      </c>
      <c r="AN415" s="126">
        <v>26.58682634730539</v>
      </c>
    </row>
    <row r="416" spans="1:40" x14ac:dyDescent="0.25">
      <c r="A416" s="122" t="s">
        <v>1865</v>
      </c>
      <c r="B416" s="123" t="s">
        <v>1982</v>
      </c>
      <c r="C416" s="155" t="str">
        <f>VLOOKUP(A416,'Questions_de_Village_V1-2-1'!$A:$AB,1,FALSE)</f>
        <v>Kaskassa Kole</v>
      </c>
      <c r="D416" s="155" t="str">
        <f>VLOOKUP(A416,'Questions_de_Village_V1-2-1'!$A:$AB,9,FALSE)</f>
        <v>Kolé</v>
      </c>
      <c r="E416" s="155">
        <f>VLOOKUP(A416,'Questions_de_Village_V1-2-1'!$A:$AB,4,FALSE)</f>
        <v>11.9010317962</v>
      </c>
      <c r="F416" s="155">
        <f>VLOOKUP(A416,'Questions_de_Village_V1-2-1'!$A:$AB,5,FALSE)</f>
        <v>17.189477704400002</v>
      </c>
      <c r="G416" s="155">
        <f>VLOOKUP(A416,'Questions_de_Village_V1-2-1'!$A:$AB,6,FALSE)</f>
        <v>315.04631968000001</v>
      </c>
      <c r="H416" s="155"/>
      <c r="I416" s="155" t="str">
        <f>VLOOKUP(A416,'Questions_de_Village_V1-2-1'!$A:$AB,10,FALSE)</f>
        <v>Yessie</v>
      </c>
      <c r="J416" s="155" t="str">
        <f>VLOOKUP(A416,'Questions_de_Village_V1-2-1'!$A:$AB,11,FALSE)</f>
        <v>Gama</v>
      </c>
      <c r="K416" s="155" t="str">
        <f>VLOOKUP(A416,'Questions_de_Village_V1-2-1'!$A:$AB,14,FALSE)</f>
        <v>bh_in_village</v>
      </c>
      <c r="L416" s="155">
        <f>VLOOKUP(A416,'Questions_de_Village_V1-2-1'!$A:$AB,15,FALSE)</f>
        <v>1</v>
      </c>
      <c r="M416" s="155">
        <f>VLOOKUP(A416,'Questions_de_Village_V1-2-1'!$A:$AB,16,FALSE)</f>
        <v>0</v>
      </c>
      <c r="N416" s="123"/>
      <c r="O416" s="123"/>
      <c r="P416" s="123">
        <v>1646</v>
      </c>
      <c r="Q416" s="123">
        <v>1657</v>
      </c>
      <c r="R416" s="123">
        <v>12</v>
      </c>
      <c r="S416" s="121">
        <v>79</v>
      </c>
      <c r="T416" s="121">
        <v>54</v>
      </c>
      <c r="U416" s="125">
        <v>68.35443037974683</v>
      </c>
      <c r="V416" s="121">
        <v>16</v>
      </c>
      <c r="W416" s="125">
        <v>20.253164556962027</v>
      </c>
      <c r="X416" s="124">
        <v>6.583333333333333</v>
      </c>
      <c r="Y416" s="124">
        <v>4.9090909090909092</v>
      </c>
      <c r="Z416" s="124">
        <v>1.3333333333333333</v>
      </c>
      <c r="AA416" s="127">
        <v>10</v>
      </c>
      <c r="AB416" s="125">
        <v>83.333333333333343</v>
      </c>
      <c r="AC416" s="127">
        <v>2</v>
      </c>
      <c r="AD416" s="125">
        <v>16.666666666666664</v>
      </c>
      <c r="AE416" s="127">
        <v>0</v>
      </c>
      <c r="AF416" s="125">
        <v>0</v>
      </c>
      <c r="AG416" s="127">
        <v>0</v>
      </c>
      <c r="AH416" s="125">
        <v>0</v>
      </c>
      <c r="AI416" s="123">
        <v>3</v>
      </c>
      <c r="AJ416" s="123">
        <v>11</v>
      </c>
      <c r="AK416" s="125">
        <v>18.75</v>
      </c>
      <c r="AL416" s="125">
        <v>68.75</v>
      </c>
      <c r="AM416" s="125">
        <v>87.5</v>
      </c>
      <c r="AN416" s="126">
        <v>21.3125</v>
      </c>
    </row>
    <row r="417" spans="1:40" x14ac:dyDescent="0.25">
      <c r="A417" s="149" t="s">
        <v>1890</v>
      </c>
      <c r="B417" s="123" t="s">
        <v>1990</v>
      </c>
      <c r="C417" s="155" t="str">
        <f>VLOOKUP(A417,'Questions_de_Village_V1-2-1'!$A:$AB,1,FALSE)</f>
        <v>Kaw Kaw 3</v>
      </c>
      <c r="D417" s="155" t="str">
        <f>VLOOKUP(A417,'Questions_de_Village_V1-2-1'!$A:$AB,9,FALSE)</f>
        <v>Kaokao2</v>
      </c>
      <c r="E417" s="155">
        <f>VLOOKUP(A417,'Questions_de_Village_V1-2-1'!$A:$AB,4,FALSE)</f>
        <v>12.510755983399999</v>
      </c>
      <c r="F417" s="155">
        <f>VLOOKUP(A417,'Questions_de_Village_V1-2-1'!$A:$AB,5,FALSE)</f>
        <v>16.668118744400001</v>
      </c>
      <c r="G417" s="155">
        <f>VLOOKUP(A417,'Questions_de_Village_V1-2-1'!$A:$AB,6,FALSE)</f>
        <v>305.50420764900002</v>
      </c>
      <c r="H417" s="155"/>
      <c r="I417" s="155" t="str">
        <f>VLOOKUP(A417,'Questions_de_Village_V1-2-1'!$A:$AB,10,FALSE)</f>
        <v>Mayakne</v>
      </c>
      <c r="J417" s="155" t="str">
        <f>VLOOKUP(A417,'Questions_de_Village_V1-2-1'!$A:$AB,11,FALSE)</f>
        <v>Gambir</v>
      </c>
      <c r="K417" s="155" t="str">
        <f>VLOOKUP(A417,'Questions_de_Village_V1-2-1'!$A:$AB,14,FALSE)</f>
        <v>open_well_far_from_village</v>
      </c>
      <c r="L417" s="155">
        <f>VLOOKUP(A417,'Questions_de_Village_V1-2-1'!$A:$AB,15,FALSE)</f>
        <v>0</v>
      </c>
      <c r="M417" s="155">
        <f>VLOOKUP(A417,'Questions_de_Village_V1-2-1'!$A:$AB,16,FALSE)</f>
        <v>1</v>
      </c>
      <c r="N417" s="123"/>
      <c r="O417" s="123"/>
      <c r="P417" s="123">
        <v>465</v>
      </c>
      <c r="Q417" s="123">
        <v>493</v>
      </c>
      <c r="R417" s="123">
        <v>29</v>
      </c>
      <c r="S417" s="121">
        <v>197</v>
      </c>
      <c r="T417" s="121">
        <v>137</v>
      </c>
      <c r="U417" s="125">
        <v>69.543147208121823</v>
      </c>
      <c r="V417" s="121">
        <v>62</v>
      </c>
      <c r="W417" s="125">
        <v>31.472081218274113</v>
      </c>
      <c r="X417" s="124">
        <v>6.7931034482758621</v>
      </c>
      <c r="Y417" s="124">
        <v>4.8928571428571432</v>
      </c>
      <c r="Z417" s="124">
        <v>2.1379310344827585</v>
      </c>
      <c r="AA417" s="127">
        <v>26</v>
      </c>
      <c r="AB417" s="125">
        <v>89.65517241379311</v>
      </c>
      <c r="AC417" s="127">
        <v>3</v>
      </c>
      <c r="AD417" s="125">
        <v>10.344827586206897</v>
      </c>
      <c r="AE417" s="127">
        <v>0</v>
      </c>
      <c r="AF417" s="125">
        <v>0</v>
      </c>
      <c r="AG417" s="127">
        <v>0</v>
      </c>
      <c r="AH417" s="125">
        <v>0</v>
      </c>
      <c r="AI417" s="123">
        <v>24</v>
      </c>
      <c r="AJ417" s="123">
        <v>38</v>
      </c>
      <c r="AK417" s="125">
        <v>38.70967741935484</v>
      </c>
      <c r="AL417" s="125">
        <v>61.29032258064516</v>
      </c>
      <c r="AM417" s="125">
        <v>100</v>
      </c>
      <c r="AN417" s="126">
        <v>32.70967741935484</v>
      </c>
    </row>
    <row r="418" spans="1:40" x14ac:dyDescent="0.25">
      <c r="A418" s="122" t="s">
        <v>1480</v>
      </c>
      <c r="B418" s="123" t="s">
        <v>2028</v>
      </c>
      <c r="C418" s="155" t="str">
        <f>VLOOKUP(A418,'Questions_de_Village_V1-2-1'!$A:$AB,1,FALSE)</f>
        <v>Kharoum  Adibikir</v>
      </c>
      <c r="D418" s="155" t="str">
        <f>VLOOKUP(A418,'Questions_de_Village_V1-2-1'!$A:$AB,9,FALSE)</f>
        <v>Kharoum Dibekir</v>
      </c>
      <c r="E418" s="155">
        <f>VLOOKUP(A418,'Questions_de_Village_V1-2-1'!$A:$AB,4,FALSE)</f>
        <v>12.1485029833</v>
      </c>
      <c r="F418" s="155">
        <f>VLOOKUP(A418,'Questions_de_Village_V1-2-1'!$A:$AB,5,FALSE)</f>
        <v>17.0919786744</v>
      </c>
      <c r="G418" s="155">
        <f>VLOOKUP(A418,'Questions_de_Village_V1-2-1'!$A:$AB,6,FALSE)</f>
        <v>335.90454379099998</v>
      </c>
      <c r="H418" s="155"/>
      <c r="I418" s="155" t="str">
        <f>VLOOKUP(A418,'Questions_de_Village_V1-2-1'!$A:$AB,10,FALSE)</f>
        <v>Tania_1_Bokoro_</v>
      </c>
      <c r="J418" s="155" t="str">
        <f>VLOOKUP(A418,'Questions_de_Village_V1-2-1'!$A:$AB,11,FALSE)</f>
        <v>Tchawai</v>
      </c>
      <c r="K418" s="155" t="str">
        <f>VLOOKUP(A418,'Questions_de_Village_V1-2-1'!$A:$AB,14,FALSE)</f>
        <v>bh_in_village</v>
      </c>
      <c r="L418" s="155">
        <f>VLOOKUP(A418,'Questions_de_Village_V1-2-1'!$A:$AB,15,FALSE)</f>
        <v>1</v>
      </c>
      <c r="M418" s="155">
        <f>VLOOKUP(A418,'Questions_de_Village_V1-2-1'!$A:$AB,16,FALSE)</f>
        <v>0</v>
      </c>
      <c r="N418" s="123"/>
      <c r="O418" s="123"/>
      <c r="P418" s="123">
        <v>513</v>
      </c>
      <c r="Q418" s="123">
        <v>520</v>
      </c>
      <c r="R418" s="123">
        <v>8</v>
      </c>
      <c r="S418" s="121">
        <v>51</v>
      </c>
      <c r="T418" s="121">
        <v>35</v>
      </c>
      <c r="U418" s="125">
        <v>68.627450980392155</v>
      </c>
      <c r="V418" s="121">
        <v>17</v>
      </c>
      <c r="W418" s="125">
        <v>33.333333333333329</v>
      </c>
      <c r="X418" s="124">
        <v>6.375</v>
      </c>
      <c r="Y418" s="124">
        <v>4.375</v>
      </c>
      <c r="Z418" s="124">
        <v>2.125</v>
      </c>
      <c r="AA418" s="127">
        <v>7</v>
      </c>
      <c r="AB418" s="125">
        <v>87.5</v>
      </c>
      <c r="AC418" s="127">
        <v>1</v>
      </c>
      <c r="AD418" s="125">
        <v>12.5</v>
      </c>
      <c r="AE418" s="127">
        <v>0</v>
      </c>
      <c r="AF418" s="125">
        <v>0</v>
      </c>
      <c r="AG418" s="127">
        <v>0</v>
      </c>
      <c r="AH418" s="125">
        <v>0</v>
      </c>
      <c r="AI418" s="123">
        <v>8</v>
      </c>
      <c r="AJ418" s="123">
        <v>9</v>
      </c>
      <c r="AK418" s="125">
        <v>47.058823529411761</v>
      </c>
      <c r="AL418" s="125">
        <v>52.941176470588239</v>
      </c>
      <c r="AM418" s="125">
        <v>100</v>
      </c>
      <c r="AN418" s="126">
        <v>34.176470588235297</v>
      </c>
    </row>
    <row r="419" spans="1:40" x14ac:dyDescent="0.25">
      <c r="A419" s="122" t="s">
        <v>1481</v>
      </c>
      <c r="B419" s="123" t="s">
        <v>2027</v>
      </c>
      <c r="C419" s="155" t="str">
        <f>VLOOKUP(A419,'Questions_de_Village_V1-2-1'!$A:$AB,1,FALSE)</f>
        <v>Kharoum  Tourno</v>
      </c>
      <c r="D419" s="155" t="str">
        <f>VLOOKUP(A419,'Questions_de_Village_V1-2-1'!$A:$AB,9,FALSE)</f>
        <v>Kharoum Tourno</v>
      </c>
      <c r="E419" s="155">
        <f>VLOOKUP(A419,'Questions_de_Village_V1-2-1'!$A:$AB,4,FALSE)</f>
        <v>12.154234649999999</v>
      </c>
      <c r="F419" s="155">
        <f>VLOOKUP(A419,'Questions_de_Village_V1-2-1'!$A:$AB,5,FALSE)</f>
        <v>17.0981548924</v>
      </c>
      <c r="G419" s="155">
        <f>VLOOKUP(A419,'Questions_de_Village_V1-2-1'!$A:$AB,6,FALSE)</f>
        <v>310.88460170000002</v>
      </c>
      <c r="H419" s="155"/>
      <c r="I419" s="155" t="str">
        <f>VLOOKUP(A419,'Questions_de_Village_V1-2-1'!$A:$AB,10,FALSE)</f>
        <v>Tania_1_Bokoro_</v>
      </c>
      <c r="J419" s="155" t="str">
        <f>VLOOKUP(A419,'Questions_de_Village_V1-2-1'!$A:$AB,11,FALSE)</f>
        <v>Tchawai</v>
      </c>
      <c r="K419" s="155" t="str">
        <f>VLOOKUP(A419,'Questions_de_Village_V1-2-1'!$A:$AB,14,FALSE)</f>
        <v>bh_in_village</v>
      </c>
      <c r="L419" s="155">
        <f>VLOOKUP(A419,'Questions_de_Village_V1-2-1'!$A:$AB,15,FALSE)</f>
        <v>1</v>
      </c>
      <c r="M419" s="155">
        <f>VLOOKUP(A419,'Questions_de_Village_V1-2-1'!$A:$AB,16,FALSE)</f>
        <v>1</v>
      </c>
      <c r="N419" s="123"/>
      <c r="O419" s="123"/>
      <c r="P419" s="123">
        <v>483</v>
      </c>
      <c r="Q419" s="123">
        <v>512</v>
      </c>
      <c r="R419" s="123">
        <v>30</v>
      </c>
      <c r="S419" s="121">
        <v>160</v>
      </c>
      <c r="T419" s="121">
        <v>102</v>
      </c>
      <c r="U419" s="125">
        <v>63.749999999999993</v>
      </c>
      <c r="V419" s="121">
        <v>54</v>
      </c>
      <c r="W419" s="125">
        <v>33.75</v>
      </c>
      <c r="X419" s="124">
        <v>5.333333333333333</v>
      </c>
      <c r="Y419" s="124">
        <v>3.4</v>
      </c>
      <c r="Z419" s="124">
        <v>1.8</v>
      </c>
      <c r="AA419" s="127">
        <v>30</v>
      </c>
      <c r="AB419" s="125">
        <v>100</v>
      </c>
      <c r="AC419" s="127">
        <v>0</v>
      </c>
      <c r="AD419" s="125">
        <v>0</v>
      </c>
      <c r="AE419" s="127">
        <v>0</v>
      </c>
      <c r="AF419" s="125">
        <v>0</v>
      </c>
      <c r="AG419" s="127">
        <v>0</v>
      </c>
      <c r="AH419" s="125">
        <v>0</v>
      </c>
      <c r="AI419" s="123">
        <v>27</v>
      </c>
      <c r="AJ419" s="123">
        <v>27</v>
      </c>
      <c r="AK419" s="125">
        <v>50</v>
      </c>
      <c r="AL419" s="125">
        <v>50</v>
      </c>
      <c r="AM419" s="125">
        <v>100</v>
      </c>
      <c r="AN419" s="126">
        <v>36.166666666666664</v>
      </c>
    </row>
    <row r="420" spans="1:40" x14ac:dyDescent="0.25">
      <c r="A420" s="149" t="s">
        <v>1482</v>
      </c>
      <c r="B420" s="123" t="s">
        <v>2034</v>
      </c>
      <c r="C420" s="155" t="str">
        <f>VLOOKUP(A420,'Questions_de_Village_V1-2-1'!$A:$AB,1,FALSE)</f>
        <v>Kharoum Imedaye</v>
      </c>
      <c r="D420" s="155" t="str">
        <f>VLOOKUP(A420,'Questions_de_Village_V1-2-1'!$A:$AB,9,FALSE)</f>
        <v>Kharoum Imeday</v>
      </c>
      <c r="E420" s="155">
        <f>VLOOKUP(A420,'Questions_de_Village_V1-2-1'!$A:$AB,4,FALSE)</f>
        <v>12.172002644899999</v>
      </c>
      <c r="F420" s="155">
        <f>VLOOKUP(A420,'Questions_de_Village_V1-2-1'!$A:$AB,5,FALSE)</f>
        <v>17.087836344399999</v>
      </c>
      <c r="G420" s="155">
        <f>VLOOKUP(A420,'Questions_de_Village_V1-2-1'!$A:$AB,6,FALSE)</f>
        <v>292.18859846700002</v>
      </c>
      <c r="H420" s="155"/>
      <c r="I420" s="155" t="str">
        <f>VLOOKUP(A420,'Questions_de_Village_V1-2-1'!$A:$AB,10,FALSE)</f>
        <v>Tania_1_Bokoro_</v>
      </c>
      <c r="J420" s="155" t="str">
        <f>VLOOKUP(A420,'Questions_de_Village_V1-2-1'!$A:$AB,11,FALSE)</f>
        <v>Tchawai</v>
      </c>
      <c r="K420" s="155" t="str">
        <f>VLOOKUP(A420,'Questions_de_Village_V1-2-1'!$A:$AB,14,FALSE)</f>
        <v>bh_in_village</v>
      </c>
      <c r="L420" s="155">
        <f>VLOOKUP(A420,'Questions_de_Village_V1-2-1'!$A:$AB,15,FALSE)</f>
        <v>1</v>
      </c>
      <c r="M420" s="155">
        <f>VLOOKUP(A420,'Questions_de_Village_V1-2-1'!$A:$AB,16,FALSE)</f>
        <v>0</v>
      </c>
      <c r="N420" s="123"/>
      <c r="O420" s="123"/>
      <c r="P420" s="123">
        <v>1345</v>
      </c>
      <c r="Q420" s="123">
        <v>1435</v>
      </c>
      <c r="R420" s="123">
        <v>91</v>
      </c>
      <c r="S420" s="121">
        <v>607</v>
      </c>
      <c r="T420" s="121">
        <v>418</v>
      </c>
      <c r="U420" s="125">
        <v>68.863261943986814</v>
      </c>
      <c r="V420" s="121">
        <v>143</v>
      </c>
      <c r="W420" s="125">
        <v>23.558484349258649</v>
      </c>
      <c r="X420" s="124">
        <v>6.6703296703296706</v>
      </c>
      <c r="Y420" s="124">
        <v>4.5934065934065931</v>
      </c>
      <c r="Z420" s="124">
        <v>1.5714285714285714</v>
      </c>
      <c r="AA420" s="127">
        <v>83</v>
      </c>
      <c r="AB420" s="125">
        <v>91.208791208791212</v>
      </c>
      <c r="AC420" s="127">
        <v>6</v>
      </c>
      <c r="AD420" s="125">
        <v>6.593406593406594</v>
      </c>
      <c r="AE420" s="127">
        <v>1</v>
      </c>
      <c r="AF420" s="125">
        <v>1.098901098901099</v>
      </c>
      <c r="AG420" s="127">
        <v>0</v>
      </c>
      <c r="AH420" s="125">
        <v>0</v>
      </c>
      <c r="AI420" s="123">
        <v>64</v>
      </c>
      <c r="AJ420" s="123">
        <v>79</v>
      </c>
      <c r="AK420" s="125">
        <v>44.755244755244753</v>
      </c>
      <c r="AL420" s="125">
        <v>55.24475524475524</v>
      </c>
      <c r="AM420" s="125">
        <v>100</v>
      </c>
      <c r="AN420" s="126">
        <v>39.146853146853147</v>
      </c>
    </row>
    <row r="421" spans="1:40" x14ac:dyDescent="0.25">
      <c r="A421" s="122" t="s">
        <v>1483</v>
      </c>
      <c r="B421" s="123" t="s">
        <v>1483</v>
      </c>
      <c r="C421" s="155" t="str">
        <f>VLOOKUP(A421,'Questions_de_Village_V1-2-1'!$A:$AB,1,FALSE)</f>
        <v>Kharouma 4</v>
      </c>
      <c r="D421" s="155" t="str">
        <f>VLOOKUP(A421,'Questions_de_Village_V1-2-1'!$A:$AB,9,FALSE)</f>
        <v>Kharoum 4</v>
      </c>
      <c r="E421" s="155">
        <f>VLOOKUP(A421,'Questions_de_Village_V1-2-1'!$A:$AB,4,FALSE)</f>
        <v>12.174859611</v>
      </c>
      <c r="F421" s="155">
        <f>VLOOKUP(A421,'Questions_de_Village_V1-2-1'!$A:$AB,5,FALSE)</f>
        <v>17.104158248000001</v>
      </c>
      <c r="G421" s="155">
        <f>VLOOKUP(A421,'Questions_de_Village_V1-2-1'!$A:$AB,6,FALSE)</f>
        <v>299.69884629500001</v>
      </c>
      <c r="H421" s="155"/>
      <c r="I421" s="155" t="str">
        <f>VLOOKUP(A421,'Questions_de_Village_V1-2-1'!$A:$AB,10,FALSE)</f>
        <v>Tania_1_Bokoro_</v>
      </c>
      <c r="J421" s="155" t="str">
        <f>VLOOKUP(A421,'Questions_de_Village_V1-2-1'!$A:$AB,11,FALSE)</f>
        <v>Tchawai</v>
      </c>
      <c r="K421" s="155" t="str">
        <f>VLOOKUP(A421,'Questions_de_Village_V1-2-1'!$A:$AB,14,FALSE)</f>
        <v>bh_in_village</v>
      </c>
      <c r="L421" s="155">
        <f>VLOOKUP(A421,'Questions_de_Village_V1-2-1'!$A:$AB,15,FALSE)</f>
        <v>1</v>
      </c>
      <c r="M421" s="155">
        <f>VLOOKUP(A421,'Questions_de_Village_V1-2-1'!$A:$AB,16,FALSE)</f>
        <v>0</v>
      </c>
      <c r="N421" s="123"/>
      <c r="O421" s="123"/>
      <c r="P421" s="123">
        <v>395</v>
      </c>
      <c r="Q421" s="123">
        <v>436</v>
      </c>
      <c r="R421" s="123">
        <v>42</v>
      </c>
      <c r="S421" s="121">
        <v>268</v>
      </c>
      <c r="T421" s="121">
        <v>184</v>
      </c>
      <c r="U421" s="125">
        <v>68.656716417910445</v>
      </c>
      <c r="V421" s="121">
        <v>74</v>
      </c>
      <c r="W421" s="125">
        <v>27.611940298507463</v>
      </c>
      <c r="X421" s="124">
        <v>6.3809523809523814</v>
      </c>
      <c r="Y421" s="124">
        <v>4.3809523809523814</v>
      </c>
      <c r="Z421" s="124">
        <v>1.7619047619047619</v>
      </c>
      <c r="AA421" s="127">
        <v>41</v>
      </c>
      <c r="AB421" s="125">
        <v>97.61904761904762</v>
      </c>
      <c r="AC421" s="127">
        <v>1</v>
      </c>
      <c r="AD421" s="125">
        <v>2.3809523809523809</v>
      </c>
      <c r="AE421" s="127">
        <v>0</v>
      </c>
      <c r="AF421" s="125">
        <v>0</v>
      </c>
      <c r="AG421" s="127">
        <v>0</v>
      </c>
      <c r="AH421" s="125">
        <v>0</v>
      </c>
      <c r="AI421" s="123">
        <v>31</v>
      </c>
      <c r="AJ421" s="123">
        <v>43</v>
      </c>
      <c r="AK421" s="125">
        <v>41.891891891891895</v>
      </c>
      <c r="AL421" s="125">
        <v>58.108108108108105</v>
      </c>
      <c r="AM421" s="125">
        <v>100</v>
      </c>
      <c r="AN421" s="126">
        <v>32.851351351351354</v>
      </c>
    </row>
    <row r="422" spans="1:40" x14ac:dyDescent="0.25">
      <c r="A422" s="149" t="s">
        <v>1252</v>
      </c>
      <c r="B422" s="123" t="s">
        <v>1967</v>
      </c>
      <c r="C422" s="155" t="str">
        <f>VLOOKUP(A422,'Questions_de_Village_V1-2-1'!$A:$AB,1,FALSE)</f>
        <v>Kibebiche</v>
      </c>
      <c r="D422" s="155" t="str">
        <f>VLOOKUP(A422,'Questions_de_Village_V1-2-1'!$A:$AB,9,FALSE)</f>
        <v>Kibebiche Aridemat</v>
      </c>
      <c r="E422" s="155">
        <f>VLOOKUP(A422,'Questions_de_Village_V1-2-1'!$A:$AB,4,FALSE)</f>
        <v>12.0704202569</v>
      </c>
      <c r="F422" s="155">
        <f>VLOOKUP(A422,'Questions_de_Village_V1-2-1'!$A:$AB,5,FALSE)</f>
        <v>17.107830634999999</v>
      </c>
      <c r="G422" s="155">
        <f>VLOOKUP(A422,'Questions_de_Village_V1-2-1'!$A:$AB,6,FALSE)</f>
        <v>259.22455150799999</v>
      </c>
      <c r="H422" s="155"/>
      <c r="I422" s="155" t="str">
        <f>VLOOKUP(A422,'Questions_de_Village_V1-2-1'!$A:$AB,10,FALSE)</f>
        <v>Amloudouba</v>
      </c>
      <c r="J422" s="155" t="str">
        <f>VLOOKUP(A422,'Questions_de_Village_V1-2-1'!$A:$AB,11,FALSE)</f>
        <v>Dilbini</v>
      </c>
      <c r="K422" s="155" t="str">
        <f>VLOOKUP(A422,'Questions_de_Village_V1-2-1'!$A:$AB,14,FALSE)</f>
        <v>open_well_far_from_village</v>
      </c>
      <c r="L422" s="155">
        <f>VLOOKUP(A422,'Questions_de_Village_V1-2-1'!$A:$AB,15,FALSE)</f>
        <v>0</v>
      </c>
      <c r="M422" s="155">
        <f>VLOOKUP(A422,'Questions_de_Village_V1-2-1'!$A:$AB,16,FALSE)</f>
        <v>0</v>
      </c>
      <c r="N422" s="123"/>
      <c r="O422" s="123"/>
      <c r="P422" s="123">
        <v>2199</v>
      </c>
      <c r="Q422" s="123">
        <v>2206</v>
      </c>
      <c r="R422" s="123">
        <v>8</v>
      </c>
      <c r="S422" s="121">
        <v>57</v>
      </c>
      <c r="T422" s="121">
        <v>39</v>
      </c>
      <c r="U422" s="125">
        <v>68.421052631578945</v>
      </c>
      <c r="V422" s="121">
        <v>14</v>
      </c>
      <c r="W422" s="125">
        <v>24.561403508771928</v>
      </c>
      <c r="X422" s="124">
        <v>7.125</v>
      </c>
      <c r="Y422" s="124">
        <v>4.875</v>
      </c>
      <c r="Z422" s="124">
        <v>1.75</v>
      </c>
      <c r="AA422" s="127">
        <v>7</v>
      </c>
      <c r="AB422" s="125">
        <v>87.5</v>
      </c>
      <c r="AC422" s="127">
        <v>0</v>
      </c>
      <c r="AD422" s="125">
        <v>0</v>
      </c>
      <c r="AE422" s="127">
        <v>1</v>
      </c>
      <c r="AF422" s="125">
        <v>12.5</v>
      </c>
      <c r="AG422" s="127">
        <v>0</v>
      </c>
      <c r="AH422" s="125">
        <v>0</v>
      </c>
      <c r="AI422" s="123">
        <v>8</v>
      </c>
      <c r="AJ422" s="123">
        <v>6</v>
      </c>
      <c r="AK422" s="125">
        <v>57.142857142857139</v>
      </c>
      <c r="AL422" s="125">
        <v>42.857142857142854</v>
      </c>
      <c r="AM422" s="125">
        <v>100</v>
      </c>
      <c r="AN422" s="126">
        <v>28.857142857142858</v>
      </c>
    </row>
    <row r="423" spans="1:40" x14ac:dyDescent="0.25">
      <c r="A423" s="149" t="s">
        <v>1849</v>
      </c>
      <c r="B423" s="123" t="s">
        <v>1975</v>
      </c>
      <c r="C423" s="155" t="str">
        <f>VLOOKUP(A423,'Questions_de_Village_V1-2-1'!$A:$AB,1,FALSE)</f>
        <v>Kindji 1</v>
      </c>
      <c r="D423" s="155" t="str">
        <f>VLOOKUP(A423,'Questions_de_Village_V1-2-1'!$A:$AB,9,FALSE)</f>
        <v>Kindji</v>
      </c>
      <c r="E423" s="155">
        <f>VLOOKUP(A423,'Questions_de_Village_V1-2-1'!$A:$AB,4,FALSE)</f>
        <v>12.009786864600001</v>
      </c>
      <c r="F423" s="155">
        <f>VLOOKUP(A423,'Questions_de_Village_V1-2-1'!$A:$AB,5,FALSE)</f>
        <v>16.7574878428</v>
      </c>
      <c r="G423" s="155">
        <f>VLOOKUP(A423,'Questions_de_Village_V1-2-1'!$A:$AB,6,FALSE)</f>
        <v>338.24288228400002</v>
      </c>
      <c r="H423" s="155"/>
      <c r="I423" s="155" t="str">
        <f>VLOOKUP(A423,'Questions_de_Village_V1-2-1'!$A:$AB,10,FALSE)</f>
        <v>Daibaba_2_Kindji_</v>
      </c>
      <c r="J423" s="155" t="str">
        <f>VLOOKUP(A423,'Questions_de_Village_V1-2-1'!$A:$AB,11,FALSE)</f>
        <v>Dilema</v>
      </c>
      <c r="K423" s="155" t="str">
        <f>VLOOKUP(A423,'Questions_de_Village_V1-2-1'!$A:$AB,14,FALSE)</f>
        <v>bh_in_village</v>
      </c>
      <c r="L423" s="155">
        <f>VLOOKUP(A423,'Questions_de_Village_V1-2-1'!$A:$AB,15,FALSE)</f>
        <v>0</v>
      </c>
      <c r="M423" s="155">
        <f>VLOOKUP(A423,'Questions_de_Village_V1-2-1'!$A:$AB,16,FALSE)</f>
        <v>2</v>
      </c>
      <c r="N423" s="123"/>
      <c r="O423" s="123"/>
      <c r="P423" s="123">
        <v>1488</v>
      </c>
      <c r="Q423" s="123">
        <v>1542</v>
      </c>
      <c r="R423" s="123">
        <v>55</v>
      </c>
      <c r="S423" s="121">
        <v>307</v>
      </c>
      <c r="T423" s="121">
        <v>206</v>
      </c>
      <c r="U423" s="125">
        <v>67.100977198697066</v>
      </c>
      <c r="V423" s="121">
        <v>101</v>
      </c>
      <c r="W423" s="125">
        <v>32.899022801302927</v>
      </c>
      <c r="X423" s="124">
        <v>5.581818181818182</v>
      </c>
      <c r="Y423" s="124">
        <v>4.6818181818181817</v>
      </c>
      <c r="Z423" s="124">
        <v>1.8363636363636364</v>
      </c>
      <c r="AA423" s="127">
        <v>46</v>
      </c>
      <c r="AB423" s="125">
        <v>83.636363636363626</v>
      </c>
      <c r="AC423" s="127">
        <v>7</v>
      </c>
      <c r="AD423" s="125">
        <v>12.727272727272727</v>
      </c>
      <c r="AE423" s="127">
        <v>0</v>
      </c>
      <c r="AF423" s="125">
        <v>0</v>
      </c>
      <c r="AG423" s="127">
        <v>0</v>
      </c>
      <c r="AH423" s="125">
        <v>0</v>
      </c>
      <c r="AI423" s="123">
        <v>47</v>
      </c>
      <c r="AJ423" s="123">
        <v>54</v>
      </c>
      <c r="AK423" s="125">
        <v>46.534653465346537</v>
      </c>
      <c r="AL423" s="125">
        <v>53.46534653465347</v>
      </c>
      <c r="AM423" s="125">
        <v>100</v>
      </c>
      <c r="AN423" s="126">
        <v>31.623762376237625</v>
      </c>
    </row>
    <row r="424" spans="1:40" x14ac:dyDescent="0.25">
      <c r="A424" s="121" t="s">
        <v>1848</v>
      </c>
      <c r="B424" s="123" t="s">
        <v>1974</v>
      </c>
      <c r="C424" s="155" t="str">
        <f>VLOOKUP(A424,'Questions_de_Village_V1-2-1'!$A:$AB,1,FALSE)</f>
        <v>Kindji 2</v>
      </c>
      <c r="D424" s="155" t="str">
        <f>VLOOKUP(A424,'Questions_de_Village_V1-2-1'!$A:$AB,9,FALSE)</f>
        <v/>
      </c>
      <c r="E424" s="155">
        <f>VLOOKUP(A424,'Questions_de_Village_V1-2-1'!$A:$AB,4,FALSE)</f>
        <v>12.009786864600001</v>
      </c>
      <c r="F424" s="155">
        <f>VLOOKUP(A424,'Questions_de_Village_V1-2-1'!$A:$AB,5,FALSE)</f>
        <v>16.7574878428</v>
      </c>
      <c r="G424" s="155">
        <f>VLOOKUP(A424,'Questions_de_Village_V1-2-1'!$A:$AB,6,FALSE)</f>
        <v>338.24288228400002</v>
      </c>
      <c r="H424" s="155"/>
      <c r="I424" s="155" t="str">
        <f>VLOOKUP(A424,'Questions_de_Village_V1-2-1'!$A:$AB,10,FALSE)</f>
        <v/>
      </c>
      <c r="J424" s="155" t="str">
        <f>VLOOKUP(A424,'Questions_de_Village_V1-2-1'!$A:$AB,11,FALSE)</f>
        <v>Dilema</v>
      </c>
      <c r="K424" s="155" t="str">
        <f>VLOOKUP(A424,'Questions_de_Village_V1-2-1'!$A:$AB,14,FALSE)</f>
        <v>bh_in_village</v>
      </c>
      <c r="L424" s="155">
        <f>VLOOKUP(A424,'Questions_de_Village_V1-2-1'!$A:$AB,15,FALSE)</f>
        <v>1</v>
      </c>
      <c r="M424" s="155">
        <f>VLOOKUP(A424,'Questions_de_Village_V1-2-1'!$A:$AB,16,FALSE)</f>
        <v>0</v>
      </c>
      <c r="N424" s="123"/>
      <c r="O424" s="123"/>
      <c r="P424" s="123">
        <v>1346</v>
      </c>
      <c r="Q424" s="123">
        <v>1487</v>
      </c>
      <c r="R424" s="123">
        <v>142</v>
      </c>
      <c r="S424" s="121">
        <v>820</v>
      </c>
      <c r="T424" s="121">
        <v>537</v>
      </c>
      <c r="U424" s="125">
        <v>65.487804878048777</v>
      </c>
      <c r="V424" s="121">
        <v>256</v>
      </c>
      <c r="W424" s="125">
        <v>31.219512195121951</v>
      </c>
      <c r="X424" s="124">
        <v>5.774647887323944</v>
      </c>
      <c r="Y424" s="124">
        <v>3.8633093525179856</v>
      </c>
      <c r="Z424" s="124">
        <v>1.8028169014084507</v>
      </c>
      <c r="AA424" s="127">
        <v>129</v>
      </c>
      <c r="AB424" s="125">
        <v>90.845070422535215</v>
      </c>
      <c r="AC424" s="127">
        <v>12</v>
      </c>
      <c r="AD424" s="125">
        <v>8.4507042253521121</v>
      </c>
      <c r="AE424" s="127">
        <v>1</v>
      </c>
      <c r="AF424" s="125">
        <v>0.70422535211267612</v>
      </c>
      <c r="AG424" s="127">
        <v>0</v>
      </c>
      <c r="AH424" s="125">
        <v>0</v>
      </c>
      <c r="AI424" s="123">
        <v>135</v>
      </c>
      <c r="AJ424" s="123">
        <v>121</v>
      </c>
      <c r="AK424" s="125">
        <v>52.734375</v>
      </c>
      <c r="AL424" s="125">
        <v>47.265625</v>
      </c>
      <c r="AM424" s="125">
        <v>100</v>
      </c>
      <c r="AN424" s="126">
        <v>31.92578125</v>
      </c>
    </row>
    <row r="425" spans="1:40" x14ac:dyDescent="0.25">
      <c r="A425" s="121" t="s">
        <v>1850</v>
      </c>
      <c r="B425" s="123" t="s">
        <v>1850</v>
      </c>
      <c r="C425" s="155" t="str">
        <f>VLOOKUP(A425,'Questions_de_Village_V1-2-1'!$A:$AB,1,FALSE)</f>
        <v>Kindji 3</v>
      </c>
      <c r="D425" s="155" t="str">
        <f>VLOOKUP(A425,'Questions_de_Village_V1-2-1'!$A:$AB,9,FALSE)</f>
        <v>Kindji Centre3</v>
      </c>
      <c r="E425" s="155">
        <f>VLOOKUP(A425,'Questions_de_Village_V1-2-1'!$A:$AB,4,FALSE)</f>
        <v>12.0112265559</v>
      </c>
      <c r="F425" s="155">
        <f>VLOOKUP(A425,'Questions_de_Village_V1-2-1'!$A:$AB,5,FALSE)</f>
        <v>16.761366763200002</v>
      </c>
      <c r="G425" s="155">
        <f>VLOOKUP(A425,'Questions_de_Village_V1-2-1'!$A:$AB,6,FALSE)</f>
        <v>328.46846734500002</v>
      </c>
      <c r="H425" s="155"/>
      <c r="I425" s="155" t="str">
        <f>VLOOKUP(A425,'Questions_de_Village_V1-2-1'!$A:$AB,10,FALSE)</f>
        <v>Daibaba_2_Kindji_</v>
      </c>
      <c r="J425" s="155" t="str">
        <f>VLOOKUP(A425,'Questions_de_Village_V1-2-1'!$A:$AB,11,FALSE)</f>
        <v>Dilema</v>
      </c>
      <c r="K425" s="155" t="str">
        <f>VLOOKUP(A425,'Questions_de_Village_V1-2-1'!$A:$AB,14,FALSE)</f>
        <v>bh_in_village</v>
      </c>
      <c r="L425" s="155">
        <f>VLOOKUP(A425,'Questions_de_Village_V1-2-1'!$A:$AB,15,FALSE)</f>
        <v>1</v>
      </c>
      <c r="M425" s="155">
        <f>VLOOKUP(A425,'Questions_de_Village_V1-2-1'!$A:$AB,16,FALSE)</f>
        <v>0</v>
      </c>
      <c r="N425" s="123"/>
      <c r="O425" s="123"/>
      <c r="P425" s="123">
        <v>1543</v>
      </c>
      <c r="Q425" s="123">
        <v>1609</v>
      </c>
      <c r="R425" s="123">
        <v>67</v>
      </c>
      <c r="S425" s="121">
        <v>392</v>
      </c>
      <c r="T425" s="121">
        <v>257</v>
      </c>
      <c r="U425" s="125">
        <v>65.561224489795919</v>
      </c>
      <c r="V425" s="121">
        <v>146</v>
      </c>
      <c r="W425" s="125">
        <v>37.244897959183675</v>
      </c>
      <c r="X425" s="124">
        <v>5.8507462686567164</v>
      </c>
      <c r="Y425" s="124">
        <v>3.893939393939394</v>
      </c>
      <c r="Z425" s="124">
        <v>2.1791044776119404</v>
      </c>
      <c r="AA425" s="127">
        <v>63</v>
      </c>
      <c r="AB425" s="125">
        <v>94.029850746268664</v>
      </c>
      <c r="AC425" s="127">
        <v>3</v>
      </c>
      <c r="AD425" s="125">
        <v>4.4776119402985071</v>
      </c>
      <c r="AE425" s="127">
        <v>0</v>
      </c>
      <c r="AF425" s="125">
        <v>0</v>
      </c>
      <c r="AG425" s="127">
        <v>0</v>
      </c>
      <c r="AH425" s="125">
        <v>0</v>
      </c>
      <c r="AI425" s="123">
        <v>58</v>
      </c>
      <c r="AJ425" s="123">
        <v>88</v>
      </c>
      <c r="AK425" s="125">
        <v>39.726027397260275</v>
      </c>
      <c r="AL425" s="125">
        <v>60.273972602739725</v>
      </c>
      <c r="AM425" s="125">
        <v>100</v>
      </c>
      <c r="AN425" s="126">
        <v>33.335616438356162</v>
      </c>
    </row>
    <row r="426" spans="1:40" x14ac:dyDescent="0.25">
      <c r="A426" s="149" t="s">
        <v>1838</v>
      </c>
      <c r="B426" s="123" t="s">
        <v>1838</v>
      </c>
      <c r="C426" s="155" t="str">
        <f>VLOOKUP(A426,'Questions_de_Village_V1-2-1'!$A:$AB,1,FALSE)</f>
        <v>Kinedji Al-Goz 1</v>
      </c>
      <c r="D426" s="155" t="str">
        <f>VLOOKUP(A426,'Questions_de_Village_V1-2-1'!$A:$AB,9,FALSE)</f>
        <v/>
      </c>
      <c r="E426" s="155">
        <f>VLOOKUP(A426,'Questions_de_Village_V1-2-1'!$A:$AB,4,FALSE)</f>
        <v>11.999951451699999</v>
      </c>
      <c r="F426" s="155">
        <f>VLOOKUP(A426,'Questions_de_Village_V1-2-1'!$A:$AB,5,FALSE)</f>
        <v>16.867739670599999</v>
      </c>
      <c r="G426" s="155">
        <f>VLOOKUP(A426,'Questions_de_Village_V1-2-1'!$A:$AB,6,FALSE)</f>
        <v>338.94153542200002</v>
      </c>
      <c r="H426" s="155"/>
      <c r="I426" s="155" t="str">
        <f>VLOOKUP(A426,'Questions_de_Village_V1-2-1'!$A:$AB,10,FALSE)</f>
        <v>Daibaba_2_Kindji_</v>
      </c>
      <c r="J426" s="155" t="str">
        <f>VLOOKUP(A426,'Questions_de_Village_V1-2-1'!$A:$AB,11,FALSE)</f>
        <v>Dilema</v>
      </c>
      <c r="K426" s="155" t="str">
        <f>VLOOKUP(A426,'Questions_de_Village_V1-2-1'!$A:$AB,14,FALSE)</f>
        <v>bh_in_next_village</v>
      </c>
      <c r="L426" s="155">
        <f>VLOOKUP(A426,'Questions_de_Village_V1-2-1'!$A:$AB,15,FALSE)</f>
        <v>0</v>
      </c>
      <c r="M426" s="155">
        <f>VLOOKUP(A426,'Questions_de_Village_V1-2-1'!$A:$AB,16,FALSE)</f>
        <v>1</v>
      </c>
      <c r="N426" s="123"/>
      <c r="O426" s="123"/>
      <c r="P426" s="123">
        <v>244</v>
      </c>
      <c r="Q426" s="123">
        <v>276</v>
      </c>
      <c r="R426" s="123">
        <v>33</v>
      </c>
      <c r="S426" s="121">
        <v>182</v>
      </c>
      <c r="T426" s="121">
        <v>114</v>
      </c>
      <c r="U426" s="125">
        <v>62.637362637362635</v>
      </c>
      <c r="V426" s="121">
        <v>38</v>
      </c>
      <c r="W426" s="125">
        <v>20.87912087912088</v>
      </c>
      <c r="X426" s="124">
        <v>5.5151515151515156</v>
      </c>
      <c r="Y426" s="124">
        <v>4.0714285714285712</v>
      </c>
      <c r="Z426" s="124">
        <v>1.1515151515151516</v>
      </c>
      <c r="AA426" s="127">
        <v>29</v>
      </c>
      <c r="AB426" s="125">
        <v>87.878787878787875</v>
      </c>
      <c r="AC426" s="127">
        <v>4</v>
      </c>
      <c r="AD426" s="125">
        <v>12.121212121212121</v>
      </c>
      <c r="AE426" s="127">
        <v>0</v>
      </c>
      <c r="AF426" s="125">
        <v>0</v>
      </c>
      <c r="AG426" s="127">
        <v>0</v>
      </c>
      <c r="AH426" s="125">
        <v>0</v>
      </c>
      <c r="AI426" s="123">
        <v>21</v>
      </c>
      <c r="AJ426" s="123">
        <v>17</v>
      </c>
      <c r="AK426" s="125">
        <v>55.26315789473685</v>
      </c>
      <c r="AL426" s="125">
        <v>44.736842105263158</v>
      </c>
      <c r="AM426" s="125">
        <v>100</v>
      </c>
      <c r="AN426" s="126">
        <v>34.5</v>
      </c>
    </row>
    <row r="427" spans="1:40" x14ac:dyDescent="0.25">
      <c r="A427" s="121" t="s">
        <v>1839</v>
      </c>
      <c r="B427" s="123" t="s">
        <v>1839</v>
      </c>
      <c r="C427" s="155" t="str">
        <f>VLOOKUP(A427,'Questions_de_Village_V1-2-1'!$A:$AB,1,FALSE)</f>
        <v>Kinedji Al-Goz 2</v>
      </c>
      <c r="D427" s="155" t="str">
        <f>VLOOKUP(A427,'Questions_de_Village_V1-2-1'!$A:$AB,9,FALSE)</f>
        <v>Kindji Algoz</v>
      </c>
      <c r="E427" s="155">
        <f>VLOOKUP(A427,'Questions_de_Village_V1-2-1'!$A:$AB,4,FALSE)</f>
        <v>12.0402756931</v>
      </c>
      <c r="F427" s="155">
        <f>VLOOKUP(A427,'Questions_de_Village_V1-2-1'!$A:$AB,5,FALSE)</f>
        <v>16.813917718399999</v>
      </c>
      <c r="G427" s="155">
        <f>VLOOKUP(A427,'Questions_de_Village_V1-2-1'!$A:$AB,6,FALSE)</f>
        <v>325.69275572700002</v>
      </c>
      <c r="H427" s="155"/>
      <c r="I427" s="155" t="str">
        <f>VLOOKUP(A427,'Questions_de_Village_V1-2-1'!$A:$AB,10,FALSE)</f>
        <v>Daibaba_2_Kindji_</v>
      </c>
      <c r="J427" s="155" t="str">
        <f>VLOOKUP(A427,'Questions_de_Village_V1-2-1'!$A:$AB,11,FALSE)</f>
        <v>Dilema</v>
      </c>
      <c r="K427" s="155" t="str">
        <f>VLOOKUP(A427,'Questions_de_Village_V1-2-1'!$A:$AB,14,FALSE)</f>
        <v>commercial_bh_in_next_village</v>
      </c>
      <c r="L427" s="155">
        <f>VLOOKUP(A427,'Questions_de_Village_V1-2-1'!$A:$AB,15,FALSE)</f>
        <v>0</v>
      </c>
      <c r="M427" s="155">
        <f>VLOOKUP(A427,'Questions_de_Village_V1-2-1'!$A:$AB,16,FALSE)</f>
        <v>1</v>
      </c>
      <c r="N427" s="123"/>
      <c r="O427" s="123"/>
      <c r="P427" s="123">
        <v>277</v>
      </c>
      <c r="Q427" s="123">
        <v>339</v>
      </c>
      <c r="R427" s="123">
        <v>63</v>
      </c>
      <c r="S427" s="121">
        <v>330</v>
      </c>
      <c r="T427" s="121">
        <v>200</v>
      </c>
      <c r="U427" s="125">
        <v>60.606060606060609</v>
      </c>
      <c r="V427" s="121">
        <v>75</v>
      </c>
      <c r="W427" s="125">
        <v>22.727272727272727</v>
      </c>
      <c r="X427" s="124">
        <v>5.2380952380952381</v>
      </c>
      <c r="Y427" s="124">
        <v>3.278688524590164</v>
      </c>
      <c r="Z427" s="124">
        <v>1.1904761904761905</v>
      </c>
      <c r="AA427" s="127">
        <v>57</v>
      </c>
      <c r="AB427" s="125">
        <v>90.476190476190482</v>
      </c>
      <c r="AC427" s="127">
        <v>5</v>
      </c>
      <c r="AD427" s="125">
        <v>7.9365079365079358</v>
      </c>
      <c r="AE427" s="127">
        <v>1</v>
      </c>
      <c r="AF427" s="125">
        <v>1.5873015873015872</v>
      </c>
      <c r="AG427" s="127">
        <v>0</v>
      </c>
      <c r="AH427" s="125">
        <v>0</v>
      </c>
      <c r="AI427" s="123">
        <v>32</v>
      </c>
      <c r="AJ427" s="123">
        <v>43</v>
      </c>
      <c r="AK427" s="125">
        <v>42.666666666666671</v>
      </c>
      <c r="AL427" s="125">
        <v>57.333333333333336</v>
      </c>
      <c r="AM427" s="125">
        <v>100</v>
      </c>
      <c r="AN427" s="126">
        <v>30.146666666666668</v>
      </c>
    </row>
    <row r="428" spans="1:40" x14ac:dyDescent="0.25">
      <c r="A428" s="150" t="s">
        <v>1869</v>
      </c>
      <c r="B428" s="123" t="s">
        <v>1869</v>
      </c>
      <c r="C428" s="155" t="e">
        <f>VLOOKUP(A428,'Questions_de_Village_V1-2-1'!$A:$AB,1,FALSE)</f>
        <v>#N/A</v>
      </c>
      <c r="D428" s="155" t="e">
        <f>VLOOKUP(A428,'Questions_de_Village_V1-2-1'!$A:$AB,9,FALSE)</f>
        <v>#N/A</v>
      </c>
      <c r="E428" s="155" t="e">
        <f>VLOOKUP(A428,'Questions_de_Village_V1-2-1'!$A:$AB,4,FALSE)</f>
        <v>#N/A</v>
      </c>
      <c r="F428" s="155" t="e">
        <f>VLOOKUP(A428,'Questions_de_Village_V1-2-1'!$A:$AB,5,FALSE)</f>
        <v>#N/A</v>
      </c>
      <c r="G428" s="155" t="e">
        <f>VLOOKUP(A428,'Questions_de_Village_V1-2-1'!$A:$AB,6,FALSE)</f>
        <v>#N/A</v>
      </c>
      <c r="H428" s="155"/>
      <c r="I428" s="155" t="e">
        <f>VLOOKUP(A428,'Questions_de_Village_V1-2-1'!$A:$AB,10,FALSE)</f>
        <v>#N/A</v>
      </c>
      <c r="J428" s="155" t="e">
        <f>VLOOKUP(A428,'Questions_de_Village_V1-2-1'!$A:$AB,11,FALSE)</f>
        <v>#N/A</v>
      </c>
      <c r="K428" s="155" t="e">
        <f>VLOOKUP(A428,'Questions_de_Village_V1-2-1'!$A:$AB,14,FALSE)</f>
        <v>#N/A</v>
      </c>
      <c r="L428" s="155" t="e">
        <f>VLOOKUP(A428,'Questions_de_Village_V1-2-1'!$A:$AB,15,FALSE)</f>
        <v>#N/A</v>
      </c>
      <c r="M428" s="155" t="e">
        <f>VLOOKUP(A428,'Questions_de_Village_V1-2-1'!$A:$AB,16,FALSE)</f>
        <v>#N/A</v>
      </c>
      <c r="N428" s="123"/>
      <c r="O428" s="123"/>
      <c r="P428" s="123">
        <v>1774</v>
      </c>
      <c r="Q428" s="123">
        <v>1823</v>
      </c>
      <c r="R428" s="123">
        <v>50</v>
      </c>
      <c r="S428" s="121">
        <v>363</v>
      </c>
      <c r="T428" s="121">
        <v>252</v>
      </c>
      <c r="U428" s="125">
        <v>69.421487603305792</v>
      </c>
      <c r="V428" s="121">
        <v>105</v>
      </c>
      <c r="W428" s="125">
        <v>28.925619834710741</v>
      </c>
      <c r="X428" s="124">
        <v>7.26</v>
      </c>
      <c r="Y428" s="124">
        <v>5.3617021276595747</v>
      </c>
      <c r="Z428" s="124">
        <v>2.1</v>
      </c>
      <c r="AA428" s="127">
        <v>39</v>
      </c>
      <c r="AB428" s="125">
        <v>78</v>
      </c>
      <c r="AC428" s="127">
        <v>11</v>
      </c>
      <c r="AD428" s="125">
        <v>22</v>
      </c>
      <c r="AE428" s="127">
        <v>0</v>
      </c>
      <c r="AF428" s="125">
        <v>0</v>
      </c>
      <c r="AG428" s="127">
        <v>0</v>
      </c>
      <c r="AH428" s="125">
        <v>0</v>
      </c>
      <c r="AI428" s="123">
        <v>39</v>
      </c>
      <c r="AJ428" s="123">
        <v>65</v>
      </c>
      <c r="AK428" s="125">
        <v>37.142857142857146</v>
      </c>
      <c r="AL428" s="125">
        <v>61.904761904761905</v>
      </c>
      <c r="AM428" s="125">
        <v>99.047619047619051</v>
      </c>
      <c r="AN428" s="126">
        <v>25.733333333333334</v>
      </c>
    </row>
    <row r="429" spans="1:40" x14ac:dyDescent="0.25">
      <c r="A429" s="150" t="s">
        <v>1381</v>
      </c>
      <c r="B429" s="123" t="s">
        <v>1381</v>
      </c>
      <c r="C429" s="155" t="str">
        <f>VLOOKUP(A429,'Questions_de_Village_V1-2-1'!$A:$AB,1,FALSE)</f>
        <v>Kose Sahabaye</v>
      </c>
      <c r="D429" s="155" t="str">
        <f>VLOOKUP(A429,'Questions_de_Village_V1-2-1'!$A:$AB,9,FALSE)</f>
        <v>Kose Sabaya</v>
      </c>
      <c r="E429" s="155">
        <f>VLOOKUP(A429,'Questions_de_Village_V1-2-1'!$A:$AB,4,FALSE)</f>
        <v>11.9647615487</v>
      </c>
      <c r="F429" s="155">
        <f>VLOOKUP(A429,'Questions_de_Village_V1-2-1'!$A:$AB,5,FALSE)</f>
        <v>16.397129872099999</v>
      </c>
      <c r="G429" s="155">
        <f>VLOOKUP(A429,'Questions_de_Village_V1-2-1'!$A:$AB,6,FALSE)</f>
        <v>341.26426374599998</v>
      </c>
      <c r="H429" s="155"/>
      <c r="I429" s="155" t="str">
        <f>VLOOKUP(A429,'Questions_de_Village_V1-2-1'!$A:$AB,10,FALSE)</f>
        <v>Daibaba_1_Maigana_</v>
      </c>
      <c r="J429" s="155" t="str">
        <f>VLOOKUP(A429,'Questions_de_Village_V1-2-1'!$A:$AB,11,FALSE)</f>
        <v>Maigana</v>
      </c>
      <c r="K429" s="155" t="str">
        <f>VLOOKUP(A429,'Questions_de_Village_V1-2-1'!$A:$AB,14,FALSE)</f>
        <v>bh_in_village</v>
      </c>
      <c r="L429" s="155">
        <f>VLOOKUP(A429,'Questions_de_Village_V1-2-1'!$A:$AB,15,FALSE)</f>
        <v>1</v>
      </c>
      <c r="M429" s="155">
        <f>VLOOKUP(A429,'Questions_de_Village_V1-2-1'!$A:$AB,16,FALSE)</f>
        <v>0</v>
      </c>
      <c r="N429" s="123"/>
      <c r="O429" s="123"/>
      <c r="P429" s="123">
        <v>1850</v>
      </c>
      <c r="Q429" s="123">
        <v>1891</v>
      </c>
      <c r="R429" s="123">
        <v>42</v>
      </c>
      <c r="S429" s="121">
        <v>254</v>
      </c>
      <c r="T429" s="121">
        <v>161</v>
      </c>
      <c r="U429" s="125">
        <v>63.385826771653541</v>
      </c>
      <c r="V429" s="121">
        <v>80</v>
      </c>
      <c r="W429" s="125">
        <v>31.496062992125985</v>
      </c>
      <c r="X429" s="124">
        <v>6.0476190476190474</v>
      </c>
      <c r="Y429" s="124">
        <v>4.4722222222222223</v>
      </c>
      <c r="Z429" s="124">
        <v>1.9047619047619047</v>
      </c>
      <c r="AA429" s="127">
        <v>35</v>
      </c>
      <c r="AB429" s="125">
        <v>83.333333333333343</v>
      </c>
      <c r="AC429" s="127">
        <v>5</v>
      </c>
      <c r="AD429" s="125">
        <v>11.904761904761903</v>
      </c>
      <c r="AE429" s="127">
        <v>2</v>
      </c>
      <c r="AF429" s="125">
        <v>4.7619047619047619</v>
      </c>
      <c r="AG429" s="127">
        <v>0</v>
      </c>
      <c r="AH429" s="125">
        <v>0</v>
      </c>
      <c r="AI429" s="123">
        <v>41</v>
      </c>
      <c r="AJ429" s="123">
        <v>39</v>
      </c>
      <c r="AK429" s="125">
        <v>51.249999999999993</v>
      </c>
      <c r="AL429" s="125">
        <v>48.75</v>
      </c>
      <c r="AM429" s="125">
        <v>100</v>
      </c>
      <c r="AN429" s="126">
        <v>30.962499999999999</v>
      </c>
    </row>
    <row r="430" spans="1:40" x14ac:dyDescent="0.25">
      <c r="A430" s="121" t="s">
        <v>1140</v>
      </c>
      <c r="B430" s="123" t="s">
        <v>1140</v>
      </c>
      <c r="C430" s="155" t="str">
        <f>VLOOKUP(A430,'Questions_de_Village_V1-2-1'!$A:$AB,1,FALSE)</f>
        <v>Koudaiyeski</v>
      </c>
      <c r="D430" s="155" t="str">
        <f>VLOOKUP(A430,'Questions_de_Village_V1-2-1'!$A:$AB,9,FALSE)</f>
        <v>Koudaïyeski</v>
      </c>
      <c r="E430" s="155">
        <f>VLOOKUP(A430,'Questions_de_Village_V1-2-1'!$A:$AB,4,FALSE)</f>
        <v>12.7976628439</v>
      </c>
      <c r="F430" s="155">
        <f>VLOOKUP(A430,'Questions_de_Village_V1-2-1'!$A:$AB,5,FALSE)</f>
        <v>16.1443443462</v>
      </c>
      <c r="G430" s="155">
        <f>VLOOKUP(A430,'Questions_de_Village_V1-2-1'!$A:$AB,6,FALSE)</f>
        <v>300.14448025500002</v>
      </c>
      <c r="H430" s="155"/>
      <c r="I430" s="155" t="str">
        <f>VLOOKUP(A430,'Questions_de_Village_V1-2-1'!$A:$AB,10,FALSE)</f>
        <v>Moito</v>
      </c>
      <c r="J430" s="155" t="str">
        <f>VLOOKUP(A430,'Questions_de_Village_V1-2-1'!$A:$AB,11,FALSE)</f>
        <v>Bisney</v>
      </c>
      <c r="K430" s="155" t="str">
        <f>VLOOKUP(A430,'Questions_de_Village_V1-2-1'!$A:$AB,14,FALSE)</f>
        <v>commercial_bh_in_village</v>
      </c>
      <c r="L430" s="155">
        <f>VLOOKUP(A430,'Questions_de_Village_V1-2-1'!$A:$AB,15,FALSE)</f>
        <v>0</v>
      </c>
      <c r="M430" s="155">
        <f>VLOOKUP(A430,'Questions_de_Village_V1-2-1'!$A:$AB,16,FALSE)</f>
        <v>0</v>
      </c>
      <c r="N430" s="123"/>
      <c r="O430" s="123"/>
      <c r="P430" s="123">
        <v>1035</v>
      </c>
      <c r="Q430" s="123">
        <v>1057</v>
      </c>
      <c r="R430" s="123">
        <v>23</v>
      </c>
      <c r="S430" s="121">
        <v>151</v>
      </c>
      <c r="T430" s="121">
        <v>105</v>
      </c>
      <c r="U430" s="125">
        <v>69.536423841059602</v>
      </c>
      <c r="V430" s="121">
        <v>54</v>
      </c>
      <c r="W430" s="125">
        <v>35.76158940397351</v>
      </c>
      <c r="X430" s="124">
        <v>6.5652173913043477</v>
      </c>
      <c r="Y430" s="124">
        <v>4.5652173913043477</v>
      </c>
      <c r="Z430" s="124">
        <v>2.347826086956522</v>
      </c>
      <c r="AA430" s="127">
        <v>23</v>
      </c>
      <c r="AB430" s="125">
        <v>100</v>
      </c>
      <c r="AC430" s="127">
        <v>0</v>
      </c>
      <c r="AD430" s="125">
        <v>0</v>
      </c>
      <c r="AE430" s="127">
        <v>0</v>
      </c>
      <c r="AF430" s="125">
        <v>0</v>
      </c>
      <c r="AG430" s="127">
        <v>0</v>
      </c>
      <c r="AH430" s="125">
        <v>0</v>
      </c>
      <c r="AI430" s="123">
        <v>26</v>
      </c>
      <c r="AJ430" s="123">
        <v>28</v>
      </c>
      <c r="AK430" s="125">
        <v>48.148148148148145</v>
      </c>
      <c r="AL430" s="125">
        <v>51.851851851851848</v>
      </c>
      <c r="AM430" s="125">
        <v>100</v>
      </c>
      <c r="AN430" s="126">
        <v>36.851851851851855</v>
      </c>
    </row>
    <row r="431" spans="1:40" x14ac:dyDescent="0.25">
      <c r="A431" s="121" t="s">
        <v>1915</v>
      </c>
      <c r="B431" s="123" t="s">
        <v>1110</v>
      </c>
      <c r="C431" s="155" t="e">
        <f>VLOOKUP(A431,'Questions_de_Village_V1-2-1'!$A:$AB,1,FALSE)</f>
        <v>#N/A</v>
      </c>
      <c r="D431" s="155" t="e">
        <f>VLOOKUP(A431,'Questions_de_Village_V1-2-1'!$A:$AB,9,FALSE)</f>
        <v>#N/A</v>
      </c>
      <c r="E431" s="155" t="e">
        <f>VLOOKUP(A431,'Questions_de_Village_V1-2-1'!$A:$AB,4,FALSE)</f>
        <v>#N/A</v>
      </c>
      <c r="F431" s="155" t="e">
        <f>VLOOKUP(A431,'Questions_de_Village_V1-2-1'!$A:$AB,5,FALSE)</f>
        <v>#N/A</v>
      </c>
      <c r="G431" s="155" t="e">
        <f>VLOOKUP(A431,'Questions_de_Village_V1-2-1'!$A:$AB,6,FALSE)</f>
        <v>#N/A</v>
      </c>
      <c r="H431" s="155"/>
      <c r="I431" s="155" t="e">
        <f>VLOOKUP(A431,'Questions_de_Village_V1-2-1'!$A:$AB,10,FALSE)</f>
        <v>#N/A</v>
      </c>
      <c r="J431" s="155" t="e">
        <f>VLOOKUP(A431,'Questions_de_Village_V1-2-1'!$A:$AB,11,FALSE)</f>
        <v>#N/A</v>
      </c>
      <c r="K431" s="155" t="e">
        <f>VLOOKUP(A431,'Questions_de_Village_V1-2-1'!$A:$AB,14,FALSE)</f>
        <v>#N/A</v>
      </c>
      <c r="L431" s="155" t="e">
        <f>VLOOKUP(A431,'Questions_de_Village_V1-2-1'!$A:$AB,15,FALSE)</f>
        <v>#N/A</v>
      </c>
      <c r="M431" s="155" t="e">
        <f>VLOOKUP(A431,'Questions_de_Village_V1-2-1'!$A:$AB,16,FALSE)</f>
        <v>#N/A</v>
      </c>
      <c r="N431" s="123"/>
      <c r="O431" s="123"/>
      <c r="P431" s="123">
        <v>3010</v>
      </c>
      <c r="Q431" s="123">
        <v>3070</v>
      </c>
      <c r="R431" s="123">
        <v>61</v>
      </c>
      <c r="S431" s="121">
        <v>342</v>
      </c>
      <c r="T431" s="121">
        <v>225</v>
      </c>
      <c r="U431" s="125">
        <v>65.789473684210535</v>
      </c>
      <c r="V431" s="121">
        <v>77</v>
      </c>
      <c r="W431" s="125">
        <v>22.514619883040936</v>
      </c>
      <c r="X431" s="124">
        <v>5.6065573770491799</v>
      </c>
      <c r="Y431" s="124">
        <v>3.8135593220338984</v>
      </c>
      <c r="Z431" s="124">
        <v>1.2622950819672132</v>
      </c>
      <c r="AA431" s="127">
        <v>56</v>
      </c>
      <c r="AB431" s="125">
        <v>91.803278688524586</v>
      </c>
      <c r="AC431" s="127">
        <v>5</v>
      </c>
      <c r="AD431" s="125">
        <v>8.1967213114754092</v>
      </c>
      <c r="AE431" s="127">
        <v>0</v>
      </c>
      <c r="AF431" s="125">
        <v>0</v>
      </c>
      <c r="AG431" s="127">
        <v>0</v>
      </c>
      <c r="AH431" s="125">
        <v>0</v>
      </c>
      <c r="AI431" s="123">
        <v>37</v>
      </c>
      <c r="AJ431" s="123">
        <v>39</v>
      </c>
      <c r="AK431" s="125">
        <v>48.051948051948052</v>
      </c>
      <c r="AL431" s="125">
        <v>50.649350649350644</v>
      </c>
      <c r="AM431" s="125">
        <v>98.701298701298697</v>
      </c>
      <c r="AN431" s="126">
        <v>30.649350649350648</v>
      </c>
    </row>
    <row r="432" spans="1:40" x14ac:dyDescent="0.25">
      <c r="A432" s="149" t="s">
        <v>1667</v>
      </c>
      <c r="B432" s="123" t="s">
        <v>1667</v>
      </c>
      <c r="C432" s="155" t="str">
        <f>VLOOKUP(A432,'Questions_de_Village_V1-2-1'!$A:$AB,1,FALSE)</f>
        <v>Kourdakat</v>
      </c>
      <c r="D432" s="155" t="str">
        <f>VLOOKUP(A432,'Questions_de_Village_V1-2-1'!$A:$AB,9,FALSE)</f>
        <v>Kourdakat</v>
      </c>
      <c r="E432" s="155">
        <f>VLOOKUP(A432,'Questions_de_Village_V1-2-1'!$A:$AB,4,FALSE)</f>
        <v>12.574324324399999</v>
      </c>
      <c r="F432" s="155">
        <f>VLOOKUP(A432,'Questions_de_Village_V1-2-1'!$A:$AB,5,FALSE)</f>
        <v>16.7343116202</v>
      </c>
      <c r="G432" s="155">
        <f>VLOOKUP(A432,'Questions_de_Village_V1-2-1'!$A:$AB,6,FALSE)</f>
        <v>295.52733670399999</v>
      </c>
      <c r="H432" s="155"/>
      <c r="I432" s="155" t="str">
        <f>VLOOKUP(A432,'Questions_de_Village_V1-2-1'!$A:$AB,10,FALSE)</f>
        <v>Mayakne</v>
      </c>
      <c r="J432" s="155" t="str">
        <f>VLOOKUP(A432,'Questions_de_Village_V1-2-1'!$A:$AB,11,FALSE)</f>
        <v>Gambir</v>
      </c>
      <c r="K432" s="155" t="str">
        <f>VLOOKUP(A432,'Questions_de_Village_V1-2-1'!$A:$AB,14,FALSE)</f>
        <v>open_well_far_from_village</v>
      </c>
      <c r="L432" s="155">
        <f>VLOOKUP(A432,'Questions_de_Village_V1-2-1'!$A:$AB,15,FALSE)</f>
        <v>0</v>
      </c>
      <c r="M432" s="155">
        <f>VLOOKUP(A432,'Questions_de_Village_V1-2-1'!$A:$AB,16,FALSE)</f>
        <v>1</v>
      </c>
      <c r="N432" s="123"/>
      <c r="O432" s="123"/>
      <c r="P432" s="123">
        <v>1298</v>
      </c>
      <c r="Q432" s="123">
        <v>1328</v>
      </c>
      <c r="R432" s="123">
        <v>31</v>
      </c>
      <c r="S432" s="121">
        <v>206</v>
      </c>
      <c r="T432" s="121">
        <v>147</v>
      </c>
      <c r="U432" s="125">
        <v>71.359223300970882</v>
      </c>
      <c r="V432" s="121">
        <v>51</v>
      </c>
      <c r="W432" s="125">
        <v>24.757281553398059</v>
      </c>
      <c r="X432" s="124">
        <v>6.645161290322581</v>
      </c>
      <c r="Y432" s="124">
        <v>5.068965517241379</v>
      </c>
      <c r="Z432" s="124">
        <v>1.6451612903225807</v>
      </c>
      <c r="AA432" s="127">
        <v>24</v>
      </c>
      <c r="AB432" s="125">
        <v>77.41935483870968</v>
      </c>
      <c r="AC432" s="127">
        <v>6</v>
      </c>
      <c r="AD432" s="125">
        <v>19.35483870967742</v>
      </c>
      <c r="AE432" s="127">
        <v>0</v>
      </c>
      <c r="AF432" s="125">
        <v>0</v>
      </c>
      <c r="AG432" s="127">
        <v>0</v>
      </c>
      <c r="AH432" s="125">
        <v>0</v>
      </c>
      <c r="AI432" s="123">
        <v>25</v>
      </c>
      <c r="AJ432" s="123">
        <v>26</v>
      </c>
      <c r="AK432" s="125">
        <v>49.019607843137251</v>
      </c>
      <c r="AL432" s="125">
        <v>50.980392156862742</v>
      </c>
      <c r="AM432" s="125">
        <v>100</v>
      </c>
      <c r="AN432" s="126">
        <v>32.627450980392155</v>
      </c>
    </row>
    <row r="433" spans="1:40" x14ac:dyDescent="0.25">
      <c r="A433" s="149" t="s">
        <v>1141</v>
      </c>
      <c r="B433" s="130" t="s">
        <v>1141</v>
      </c>
      <c r="C433" s="155" t="str">
        <f>VLOOKUP(A433,'Questions_de_Village_V1-2-1'!$A:$AB,1,FALSE)</f>
        <v>Kousouboura</v>
      </c>
      <c r="D433" s="155" t="str">
        <f>VLOOKUP(A433,'Questions_de_Village_V1-2-1'!$A:$AB,9,FALSE)</f>
        <v>Kouzouboura</v>
      </c>
      <c r="E433" s="155">
        <f>VLOOKUP(A433,'Questions_de_Village_V1-2-1'!$A:$AB,4,FALSE)</f>
        <v>12.813346859699999</v>
      </c>
      <c r="F433" s="155">
        <f>VLOOKUP(A433,'Questions_de_Village_V1-2-1'!$A:$AB,5,FALSE)</f>
        <v>16.133044819199998</v>
      </c>
      <c r="G433" s="155">
        <f>VLOOKUP(A433,'Questions_de_Village_V1-2-1'!$A:$AB,6,FALSE)</f>
        <v>316.30587583800002</v>
      </c>
      <c r="H433" s="155"/>
      <c r="I433" s="155" t="str">
        <f>VLOOKUP(A433,'Questions_de_Village_V1-2-1'!$A:$AB,10,FALSE)</f>
        <v>Moito</v>
      </c>
      <c r="J433" s="155" t="str">
        <f>VLOOKUP(A433,'Questions_de_Village_V1-2-1'!$A:$AB,11,FALSE)</f>
        <v>Bisney</v>
      </c>
      <c r="K433" s="155" t="str">
        <f>VLOOKUP(A433,'Questions_de_Village_V1-2-1'!$A:$AB,14,FALSE)</f>
        <v>commercial_bh_in_village</v>
      </c>
      <c r="L433" s="155">
        <f>VLOOKUP(A433,'Questions_de_Village_V1-2-1'!$A:$AB,15,FALSE)</f>
        <v>0</v>
      </c>
      <c r="M433" s="155">
        <f>VLOOKUP(A433,'Questions_de_Village_V1-2-1'!$A:$AB,16,FALSE)</f>
        <v>2</v>
      </c>
      <c r="N433" s="130"/>
      <c r="O433" s="130"/>
      <c r="P433" s="130">
        <v>1381</v>
      </c>
      <c r="Q433" s="130">
        <v>1453</v>
      </c>
      <c r="R433" s="130">
        <v>73</v>
      </c>
      <c r="S433" s="128">
        <v>535</v>
      </c>
      <c r="T433" s="128">
        <v>385</v>
      </c>
      <c r="U433" s="132">
        <v>71.962616822429908</v>
      </c>
      <c r="V433" s="128">
        <v>166</v>
      </c>
      <c r="W433" s="132">
        <v>31.028037383177569</v>
      </c>
      <c r="X433" s="131">
        <v>7.3287671232876717</v>
      </c>
      <c r="Y433" s="131">
        <v>5.2739726027397262</v>
      </c>
      <c r="Z433" s="131">
        <v>2.2739726027397262</v>
      </c>
      <c r="AA433" s="134">
        <v>66</v>
      </c>
      <c r="AB433" s="132">
        <v>90.410958904109577</v>
      </c>
      <c r="AC433" s="134">
        <v>6</v>
      </c>
      <c r="AD433" s="132">
        <v>8.2191780821917799</v>
      </c>
      <c r="AE433" s="134">
        <v>0</v>
      </c>
      <c r="AF433" s="132">
        <v>0</v>
      </c>
      <c r="AG433" s="134">
        <v>0</v>
      </c>
      <c r="AH433" s="132">
        <v>0</v>
      </c>
      <c r="AI433" s="130">
        <v>66</v>
      </c>
      <c r="AJ433" s="130">
        <v>100</v>
      </c>
      <c r="AK433" s="132">
        <v>39.75903614457831</v>
      </c>
      <c r="AL433" s="132">
        <v>60.24096385542169</v>
      </c>
      <c r="AM433" s="132">
        <v>100</v>
      </c>
      <c r="AN433" s="133">
        <v>38.295180722891565</v>
      </c>
    </row>
    <row r="434" spans="1:40" x14ac:dyDescent="0.25">
      <c r="A434" s="149" t="s">
        <v>1484</v>
      </c>
      <c r="B434" s="130" t="s">
        <v>1484</v>
      </c>
      <c r="C434" s="155" t="str">
        <f>VLOOKUP(A434,'Questions_de_Village_V1-2-1'!$A:$AB,1,FALSE)</f>
        <v>Kouzi Wai</v>
      </c>
      <c r="D434" s="155" t="str">
        <f>VLOOKUP(A434,'Questions_de_Village_V1-2-1'!$A:$AB,9,FALSE)</f>
        <v>Kouzi Wahit</v>
      </c>
      <c r="E434" s="155">
        <f>VLOOKUP(A434,'Questions_de_Village_V1-2-1'!$A:$AB,4,FALSE)</f>
        <v>12.2519356534</v>
      </c>
      <c r="F434" s="155">
        <f>VLOOKUP(A434,'Questions_de_Village_V1-2-1'!$A:$AB,5,FALSE)</f>
        <v>17.139067172899999</v>
      </c>
      <c r="G434" s="155">
        <f>VLOOKUP(A434,'Questions_de_Village_V1-2-1'!$A:$AB,6,FALSE)</f>
        <v>321.91061289999999</v>
      </c>
      <c r="H434" s="155"/>
      <c r="I434" s="155" t="str">
        <f>VLOOKUP(A434,'Questions_de_Village_V1-2-1'!$A:$AB,10,FALSE)</f>
        <v>Tania_2_Dukshi_</v>
      </c>
      <c r="J434" s="155" t="str">
        <f>VLOOKUP(A434,'Questions_de_Village_V1-2-1'!$A:$AB,11,FALSE)</f>
        <v>Tchawai</v>
      </c>
      <c r="K434" s="155" t="str">
        <f>VLOOKUP(A434,'Questions_de_Village_V1-2-1'!$A:$AB,14,FALSE)</f>
        <v>bh_in_next_village</v>
      </c>
      <c r="L434" s="155">
        <f>VLOOKUP(A434,'Questions_de_Village_V1-2-1'!$A:$AB,15,FALSE)</f>
        <v>0</v>
      </c>
      <c r="M434" s="155">
        <f>VLOOKUP(A434,'Questions_de_Village_V1-2-1'!$A:$AB,16,FALSE)</f>
        <v>0</v>
      </c>
      <c r="N434" s="130"/>
      <c r="O434" s="130"/>
      <c r="P434" s="130">
        <v>2109</v>
      </c>
      <c r="Q434" s="130">
        <v>2119</v>
      </c>
      <c r="R434" s="130">
        <v>11</v>
      </c>
      <c r="S434" s="128">
        <v>71</v>
      </c>
      <c r="T434" s="128">
        <v>52</v>
      </c>
      <c r="U434" s="132">
        <v>73.239436619718319</v>
      </c>
      <c r="V434" s="128">
        <v>21</v>
      </c>
      <c r="W434" s="132">
        <v>29.577464788732392</v>
      </c>
      <c r="X434" s="131">
        <v>6.4545454545454541</v>
      </c>
      <c r="Y434" s="131">
        <v>4.7272727272727275</v>
      </c>
      <c r="Z434" s="131">
        <v>1.9090909090909092</v>
      </c>
      <c r="AA434" s="134">
        <v>11</v>
      </c>
      <c r="AB434" s="132">
        <v>100</v>
      </c>
      <c r="AC434" s="134">
        <v>0</v>
      </c>
      <c r="AD434" s="132">
        <v>0</v>
      </c>
      <c r="AE434" s="134">
        <v>0</v>
      </c>
      <c r="AF434" s="132">
        <v>0</v>
      </c>
      <c r="AG434" s="134">
        <v>0</v>
      </c>
      <c r="AH434" s="132">
        <v>0</v>
      </c>
      <c r="AI434" s="130">
        <v>13</v>
      </c>
      <c r="AJ434" s="130">
        <v>8</v>
      </c>
      <c r="AK434" s="132">
        <v>61.904761904761905</v>
      </c>
      <c r="AL434" s="132">
        <v>38.095238095238095</v>
      </c>
      <c r="AM434" s="132">
        <v>100</v>
      </c>
      <c r="AN434" s="133">
        <v>37.523809523809526</v>
      </c>
    </row>
    <row r="435" spans="1:40" x14ac:dyDescent="0.25">
      <c r="A435" s="129" t="s">
        <v>1416</v>
      </c>
      <c r="B435" s="130" t="s">
        <v>1416</v>
      </c>
      <c r="C435" s="155" t="str">
        <f>VLOOKUP(A435,'Questions_de_Village_V1-2-1'!$A:$AB,1,FALSE)</f>
        <v>Labane-Marbo</v>
      </c>
      <c r="D435" s="155" t="str">
        <f>VLOOKUP(A435,'Questions_de_Village_V1-2-1'!$A:$AB,9,FALSE)</f>
        <v>Laban Marbo</v>
      </c>
      <c r="E435" s="155">
        <f>VLOOKUP(A435,'Questions_de_Village_V1-2-1'!$A:$AB,4,FALSE)</f>
        <v>12.1812121491</v>
      </c>
      <c r="F435" s="155">
        <f>VLOOKUP(A435,'Questions_de_Village_V1-2-1'!$A:$AB,5,FALSE)</f>
        <v>17.327752323599999</v>
      </c>
      <c r="G435" s="155">
        <f>VLOOKUP(A435,'Questions_de_Village_V1-2-1'!$A:$AB,6,FALSE)</f>
        <v>332.59526198999998</v>
      </c>
      <c r="H435" s="155"/>
      <c r="I435" s="155" t="str">
        <f>VLOOKUP(A435,'Questions_de_Village_V1-2-1'!$A:$AB,10,FALSE)</f>
        <v>Amloudouba</v>
      </c>
      <c r="J435" s="155" t="str">
        <f>VLOOKUP(A435,'Questions_de_Village_V1-2-1'!$A:$AB,11,FALSE)</f>
        <v>Ouled_Bili</v>
      </c>
      <c r="K435" s="155" t="str">
        <f>VLOOKUP(A435,'Questions_de_Village_V1-2-1'!$A:$AB,14,FALSE)</f>
        <v>commercial_bh_in_next_village</v>
      </c>
      <c r="L435" s="155">
        <f>VLOOKUP(A435,'Questions_de_Village_V1-2-1'!$A:$AB,15,FALSE)</f>
        <v>1</v>
      </c>
      <c r="M435" s="155">
        <f>VLOOKUP(A435,'Questions_de_Village_V1-2-1'!$A:$AB,16,FALSE)</f>
        <v>0</v>
      </c>
      <c r="N435" s="130"/>
      <c r="O435" s="130"/>
      <c r="P435" s="130">
        <v>2690</v>
      </c>
      <c r="Q435" s="130">
        <v>2782</v>
      </c>
      <c r="R435" s="130">
        <v>93</v>
      </c>
      <c r="S435" s="128">
        <v>461</v>
      </c>
      <c r="T435" s="128">
        <v>280</v>
      </c>
      <c r="U435" s="132">
        <v>60.737527114967463</v>
      </c>
      <c r="V435" s="128">
        <v>138</v>
      </c>
      <c r="W435" s="132">
        <v>29.934924078091107</v>
      </c>
      <c r="X435" s="131">
        <v>4.956989247311828</v>
      </c>
      <c r="Y435" s="131">
        <v>3.1818181818181817</v>
      </c>
      <c r="Z435" s="131">
        <v>1.4838709677419355</v>
      </c>
      <c r="AA435" s="134">
        <v>89</v>
      </c>
      <c r="AB435" s="132">
        <v>95.6989247311828</v>
      </c>
      <c r="AC435" s="134">
        <v>4</v>
      </c>
      <c r="AD435" s="132">
        <v>4.3010752688172049</v>
      </c>
      <c r="AE435" s="134">
        <v>0</v>
      </c>
      <c r="AF435" s="132">
        <v>0</v>
      </c>
      <c r="AG435" s="134">
        <v>0</v>
      </c>
      <c r="AH435" s="132">
        <v>0</v>
      </c>
      <c r="AI435" s="130">
        <v>62</v>
      </c>
      <c r="AJ435" s="130">
        <v>76</v>
      </c>
      <c r="AK435" s="132">
        <v>44.927536231884055</v>
      </c>
      <c r="AL435" s="132">
        <v>55.072463768115945</v>
      </c>
      <c r="AM435" s="132">
        <v>100</v>
      </c>
      <c r="AN435" s="133">
        <v>33.963768115942031</v>
      </c>
    </row>
    <row r="436" spans="1:40" x14ac:dyDescent="0.25">
      <c r="A436" s="114" t="s">
        <v>1280</v>
      </c>
      <c r="B436" s="130" t="s">
        <v>1280</v>
      </c>
      <c r="C436" s="155" t="str">
        <f>VLOOKUP(A436,'Questions_de_Village_V1-2-1'!$A:$AB,1,FALSE)</f>
        <v>Labbata</v>
      </c>
      <c r="D436" s="155" t="str">
        <f>VLOOKUP(A436,'Questions_de_Village_V1-2-1'!$A:$AB,9,FALSE)</f>
        <v>Labata</v>
      </c>
      <c r="E436" s="155">
        <f>VLOOKUP(A436,'Questions_de_Village_V1-2-1'!$A:$AB,4,FALSE)</f>
        <v>12.601891247499999</v>
      </c>
      <c r="F436" s="155">
        <f>VLOOKUP(A436,'Questions_de_Village_V1-2-1'!$A:$AB,5,FALSE)</f>
        <v>17.045311137900001</v>
      </c>
      <c r="G436" s="155">
        <f>VLOOKUP(A436,'Questions_de_Village_V1-2-1'!$A:$AB,6,FALSE)</f>
        <v>303.57608288199998</v>
      </c>
      <c r="H436" s="155"/>
      <c r="I436" s="155" t="str">
        <f>VLOOKUP(A436,'Questions_de_Village_V1-2-1'!$A:$AB,10,FALSE)</f>
        <v>Moito</v>
      </c>
      <c r="J436" s="155" t="str">
        <f>VLOOKUP(A436,'Questions_de_Village_V1-2-1'!$A:$AB,11,FALSE)</f>
        <v>Djokhana</v>
      </c>
      <c r="K436" s="155" t="str">
        <f>VLOOKUP(A436,'Questions_de_Village_V1-2-1'!$A:$AB,14,FALSE)</f>
        <v>commercial_bh_in_village</v>
      </c>
      <c r="L436" s="155">
        <f>VLOOKUP(A436,'Questions_de_Village_V1-2-1'!$A:$AB,15,FALSE)</f>
        <v>0</v>
      </c>
      <c r="M436" s="155">
        <f>VLOOKUP(A436,'Questions_de_Village_V1-2-1'!$A:$AB,16,FALSE)</f>
        <v>0</v>
      </c>
      <c r="N436" s="130"/>
      <c r="O436" s="130"/>
      <c r="P436" s="130">
        <v>2593</v>
      </c>
      <c r="Q436" s="130">
        <v>2603</v>
      </c>
      <c r="R436" s="130">
        <v>11</v>
      </c>
      <c r="S436" s="128">
        <v>101</v>
      </c>
      <c r="T436" s="128">
        <v>77</v>
      </c>
      <c r="U436" s="132">
        <v>76.237623762376245</v>
      </c>
      <c r="V436" s="128">
        <v>29</v>
      </c>
      <c r="W436" s="132">
        <v>28.71287128712871</v>
      </c>
      <c r="X436" s="131">
        <v>9.1818181818181817</v>
      </c>
      <c r="Y436" s="131">
        <v>7</v>
      </c>
      <c r="Z436" s="131">
        <v>2.6363636363636362</v>
      </c>
      <c r="AA436" s="134">
        <v>9</v>
      </c>
      <c r="AB436" s="132">
        <v>81.818181818181827</v>
      </c>
      <c r="AC436" s="134">
        <v>2</v>
      </c>
      <c r="AD436" s="132">
        <v>18.181818181818183</v>
      </c>
      <c r="AE436" s="134">
        <v>0</v>
      </c>
      <c r="AF436" s="132">
        <v>0</v>
      </c>
      <c r="AG436" s="134">
        <v>0</v>
      </c>
      <c r="AH436" s="132">
        <v>0</v>
      </c>
      <c r="AI436" s="130">
        <v>12</v>
      </c>
      <c r="AJ436" s="130">
        <v>17</v>
      </c>
      <c r="AK436" s="132">
        <v>41.379310344827587</v>
      </c>
      <c r="AL436" s="132">
        <v>58.620689655172406</v>
      </c>
      <c r="AM436" s="132">
        <v>100</v>
      </c>
      <c r="AN436" s="133">
        <v>37.241379310344826</v>
      </c>
    </row>
    <row r="437" spans="1:40" x14ac:dyDescent="0.25">
      <c r="A437" s="150" t="s">
        <v>1134</v>
      </c>
      <c r="B437" s="130" t="s">
        <v>1134</v>
      </c>
      <c r="C437" s="155" t="str">
        <f>VLOOKUP(A437,'Questions_de_Village_V1-2-1'!$A:$AB,1,FALSE)</f>
        <v>Laboba</v>
      </c>
      <c r="D437" s="155" t="str">
        <f>VLOOKUP(A437,'Questions_de_Village_V1-2-1'!$A:$AB,9,FALSE)</f>
        <v>Laboba1</v>
      </c>
      <c r="E437" s="155">
        <f>VLOOKUP(A437,'Questions_de_Village_V1-2-1'!$A:$AB,4,FALSE)</f>
        <v>12.6061850464</v>
      </c>
      <c r="F437" s="155">
        <f>VLOOKUP(A437,'Questions_de_Village_V1-2-1'!$A:$AB,5,FALSE)</f>
        <v>16.040320377899999</v>
      </c>
      <c r="G437" s="155">
        <f>VLOOKUP(A437,'Questions_de_Village_V1-2-1'!$A:$AB,6,FALSE)</f>
        <v>296.094823104</v>
      </c>
      <c r="H437" s="155"/>
      <c r="I437" s="155" t="str">
        <f>VLOOKUP(A437,'Questions_de_Village_V1-2-1'!$A:$AB,10,FALSE)</f>
        <v>Moito</v>
      </c>
      <c r="J437" s="155" t="str">
        <f>VLOOKUP(A437,'Questions_de_Village_V1-2-1'!$A:$AB,11,FALSE)</f>
        <v>Bisney</v>
      </c>
      <c r="K437" s="155" t="str">
        <f>VLOOKUP(A437,'Questions_de_Village_V1-2-1'!$A:$AB,14,FALSE)</f>
        <v>bh_in_next_village</v>
      </c>
      <c r="L437" s="155">
        <f>VLOOKUP(A437,'Questions_de_Village_V1-2-1'!$A:$AB,15,FALSE)</f>
        <v>0</v>
      </c>
      <c r="M437" s="155">
        <f>VLOOKUP(A437,'Questions_de_Village_V1-2-1'!$A:$AB,16,FALSE)</f>
        <v>1</v>
      </c>
      <c r="N437" s="130"/>
      <c r="O437" s="130"/>
      <c r="P437" s="130">
        <v>268</v>
      </c>
      <c r="Q437" s="130">
        <v>349</v>
      </c>
      <c r="R437" s="130">
        <v>82</v>
      </c>
      <c r="S437" s="128">
        <v>482</v>
      </c>
      <c r="T437" s="128">
        <v>315</v>
      </c>
      <c r="U437" s="132">
        <v>65.352697095435687</v>
      </c>
      <c r="V437" s="128">
        <v>157</v>
      </c>
      <c r="W437" s="132">
        <v>32.572614107883815</v>
      </c>
      <c r="X437" s="131">
        <v>5.8780487804878048</v>
      </c>
      <c r="Y437" s="131">
        <v>3.8414634146341462</v>
      </c>
      <c r="Z437" s="131">
        <v>1.9146341463414633</v>
      </c>
      <c r="AA437" s="134">
        <v>78</v>
      </c>
      <c r="AB437" s="132">
        <v>95.121951219512198</v>
      </c>
      <c r="AC437" s="134">
        <v>2</v>
      </c>
      <c r="AD437" s="132">
        <v>2.4390243902439024</v>
      </c>
      <c r="AE437" s="134">
        <v>1</v>
      </c>
      <c r="AF437" s="132">
        <v>1.2195121951219512</v>
      </c>
      <c r="AG437" s="134">
        <v>0</v>
      </c>
      <c r="AH437" s="132">
        <v>0</v>
      </c>
      <c r="AI437" s="130">
        <v>83</v>
      </c>
      <c r="AJ437" s="130">
        <v>74</v>
      </c>
      <c r="AK437" s="132">
        <v>52.866242038216562</v>
      </c>
      <c r="AL437" s="132">
        <v>47.133757961783438</v>
      </c>
      <c r="AM437" s="132">
        <v>100</v>
      </c>
      <c r="AN437" s="133">
        <v>36.522292993630572</v>
      </c>
    </row>
    <row r="438" spans="1:40" x14ac:dyDescent="0.25">
      <c r="A438" s="149" t="s">
        <v>1216</v>
      </c>
      <c r="B438" s="130" t="s">
        <v>1216</v>
      </c>
      <c r="C438" s="155" t="str">
        <f>VLOOKUP(A438,'Questions_de_Village_V1-2-1'!$A:$AB,1,FALSE)</f>
        <v>Lamadine 1</v>
      </c>
      <c r="D438" s="155" t="str">
        <f>VLOOKUP(A438,'Questions_de_Village_V1-2-1'!$A:$AB,9,FALSE)</f>
        <v>Centre Lamadine1</v>
      </c>
      <c r="E438" s="155">
        <f>VLOOKUP(A438,'Questions_de_Village_V1-2-1'!$A:$AB,4,FALSE)</f>
        <v>12.372534050700001</v>
      </c>
      <c r="F438" s="155">
        <f>VLOOKUP(A438,'Questions_de_Village_V1-2-1'!$A:$AB,5,FALSE)</f>
        <v>17.0586550405</v>
      </c>
      <c r="G438" s="155">
        <f>VLOOKUP(A438,'Questions_de_Village_V1-2-1'!$A:$AB,6,FALSE)</f>
        <v>326.93066506000002</v>
      </c>
      <c r="H438" s="155"/>
      <c r="I438" s="155" t="str">
        <f>VLOOKUP(A438,'Questions_de_Village_V1-2-1'!$A:$AB,10,FALSE)</f>
        <v/>
      </c>
      <c r="J438" s="155" t="str">
        <f>VLOOKUP(A438,'Questions_de_Village_V1-2-1'!$A:$AB,11,FALSE)</f>
        <v>Bokoro</v>
      </c>
      <c r="K438" s="155" t="str">
        <f>VLOOKUP(A438,'Questions_de_Village_V1-2-1'!$A:$AB,14,FALSE)</f>
        <v>commercial_bh_in_next_village</v>
      </c>
      <c r="L438" s="155">
        <f>VLOOKUP(A438,'Questions_de_Village_V1-2-1'!$A:$AB,15,FALSE)</f>
        <v>0</v>
      </c>
      <c r="M438" s="155">
        <f>VLOOKUP(A438,'Questions_de_Village_V1-2-1'!$A:$AB,16,FALSE)</f>
        <v>0</v>
      </c>
      <c r="N438" s="130"/>
      <c r="O438" s="130"/>
      <c r="P438" s="130">
        <v>459</v>
      </c>
      <c r="Q438" s="130">
        <v>724</v>
      </c>
      <c r="R438" s="130">
        <v>266</v>
      </c>
      <c r="S438" s="128">
        <v>1999</v>
      </c>
      <c r="T438" s="128">
        <v>1450</v>
      </c>
      <c r="U438" s="132">
        <v>72.536268134067043</v>
      </c>
      <c r="V438" s="128">
        <v>960</v>
      </c>
      <c r="W438" s="132">
        <v>48.024012006003005</v>
      </c>
      <c r="X438" s="131">
        <v>7.5150375939849621</v>
      </c>
      <c r="Y438" s="131">
        <v>5.4716981132075473</v>
      </c>
      <c r="Z438" s="131">
        <v>3.6090225563909772</v>
      </c>
      <c r="AA438" s="134">
        <v>238</v>
      </c>
      <c r="AB438" s="132">
        <v>89.473684210526315</v>
      </c>
      <c r="AC438" s="134">
        <v>24</v>
      </c>
      <c r="AD438" s="132">
        <v>9.0225563909774422</v>
      </c>
      <c r="AE438" s="134">
        <v>1</v>
      </c>
      <c r="AF438" s="132">
        <v>0.37593984962406013</v>
      </c>
      <c r="AG438" s="134">
        <v>0</v>
      </c>
      <c r="AH438" s="132">
        <v>0</v>
      </c>
      <c r="AI438" s="130">
        <v>459</v>
      </c>
      <c r="AJ438" s="130">
        <v>501</v>
      </c>
      <c r="AK438" s="132">
        <v>47.8125</v>
      </c>
      <c r="AL438" s="132">
        <v>52.1875</v>
      </c>
      <c r="AM438" s="132">
        <v>100</v>
      </c>
      <c r="AN438" s="133">
        <v>36.684375000000003</v>
      </c>
    </row>
    <row r="439" spans="1:40" x14ac:dyDescent="0.25">
      <c r="A439" s="149" t="s">
        <v>1217</v>
      </c>
      <c r="B439" s="130" t="s">
        <v>1217</v>
      </c>
      <c r="C439" s="155" t="str">
        <f>VLOOKUP(A439,'Questions_de_Village_V1-2-1'!$A:$AB,1,FALSE)</f>
        <v>Lamadine 2</v>
      </c>
      <c r="D439" s="155" t="str">
        <f>VLOOKUP(A439,'Questions_de_Village_V1-2-1'!$A:$AB,9,FALSE)</f>
        <v>Centre Lamadine2</v>
      </c>
      <c r="E439" s="155">
        <f>VLOOKUP(A439,'Questions_de_Village_V1-2-1'!$A:$AB,4,FALSE)</f>
        <v>12.372720558999999</v>
      </c>
      <c r="F439" s="155">
        <f>VLOOKUP(A439,'Questions_de_Village_V1-2-1'!$A:$AB,5,FALSE)</f>
        <v>17.060774375299999</v>
      </c>
      <c r="G439" s="155">
        <f>VLOOKUP(A439,'Questions_de_Village_V1-2-1'!$A:$AB,6,FALSE)</f>
        <v>304.38313197600002</v>
      </c>
      <c r="H439" s="155"/>
      <c r="I439" s="155" t="str">
        <f>VLOOKUP(A439,'Questions_de_Village_V1-2-1'!$A:$AB,10,FALSE)</f>
        <v/>
      </c>
      <c r="J439" s="155" t="str">
        <f>VLOOKUP(A439,'Questions_de_Village_V1-2-1'!$A:$AB,11,FALSE)</f>
        <v>Bokoro</v>
      </c>
      <c r="K439" s="155" t="str">
        <f>VLOOKUP(A439,'Questions_de_Village_V1-2-1'!$A:$AB,14,FALSE)</f>
        <v>commercial_bh_in_next_village</v>
      </c>
      <c r="L439" s="155">
        <f>VLOOKUP(A439,'Questions_de_Village_V1-2-1'!$A:$AB,15,FALSE)</f>
        <v>0</v>
      </c>
      <c r="M439" s="155">
        <f>VLOOKUP(A439,'Questions_de_Village_V1-2-1'!$A:$AB,16,FALSE)</f>
        <v>0</v>
      </c>
      <c r="N439" s="130"/>
      <c r="O439" s="130"/>
      <c r="P439" s="130">
        <v>725</v>
      </c>
      <c r="Q439" s="130">
        <v>914</v>
      </c>
      <c r="R439" s="130">
        <v>190</v>
      </c>
      <c r="S439" s="128">
        <v>1182</v>
      </c>
      <c r="T439" s="128">
        <v>813</v>
      </c>
      <c r="U439" s="132">
        <v>68.781725888324871</v>
      </c>
      <c r="V439" s="128">
        <v>335</v>
      </c>
      <c r="W439" s="132">
        <v>28.341793570219963</v>
      </c>
      <c r="X439" s="131">
        <v>6.2210526315789476</v>
      </c>
      <c r="Y439" s="131">
        <v>4.5166666666666666</v>
      </c>
      <c r="Z439" s="131">
        <v>1.763157894736842</v>
      </c>
      <c r="AA439" s="134">
        <v>170</v>
      </c>
      <c r="AB439" s="132">
        <v>89.473684210526315</v>
      </c>
      <c r="AC439" s="134">
        <v>14</v>
      </c>
      <c r="AD439" s="132">
        <v>7.3684210526315779</v>
      </c>
      <c r="AE439" s="134">
        <v>2</v>
      </c>
      <c r="AF439" s="132">
        <v>1.0526315789473684</v>
      </c>
      <c r="AG439" s="134">
        <v>0</v>
      </c>
      <c r="AH439" s="132">
        <v>0</v>
      </c>
      <c r="AI439" s="130">
        <v>175</v>
      </c>
      <c r="AJ439" s="130">
        <v>160</v>
      </c>
      <c r="AK439" s="132">
        <v>52.238805970149251</v>
      </c>
      <c r="AL439" s="132">
        <v>47.761194029850742</v>
      </c>
      <c r="AM439" s="132">
        <v>100</v>
      </c>
      <c r="AN439" s="133">
        <v>34.379104477611939</v>
      </c>
    </row>
    <row r="440" spans="1:40" x14ac:dyDescent="0.25">
      <c r="A440" s="149" t="s">
        <v>1285</v>
      </c>
      <c r="B440" s="130" t="s">
        <v>1285</v>
      </c>
      <c r="C440" s="155" t="str">
        <f>VLOOKUP(A440,'Questions_de_Village_V1-2-1'!$A:$AB,1,FALSE)</f>
        <v>Ligiti</v>
      </c>
      <c r="D440" s="155" t="str">
        <f>VLOOKUP(A440,'Questions_de_Village_V1-2-1'!$A:$AB,9,FALSE)</f>
        <v>Liguiti</v>
      </c>
      <c r="E440" s="155">
        <f>VLOOKUP(A440,'Questions_de_Village_V1-2-1'!$A:$AB,4,FALSE)</f>
        <v>12.6725339974</v>
      </c>
      <c r="F440" s="155">
        <f>VLOOKUP(A440,'Questions_de_Village_V1-2-1'!$A:$AB,5,FALSE)</f>
        <v>16.982393601199998</v>
      </c>
      <c r="G440" s="155">
        <f>VLOOKUP(A440,'Questions_de_Village_V1-2-1'!$A:$AB,6,FALSE)</f>
        <v>306.74102625900002</v>
      </c>
      <c r="H440" s="155"/>
      <c r="I440" s="155" t="str">
        <f>VLOOKUP(A440,'Questions_de_Village_V1-2-1'!$A:$AB,10,FALSE)</f>
        <v>Moito</v>
      </c>
      <c r="J440" s="155" t="str">
        <f>VLOOKUP(A440,'Questions_de_Village_V1-2-1'!$A:$AB,11,FALSE)</f>
        <v>Djokhana</v>
      </c>
      <c r="K440" s="155" t="str">
        <f>VLOOKUP(A440,'Questions_de_Village_V1-2-1'!$A:$AB,14,FALSE)</f>
        <v>open_well_far_from_village</v>
      </c>
      <c r="L440" s="155">
        <f>VLOOKUP(A440,'Questions_de_Village_V1-2-1'!$A:$AB,15,FALSE)</f>
        <v>0</v>
      </c>
      <c r="M440" s="155">
        <f>VLOOKUP(A440,'Questions_de_Village_V1-2-1'!$A:$AB,16,FALSE)</f>
        <v>0</v>
      </c>
      <c r="N440" s="130"/>
      <c r="O440" s="130"/>
      <c r="P440" s="130">
        <v>2263</v>
      </c>
      <c r="Q440" s="130">
        <v>2333</v>
      </c>
      <c r="R440" s="130">
        <v>71</v>
      </c>
      <c r="S440" s="128">
        <v>554</v>
      </c>
      <c r="T440" s="128">
        <v>410</v>
      </c>
      <c r="U440" s="132">
        <v>74.007220216606498</v>
      </c>
      <c r="V440" s="128">
        <v>180</v>
      </c>
      <c r="W440" s="132">
        <v>32.490974729241877</v>
      </c>
      <c r="X440" s="131">
        <v>7.802816901408451</v>
      </c>
      <c r="Y440" s="131">
        <v>5.774647887323944</v>
      </c>
      <c r="Z440" s="131">
        <v>2.535211267605634</v>
      </c>
      <c r="AA440" s="134">
        <v>69</v>
      </c>
      <c r="AB440" s="132">
        <v>97.183098591549296</v>
      </c>
      <c r="AC440" s="134">
        <v>2</v>
      </c>
      <c r="AD440" s="132">
        <v>2.8169014084507045</v>
      </c>
      <c r="AE440" s="134">
        <v>0</v>
      </c>
      <c r="AF440" s="132">
        <v>0</v>
      </c>
      <c r="AG440" s="134">
        <v>0</v>
      </c>
      <c r="AH440" s="132">
        <v>0</v>
      </c>
      <c r="AI440" s="130">
        <v>75</v>
      </c>
      <c r="AJ440" s="130">
        <v>104</v>
      </c>
      <c r="AK440" s="132">
        <v>41.666666666666671</v>
      </c>
      <c r="AL440" s="132">
        <v>57.777777777777771</v>
      </c>
      <c r="AM440" s="132">
        <v>99.444444444444443</v>
      </c>
      <c r="AN440" s="133">
        <v>35.822222222222223</v>
      </c>
    </row>
    <row r="441" spans="1:40" x14ac:dyDescent="0.25">
      <c r="A441" s="129" t="s">
        <v>1383</v>
      </c>
      <c r="B441" s="130" t="s">
        <v>2013</v>
      </c>
      <c r="C441" s="155" t="str">
        <f>VLOOKUP(A441,'Questions_de_Village_V1-2-1'!$A:$AB,1,FALSE)</f>
        <v>Mabrouka</v>
      </c>
      <c r="D441" s="155" t="str">
        <f>VLOOKUP(A441,'Questions_de_Village_V1-2-1'!$A:$AB,9,FALSE)</f>
        <v>Mabrouka1</v>
      </c>
      <c r="E441" s="155">
        <f>VLOOKUP(A441,'Questions_de_Village_V1-2-1'!$A:$AB,4,FALSE)</f>
        <v>12.1590974177</v>
      </c>
      <c r="F441" s="155">
        <f>VLOOKUP(A441,'Questions_de_Village_V1-2-1'!$A:$AB,5,FALSE)</f>
        <v>16.446973331199999</v>
      </c>
      <c r="G441" s="155">
        <f>VLOOKUP(A441,'Questions_de_Village_V1-2-1'!$A:$AB,6,FALSE)</f>
        <v>297.25714307499999</v>
      </c>
      <c r="H441" s="155"/>
      <c r="I441" s="155" t="str">
        <f>VLOOKUP(A441,'Questions_de_Village_V1-2-1'!$A:$AB,10,FALSE)</f>
        <v>Daibaba_1_Maigana_</v>
      </c>
      <c r="J441" s="155" t="str">
        <f>VLOOKUP(A441,'Questions_de_Village_V1-2-1'!$A:$AB,11,FALSE)</f>
        <v>Maigana</v>
      </c>
      <c r="K441" s="155" t="str">
        <f>VLOOKUP(A441,'Questions_de_Village_V1-2-1'!$A:$AB,14,FALSE)</f>
        <v>bh_in_village</v>
      </c>
      <c r="L441" s="155">
        <f>VLOOKUP(A441,'Questions_de_Village_V1-2-1'!$A:$AB,15,FALSE)</f>
        <v>2</v>
      </c>
      <c r="M441" s="155">
        <f>VLOOKUP(A441,'Questions_de_Village_V1-2-1'!$A:$AB,16,FALSE)</f>
        <v>0</v>
      </c>
      <c r="N441" s="130"/>
      <c r="O441" s="130"/>
      <c r="P441" s="130">
        <v>2043</v>
      </c>
      <c r="Q441" s="130">
        <v>2073</v>
      </c>
      <c r="R441" s="130">
        <v>31</v>
      </c>
      <c r="S441" s="128">
        <v>172</v>
      </c>
      <c r="T441" s="128">
        <v>112</v>
      </c>
      <c r="U441" s="132">
        <v>65.116279069767444</v>
      </c>
      <c r="V441" s="128">
        <v>45</v>
      </c>
      <c r="W441" s="132">
        <v>26.162790697674421</v>
      </c>
      <c r="X441" s="131">
        <v>5.5483870967741939</v>
      </c>
      <c r="Y441" s="131">
        <v>4.1481481481481479</v>
      </c>
      <c r="Z441" s="131">
        <v>1.4516129032258065</v>
      </c>
      <c r="AA441" s="134">
        <v>27</v>
      </c>
      <c r="AB441" s="132">
        <v>87.096774193548384</v>
      </c>
      <c r="AC441" s="134">
        <v>4</v>
      </c>
      <c r="AD441" s="132">
        <v>12.903225806451612</v>
      </c>
      <c r="AE441" s="134">
        <v>0</v>
      </c>
      <c r="AF441" s="132">
        <v>0</v>
      </c>
      <c r="AG441" s="134">
        <v>0</v>
      </c>
      <c r="AH441" s="132">
        <v>0</v>
      </c>
      <c r="AI441" s="130">
        <v>25</v>
      </c>
      <c r="AJ441" s="130">
        <v>20</v>
      </c>
      <c r="AK441" s="132">
        <v>55.555555555555557</v>
      </c>
      <c r="AL441" s="132">
        <v>44.444444444444443</v>
      </c>
      <c r="AM441" s="132">
        <v>100</v>
      </c>
      <c r="AN441" s="133">
        <v>33.177777777777777</v>
      </c>
    </row>
    <row r="442" spans="1:40" x14ac:dyDescent="0.25">
      <c r="A442" s="129" t="s">
        <v>1384</v>
      </c>
      <c r="B442" s="130" t="s">
        <v>2014</v>
      </c>
      <c r="C442" s="155" t="str">
        <f>VLOOKUP(A442,'Questions_de_Village_V1-2-1'!$A:$AB,1,FALSE)</f>
        <v>Mabrouka 1</v>
      </c>
      <c r="D442" s="155" t="str">
        <f>VLOOKUP(A442,'Questions_de_Village_V1-2-1'!$A:$AB,9,FALSE)</f>
        <v>Mabrouka2</v>
      </c>
      <c r="E442" s="155">
        <f>VLOOKUP(A442,'Questions_de_Village_V1-2-1'!$A:$AB,4,FALSE)</f>
        <v>12.144100282</v>
      </c>
      <c r="F442" s="155">
        <f>VLOOKUP(A442,'Questions_de_Village_V1-2-1'!$A:$AB,5,FALSE)</f>
        <v>16.4073220402</v>
      </c>
      <c r="G442" s="155">
        <f>VLOOKUP(A442,'Questions_de_Village_V1-2-1'!$A:$AB,6,FALSE)</f>
        <v>319.58681090699997</v>
      </c>
      <c r="H442" s="155"/>
      <c r="I442" s="155" t="str">
        <f>VLOOKUP(A442,'Questions_de_Village_V1-2-1'!$A:$AB,10,FALSE)</f>
        <v>Daibaba_1_Maigana_</v>
      </c>
      <c r="J442" s="155" t="str">
        <f>VLOOKUP(A442,'Questions_de_Village_V1-2-1'!$A:$AB,11,FALSE)</f>
        <v>Maigana</v>
      </c>
      <c r="K442" s="155" t="str">
        <f>VLOOKUP(A442,'Questions_de_Village_V1-2-1'!$A:$AB,14,FALSE)</f>
        <v>open_well_in_or_near_village</v>
      </c>
      <c r="L442" s="155">
        <f>VLOOKUP(A442,'Questions_de_Village_V1-2-1'!$A:$AB,15,FALSE)</f>
        <v>1</v>
      </c>
      <c r="M442" s="155">
        <f>VLOOKUP(A442,'Questions_de_Village_V1-2-1'!$A:$AB,16,FALSE)</f>
        <v>0</v>
      </c>
      <c r="N442" s="130"/>
      <c r="O442" s="130"/>
      <c r="P442" s="130">
        <v>2378</v>
      </c>
      <c r="Q442" s="130">
        <v>2386</v>
      </c>
      <c r="R442" s="130">
        <v>9</v>
      </c>
      <c r="S442" s="128">
        <v>53</v>
      </c>
      <c r="T442" s="128">
        <v>34</v>
      </c>
      <c r="U442" s="132">
        <v>64.15094339622641</v>
      </c>
      <c r="V442" s="128">
        <v>19</v>
      </c>
      <c r="W442" s="132">
        <v>35.849056603773583</v>
      </c>
      <c r="X442" s="131">
        <v>5.8888888888888893</v>
      </c>
      <c r="Y442" s="131">
        <v>3.7777777777777777</v>
      </c>
      <c r="Z442" s="131">
        <v>2.1111111111111112</v>
      </c>
      <c r="AA442" s="134">
        <v>8</v>
      </c>
      <c r="AB442" s="132">
        <v>88.888888888888886</v>
      </c>
      <c r="AC442" s="134">
        <v>1</v>
      </c>
      <c r="AD442" s="132">
        <v>11.111111111111111</v>
      </c>
      <c r="AE442" s="134">
        <v>0</v>
      </c>
      <c r="AF442" s="132">
        <v>0</v>
      </c>
      <c r="AG442" s="134">
        <v>0</v>
      </c>
      <c r="AH442" s="132">
        <v>0</v>
      </c>
      <c r="AI442" s="130">
        <v>8</v>
      </c>
      <c r="AJ442" s="130">
        <v>11</v>
      </c>
      <c r="AK442" s="132">
        <v>42.105263157894733</v>
      </c>
      <c r="AL442" s="132">
        <v>57.894736842105267</v>
      </c>
      <c r="AM442" s="132">
        <v>100</v>
      </c>
      <c r="AN442" s="133">
        <v>28</v>
      </c>
    </row>
    <row r="443" spans="1:40" x14ac:dyDescent="0.25">
      <c r="A443" s="149" t="s">
        <v>1279</v>
      </c>
      <c r="B443" s="130" t="s">
        <v>1279</v>
      </c>
      <c r="C443" s="155" t="str">
        <f>VLOOKUP(A443,'Questions_de_Village_V1-2-1'!$A:$AB,1,FALSE)</f>
        <v>Madalala</v>
      </c>
      <c r="D443" s="155" t="str">
        <f>VLOOKUP(A443,'Questions_de_Village_V1-2-1'!$A:$AB,9,FALSE)</f>
        <v>Madalal</v>
      </c>
      <c r="E443" s="155">
        <f>VLOOKUP(A443,'Questions_de_Village_V1-2-1'!$A:$AB,4,FALSE)</f>
        <v>12.636655784</v>
      </c>
      <c r="F443" s="155">
        <f>VLOOKUP(A443,'Questions_de_Village_V1-2-1'!$A:$AB,5,FALSE)</f>
        <v>16.953030665099998</v>
      </c>
      <c r="G443" s="155">
        <f>VLOOKUP(A443,'Questions_de_Village_V1-2-1'!$A:$AB,6,FALSE)</f>
        <v>298.09478653899998</v>
      </c>
      <c r="H443" s="155"/>
      <c r="I443" s="155" t="str">
        <f>VLOOKUP(A443,'Questions_de_Village_V1-2-1'!$A:$AB,10,FALSE)</f>
        <v>Moito</v>
      </c>
      <c r="J443" s="155" t="str">
        <f>VLOOKUP(A443,'Questions_de_Village_V1-2-1'!$A:$AB,11,FALSE)</f>
        <v>Djokhana</v>
      </c>
      <c r="K443" s="155" t="str">
        <f>VLOOKUP(A443,'Questions_de_Village_V1-2-1'!$A:$AB,14,FALSE)</f>
        <v>open_well_far_from_village</v>
      </c>
      <c r="L443" s="155">
        <f>VLOOKUP(A443,'Questions_de_Village_V1-2-1'!$A:$AB,15,FALSE)</f>
        <v>0</v>
      </c>
      <c r="M443" s="155">
        <f>VLOOKUP(A443,'Questions_de_Village_V1-2-1'!$A:$AB,16,FALSE)</f>
        <v>1</v>
      </c>
      <c r="N443" s="130"/>
      <c r="O443" s="130"/>
      <c r="P443" s="130">
        <v>2507</v>
      </c>
      <c r="Q443" s="130">
        <v>2536</v>
      </c>
      <c r="R443" s="130">
        <v>30</v>
      </c>
      <c r="S443" s="128">
        <v>199</v>
      </c>
      <c r="T443" s="128">
        <v>140</v>
      </c>
      <c r="U443" s="132">
        <v>70.35175879396985</v>
      </c>
      <c r="V443" s="128">
        <v>47</v>
      </c>
      <c r="W443" s="132">
        <v>23.618090452261306</v>
      </c>
      <c r="X443" s="131">
        <v>6.6333333333333337</v>
      </c>
      <c r="Y443" s="131">
        <v>4.666666666666667</v>
      </c>
      <c r="Z443" s="131">
        <v>1.5666666666666667</v>
      </c>
      <c r="AA443" s="134">
        <v>25</v>
      </c>
      <c r="AB443" s="132">
        <v>83.333333333333343</v>
      </c>
      <c r="AC443" s="134">
        <v>3</v>
      </c>
      <c r="AD443" s="132">
        <v>10</v>
      </c>
      <c r="AE443" s="134">
        <v>0</v>
      </c>
      <c r="AF443" s="132">
        <v>0</v>
      </c>
      <c r="AG443" s="134">
        <v>0</v>
      </c>
      <c r="AH443" s="132">
        <v>0</v>
      </c>
      <c r="AI443" s="130">
        <v>23</v>
      </c>
      <c r="AJ443" s="130">
        <v>24</v>
      </c>
      <c r="AK443" s="132">
        <v>48.936170212765958</v>
      </c>
      <c r="AL443" s="132">
        <v>51.063829787234042</v>
      </c>
      <c r="AM443" s="132">
        <v>100</v>
      </c>
      <c r="AN443" s="133">
        <v>29.021276595744681</v>
      </c>
    </row>
    <row r="444" spans="1:40" x14ac:dyDescent="0.25">
      <c r="A444" s="149" t="s">
        <v>1815</v>
      </c>
      <c r="B444" s="130" t="s">
        <v>1815</v>
      </c>
      <c r="C444" s="155" t="e">
        <f>VLOOKUP(A444,'Questions_de_Village_V1-2-1'!$A:$AB,1,FALSE)</f>
        <v>#N/A</v>
      </c>
      <c r="D444" s="155" t="e">
        <f>VLOOKUP(A444,'Questions_de_Village_V1-2-1'!$A:$AB,9,FALSE)</f>
        <v>#N/A</v>
      </c>
      <c r="E444" s="155" t="e">
        <f>VLOOKUP(A444,'Questions_de_Village_V1-2-1'!$A:$AB,4,FALSE)</f>
        <v>#N/A</v>
      </c>
      <c r="F444" s="155" t="e">
        <f>VLOOKUP(A444,'Questions_de_Village_V1-2-1'!$A:$AB,5,FALSE)</f>
        <v>#N/A</v>
      </c>
      <c r="G444" s="155" t="e">
        <f>VLOOKUP(A444,'Questions_de_Village_V1-2-1'!$A:$AB,6,FALSE)</f>
        <v>#N/A</v>
      </c>
      <c r="H444" s="155"/>
      <c r="I444" s="155" t="e">
        <f>VLOOKUP(A444,'Questions_de_Village_V1-2-1'!$A:$AB,10,FALSE)</f>
        <v>#N/A</v>
      </c>
      <c r="J444" s="155" t="e">
        <f>VLOOKUP(A444,'Questions_de_Village_V1-2-1'!$A:$AB,11,FALSE)</f>
        <v>#N/A</v>
      </c>
      <c r="K444" s="155" t="e">
        <f>VLOOKUP(A444,'Questions_de_Village_V1-2-1'!$A:$AB,14,FALSE)</f>
        <v>#N/A</v>
      </c>
      <c r="L444" s="155" t="e">
        <f>VLOOKUP(A444,'Questions_de_Village_V1-2-1'!$A:$AB,15,FALSE)</f>
        <v>#N/A</v>
      </c>
      <c r="M444" s="155" t="e">
        <f>VLOOKUP(A444,'Questions_de_Village_V1-2-1'!$A:$AB,16,FALSE)</f>
        <v>#N/A</v>
      </c>
      <c r="N444" s="130"/>
      <c r="O444" s="130"/>
      <c r="P444" s="130">
        <v>1574</v>
      </c>
      <c r="Q444" s="130">
        <v>1631</v>
      </c>
      <c r="R444" s="130">
        <v>58</v>
      </c>
      <c r="S444" s="128">
        <v>277</v>
      </c>
      <c r="T444" s="128">
        <v>172</v>
      </c>
      <c r="U444" s="132">
        <v>62.093862815884485</v>
      </c>
      <c r="V444" s="128">
        <v>78</v>
      </c>
      <c r="W444" s="132">
        <v>28.158844765342963</v>
      </c>
      <c r="X444" s="131">
        <v>4.7758620689655169</v>
      </c>
      <c r="Y444" s="131">
        <v>2.9655172413793105</v>
      </c>
      <c r="Z444" s="131">
        <v>1.3448275862068966</v>
      </c>
      <c r="AA444" s="134">
        <v>50</v>
      </c>
      <c r="AB444" s="132">
        <v>86.206896551724128</v>
      </c>
      <c r="AC444" s="134">
        <v>5</v>
      </c>
      <c r="AD444" s="132">
        <v>8.6206896551724146</v>
      </c>
      <c r="AE444" s="134">
        <v>0</v>
      </c>
      <c r="AF444" s="132">
        <v>0</v>
      </c>
      <c r="AG444" s="134">
        <v>0</v>
      </c>
      <c r="AH444" s="132">
        <v>0</v>
      </c>
      <c r="AI444" s="130">
        <v>49</v>
      </c>
      <c r="AJ444" s="130">
        <v>29</v>
      </c>
      <c r="AK444" s="132">
        <v>62.820512820512818</v>
      </c>
      <c r="AL444" s="132">
        <v>37.179487179487182</v>
      </c>
      <c r="AM444" s="132">
        <v>100</v>
      </c>
      <c r="AN444" s="133">
        <v>35.53846153846154</v>
      </c>
    </row>
    <row r="445" spans="1:40" x14ac:dyDescent="0.25">
      <c r="A445" s="149" t="s">
        <v>1218</v>
      </c>
      <c r="B445" s="130" t="s">
        <v>1960</v>
      </c>
      <c r="C445" s="155" t="str">
        <f>VLOOKUP(A445,'Questions_de_Village_V1-2-1'!$A:$AB,1,FALSE)</f>
        <v>Madba</v>
      </c>
      <c r="D445" s="155" t="str">
        <f>VLOOKUP(A445,'Questions_de_Village_V1-2-1'!$A:$AB,9,FALSE)</f>
        <v>Madba</v>
      </c>
      <c r="E445" s="155">
        <f>VLOOKUP(A445,'Questions_de_Village_V1-2-1'!$A:$AB,4,FALSE)</f>
        <v>12.4553613839</v>
      </c>
      <c r="F445" s="155">
        <f>VLOOKUP(A445,'Questions_de_Village_V1-2-1'!$A:$AB,5,FALSE)</f>
        <v>17.151144483500001</v>
      </c>
      <c r="G445" s="155">
        <f>VLOOKUP(A445,'Questions_de_Village_V1-2-1'!$A:$AB,6,FALSE)</f>
        <v>276.55126652400003</v>
      </c>
      <c r="H445" s="155"/>
      <c r="I445" s="155" t="str">
        <f>VLOOKUP(A445,'Questions_de_Village_V1-2-1'!$A:$AB,10,FALSE)</f>
        <v>Tania_2_Dukshi_</v>
      </c>
      <c r="J445" s="155" t="str">
        <f>VLOOKUP(A445,'Questions_de_Village_V1-2-1'!$A:$AB,11,FALSE)</f>
        <v>Bokoro</v>
      </c>
      <c r="K445" s="155" t="str">
        <f>VLOOKUP(A445,'Questions_de_Village_V1-2-1'!$A:$AB,14,FALSE)</f>
        <v>open_well_far_from_village</v>
      </c>
      <c r="L445" s="155">
        <f>VLOOKUP(A445,'Questions_de_Village_V1-2-1'!$A:$AB,15,FALSE)</f>
        <v>0</v>
      </c>
      <c r="M445" s="155">
        <f>VLOOKUP(A445,'Questions_de_Village_V1-2-1'!$A:$AB,16,FALSE)</f>
        <v>0</v>
      </c>
      <c r="N445" s="130"/>
      <c r="O445" s="130"/>
      <c r="P445" s="130">
        <v>4956</v>
      </c>
      <c r="Q445" s="130">
        <v>4982</v>
      </c>
      <c r="R445" s="130">
        <v>27</v>
      </c>
      <c r="S445" s="128">
        <v>170</v>
      </c>
      <c r="T445" s="128">
        <v>116</v>
      </c>
      <c r="U445" s="132">
        <v>68.235294117647058</v>
      </c>
      <c r="V445" s="128">
        <v>45</v>
      </c>
      <c r="W445" s="132">
        <v>26.47058823529412</v>
      </c>
      <c r="X445" s="131">
        <v>6.2962962962962967</v>
      </c>
      <c r="Y445" s="131">
        <v>4.833333333333333</v>
      </c>
      <c r="Z445" s="131">
        <v>1.6666666666666667</v>
      </c>
      <c r="AA445" s="134">
        <v>24</v>
      </c>
      <c r="AB445" s="132">
        <v>88.888888888888886</v>
      </c>
      <c r="AC445" s="134">
        <v>2</v>
      </c>
      <c r="AD445" s="132">
        <v>7.4074074074074066</v>
      </c>
      <c r="AE445" s="134">
        <v>0</v>
      </c>
      <c r="AF445" s="132">
        <v>0</v>
      </c>
      <c r="AG445" s="134">
        <v>0</v>
      </c>
      <c r="AH445" s="132">
        <v>0</v>
      </c>
      <c r="AI445" s="130">
        <v>28</v>
      </c>
      <c r="AJ445" s="130">
        <v>17</v>
      </c>
      <c r="AK445" s="132">
        <v>62.222222222222221</v>
      </c>
      <c r="AL445" s="132">
        <v>37.777777777777779</v>
      </c>
      <c r="AM445" s="132">
        <v>100</v>
      </c>
      <c r="AN445" s="133">
        <v>37.200000000000003</v>
      </c>
    </row>
    <row r="446" spans="1:40" x14ac:dyDescent="0.25">
      <c r="A446" s="129" t="s">
        <v>1903</v>
      </c>
      <c r="B446" s="130" t="s">
        <v>1903</v>
      </c>
      <c r="C446" s="155" t="e">
        <f>VLOOKUP(A446,'Questions_de_Village_V1-2-1'!$A:$AB,1,FALSE)</f>
        <v>#N/A</v>
      </c>
      <c r="D446" s="155" t="e">
        <f>VLOOKUP(A446,'Questions_de_Village_V1-2-1'!$A:$AB,9,FALSE)</f>
        <v>#N/A</v>
      </c>
      <c r="E446" s="155" t="e">
        <f>VLOOKUP(A446,'Questions_de_Village_V1-2-1'!$A:$AB,4,FALSE)</f>
        <v>#N/A</v>
      </c>
      <c r="F446" s="155" t="e">
        <f>VLOOKUP(A446,'Questions_de_Village_V1-2-1'!$A:$AB,5,FALSE)</f>
        <v>#N/A</v>
      </c>
      <c r="G446" s="155" t="e">
        <f>VLOOKUP(A446,'Questions_de_Village_V1-2-1'!$A:$AB,6,FALSE)</f>
        <v>#N/A</v>
      </c>
      <c r="H446" s="155"/>
      <c r="I446" s="155" t="e">
        <f>VLOOKUP(A446,'Questions_de_Village_V1-2-1'!$A:$AB,10,FALSE)</f>
        <v>#N/A</v>
      </c>
      <c r="J446" s="155" t="e">
        <f>VLOOKUP(A446,'Questions_de_Village_V1-2-1'!$A:$AB,11,FALSE)</f>
        <v>#N/A</v>
      </c>
      <c r="K446" s="155" t="e">
        <f>VLOOKUP(A446,'Questions_de_Village_V1-2-1'!$A:$AB,14,FALSE)</f>
        <v>#N/A</v>
      </c>
      <c r="L446" s="155" t="e">
        <f>VLOOKUP(A446,'Questions_de_Village_V1-2-1'!$A:$AB,15,FALSE)</f>
        <v>#N/A</v>
      </c>
      <c r="M446" s="155" t="e">
        <f>VLOOKUP(A446,'Questions_de_Village_V1-2-1'!$A:$AB,16,FALSE)</f>
        <v>#N/A</v>
      </c>
      <c r="N446" s="130"/>
      <c r="O446" s="130"/>
      <c r="P446" s="130">
        <v>2</v>
      </c>
      <c r="Q446" s="130">
        <v>185</v>
      </c>
      <c r="R446" s="130">
        <v>184</v>
      </c>
      <c r="S446" s="128">
        <v>1234</v>
      </c>
      <c r="T446" s="128">
        <v>861</v>
      </c>
      <c r="U446" s="132">
        <v>69.773095623987032</v>
      </c>
      <c r="V446" s="128">
        <v>308</v>
      </c>
      <c r="W446" s="132">
        <v>24.959481361426256</v>
      </c>
      <c r="X446" s="131">
        <v>6.7065217391304346</v>
      </c>
      <c r="Y446" s="131">
        <v>5.0647058823529409</v>
      </c>
      <c r="Z446" s="131">
        <v>1.673913043478261</v>
      </c>
      <c r="AA446" s="134">
        <v>159</v>
      </c>
      <c r="AB446" s="132">
        <v>86.41304347826086</v>
      </c>
      <c r="AC446" s="134">
        <v>18</v>
      </c>
      <c r="AD446" s="132">
        <v>9.7826086956521738</v>
      </c>
      <c r="AE446" s="134">
        <v>4</v>
      </c>
      <c r="AF446" s="132">
        <v>2.1739130434782608</v>
      </c>
      <c r="AG446" s="134">
        <v>0</v>
      </c>
      <c r="AH446" s="132">
        <v>0</v>
      </c>
      <c r="AI446" s="130">
        <v>150</v>
      </c>
      <c r="AJ446" s="130">
        <v>158</v>
      </c>
      <c r="AK446" s="132">
        <v>48.701298701298704</v>
      </c>
      <c r="AL446" s="132">
        <v>51.298701298701296</v>
      </c>
      <c r="AM446" s="132">
        <v>100</v>
      </c>
      <c r="AN446" s="133">
        <v>34.321428571428569</v>
      </c>
    </row>
    <row r="447" spans="1:40" x14ac:dyDescent="0.25">
      <c r="A447" s="129" t="s">
        <v>1385</v>
      </c>
      <c r="B447" s="130" t="s">
        <v>1385</v>
      </c>
      <c r="C447" s="155" t="str">
        <f>VLOOKUP(A447,'Questions_de_Village_V1-2-1'!$A:$AB,1,FALSE)</f>
        <v>Maigana Centre</v>
      </c>
      <c r="D447" s="155" t="str">
        <f>VLOOKUP(A447,'Questions_de_Village_V1-2-1'!$A:$AB,9,FALSE)</f>
        <v>Maïgana</v>
      </c>
      <c r="E447" s="155">
        <f>VLOOKUP(A447,'Questions_de_Village_V1-2-1'!$A:$AB,4,FALSE)</f>
        <v>12.1640239581</v>
      </c>
      <c r="F447" s="155">
        <f>VLOOKUP(A447,'Questions_de_Village_V1-2-1'!$A:$AB,5,FALSE)</f>
        <v>16.462330527199999</v>
      </c>
      <c r="G447" s="155">
        <f>VLOOKUP(A447,'Questions_de_Village_V1-2-1'!$A:$AB,6,FALSE)</f>
        <v>310.09996949100002</v>
      </c>
      <c r="H447" s="155"/>
      <c r="I447" s="155" t="str">
        <f>VLOOKUP(A447,'Questions_de_Village_V1-2-1'!$A:$AB,10,FALSE)</f>
        <v>Daibaba_1_Maigana_</v>
      </c>
      <c r="J447" s="155" t="str">
        <f>VLOOKUP(A447,'Questions_de_Village_V1-2-1'!$A:$AB,11,FALSE)</f>
        <v>Maigana</v>
      </c>
      <c r="K447" s="155" t="str">
        <f>VLOOKUP(A447,'Questions_de_Village_V1-2-1'!$A:$AB,14,FALSE)</f>
        <v>commercial_bh_in_village</v>
      </c>
      <c r="L447" s="155">
        <f>VLOOKUP(A447,'Questions_de_Village_V1-2-1'!$A:$AB,15,FALSE)</f>
        <v>2</v>
      </c>
      <c r="M447" s="155">
        <f>VLOOKUP(A447,'Questions_de_Village_V1-2-1'!$A:$AB,16,FALSE)</f>
        <v>4</v>
      </c>
      <c r="N447" s="130"/>
      <c r="O447" s="130"/>
      <c r="P447" s="130">
        <v>329</v>
      </c>
      <c r="Q447" s="130">
        <v>424</v>
      </c>
      <c r="R447" s="130">
        <v>96</v>
      </c>
      <c r="S447" s="128">
        <v>605</v>
      </c>
      <c r="T447" s="128">
        <v>403</v>
      </c>
      <c r="U447" s="132">
        <v>66.611570247933884</v>
      </c>
      <c r="V447" s="128">
        <v>205</v>
      </c>
      <c r="W447" s="132">
        <v>33.884297520661157</v>
      </c>
      <c r="X447" s="131">
        <v>6.302083333333333</v>
      </c>
      <c r="Y447" s="131">
        <v>4.4285714285714288</v>
      </c>
      <c r="Z447" s="131">
        <v>2.1354166666666665</v>
      </c>
      <c r="AA447" s="134">
        <v>86</v>
      </c>
      <c r="AB447" s="132">
        <v>89.583333333333343</v>
      </c>
      <c r="AC447" s="134">
        <v>9</v>
      </c>
      <c r="AD447" s="132">
        <v>9.375</v>
      </c>
      <c r="AE447" s="134">
        <v>1</v>
      </c>
      <c r="AF447" s="132">
        <v>1.0416666666666665</v>
      </c>
      <c r="AG447" s="134">
        <v>0</v>
      </c>
      <c r="AH447" s="132">
        <v>0</v>
      </c>
      <c r="AI447" s="130">
        <v>102</v>
      </c>
      <c r="AJ447" s="130">
        <v>103</v>
      </c>
      <c r="AK447" s="132">
        <v>49.756097560975611</v>
      </c>
      <c r="AL447" s="132">
        <v>50.243902439024389</v>
      </c>
      <c r="AM447" s="132">
        <v>100</v>
      </c>
      <c r="AN447" s="133">
        <v>31.175609756097561</v>
      </c>
    </row>
    <row r="448" spans="1:40" x14ac:dyDescent="0.25">
      <c r="A448" s="129" t="s">
        <v>1425</v>
      </c>
      <c r="B448" s="130" t="s">
        <v>1425</v>
      </c>
      <c r="C448" s="155" t="str">
        <f>VLOOKUP(A448,'Questions_de_Village_V1-2-1'!$A:$AB,1,FALSE)</f>
        <v>Makachawa</v>
      </c>
      <c r="D448" s="155" t="str">
        <f>VLOOKUP(A448,'Questions_de_Village_V1-2-1'!$A:$AB,9,FALSE)</f>
        <v>Amkachawaye</v>
      </c>
      <c r="E448" s="155">
        <f>VLOOKUP(A448,'Questions_de_Village_V1-2-1'!$A:$AB,4,FALSE)</f>
        <v>12.060318251</v>
      </c>
      <c r="F448" s="155">
        <f>VLOOKUP(A448,'Questions_de_Village_V1-2-1'!$A:$AB,5,FALSE)</f>
        <v>17.239542701600001</v>
      </c>
      <c r="G448" s="155">
        <f>VLOOKUP(A448,'Questions_de_Village_V1-2-1'!$A:$AB,6,FALSE)</f>
        <v>331.391095624</v>
      </c>
      <c r="H448" s="155"/>
      <c r="I448" s="155" t="str">
        <f>VLOOKUP(A448,'Questions_de_Village_V1-2-1'!$A:$AB,10,FALSE)</f>
        <v>Amloudouba</v>
      </c>
      <c r="J448" s="155" t="str">
        <f>VLOOKUP(A448,'Questions_de_Village_V1-2-1'!$A:$AB,11,FALSE)</f>
        <v>Ouled_Bili</v>
      </c>
      <c r="K448" s="155" t="str">
        <f>VLOOKUP(A448,'Questions_de_Village_V1-2-1'!$A:$AB,14,FALSE)</f>
        <v>bh_in_village</v>
      </c>
      <c r="L448" s="155">
        <f>VLOOKUP(A448,'Questions_de_Village_V1-2-1'!$A:$AB,15,FALSE)</f>
        <v>1</v>
      </c>
      <c r="M448" s="155">
        <f>VLOOKUP(A448,'Questions_de_Village_V1-2-1'!$A:$AB,16,FALSE)</f>
        <v>0</v>
      </c>
      <c r="N448" s="130"/>
      <c r="O448" s="130"/>
      <c r="P448" s="130">
        <v>2539</v>
      </c>
      <c r="Q448" s="130">
        <v>2569</v>
      </c>
      <c r="R448" s="130">
        <v>31</v>
      </c>
      <c r="S448" s="128">
        <v>224</v>
      </c>
      <c r="T448" s="128">
        <v>158</v>
      </c>
      <c r="U448" s="132">
        <v>70.535714285714292</v>
      </c>
      <c r="V448" s="128">
        <v>52</v>
      </c>
      <c r="W448" s="132">
        <v>23.214285714285715</v>
      </c>
      <c r="X448" s="131">
        <v>7.225806451612903</v>
      </c>
      <c r="Y448" s="131">
        <v>5.2666666666666666</v>
      </c>
      <c r="Z448" s="131">
        <v>1.6774193548387097</v>
      </c>
      <c r="AA448" s="134">
        <v>27</v>
      </c>
      <c r="AB448" s="132">
        <v>87.096774193548384</v>
      </c>
      <c r="AC448" s="134">
        <v>4</v>
      </c>
      <c r="AD448" s="132">
        <v>12.903225806451612</v>
      </c>
      <c r="AE448" s="134">
        <v>0</v>
      </c>
      <c r="AF448" s="132">
        <v>0</v>
      </c>
      <c r="AG448" s="134">
        <v>0</v>
      </c>
      <c r="AH448" s="132">
        <v>0</v>
      </c>
      <c r="AI448" s="130">
        <v>33</v>
      </c>
      <c r="AJ448" s="130">
        <v>19</v>
      </c>
      <c r="AK448" s="132">
        <v>63.46153846153846</v>
      </c>
      <c r="AL448" s="132">
        <v>36.538461538461533</v>
      </c>
      <c r="AM448" s="132">
        <v>100</v>
      </c>
      <c r="AN448" s="133">
        <v>34.269230769230766</v>
      </c>
    </row>
    <row r="449" spans="1:40" x14ac:dyDescent="0.25">
      <c r="A449" s="129" t="s">
        <v>1908</v>
      </c>
      <c r="B449" s="130" t="s">
        <v>2007</v>
      </c>
      <c r="C449" s="155" t="e">
        <f>VLOOKUP(A449,'Questions_de_Village_V1-2-1'!$A:$AB,1,FALSE)</f>
        <v>#N/A</v>
      </c>
      <c r="D449" s="155" t="e">
        <f>VLOOKUP(A449,'Questions_de_Village_V1-2-1'!$A:$AB,9,FALSE)</f>
        <v>#N/A</v>
      </c>
      <c r="E449" s="155" t="e">
        <f>VLOOKUP(A449,'Questions_de_Village_V1-2-1'!$A:$AB,4,FALSE)</f>
        <v>#N/A</v>
      </c>
      <c r="F449" s="155" t="e">
        <f>VLOOKUP(A449,'Questions_de_Village_V1-2-1'!$A:$AB,5,FALSE)</f>
        <v>#N/A</v>
      </c>
      <c r="G449" s="155" t="e">
        <f>VLOOKUP(A449,'Questions_de_Village_V1-2-1'!$A:$AB,6,FALSE)</f>
        <v>#N/A</v>
      </c>
      <c r="H449" s="155"/>
      <c r="I449" s="155" t="e">
        <f>VLOOKUP(A449,'Questions_de_Village_V1-2-1'!$A:$AB,10,FALSE)</f>
        <v>#N/A</v>
      </c>
      <c r="J449" s="155" t="e">
        <f>VLOOKUP(A449,'Questions_de_Village_V1-2-1'!$A:$AB,11,FALSE)</f>
        <v>#N/A</v>
      </c>
      <c r="K449" s="155" t="e">
        <f>VLOOKUP(A449,'Questions_de_Village_V1-2-1'!$A:$AB,14,FALSE)</f>
        <v>#N/A</v>
      </c>
      <c r="L449" s="155" t="e">
        <f>VLOOKUP(A449,'Questions_de_Village_V1-2-1'!$A:$AB,15,FALSE)</f>
        <v>#N/A</v>
      </c>
      <c r="M449" s="155" t="e">
        <f>VLOOKUP(A449,'Questions_de_Village_V1-2-1'!$A:$AB,16,FALSE)</f>
        <v>#N/A</v>
      </c>
      <c r="N449" s="130"/>
      <c r="O449" s="130"/>
      <c r="P449" s="130">
        <v>1227</v>
      </c>
      <c r="Q449" s="130">
        <v>1247</v>
      </c>
      <c r="R449" s="130">
        <v>21</v>
      </c>
      <c r="S449" s="128">
        <v>183</v>
      </c>
      <c r="T449" s="128">
        <v>140</v>
      </c>
      <c r="U449" s="132">
        <v>76.502732240437155</v>
      </c>
      <c r="V449" s="128">
        <v>57</v>
      </c>
      <c r="W449" s="132">
        <v>31.147540983606557</v>
      </c>
      <c r="X449" s="131">
        <v>8.7142857142857135</v>
      </c>
      <c r="Y449" s="131">
        <v>6.666666666666667</v>
      </c>
      <c r="Z449" s="131">
        <v>2.7142857142857144</v>
      </c>
      <c r="AA449" s="134">
        <v>20</v>
      </c>
      <c r="AB449" s="132">
        <v>95.238095238095227</v>
      </c>
      <c r="AC449" s="134">
        <v>1</v>
      </c>
      <c r="AD449" s="132">
        <v>4.7619047619047619</v>
      </c>
      <c r="AE449" s="134">
        <v>0</v>
      </c>
      <c r="AF449" s="132">
        <v>0</v>
      </c>
      <c r="AG449" s="134">
        <v>0</v>
      </c>
      <c r="AH449" s="132">
        <v>0</v>
      </c>
      <c r="AI449" s="130">
        <v>28</v>
      </c>
      <c r="AJ449" s="130">
        <v>29</v>
      </c>
      <c r="AK449" s="132">
        <v>49.122807017543856</v>
      </c>
      <c r="AL449" s="132">
        <v>50.877192982456144</v>
      </c>
      <c r="AM449" s="132">
        <v>100</v>
      </c>
      <c r="AN449" s="133">
        <v>38.456140350877192</v>
      </c>
    </row>
    <row r="450" spans="1:40" x14ac:dyDescent="0.25">
      <c r="A450" s="129" t="s">
        <v>1909</v>
      </c>
      <c r="B450" s="130" t="s">
        <v>2007</v>
      </c>
      <c r="C450" s="155" t="e">
        <f>VLOOKUP(A450,'Questions_de_Village_V1-2-1'!$A:$AB,1,FALSE)</f>
        <v>#N/A</v>
      </c>
      <c r="D450" s="155" t="e">
        <f>VLOOKUP(A450,'Questions_de_Village_V1-2-1'!$A:$AB,9,FALSE)</f>
        <v>#N/A</v>
      </c>
      <c r="E450" s="155" t="e">
        <f>VLOOKUP(A450,'Questions_de_Village_V1-2-1'!$A:$AB,4,FALSE)</f>
        <v>#N/A</v>
      </c>
      <c r="F450" s="155" t="e">
        <f>VLOOKUP(A450,'Questions_de_Village_V1-2-1'!$A:$AB,5,FALSE)</f>
        <v>#N/A</v>
      </c>
      <c r="G450" s="155" t="e">
        <f>VLOOKUP(A450,'Questions_de_Village_V1-2-1'!$A:$AB,6,FALSE)</f>
        <v>#N/A</v>
      </c>
      <c r="H450" s="155"/>
      <c r="I450" s="155" t="e">
        <f>VLOOKUP(A450,'Questions_de_Village_V1-2-1'!$A:$AB,10,FALSE)</f>
        <v>#N/A</v>
      </c>
      <c r="J450" s="155" t="e">
        <f>VLOOKUP(A450,'Questions_de_Village_V1-2-1'!$A:$AB,11,FALSE)</f>
        <v>#N/A</v>
      </c>
      <c r="K450" s="155" t="e">
        <f>VLOOKUP(A450,'Questions_de_Village_V1-2-1'!$A:$AB,14,FALSE)</f>
        <v>#N/A</v>
      </c>
      <c r="L450" s="155" t="e">
        <f>VLOOKUP(A450,'Questions_de_Village_V1-2-1'!$A:$AB,15,FALSE)</f>
        <v>#N/A</v>
      </c>
      <c r="M450" s="155" t="e">
        <f>VLOOKUP(A450,'Questions_de_Village_V1-2-1'!$A:$AB,16,FALSE)</f>
        <v>#N/A</v>
      </c>
      <c r="N450" s="130"/>
      <c r="O450" s="130"/>
      <c r="P450" s="130">
        <v>1248</v>
      </c>
      <c r="Q450" s="130">
        <v>1257</v>
      </c>
      <c r="R450" s="130">
        <v>10</v>
      </c>
      <c r="S450" s="128">
        <v>74</v>
      </c>
      <c r="T450" s="128">
        <v>51</v>
      </c>
      <c r="U450" s="132">
        <v>68.918918918918919</v>
      </c>
      <c r="V450" s="128">
        <v>27</v>
      </c>
      <c r="W450" s="132">
        <v>36.486486486486484</v>
      </c>
      <c r="X450" s="131">
        <v>7.4</v>
      </c>
      <c r="Y450" s="131">
        <v>5.0999999999999996</v>
      </c>
      <c r="Z450" s="131">
        <v>2.7</v>
      </c>
      <c r="AA450" s="134">
        <v>8</v>
      </c>
      <c r="AB450" s="132">
        <v>80</v>
      </c>
      <c r="AC450" s="134">
        <v>1</v>
      </c>
      <c r="AD450" s="132">
        <v>10</v>
      </c>
      <c r="AE450" s="134">
        <v>1</v>
      </c>
      <c r="AF450" s="132">
        <v>10</v>
      </c>
      <c r="AG450" s="134">
        <v>0</v>
      </c>
      <c r="AH450" s="132">
        <v>0</v>
      </c>
      <c r="AI450" s="130">
        <v>9</v>
      </c>
      <c r="AJ450" s="130">
        <v>18</v>
      </c>
      <c r="AK450" s="132">
        <v>33.333333333333329</v>
      </c>
      <c r="AL450" s="132">
        <v>66.666666666666657</v>
      </c>
      <c r="AM450" s="132">
        <v>99.999999999999986</v>
      </c>
      <c r="AN450" s="133">
        <v>37.925925925925924</v>
      </c>
    </row>
    <row r="451" spans="1:40" x14ac:dyDescent="0.25">
      <c r="A451" s="149" t="s">
        <v>1219</v>
      </c>
      <c r="B451" s="130" t="s">
        <v>1571</v>
      </c>
      <c r="C451" s="155" t="str">
        <f>VLOOKUP(A451,'Questions_de_Village_V1-2-1'!$A:$AB,1,FALSE)</f>
        <v>Manawatchi 1</v>
      </c>
      <c r="D451" s="155" t="str">
        <f>VLOOKUP(A451,'Questions_de_Village_V1-2-1'!$A:$AB,9,FALSE)</f>
        <v>Manawatchi Barit</v>
      </c>
      <c r="E451" s="155">
        <f>VLOOKUP(A451,'Questions_de_Village_V1-2-1'!$A:$AB,4,FALSE)</f>
        <v>12.3773386459</v>
      </c>
      <c r="F451" s="155">
        <f>VLOOKUP(A451,'Questions_de_Village_V1-2-1'!$A:$AB,5,FALSE)</f>
        <v>17.0628971171</v>
      </c>
      <c r="G451" s="155">
        <f>VLOOKUP(A451,'Questions_de_Village_V1-2-1'!$A:$AB,6,FALSE)</f>
        <v>366.70605809099999</v>
      </c>
      <c r="H451" s="155"/>
      <c r="I451" s="155" t="str">
        <f>VLOOKUP(A451,'Questions_de_Village_V1-2-1'!$A:$AB,10,FALSE)</f>
        <v/>
      </c>
      <c r="J451" s="155" t="str">
        <f>VLOOKUP(A451,'Questions_de_Village_V1-2-1'!$A:$AB,11,FALSE)</f>
        <v>Bokoro</v>
      </c>
      <c r="K451" s="155" t="str">
        <f>VLOOKUP(A451,'Questions_de_Village_V1-2-1'!$A:$AB,14,FALSE)</f>
        <v>commercial_bh_in_next_village</v>
      </c>
      <c r="L451" s="155">
        <f>VLOOKUP(A451,'Questions_de_Village_V1-2-1'!$A:$AB,15,FALSE)</f>
        <v>0</v>
      </c>
      <c r="M451" s="155">
        <f>VLOOKUP(A451,'Questions_de_Village_V1-2-1'!$A:$AB,16,FALSE)</f>
        <v>0</v>
      </c>
      <c r="N451" s="130"/>
      <c r="O451" s="130"/>
      <c r="P451" s="130">
        <v>3803</v>
      </c>
      <c r="Q451" s="130">
        <v>3974</v>
      </c>
      <c r="R451" s="130">
        <v>172</v>
      </c>
      <c r="S451" s="128">
        <v>1006</v>
      </c>
      <c r="T451" s="128">
        <v>672</v>
      </c>
      <c r="U451" s="132">
        <v>66.799204771371762</v>
      </c>
      <c r="V451" s="128">
        <v>285</v>
      </c>
      <c r="W451" s="132">
        <v>28.330019880715707</v>
      </c>
      <c r="X451" s="131">
        <v>5.8488372093023253</v>
      </c>
      <c r="Y451" s="131">
        <v>4.4800000000000004</v>
      </c>
      <c r="Z451" s="131">
        <v>1.6569767441860466</v>
      </c>
      <c r="AA451" s="134">
        <v>158</v>
      </c>
      <c r="AB451" s="132">
        <v>91.860465116279073</v>
      </c>
      <c r="AC451" s="134">
        <v>10</v>
      </c>
      <c r="AD451" s="132">
        <v>5.8139534883720927</v>
      </c>
      <c r="AE451" s="134">
        <v>3</v>
      </c>
      <c r="AF451" s="132">
        <v>1.7441860465116279</v>
      </c>
      <c r="AG451" s="134">
        <v>1</v>
      </c>
      <c r="AH451" s="132">
        <v>0.58139534883720934</v>
      </c>
      <c r="AI451" s="130">
        <v>157</v>
      </c>
      <c r="AJ451" s="130">
        <v>128</v>
      </c>
      <c r="AK451" s="132">
        <v>55.087719298245617</v>
      </c>
      <c r="AL451" s="132">
        <v>44.912280701754383</v>
      </c>
      <c r="AM451" s="132">
        <v>100</v>
      </c>
      <c r="AN451" s="133">
        <v>32.757894736842104</v>
      </c>
    </row>
    <row r="452" spans="1:40" x14ac:dyDescent="0.25">
      <c r="A452" s="149" t="s">
        <v>931</v>
      </c>
      <c r="B452" s="130" t="s">
        <v>2036</v>
      </c>
      <c r="C452" s="155" t="str">
        <f>VLOOKUP(A452,'Questions_de_Village_V1-2-1'!$A:$AB,1,FALSE)</f>
        <v>Mangondi 1</v>
      </c>
      <c r="D452" s="155" t="str">
        <f>VLOOKUP(A452,'Questions_de_Village_V1-2-1'!$A:$AB,9,FALSE)</f>
        <v>Mangoundi</v>
      </c>
      <c r="E452" s="155">
        <f>VLOOKUP(A452,'Questions_de_Village_V1-2-1'!$A:$AB,4,FALSE)</f>
        <v>12.8034499649</v>
      </c>
      <c r="F452" s="155">
        <f>VLOOKUP(A452,'Questions_de_Village_V1-2-1'!$A:$AB,5,FALSE)</f>
        <v>16.7395702102</v>
      </c>
      <c r="G452" s="155">
        <f>VLOOKUP(A452,'Questions_de_Village_V1-2-1'!$A:$AB,6,FALSE)</f>
        <v>298.04737258699998</v>
      </c>
      <c r="H452" s="155"/>
      <c r="I452" s="155" t="str">
        <f>VLOOKUP(A452,'Questions_de_Village_V1-2-1'!$A:$AB,10,FALSE)</f>
        <v>Kouka</v>
      </c>
      <c r="J452" s="155" t="str">
        <f>VLOOKUP(A452,'Questions_de_Village_V1-2-1'!$A:$AB,11,FALSE)</f>
        <v>Tersefe</v>
      </c>
      <c r="K452" s="155" t="str">
        <f>VLOOKUP(A452,'Questions_de_Village_V1-2-1'!$A:$AB,14,FALSE)</f>
        <v>bh_in_village</v>
      </c>
      <c r="L452" s="155">
        <f>VLOOKUP(A452,'Questions_de_Village_V1-2-1'!$A:$AB,15,FALSE)</f>
        <v>1</v>
      </c>
      <c r="M452" s="155">
        <f>VLOOKUP(A452,'Questions_de_Village_V1-2-1'!$A:$AB,16,FALSE)</f>
        <v>0</v>
      </c>
      <c r="N452" s="130"/>
      <c r="O452" s="130"/>
      <c r="P452" s="130">
        <v>1115</v>
      </c>
      <c r="Q452" s="130">
        <v>1268</v>
      </c>
      <c r="R452" s="130">
        <v>154</v>
      </c>
      <c r="S452" s="128">
        <v>1159</v>
      </c>
      <c r="T452" s="128">
        <v>834</v>
      </c>
      <c r="U452" s="132">
        <v>71.958584987057804</v>
      </c>
      <c r="V452" s="128">
        <v>468</v>
      </c>
      <c r="W452" s="132">
        <v>40.379637618636757</v>
      </c>
      <c r="X452" s="131">
        <v>7.5259740259740262</v>
      </c>
      <c r="Y452" s="131">
        <v>5.4155844155844157</v>
      </c>
      <c r="Z452" s="131">
        <v>3.0389610389610389</v>
      </c>
      <c r="AA452" s="134">
        <v>139</v>
      </c>
      <c r="AB452" s="132">
        <v>90.259740259740255</v>
      </c>
      <c r="AC452" s="134">
        <v>13</v>
      </c>
      <c r="AD452" s="132">
        <v>8.4415584415584419</v>
      </c>
      <c r="AE452" s="134">
        <v>2</v>
      </c>
      <c r="AF452" s="132">
        <v>1.2987012987012987</v>
      </c>
      <c r="AG452" s="134">
        <v>0</v>
      </c>
      <c r="AH452" s="132">
        <v>0</v>
      </c>
      <c r="AI452" s="130">
        <v>209</v>
      </c>
      <c r="AJ452" s="130">
        <v>259</v>
      </c>
      <c r="AK452" s="132">
        <v>44.658119658119659</v>
      </c>
      <c r="AL452" s="132">
        <v>55.341880341880348</v>
      </c>
      <c r="AM452" s="132">
        <v>100</v>
      </c>
      <c r="AN452" s="133">
        <v>32.241452991452988</v>
      </c>
    </row>
    <row r="453" spans="1:40" x14ac:dyDescent="0.25">
      <c r="A453" s="149" t="s">
        <v>932</v>
      </c>
      <c r="B453" s="130" t="s">
        <v>1788</v>
      </c>
      <c r="C453" s="155" t="str">
        <f>VLOOKUP(A453,'Questions_de_Village_V1-2-1'!$A:$AB,1,FALSE)</f>
        <v>Mangondi 2</v>
      </c>
      <c r="D453" s="155" t="str">
        <f>VLOOKUP(A453,'Questions_de_Village_V1-2-1'!$A:$AB,9,FALSE)</f>
        <v>Mangoudi 1</v>
      </c>
      <c r="E453" s="155">
        <f>VLOOKUP(A453,'Questions_de_Village_V1-2-1'!$A:$AB,4,FALSE)</f>
        <v>12.797345221</v>
      </c>
      <c r="F453" s="155">
        <f>VLOOKUP(A453,'Questions_de_Village_V1-2-1'!$A:$AB,5,FALSE)</f>
        <v>16.742261332000002</v>
      </c>
      <c r="G453" s="155">
        <f>VLOOKUP(A453,'Questions_de_Village_V1-2-1'!$A:$AB,6,FALSE)</f>
        <v>310.41012071400002</v>
      </c>
      <c r="H453" s="155"/>
      <c r="I453" s="155" t="str">
        <f>VLOOKUP(A453,'Questions_de_Village_V1-2-1'!$A:$AB,10,FALSE)</f>
        <v>Kouka</v>
      </c>
      <c r="J453" s="155" t="str">
        <f>VLOOKUP(A453,'Questions_de_Village_V1-2-1'!$A:$AB,11,FALSE)</f>
        <v>Tersefe</v>
      </c>
      <c r="K453" s="155" t="str">
        <f>VLOOKUP(A453,'Questions_de_Village_V1-2-1'!$A:$AB,14,FALSE)</f>
        <v>open_well_in_or_near_village</v>
      </c>
      <c r="L453" s="155">
        <f>VLOOKUP(A453,'Questions_de_Village_V1-2-1'!$A:$AB,15,FALSE)</f>
        <v>0</v>
      </c>
      <c r="M453" s="155">
        <f>VLOOKUP(A453,'Questions_de_Village_V1-2-1'!$A:$AB,16,FALSE)</f>
        <v>0</v>
      </c>
      <c r="N453" s="130"/>
      <c r="O453" s="130"/>
      <c r="P453" s="130">
        <v>1269</v>
      </c>
      <c r="Q453" s="130">
        <v>1410</v>
      </c>
      <c r="R453" s="130">
        <v>142</v>
      </c>
      <c r="S453" s="128">
        <v>1013</v>
      </c>
      <c r="T453" s="128">
        <v>706</v>
      </c>
      <c r="U453" s="132">
        <v>69.693978282329709</v>
      </c>
      <c r="V453" s="128">
        <v>352</v>
      </c>
      <c r="W453" s="132">
        <v>34.748272458045406</v>
      </c>
      <c r="X453" s="131">
        <v>7.1338028169014081</v>
      </c>
      <c r="Y453" s="131">
        <v>5.0428571428571427</v>
      </c>
      <c r="Z453" s="131">
        <v>2.4788732394366195</v>
      </c>
      <c r="AA453" s="134">
        <v>118</v>
      </c>
      <c r="AB453" s="132">
        <v>83.098591549295776</v>
      </c>
      <c r="AC453" s="134">
        <v>21</v>
      </c>
      <c r="AD453" s="132">
        <v>14.788732394366196</v>
      </c>
      <c r="AE453" s="134">
        <v>2</v>
      </c>
      <c r="AF453" s="132">
        <v>1.4084507042253522</v>
      </c>
      <c r="AG453" s="134">
        <v>1</v>
      </c>
      <c r="AH453" s="132">
        <v>0.70422535211267612</v>
      </c>
      <c r="AI453" s="130">
        <v>175</v>
      </c>
      <c r="AJ453" s="130">
        <v>177</v>
      </c>
      <c r="AK453" s="132">
        <v>49.715909090909086</v>
      </c>
      <c r="AL453" s="132">
        <v>50.284090909090907</v>
      </c>
      <c r="AM453" s="132">
        <v>100</v>
      </c>
      <c r="AN453" s="133">
        <v>36.019886363636367</v>
      </c>
    </row>
    <row r="454" spans="1:40" x14ac:dyDescent="0.25">
      <c r="A454" s="71" t="s">
        <v>1499</v>
      </c>
      <c r="B454" s="130" t="s">
        <v>1499</v>
      </c>
      <c r="C454" s="155" t="str">
        <f>VLOOKUP(A454,'Questions_de_Village_V1-2-1'!$A:$AB,1,FALSE)</f>
        <v xml:space="preserve">Mankache </v>
      </c>
      <c r="D454" s="155" t="str">
        <f>VLOOKUP(A454,'Questions_de_Village_V1-2-1'!$A:$AB,9,FALSE)</f>
        <v>Mankache</v>
      </c>
      <c r="E454" s="155">
        <f>VLOOKUP(A454,'Questions_de_Village_V1-2-1'!$A:$AB,4,FALSE)</f>
        <v>12.0780234949</v>
      </c>
      <c r="F454" s="155">
        <f>VLOOKUP(A454,'Questions_de_Village_V1-2-1'!$A:$AB,5,FALSE)</f>
        <v>17.458735493599999</v>
      </c>
      <c r="G454" s="155">
        <f>VLOOKUP(A454,'Questions_de_Village_V1-2-1'!$A:$AB,6,FALSE)</f>
        <v>351.37107710700002</v>
      </c>
      <c r="H454" s="155"/>
      <c r="I454" s="155" t="str">
        <f>VLOOKUP(A454,'Questions_de_Village_V1-2-1'!$A:$AB,10,FALSE)</f>
        <v>Amloudouba</v>
      </c>
      <c r="J454" s="155" t="str">
        <f>VLOOKUP(A454,'Questions_de_Village_V1-2-1'!$A:$AB,11,FALSE)</f>
        <v>Arbouchatak</v>
      </c>
      <c r="K454" s="155" t="str">
        <f>VLOOKUP(A454,'Questions_de_Village_V1-2-1'!$A:$AB,14,FALSE)</f>
        <v>swamp_near_by</v>
      </c>
      <c r="L454" s="155">
        <f>VLOOKUP(A454,'Questions_de_Village_V1-2-1'!$A:$AB,15,FALSE)</f>
        <v>0</v>
      </c>
      <c r="M454" s="155">
        <f>VLOOKUP(A454,'Questions_de_Village_V1-2-1'!$A:$AB,16,FALSE)</f>
        <v>0</v>
      </c>
      <c r="N454" s="130"/>
      <c r="O454" s="130"/>
      <c r="P454" s="130">
        <v>673</v>
      </c>
      <c r="Q454" s="130">
        <v>751</v>
      </c>
      <c r="R454" s="130">
        <v>79</v>
      </c>
      <c r="S454" s="128">
        <v>464</v>
      </c>
      <c r="T454" s="128">
        <v>316</v>
      </c>
      <c r="U454" s="132">
        <v>68.103448275862064</v>
      </c>
      <c r="V454" s="128">
        <v>97</v>
      </c>
      <c r="W454" s="132">
        <v>20.905172413793103</v>
      </c>
      <c r="X454" s="131">
        <v>5.8734177215189876</v>
      </c>
      <c r="Y454" s="131">
        <v>4</v>
      </c>
      <c r="Z454" s="131">
        <v>1.2278481012658229</v>
      </c>
      <c r="AA454" s="134">
        <v>77</v>
      </c>
      <c r="AB454" s="132">
        <v>97.468354430379748</v>
      </c>
      <c r="AC454" s="134">
        <v>1</v>
      </c>
      <c r="AD454" s="132">
        <v>1.2658227848101267</v>
      </c>
      <c r="AE454" s="134">
        <v>1</v>
      </c>
      <c r="AF454" s="132">
        <v>1.2658227848101267</v>
      </c>
      <c r="AG454" s="134">
        <v>0</v>
      </c>
      <c r="AH454" s="132">
        <v>0</v>
      </c>
      <c r="AI454" s="130">
        <v>66</v>
      </c>
      <c r="AJ454" s="130">
        <v>31</v>
      </c>
      <c r="AK454" s="132">
        <v>68.041237113402062</v>
      </c>
      <c r="AL454" s="132">
        <v>31.958762886597935</v>
      </c>
      <c r="AM454" s="132">
        <v>100</v>
      </c>
      <c r="AN454" s="133">
        <v>31.721649484536083</v>
      </c>
    </row>
    <row r="455" spans="1:40" x14ac:dyDescent="0.25">
      <c r="A455" s="149" t="s">
        <v>1801</v>
      </c>
      <c r="B455" s="130" t="s">
        <v>1801</v>
      </c>
      <c r="C455" s="155" t="str">
        <f>VLOOKUP(A455,'Questions_de_Village_V1-2-1'!$A:$AB,1,FALSE)</f>
        <v>Mantaga Alread</v>
      </c>
      <c r="D455" s="155" t="str">
        <f>VLOOKUP(A455,'Questions_de_Village_V1-2-1'!$A:$AB,9,FALSE)</f>
        <v>Moito</v>
      </c>
      <c r="E455" s="155">
        <f>VLOOKUP(A455,'Questions_de_Village_V1-2-1'!$A:$AB,4,FALSE)</f>
        <v>12.37426666</v>
      </c>
      <c r="F455" s="155">
        <f>VLOOKUP(A455,'Questions_de_Village_V1-2-1'!$A:$AB,5,FALSE)</f>
        <v>16.121865847599999</v>
      </c>
      <c r="G455" s="155">
        <f>VLOOKUP(A455,'Questions_de_Village_V1-2-1'!$A:$AB,6,FALSE)</f>
        <v>306.461237799</v>
      </c>
      <c r="H455" s="155"/>
      <c r="I455" s="155" t="str">
        <f>VLOOKUP(A455,'Questions_de_Village_V1-2-1'!$A:$AB,10,FALSE)</f>
        <v>Assala</v>
      </c>
      <c r="J455" s="155" t="str">
        <f>VLOOKUP(A455,'Questions_de_Village_V1-2-1'!$A:$AB,11,FALSE)</f>
        <v>Bisney</v>
      </c>
      <c r="K455" s="155" t="str">
        <f>VLOOKUP(A455,'Questions_de_Village_V1-2-1'!$A:$AB,14,FALSE)</f>
        <v>open_well_far_from_village</v>
      </c>
      <c r="L455" s="155">
        <f>VLOOKUP(A455,'Questions_de_Village_V1-2-1'!$A:$AB,15,FALSE)</f>
        <v>0</v>
      </c>
      <c r="M455" s="155">
        <f>VLOOKUP(A455,'Questions_de_Village_V1-2-1'!$A:$AB,16,FALSE)</f>
        <v>0</v>
      </c>
      <c r="N455" s="130"/>
      <c r="O455" s="130"/>
      <c r="P455" s="130">
        <v>1095</v>
      </c>
      <c r="Q455" s="130">
        <v>1109</v>
      </c>
      <c r="R455" s="130">
        <v>15</v>
      </c>
      <c r="S455" s="128">
        <v>82</v>
      </c>
      <c r="T455" s="128">
        <v>51</v>
      </c>
      <c r="U455" s="132">
        <v>62.195121951219512</v>
      </c>
      <c r="V455" s="128">
        <v>30</v>
      </c>
      <c r="W455" s="132">
        <v>36.585365853658537</v>
      </c>
      <c r="X455" s="131">
        <v>5.4666666666666668</v>
      </c>
      <c r="Y455" s="131">
        <v>3.4</v>
      </c>
      <c r="Z455" s="131">
        <v>2</v>
      </c>
      <c r="AA455" s="134">
        <v>14</v>
      </c>
      <c r="AB455" s="132">
        <v>93.333333333333329</v>
      </c>
      <c r="AC455" s="134">
        <v>1</v>
      </c>
      <c r="AD455" s="132">
        <v>6.666666666666667</v>
      </c>
      <c r="AE455" s="134">
        <v>0</v>
      </c>
      <c r="AF455" s="132">
        <v>0</v>
      </c>
      <c r="AG455" s="134">
        <v>0</v>
      </c>
      <c r="AH455" s="132">
        <v>0</v>
      </c>
      <c r="AI455" s="130">
        <v>13</v>
      </c>
      <c r="AJ455" s="130">
        <v>17</v>
      </c>
      <c r="AK455" s="132">
        <v>43.333333333333336</v>
      </c>
      <c r="AL455" s="132">
        <v>56.666666666666664</v>
      </c>
      <c r="AM455" s="132">
        <v>100</v>
      </c>
      <c r="AN455" s="133">
        <v>27.7</v>
      </c>
    </row>
    <row r="456" spans="1:40" x14ac:dyDescent="0.25">
      <c r="A456" s="69" t="s">
        <v>97</v>
      </c>
      <c r="B456" s="130" t="s">
        <v>97</v>
      </c>
      <c r="C456" s="155" t="str">
        <f>VLOOKUP(A456,'Questions_de_Village_V1-2-1'!$A:$AB,1,FALSE)</f>
        <v>Mantcherne</v>
      </c>
      <c r="D456" s="155" t="str">
        <f>VLOOKUP(A456,'Questions_de_Village_V1-2-1'!$A:$AB,9,FALSE)</f>
        <v>Matcherne</v>
      </c>
      <c r="E456" s="155">
        <f>VLOOKUP(A456,'Questions_de_Village_V1-2-1'!$A:$AB,4,FALSE)</f>
        <v>12.114756095000001</v>
      </c>
      <c r="F456" s="155">
        <f>VLOOKUP(A456,'Questions_de_Village_V1-2-1'!$A:$AB,5,FALSE)</f>
        <v>17.488474175099999</v>
      </c>
      <c r="G456" s="155">
        <f>VLOOKUP(A456,'Questions_de_Village_V1-2-1'!$A:$AB,6,FALSE)</f>
        <v>330.76094313300001</v>
      </c>
      <c r="H456" s="155"/>
      <c r="I456" s="155" t="str">
        <f>VLOOKUP(A456,'Questions_de_Village_V1-2-1'!$A:$AB,10,FALSE)</f>
        <v>Amloudouba</v>
      </c>
      <c r="J456" s="155" t="str">
        <f>VLOOKUP(A456,'Questions_de_Village_V1-2-1'!$A:$AB,11,FALSE)</f>
        <v>Arbouchatak</v>
      </c>
      <c r="K456" s="155" t="str">
        <f>VLOOKUP(A456,'Questions_de_Village_V1-2-1'!$A:$AB,14,FALSE)</f>
        <v>swamp_far_away</v>
      </c>
      <c r="L456" s="155">
        <f>VLOOKUP(A456,'Questions_de_Village_V1-2-1'!$A:$AB,15,FALSE)</f>
        <v>0</v>
      </c>
      <c r="M456" s="155">
        <f>VLOOKUP(A456,'Questions_de_Village_V1-2-1'!$A:$AB,16,FALSE)</f>
        <v>0</v>
      </c>
      <c r="N456" s="130"/>
      <c r="O456" s="130"/>
      <c r="P456" s="130">
        <v>752</v>
      </c>
      <c r="Q456" s="130">
        <v>778</v>
      </c>
      <c r="R456" s="130">
        <v>27</v>
      </c>
      <c r="S456" s="128">
        <v>140</v>
      </c>
      <c r="T456" s="128">
        <v>91</v>
      </c>
      <c r="U456" s="132">
        <v>65</v>
      </c>
      <c r="V456" s="128">
        <v>31</v>
      </c>
      <c r="W456" s="132">
        <v>22.142857142857142</v>
      </c>
      <c r="X456" s="131">
        <v>5.1851851851851851</v>
      </c>
      <c r="Y456" s="131">
        <v>3.3703703703703702</v>
      </c>
      <c r="Z456" s="131">
        <v>1.1481481481481481</v>
      </c>
      <c r="AA456" s="134">
        <v>26</v>
      </c>
      <c r="AB456" s="132">
        <v>96.296296296296291</v>
      </c>
      <c r="AC456" s="134">
        <v>0</v>
      </c>
      <c r="AD456" s="132">
        <v>0</v>
      </c>
      <c r="AE456" s="134">
        <v>0</v>
      </c>
      <c r="AF456" s="132">
        <v>0</v>
      </c>
      <c r="AG456" s="134">
        <v>0</v>
      </c>
      <c r="AH456" s="132">
        <v>0</v>
      </c>
      <c r="AI456" s="130">
        <v>17</v>
      </c>
      <c r="AJ456" s="130">
        <v>14</v>
      </c>
      <c r="AK456" s="132">
        <v>54.838709677419352</v>
      </c>
      <c r="AL456" s="132">
        <v>45.161290322580641</v>
      </c>
      <c r="AM456" s="132">
        <v>100</v>
      </c>
      <c r="AN456" s="133">
        <v>34.903225806451616</v>
      </c>
    </row>
    <row r="457" spans="1:40" x14ac:dyDescent="0.25">
      <c r="A457" s="129" t="s">
        <v>97</v>
      </c>
      <c r="B457" s="130" t="s">
        <v>97</v>
      </c>
      <c r="C457" s="155" t="str">
        <f>VLOOKUP(A457,'Questions_de_Village_V1-2-1'!$A:$AB,1,FALSE)</f>
        <v>Mantcherne</v>
      </c>
      <c r="D457" s="155" t="str">
        <f>VLOOKUP(A457,'Questions_de_Village_V1-2-1'!$A:$AB,9,FALSE)</f>
        <v>Matcherne</v>
      </c>
      <c r="E457" s="155">
        <f>VLOOKUP(A457,'Questions_de_Village_V1-2-1'!$A:$AB,4,FALSE)</f>
        <v>12.114756095000001</v>
      </c>
      <c r="F457" s="155">
        <f>VLOOKUP(A457,'Questions_de_Village_V1-2-1'!$A:$AB,5,FALSE)</f>
        <v>17.488474175099999</v>
      </c>
      <c r="G457" s="155">
        <f>VLOOKUP(A457,'Questions_de_Village_V1-2-1'!$A:$AB,6,FALSE)</f>
        <v>330.76094313300001</v>
      </c>
      <c r="H457" s="155"/>
      <c r="I457" s="155" t="str">
        <f>VLOOKUP(A457,'Questions_de_Village_V1-2-1'!$A:$AB,10,FALSE)</f>
        <v>Amloudouba</v>
      </c>
      <c r="J457" s="155" t="str">
        <f>VLOOKUP(A457,'Questions_de_Village_V1-2-1'!$A:$AB,11,FALSE)</f>
        <v>Arbouchatak</v>
      </c>
      <c r="K457" s="155" t="str">
        <f>VLOOKUP(A457,'Questions_de_Village_V1-2-1'!$A:$AB,14,FALSE)</f>
        <v>swamp_far_away</v>
      </c>
      <c r="L457" s="155">
        <f>VLOOKUP(A457,'Questions_de_Village_V1-2-1'!$A:$AB,15,FALSE)</f>
        <v>0</v>
      </c>
      <c r="M457" s="155">
        <f>VLOOKUP(A457,'Questions_de_Village_V1-2-1'!$A:$AB,16,FALSE)</f>
        <v>0</v>
      </c>
      <c r="N457" s="130"/>
      <c r="O457" s="130"/>
      <c r="P457" s="130">
        <v>869</v>
      </c>
      <c r="Q457" s="130">
        <v>1083</v>
      </c>
      <c r="R457" s="130">
        <v>215</v>
      </c>
      <c r="S457" s="128">
        <v>1476</v>
      </c>
      <c r="T457" s="128">
        <v>1046</v>
      </c>
      <c r="U457" s="132">
        <v>70.867208672086718</v>
      </c>
      <c r="V457" s="128">
        <v>381</v>
      </c>
      <c r="W457" s="132">
        <v>25.8130081300813</v>
      </c>
      <c r="X457" s="131">
        <v>6.8651162790697677</v>
      </c>
      <c r="Y457" s="131">
        <v>4.8651162790697677</v>
      </c>
      <c r="Z457" s="131">
        <v>1.7720930232558139</v>
      </c>
      <c r="AA457" s="134">
        <v>198</v>
      </c>
      <c r="AB457" s="132">
        <v>92.093023255813961</v>
      </c>
      <c r="AC457" s="134">
        <v>15</v>
      </c>
      <c r="AD457" s="132">
        <v>6.9767441860465116</v>
      </c>
      <c r="AE457" s="134">
        <v>0</v>
      </c>
      <c r="AF457" s="132">
        <v>0</v>
      </c>
      <c r="AG457" s="134">
        <v>0</v>
      </c>
      <c r="AH457" s="132">
        <v>0</v>
      </c>
      <c r="AI457" s="130">
        <v>198</v>
      </c>
      <c r="AJ457" s="130">
        <v>183</v>
      </c>
      <c r="AK457" s="132">
        <v>51.968503937007867</v>
      </c>
      <c r="AL457" s="132">
        <v>48.031496062992126</v>
      </c>
      <c r="AM457" s="132">
        <v>100</v>
      </c>
      <c r="AN457" s="133">
        <v>24.72965879265092</v>
      </c>
    </row>
    <row r="458" spans="1:40" x14ac:dyDescent="0.25">
      <c r="A458" s="150" t="s">
        <v>1109</v>
      </c>
      <c r="B458" s="130" t="s">
        <v>1109</v>
      </c>
      <c r="C458" s="155" t="str">
        <f>VLOOKUP(A458,'Questions_de_Village_V1-2-1'!$A:$AB,1,FALSE)</f>
        <v>Marchouche</v>
      </c>
      <c r="D458" s="155" t="str">
        <f>VLOOKUP(A458,'Questions_de_Village_V1-2-1'!$A:$AB,9,FALSE)</f>
        <v>Marchouch</v>
      </c>
      <c r="E458" s="155">
        <f>VLOOKUP(A458,'Questions_de_Village_V1-2-1'!$A:$AB,4,FALSE)</f>
        <v>12.3748145741</v>
      </c>
      <c r="F458" s="155">
        <f>VLOOKUP(A458,'Questions_de_Village_V1-2-1'!$A:$AB,5,FALSE)</f>
        <v>16.739601733899999</v>
      </c>
      <c r="G458" s="155">
        <f>VLOOKUP(A458,'Questions_de_Village_V1-2-1'!$A:$AB,6,FALSE)</f>
        <v>295.52988108699998</v>
      </c>
      <c r="H458" s="155"/>
      <c r="I458" s="155" t="str">
        <f>VLOOKUP(A458,'Questions_de_Village_V1-2-1'!$A:$AB,10,FALSE)</f>
        <v>Daibaba_1_Maigana_</v>
      </c>
      <c r="J458" s="155" t="str">
        <f>VLOOKUP(A458,'Questions_de_Village_V1-2-1'!$A:$AB,11,FALSE)</f>
        <v>Albirebi</v>
      </c>
      <c r="K458" s="155" t="str">
        <f>VLOOKUP(A458,'Questions_de_Village_V1-2-1'!$A:$AB,14,FALSE)</f>
        <v>bh_in_village</v>
      </c>
      <c r="L458" s="155">
        <f>VLOOKUP(A458,'Questions_de_Village_V1-2-1'!$A:$AB,15,FALSE)</f>
        <v>1</v>
      </c>
      <c r="M458" s="155">
        <f>VLOOKUP(A458,'Questions_de_Village_V1-2-1'!$A:$AB,16,FALSE)</f>
        <v>1</v>
      </c>
      <c r="N458" s="130"/>
      <c r="O458" s="130"/>
      <c r="P458" s="130">
        <v>1379</v>
      </c>
      <c r="Q458" s="130">
        <v>1422</v>
      </c>
      <c r="R458" s="130">
        <v>44</v>
      </c>
      <c r="S458" s="128">
        <v>314</v>
      </c>
      <c r="T458" s="128">
        <v>216</v>
      </c>
      <c r="U458" s="132">
        <v>68.789808917197448</v>
      </c>
      <c r="V458" s="128">
        <v>135</v>
      </c>
      <c r="W458" s="132">
        <v>42.99363057324841</v>
      </c>
      <c r="X458" s="131">
        <v>7.1363636363636367</v>
      </c>
      <c r="Y458" s="131">
        <v>4.9090909090909092</v>
      </c>
      <c r="Z458" s="131">
        <v>3.0681818181818183</v>
      </c>
      <c r="AA458" s="134">
        <v>36</v>
      </c>
      <c r="AB458" s="132">
        <v>81.818181818181827</v>
      </c>
      <c r="AC458" s="134">
        <v>6</v>
      </c>
      <c r="AD458" s="132">
        <v>13.636363636363635</v>
      </c>
      <c r="AE458" s="134">
        <v>2</v>
      </c>
      <c r="AF458" s="132">
        <v>4.5454545454545459</v>
      </c>
      <c r="AG458" s="134">
        <v>0</v>
      </c>
      <c r="AH458" s="132">
        <v>0</v>
      </c>
      <c r="AI458" s="130">
        <v>59</v>
      </c>
      <c r="AJ458" s="130">
        <v>76</v>
      </c>
      <c r="AK458" s="132">
        <v>43.703703703703702</v>
      </c>
      <c r="AL458" s="132">
        <v>56.296296296296298</v>
      </c>
      <c r="AM458" s="132">
        <v>100</v>
      </c>
      <c r="AN458" s="133">
        <v>34.244444444444447</v>
      </c>
    </row>
    <row r="459" spans="1:40" x14ac:dyDescent="0.25">
      <c r="A459" s="129" t="s">
        <v>1395</v>
      </c>
      <c r="B459" s="130" t="s">
        <v>1395</v>
      </c>
      <c r="C459" s="155" t="str">
        <f>VLOOKUP(A459,'Questions_de_Village_V1-2-1'!$A:$AB,1,FALSE)</f>
        <v>Mardia</v>
      </c>
      <c r="D459" s="155" t="str">
        <f>VLOOKUP(A459,'Questions_de_Village_V1-2-1'!$A:$AB,9,FALSE)</f>
        <v>Mardia1</v>
      </c>
      <c r="E459" s="155">
        <f>VLOOKUP(A459,'Questions_de_Village_V1-2-1'!$A:$AB,4,FALSE)</f>
        <v>12.588752529000001</v>
      </c>
      <c r="F459" s="155">
        <f>VLOOKUP(A459,'Questions_de_Village_V1-2-1'!$A:$AB,5,FALSE)</f>
        <v>16.5558627172</v>
      </c>
      <c r="G459" s="155">
        <f>VLOOKUP(A459,'Questions_de_Village_V1-2-1'!$A:$AB,6,FALSE)</f>
        <v>295.35203562999999</v>
      </c>
      <c r="H459" s="155"/>
      <c r="I459" s="155" t="str">
        <f>VLOOKUP(A459,'Questions_de_Village_V1-2-1'!$A:$AB,10,FALSE)</f>
        <v>Moito</v>
      </c>
      <c r="J459" s="155" t="str">
        <f>VLOOKUP(A459,'Questions_de_Village_V1-2-1'!$A:$AB,11,FALSE)</f>
        <v>Moito</v>
      </c>
      <c r="K459" s="155" t="str">
        <f>VLOOKUP(A459,'Questions_de_Village_V1-2-1'!$A:$AB,14,FALSE)</f>
        <v>open_well_in_or_near_village</v>
      </c>
      <c r="L459" s="155">
        <f>VLOOKUP(A459,'Questions_de_Village_V1-2-1'!$A:$AB,15,FALSE)</f>
        <v>0</v>
      </c>
      <c r="M459" s="155">
        <f>VLOOKUP(A459,'Questions_de_Village_V1-2-1'!$A:$AB,16,FALSE)</f>
        <v>3</v>
      </c>
      <c r="N459" s="130"/>
      <c r="O459" s="130"/>
      <c r="P459" s="130">
        <v>789</v>
      </c>
      <c r="Q459" s="130">
        <v>921</v>
      </c>
      <c r="R459" s="130">
        <v>133</v>
      </c>
      <c r="S459" s="128">
        <v>875</v>
      </c>
      <c r="T459" s="128">
        <v>626</v>
      </c>
      <c r="U459" s="132">
        <v>71.542857142857144</v>
      </c>
      <c r="V459" s="128">
        <v>178</v>
      </c>
      <c r="W459" s="132">
        <v>20.342857142857142</v>
      </c>
      <c r="X459" s="131">
        <v>6.5789473684210522</v>
      </c>
      <c r="Y459" s="131">
        <v>5.0483870967741939</v>
      </c>
      <c r="Z459" s="131">
        <v>1.3383458646616542</v>
      </c>
      <c r="AA459" s="134">
        <v>116</v>
      </c>
      <c r="AB459" s="132">
        <v>87.218045112781951</v>
      </c>
      <c r="AC459" s="134">
        <v>8</v>
      </c>
      <c r="AD459" s="132">
        <v>6.0150375939849621</v>
      </c>
      <c r="AE459" s="134">
        <v>0</v>
      </c>
      <c r="AF459" s="132">
        <v>0</v>
      </c>
      <c r="AG459" s="134">
        <v>0</v>
      </c>
      <c r="AH459" s="132">
        <v>0</v>
      </c>
      <c r="AI459" s="130">
        <v>94</v>
      </c>
      <c r="AJ459" s="130">
        <v>84</v>
      </c>
      <c r="AK459" s="132">
        <v>52.80898876404494</v>
      </c>
      <c r="AL459" s="132">
        <v>47.191011235955052</v>
      </c>
      <c r="AM459" s="132">
        <v>100</v>
      </c>
      <c r="AN459" s="133">
        <v>33.40449438202247</v>
      </c>
    </row>
    <row r="460" spans="1:40" x14ac:dyDescent="0.25">
      <c r="A460" s="129" t="s">
        <v>1918</v>
      </c>
      <c r="B460" s="130" t="s">
        <v>1918</v>
      </c>
      <c r="C460" s="155" t="str">
        <f>VLOOKUP(A460,'Questions_de_Village_V1-2-1'!$A:$AB,1,FALSE)</f>
        <v>Mariada</v>
      </c>
      <c r="D460" s="155" t="str">
        <f>VLOOKUP(A460,'Questions_de_Village_V1-2-1'!$A:$AB,9,FALSE)</f>
        <v>Marioud Tom</v>
      </c>
      <c r="E460" s="155">
        <f>VLOOKUP(A460,'Questions_de_Village_V1-2-1'!$A:$AB,4,FALSE)</f>
        <v>12.552312184</v>
      </c>
      <c r="F460" s="155">
        <f>VLOOKUP(A460,'Questions_de_Village_V1-2-1'!$A:$AB,5,FALSE)</f>
        <v>16.747082538000001</v>
      </c>
      <c r="G460" s="155">
        <f>VLOOKUP(A460,'Questions_de_Village_V1-2-1'!$A:$AB,6,FALSE)</f>
        <v>273.47316667699999</v>
      </c>
      <c r="H460" s="155"/>
      <c r="I460" s="155" t="str">
        <f>VLOOKUP(A460,'Questions_de_Village_V1-2-1'!$A:$AB,10,FALSE)</f>
        <v>Mayakne</v>
      </c>
      <c r="J460" s="155" t="str">
        <f>VLOOKUP(A460,'Questions_de_Village_V1-2-1'!$A:$AB,11,FALSE)</f>
        <v>Gambir</v>
      </c>
      <c r="K460" s="155" t="str">
        <f>VLOOKUP(A460,'Questions_de_Village_V1-2-1'!$A:$AB,14,FALSE)</f>
        <v>bh_in_next_village</v>
      </c>
      <c r="L460" s="155">
        <f>VLOOKUP(A460,'Questions_de_Village_V1-2-1'!$A:$AB,15,FALSE)</f>
        <v>0</v>
      </c>
      <c r="M460" s="155">
        <f>VLOOKUP(A460,'Questions_de_Village_V1-2-1'!$A:$AB,16,FALSE)</f>
        <v>1</v>
      </c>
      <c r="N460" s="130"/>
      <c r="O460" s="130"/>
      <c r="P460" s="130">
        <v>742</v>
      </c>
      <c r="Q460" s="130">
        <v>788</v>
      </c>
      <c r="R460" s="130">
        <v>47</v>
      </c>
      <c r="S460" s="128">
        <v>341</v>
      </c>
      <c r="T460" s="128">
        <v>248</v>
      </c>
      <c r="U460" s="132">
        <v>72.727272727272734</v>
      </c>
      <c r="V460" s="128">
        <v>78</v>
      </c>
      <c r="W460" s="132">
        <v>22.873900293255129</v>
      </c>
      <c r="X460" s="131">
        <v>7.2553191489361701</v>
      </c>
      <c r="Y460" s="131">
        <v>5.2765957446808507</v>
      </c>
      <c r="Z460" s="131">
        <v>1.6595744680851063</v>
      </c>
      <c r="AA460" s="134">
        <v>44</v>
      </c>
      <c r="AB460" s="132">
        <v>93.61702127659575</v>
      </c>
      <c r="AC460" s="134">
        <v>2</v>
      </c>
      <c r="AD460" s="132">
        <v>4.2553191489361701</v>
      </c>
      <c r="AE460" s="134">
        <v>1</v>
      </c>
      <c r="AF460" s="132">
        <v>2.1276595744680851</v>
      </c>
      <c r="AG460" s="134">
        <v>0</v>
      </c>
      <c r="AH460" s="132">
        <v>0</v>
      </c>
      <c r="AI460" s="130">
        <v>43</v>
      </c>
      <c r="AJ460" s="130">
        <v>35</v>
      </c>
      <c r="AK460" s="132">
        <v>55.128205128205131</v>
      </c>
      <c r="AL460" s="132">
        <v>44.871794871794876</v>
      </c>
      <c r="AM460" s="132">
        <v>100</v>
      </c>
      <c r="AN460" s="133">
        <v>30.858974358974358</v>
      </c>
    </row>
    <row r="461" spans="1:40" x14ac:dyDescent="0.25">
      <c r="A461" s="149" t="s">
        <v>1333</v>
      </c>
      <c r="B461" s="130" t="s">
        <v>1993</v>
      </c>
      <c r="C461" s="155" t="str">
        <f>VLOOKUP(A461,'Questions_de_Village_V1-2-1'!$A:$AB,1,FALSE)</f>
        <v>Mario</v>
      </c>
      <c r="D461" s="155" t="str">
        <f>VLOOKUP(A461,'Questions_de_Village_V1-2-1'!$A:$AB,9,FALSE)</f>
        <v>Mario1</v>
      </c>
      <c r="E461" s="155">
        <f>VLOOKUP(A461,'Questions_de_Village_V1-2-1'!$A:$AB,4,FALSE)</f>
        <v>12.496086384</v>
      </c>
      <c r="F461" s="155">
        <f>VLOOKUP(A461,'Questions_de_Village_V1-2-1'!$A:$AB,5,FALSE)</f>
        <v>16.725703340199999</v>
      </c>
      <c r="G461" s="155">
        <f>VLOOKUP(A461,'Questions_de_Village_V1-2-1'!$A:$AB,6,FALSE)</f>
        <v>298.89545927699999</v>
      </c>
      <c r="H461" s="155"/>
      <c r="I461" s="155" t="str">
        <f>VLOOKUP(A461,'Questions_de_Village_V1-2-1'!$A:$AB,10,FALSE)</f>
        <v>Mayakne</v>
      </c>
      <c r="J461" s="155" t="str">
        <f>VLOOKUP(A461,'Questions_de_Village_V1-2-1'!$A:$AB,11,FALSE)</f>
        <v>Gambir</v>
      </c>
      <c r="K461" s="155" t="str">
        <f>VLOOKUP(A461,'Questions_de_Village_V1-2-1'!$A:$AB,14,FALSE)</f>
        <v>bh_in_next_village</v>
      </c>
      <c r="L461" s="155">
        <f>VLOOKUP(A461,'Questions_de_Village_V1-2-1'!$A:$AB,15,FALSE)</f>
        <v>0</v>
      </c>
      <c r="M461" s="155">
        <f>VLOOKUP(A461,'Questions_de_Village_V1-2-1'!$A:$AB,16,FALSE)</f>
        <v>0</v>
      </c>
      <c r="N461" s="130"/>
      <c r="O461" s="130"/>
      <c r="P461" s="130">
        <v>591</v>
      </c>
      <c r="Q461" s="130">
        <v>595</v>
      </c>
      <c r="R461" s="130">
        <v>5</v>
      </c>
      <c r="S461" s="128">
        <v>34</v>
      </c>
      <c r="T461" s="128">
        <v>24</v>
      </c>
      <c r="U461" s="132">
        <v>70.588235294117652</v>
      </c>
      <c r="V461" s="128">
        <v>12</v>
      </c>
      <c r="W461" s="132">
        <v>35.294117647058826</v>
      </c>
      <c r="X461" s="131">
        <v>6.8</v>
      </c>
      <c r="Y461" s="131">
        <v>4.8</v>
      </c>
      <c r="Z461" s="131">
        <v>2.4</v>
      </c>
      <c r="AA461" s="134">
        <v>5</v>
      </c>
      <c r="AB461" s="132">
        <v>100</v>
      </c>
      <c r="AC461" s="134">
        <v>0</v>
      </c>
      <c r="AD461" s="132">
        <v>0</v>
      </c>
      <c r="AE461" s="134">
        <v>0</v>
      </c>
      <c r="AF461" s="132">
        <v>0</v>
      </c>
      <c r="AG461" s="134">
        <v>0</v>
      </c>
      <c r="AH461" s="132">
        <v>0</v>
      </c>
      <c r="AI461" s="130">
        <v>4</v>
      </c>
      <c r="AJ461" s="130">
        <v>8</v>
      </c>
      <c r="AK461" s="132">
        <v>33.333333333333329</v>
      </c>
      <c r="AL461" s="132">
        <v>66.666666666666657</v>
      </c>
      <c r="AM461" s="132">
        <v>99.999999999999986</v>
      </c>
      <c r="AN461" s="133">
        <v>37.916666666666664</v>
      </c>
    </row>
    <row r="462" spans="1:40" x14ac:dyDescent="0.25">
      <c r="A462" s="149" t="s">
        <v>1334</v>
      </c>
      <c r="B462" s="130" t="s">
        <v>1334</v>
      </c>
      <c r="C462" s="155" t="str">
        <f>VLOOKUP(A462,'Questions_de_Village_V1-2-1'!$A:$AB,1,FALSE)</f>
        <v>Mario 2</v>
      </c>
      <c r="D462" s="155" t="str">
        <f>VLOOKUP(A462,'Questions_de_Village_V1-2-1'!$A:$AB,9,FALSE)</f>
        <v>Mario2</v>
      </c>
      <c r="E462" s="155">
        <f>VLOOKUP(A462,'Questions_de_Village_V1-2-1'!$A:$AB,4,FALSE)</f>
        <v>12.539396698799999</v>
      </c>
      <c r="F462" s="155">
        <f>VLOOKUP(A462,'Questions_de_Village_V1-2-1'!$A:$AB,5,FALSE)</f>
        <v>16.702973377799999</v>
      </c>
      <c r="G462" s="155">
        <f>VLOOKUP(A462,'Questions_de_Village_V1-2-1'!$A:$AB,6,FALSE)</f>
        <v>305.61416152300001</v>
      </c>
      <c r="H462" s="155"/>
      <c r="I462" s="155" t="str">
        <f>VLOOKUP(A462,'Questions_de_Village_V1-2-1'!$A:$AB,10,FALSE)</f>
        <v>Mayakne</v>
      </c>
      <c r="J462" s="155" t="str">
        <f>VLOOKUP(A462,'Questions_de_Village_V1-2-1'!$A:$AB,11,FALSE)</f>
        <v>Gambir</v>
      </c>
      <c r="K462" s="155" t="str">
        <f>VLOOKUP(A462,'Questions_de_Village_V1-2-1'!$A:$AB,14,FALSE)</f>
        <v>bh_in_village</v>
      </c>
      <c r="L462" s="155">
        <f>VLOOKUP(A462,'Questions_de_Village_V1-2-1'!$A:$AB,15,FALSE)</f>
        <v>1</v>
      </c>
      <c r="M462" s="155">
        <f>VLOOKUP(A462,'Questions_de_Village_V1-2-1'!$A:$AB,16,FALSE)</f>
        <v>0</v>
      </c>
      <c r="N462" s="130"/>
      <c r="O462" s="130"/>
      <c r="P462" s="130">
        <v>596</v>
      </c>
      <c r="Q462" s="130">
        <v>682</v>
      </c>
      <c r="R462" s="130">
        <v>87</v>
      </c>
      <c r="S462" s="128">
        <v>524</v>
      </c>
      <c r="T462" s="128">
        <v>364</v>
      </c>
      <c r="U462" s="132">
        <v>69.465648854961842</v>
      </c>
      <c r="V462" s="128">
        <v>130</v>
      </c>
      <c r="W462" s="132">
        <v>24.809160305343511</v>
      </c>
      <c r="X462" s="131">
        <v>6.0229885057471266</v>
      </c>
      <c r="Y462" s="131">
        <v>4.6075949367088604</v>
      </c>
      <c r="Z462" s="131">
        <v>1.4942528735632183</v>
      </c>
      <c r="AA462" s="134">
        <v>79</v>
      </c>
      <c r="AB462" s="132">
        <v>90.804597701149419</v>
      </c>
      <c r="AC462" s="134">
        <v>6</v>
      </c>
      <c r="AD462" s="132">
        <v>6.8965517241379306</v>
      </c>
      <c r="AE462" s="134">
        <v>0</v>
      </c>
      <c r="AF462" s="132">
        <v>0</v>
      </c>
      <c r="AG462" s="134">
        <v>0</v>
      </c>
      <c r="AH462" s="132">
        <v>0</v>
      </c>
      <c r="AI462" s="130">
        <v>62</v>
      </c>
      <c r="AJ462" s="130">
        <v>67</v>
      </c>
      <c r="AK462" s="132">
        <v>47.692307692307693</v>
      </c>
      <c r="AL462" s="132">
        <v>51.538461538461533</v>
      </c>
      <c r="AM462" s="132">
        <v>99.230769230769226</v>
      </c>
      <c r="AN462" s="133">
        <v>35.746153846153845</v>
      </c>
    </row>
    <row r="463" spans="1:40" x14ac:dyDescent="0.25">
      <c r="A463" s="151" t="s">
        <v>868</v>
      </c>
      <c r="B463" s="130" t="s">
        <v>868</v>
      </c>
      <c r="C463" s="155" t="str">
        <f>VLOOKUP(A463,'Questions_de_Village_V1-2-1'!$A:$AB,1,FALSE)</f>
        <v>Massa</v>
      </c>
      <c r="D463" s="155" t="str">
        <f>VLOOKUP(A463,'Questions_de_Village_V1-2-1'!$A:$AB,9,FALSE)</f>
        <v>Massa</v>
      </c>
      <c r="E463" s="155">
        <f>VLOOKUP(A463,'Questions_de_Village_V1-2-1'!$A:$AB,4,FALSE)</f>
        <v>12.829238462799999</v>
      </c>
      <c r="F463" s="155">
        <f>VLOOKUP(A463,'Questions_de_Village_V1-2-1'!$A:$AB,5,FALSE)</f>
        <v>16.6677333017</v>
      </c>
      <c r="G463" s="155">
        <f>VLOOKUP(A463,'Questions_de_Village_V1-2-1'!$A:$AB,6,FALSE)</f>
        <v>302.86278262000002</v>
      </c>
      <c r="H463" s="155"/>
      <c r="I463" s="155" t="str">
        <f>VLOOKUP(A463,'Questions_de_Village_V1-2-1'!$A:$AB,10,FALSE)</f>
        <v>Kouka</v>
      </c>
      <c r="J463" s="155" t="str">
        <f>VLOOKUP(A463,'Questions_de_Village_V1-2-1'!$A:$AB,11,FALSE)</f>
        <v>Tersefe</v>
      </c>
      <c r="K463" s="155" t="str">
        <f>VLOOKUP(A463,'Questions_de_Village_V1-2-1'!$A:$AB,14,FALSE)</f>
        <v>bh_in_village</v>
      </c>
      <c r="L463" s="155">
        <f>VLOOKUP(A463,'Questions_de_Village_V1-2-1'!$A:$AB,15,FALSE)</f>
        <v>1</v>
      </c>
      <c r="M463" s="155">
        <f>VLOOKUP(A463,'Questions_de_Village_V1-2-1'!$A:$AB,16,FALSE)</f>
        <v>0</v>
      </c>
      <c r="N463" s="130"/>
      <c r="O463" s="130"/>
      <c r="P463" s="130">
        <v>766</v>
      </c>
      <c r="Q463" s="130">
        <v>882</v>
      </c>
      <c r="R463" s="130">
        <v>117</v>
      </c>
      <c r="S463" s="128">
        <v>914</v>
      </c>
      <c r="T463" s="128">
        <v>655</v>
      </c>
      <c r="U463" s="132">
        <v>71.663019693654263</v>
      </c>
      <c r="V463" s="128">
        <v>341</v>
      </c>
      <c r="W463" s="132">
        <v>37.308533916849015</v>
      </c>
      <c r="X463" s="131">
        <v>7.8119658119658117</v>
      </c>
      <c r="Y463" s="131">
        <v>5.6465517241379306</v>
      </c>
      <c r="Z463" s="131">
        <v>2.9145299145299144</v>
      </c>
      <c r="AA463" s="134">
        <v>94</v>
      </c>
      <c r="AB463" s="132">
        <v>80.341880341880341</v>
      </c>
      <c r="AC463" s="134">
        <v>20</v>
      </c>
      <c r="AD463" s="132">
        <v>17.094017094017094</v>
      </c>
      <c r="AE463" s="134">
        <v>3</v>
      </c>
      <c r="AF463" s="132">
        <v>2.5641025641025639</v>
      </c>
      <c r="AG463" s="134">
        <v>0</v>
      </c>
      <c r="AH463" s="132">
        <v>0</v>
      </c>
      <c r="AI463" s="130">
        <v>159</v>
      </c>
      <c r="AJ463" s="130">
        <v>182</v>
      </c>
      <c r="AK463" s="132">
        <v>46.62756598240469</v>
      </c>
      <c r="AL463" s="132">
        <v>53.372434017595303</v>
      </c>
      <c r="AM463" s="132">
        <v>100</v>
      </c>
      <c r="AN463" s="133">
        <v>32.888563049853374</v>
      </c>
    </row>
    <row r="464" spans="1:40" x14ac:dyDescent="0.25">
      <c r="A464" s="149" t="s">
        <v>799</v>
      </c>
      <c r="B464" s="130" t="s">
        <v>799</v>
      </c>
      <c r="C464" s="155" t="str">
        <f>VLOOKUP(A464,'Questions_de_Village_V1-2-1'!$A:$AB,1,FALSE)</f>
        <v>Matibga</v>
      </c>
      <c r="D464" s="155" t="str">
        <f>VLOOKUP(A464,'Questions_de_Village_V1-2-1'!$A:$AB,9,FALSE)</f>
        <v>Matibga</v>
      </c>
      <c r="E464" s="155">
        <f>VLOOKUP(A464,'Questions_de_Village_V1-2-1'!$A:$AB,4,FALSE)</f>
        <v>12.7534479948</v>
      </c>
      <c r="F464" s="155">
        <f>VLOOKUP(A464,'Questions_de_Village_V1-2-1'!$A:$AB,5,FALSE)</f>
        <v>16.730214456900001</v>
      </c>
      <c r="G464" s="155">
        <f>VLOOKUP(A464,'Questions_de_Village_V1-2-1'!$A:$AB,6,FALSE)</f>
        <v>316.13734764600002</v>
      </c>
      <c r="H464" s="155"/>
      <c r="I464" s="155" t="str">
        <f>VLOOKUP(A464,'Questions_de_Village_V1-2-1'!$A:$AB,10,FALSE)</f>
        <v>Mayakne</v>
      </c>
      <c r="J464" s="155" t="str">
        <f>VLOOKUP(A464,'Questions_de_Village_V1-2-1'!$A:$AB,11,FALSE)</f>
        <v>Gambir</v>
      </c>
      <c r="K464" s="155" t="str">
        <f>VLOOKUP(A464,'Questions_de_Village_V1-2-1'!$A:$AB,14,FALSE)</f>
        <v>open_well_far_from_village</v>
      </c>
      <c r="L464" s="155">
        <f>VLOOKUP(A464,'Questions_de_Village_V1-2-1'!$A:$AB,15,FALSE)</f>
        <v>0</v>
      </c>
      <c r="M464" s="155">
        <f>VLOOKUP(A464,'Questions_de_Village_V1-2-1'!$A:$AB,16,FALSE)</f>
        <v>1</v>
      </c>
      <c r="N464" s="130"/>
      <c r="O464" s="130"/>
      <c r="P464" s="130">
        <v>1040</v>
      </c>
      <c r="Q464" s="130">
        <v>1117</v>
      </c>
      <c r="R464" s="130">
        <v>78</v>
      </c>
      <c r="S464" s="128">
        <v>471</v>
      </c>
      <c r="T464" s="128">
        <v>321</v>
      </c>
      <c r="U464" s="132">
        <v>68.152866242038215</v>
      </c>
      <c r="V464" s="128">
        <v>85</v>
      </c>
      <c r="W464" s="132">
        <v>18.046709129511676</v>
      </c>
      <c r="X464" s="131">
        <v>6.0384615384615383</v>
      </c>
      <c r="Y464" s="131">
        <v>4.28</v>
      </c>
      <c r="Z464" s="131">
        <v>1.0897435897435896</v>
      </c>
      <c r="AA464" s="134">
        <v>75</v>
      </c>
      <c r="AB464" s="132">
        <v>96.15384615384616</v>
      </c>
      <c r="AC464" s="134">
        <v>3</v>
      </c>
      <c r="AD464" s="132">
        <v>3.8461538461538463</v>
      </c>
      <c r="AE464" s="134">
        <v>0</v>
      </c>
      <c r="AF464" s="132">
        <v>0</v>
      </c>
      <c r="AG464" s="134">
        <v>0</v>
      </c>
      <c r="AH464" s="132">
        <v>0</v>
      </c>
      <c r="AI464" s="130">
        <v>43</v>
      </c>
      <c r="AJ464" s="130">
        <v>41</v>
      </c>
      <c r="AK464" s="132">
        <v>50.588235294117645</v>
      </c>
      <c r="AL464" s="132">
        <v>48.235294117647058</v>
      </c>
      <c r="AM464" s="132">
        <v>98.823529411764696</v>
      </c>
      <c r="AN464" s="133">
        <v>33.129411764705885</v>
      </c>
    </row>
    <row r="465" spans="1:40" x14ac:dyDescent="0.25">
      <c r="A465" s="150" t="s">
        <v>948</v>
      </c>
      <c r="B465" s="130" t="s">
        <v>948</v>
      </c>
      <c r="C465" s="155" t="str">
        <f>VLOOKUP(A465,'Questions_de_Village_V1-2-1'!$A:$AB,1,FALSE)</f>
        <v>Matigba</v>
      </c>
      <c r="D465" s="155" t="str">
        <f>VLOOKUP(A465,'Questions_de_Village_V1-2-1'!$A:$AB,9,FALSE)</f>
        <v>Matébgé</v>
      </c>
      <c r="E465" s="155">
        <f>VLOOKUP(A465,'Questions_de_Village_V1-2-1'!$A:$AB,4,FALSE)</f>
        <v>11.8978598529</v>
      </c>
      <c r="F465" s="155">
        <f>VLOOKUP(A465,'Questions_de_Village_V1-2-1'!$A:$AB,5,FALSE)</f>
        <v>17.237957784900001</v>
      </c>
      <c r="G465" s="155">
        <f>VLOOKUP(A465,'Questions_de_Village_V1-2-1'!$A:$AB,6,FALSE)</f>
        <v>317.38116540999999</v>
      </c>
      <c r="H465" s="155"/>
      <c r="I465" s="155" t="str">
        <f>VLOOKUP(A465,'Questions_de_Village_V1-2-1'!$A:$AB,10,FALSE)</f>
        <v>Yessie</v>
      </c>
      <c r="J465" s="155" t="str">
        <f>VLOOKUP(A465,'Questions_de_Village_V1-2-1'!$A:$AB,11,FALSE)</f>
        <v>Gama</v>
      </c>
      <c r="K465" s="155" t="str">
        <f>VLOOKUP(A465,'Questions_de_Village_V1-2-1'!$A:$AB,14,FALSE)</f>
        <v>bh_in_village</v>
      </c>
      <c r="L465" s="155">
        <f>VLOOKUP(A465,'Questions_de_Village_V1-2-1'!$A:$AB,15,FALSE)</f>
        <v>1</v>
      </c>
      <c r="M465" s="155">
        <f>VLOOKUP(A465,'Questions_de_Village_V1-2-1'!$A:$AB,16,FALSE)</f>
        <v>0</v>
      </c>
      <c r="N465" s="130"/>
      <c r="O465" s="130"/>
      <c r="P465" s="130">
        <v>2317</v>
      </c>
      <c r="Q465" s="130">
        <v>2398</v>
      </c>
      <c r="R465" s="130">
        <v>82</v>
      </c>
      <c r="S465" s="128">
        <v>473</v>
      </c>
      <c r="T465" s="128">
        <v>312</v>
      </c>
      <c r="U465" s="132">
        <v>65.961945031712474</v>
      </c>
      <c r="V465" s="128">
        <v>114</v>
      </c>
      <c r="W465" s="132">
        <v>24.101479915433405</v>
      </c>
      <c r="X465" s="131">
        <v>5.7682926829268295</v>
      </c>
      <c r="Y465" s="131">
        <v>4.16</v>
      </c>
      <c r="Z465" s="131">
        <v>1.3902439024390243</v>
      </c>
      <c r="AA465" s="134">
        <v>73</v>
      </c>
      <c r="AB465" s="132">
        <v>89.024390243902445</v>
      </c>
      <c r="AC465" s="134">
        <v>9</v>
      </c>
      <c r="AD465" s="132">
        <v>10.975609756097562</v>
      </c>
      <c r="AE465" s="134">
        <v>0</v>
      </c>
      <c r="AF465" s="132">
        <v>0</v>
      </c>
      <c r="AG465" s="134">
        <v>0</v>
      </c>
      <c r="AH465" s="132">
        <v>0</v>
      </c>
      <c r="AI465" s="130">
        <v>53</v>
      </c>
      <c r="AJ465" s="130">
        <v>52</v>
      </c>
      <c r="AK465" s="132">
        <v>46.491228070175438</v>
      </c>
      <c r="AL465" s="132">
        <v>45.614035087719294</v>
      </c>
      <c r="AM465" s="132">
        <v>92.10526315789474</v>
      </c>
      <c r="AN465" s="133">
        <v>23.912280701754387</v>
      </c>
    </row>
    <row r="466" spans="1:40" x14ac:dyDescent="0.25">
      <c r="A466" s="149" t="s">
        <v>1220</v>
      </c>
      <c r="B466" s="130" t="s">
        <v>1220</v>
      </c>
      <c r="C466" s="155" t="str">
        <f>VLOOKUP(A466,'Questions_de_Village_V1-2-1'!$A:$AB,1,FALSE)</f>
        <v>Matogse</v>
      </c>
      <c r="D466" s="155" t="str">
        <f>VLOOKUP(A466,'Questions_de_Village_V1-2-1'!$A:$AB,9,FALSE)</f>
        <v>Mitogze</v>
      </c>
      <c r="E466" s="155">
        <f>VLOOKUP(A466,'Questions_de_Village_V1-2-1'!$A:$AB,4,FALSE)</f>
        <v>12.3392155909</v>
      </c>
      <c r="F466" s="155">
        <f>VLOOKUP(A466,'Questions_de_Village_V1-2-1'!$A:$AB,5,FALSE)</f>
        <v>16.979480177300001</v>
      </c>
      <c r="G466" s="155">
        <f>VLOOKUP(A466,'Questions_de_Village_V1-2-1'!$A:$AB,6,FALSE)</f>
        <v>311.85443893899998</v>
      </c>
      <c r="H466" s="155"/>
      <c r="I466" s="155" t="str">
        <f>VLOOKUP(A466,'Questions_de_Village_V1-2-1'!$A:$AB,10,FALSE)</f>
        <v>Tania_1_Bokoro_</v>
      </c>
      <c r="J466" s="155" t="str">
        <f>VLOOKUP(A466,'Questions_de_Village_V1-2-1'!$A:$AB,11,FALSE)</f>
        <v>Bokoro</v>
      </c>
      <c r="K466" s="155" t="str">
        <f>VLOOKUP(A466,'Questions_de_Village_V1-2-1'!$A:$AB,14,FALSE)</f>
        <v>bh_in_village</v>
      </c>
      <c r="L466" s="155">
        <f>VLOOKUP(A466,'Questions_de_Village_V1-2-1'!$A:$AB,15,FALSE)</f>
        <v>2</v>
      </c>
      <c r="M466" s="155">
        <f>VLOOKUP(A466,'Questions_de_Village_V1-2-1'!$A:$AB,16,FALSE)</f>
        <v>0</v>
      </c>
      <c r="N466" s="130"/>
      <c r="O466" s="130"/>
      <c r="P466" s="130">
        <v>3342</v>
      </c>
      <c r="Q466" s="130">
        <v>3367</v>
      </c>
      <c r="R466" s="130">
        <v>26</v>
      </c>
      <c r="S466" s="128">
        <v>157</v>
      </c>
      <c r="T466" s="128">
        <v>101</v>
      </c>
      <c r="U466" s="132">
        <v>64.331210191082803</v>
      </c>
      <c r="V466" s="128">
        <v>48</v>
      </c>
      <c r="W466" s="132">
        <v>30.573248407643312</v>
      </c>
      <c r="X466" s="131">
        <v>6.0384615384615383</v>
      </c>
      <c r="Y466" s="131">
        <v>4.04</v>
      </c>
      <c r="Z466" s="131">
        <v>1.8461538461538463</v>
      </c>
      <c r="AA466" s="134">
        <v>22</v>
      </c>
      <c r="AB466" s="132">
        <v>84.615384615384613</v>
      </c>
      <c r="AC466" s="134">
        <v>4</v>
      </c>
      <c r="AD466" s="132">
        <v>15.384615384615385</v>
      </c>
      <c r="AE466" s="134">
        <v>0</v>
      </c>
      <c r="AF466" s="132">
        <v>0</v>
      </c>
      <c r="AG466" s="134">
        <v>0</v>
      </c>
      <c r="AH466" s="132">
        <v>0</v>
      </c>
      <c r="AI466" s="130">
        <v>18</v>
      </c>
      <c r="AJ466" s="130">
        <v>30</v>
      </c>
      <c r="AK466" s="132">
        <v>37.5</v>
      </c>
      <c r="AL466" s="132">
        <v>62.5</v>
      </c>
      <c r="AM466" s="132">
        <v>100</v>
      </c>
      <c r="AN466" s="133">
        <v>32.375</v>
      </c>
    </row>
    <row r="467" spans="1:40" x14ac:dyDescent="0.25">
      <c r="A467" s="129" t="s">
        <v>1436</v>
      </c>
      <c r="B467" s="130" t="s">
        <v>1436</v>
      </c>
      <c r="C467" s="155" t="str">
        <f>VLOOKUP(A467,'Questions_de_Village_V1-2-1'!$A:$AB,1,FALSE)</f>
        <v>Merecile</v>
      </c>
      <c r="D467" s="155" t="str">
        <f>VLOOKUP(A467,'Questions_de_Village_V1-2-1'!$A:$AB,9,FALSE)</f>
        <v>Miressil2 Alcharé</v>
      </c>
      <c r="E467" s="155">
        <f>VLOOKUP(A467,'Questions_de_Village_V1-2-1'!$A:$AB,4,FALSE)</f>
        <v>11.9824982632</v>
      </c>
      <c r="F467" s="155">
        <f>VLOOKUP(A467,'Questions_de_Village_V1-2-1'!$A:$AB,5,FALSE)</f>
        <v>17.192864914699999</v>
      </c>
      <c r="G467" s="155">
        <f>VLOOKUP(A467,'Questions_de_Village_V1-2-1'!$A:$AB,6,FALSE)</f>
        <v>317.39854000100001</v>
      </c>
      <c r="H467" s="155"/>
      <c r="I467" s="155" t="str">
        <f>VLOOKUP(A467,'Questions_de_Village_V1-2-1'!$A:$AB,10,FALSE)</f>
        <v>Amloudouba</v>
      </c>
      <c r="J467" s="155" t="str">
        <f>VLOOKUP(A467,'Questions_de_Village_V1-2-1'!$A:$AB,11,FALSE)</f>
        <v>Ouled_Bili</v>
      </c>
      <c r="K467" s="155" t="str">
        <f>VLOOKUP(A467,'Questions_de_Village_V1-2-1'!$A:$AB,14,FALSE)</f>
        <v>bh_in_village</v>
      </c>
      <c r="L467" s="155">
        <f>VLOOKUP(A467,'Questions_de_Village_V1-2-1'!$A:$AB,15,FALSE)</f>
        <v>1</v>
      </c>
      <c r="M467" s="155">
        <f>VLOOKUP(A467,'Questions_de_Village_V1-2-1'!$A:$AB,16,FALSE)</f>
        <v>0</v>
      </c>
      <c r="N467" s="130"/>
      <c r="O467" s="130"/>
      <c r="P467" s="130">
        <v>2829</v>
      </c>
      <c r="Q467" s="130">
        <v>2879</v>
      </c>
      <c r="R467" s="130">
        <v>51</v>
      </c>
      <c r="S467" s="128">
        <v>285</v>
      </c>
      <c r="T467" s="128">
        <v>183</v>
      </c>
      <c r="U467" s="132">
        <v>64.21052631578948</v>
      </c>
      <c r="V467" s="128">
        <v>70</v>
      </c>
      <c r="W467" s="132">
        <v>24.561403508771928</v>
      </c>
      <c r="X467" s="131">
        <v>5.5882352941176467</v>
      </c>
      <c r="Y467" s="131">
        <v>4.0666666666666664</v>
      </c>
      <c r="Z467" s="131">
        <v>1.3725490196078431</v>
      </c>
      <c r="AA467" s="134">
        <v>44</v>
      </c>
      <c r="AB467" s="132">
        <v>86.274509803921575</v>
      </c>
      <c r="AC467" s="134">
        <v>4</v>
      </c>
      <c r="AD467" s="132">
        <v>7.8431372549019605</v>
      </c>
      <c r="AE467" s="134">
        <v>1</v>
      </c>
      <c r="AF467" s="132">
        <v>1.9607843137254901</v>
      </c>
      <c r="AG467" s="134">
        <v>0</v>
      </c>
      <c r="AH467" s="132">
        <v>0</v>
      </c>
      <c r="AI467" s="130">
        <v>41</v>
      </c>
      <c r="AJ467" s="130">
        <v>29</v>
      </c>
      <c r="AK467" s="132">
        <v>58.571428571428577</v>
      </c>
      <c r="AL467" s="132">
        <v>41.428571428571431</v>
      </c>
      <c r="AM467" s="132">
        <v>100</v>
      </c>
      <c r="AN467" s="133">
        <v>37.700000000000003</v>
      </c>
    </row>
    <row r="468" spans="1:40" x14ac:dyDescent="0.25">
      <c r="A468" s="149" t="s">
        <v>342</v>
      </c>
      <c r="B468" s="130" t="s">
        <v>1964</v>
      </c>
      <c r="C468" s="155" t="str">
        <f>VLOOKUP(A468,'Questions_de_Village_V1-2-1'!$A:$AB,1,FALSE)</f>
        <v>Michegue</v>
      </c>
      <c r="D468" s="155" t="str">
        <f>VLOOKUP(A468,'Questions_de_Village_V1-2-1'!$A:$AB,9,FALSE)</f>
        <v>Michegue</v>
      </c>
      <c r="E468" s="155">
        <f>VLOOKUP(A468,'Questions_de_Village_V1-2-1'!$A:$AB,4,FALSE)</f>
        <v>12.397764263399999</v>
      </c>
      <c r="F468" s="155">
        <f>VLOOKUP(A468,'Questions_de_Village_V1-2-1'!$A:$AB,5,FALSE)</f>
        <v>17.206017955699998</v>
      </c>
      <c r="G468" s="155">
        <f>VLOOKUP(A468,'Questions_de_Village_V1-2-1'!$A:$AB,6,FALSE)</f>
        <v>293.20221081</v>
      </c>
      <c r="H468" s="155"/>
      <c r="I468" s="155" t="str">
        <f>VLOOKUP(A468,'Questions_de_Village_V1-2-1'!$A:$AB,10,FALSE)</f>
        <v>Tania_2_Dukshi_</v>
      </c>
      <c r="J468" s="155" t="str">
        <f>VLOOKUP(A468,'Questions_de_Village_V1-2-1'!$A:$AB,11,FALSE)</f>
        <v>Bokoro</v>
      </c>
      <c r="K468" s="155" t="str">
        <f>VLOOKUP(A468,'Questions_de_Village_V1-2-1'!$A:$AB,14,FALSE)</f>
        <v>open_well_in_or_near_village</v>
      </c>
      <c r="L468" s="155">
        <f>VLOOKUP(A468,'Questions_de_Village_V1-2-1'!$A:$AB,15,FALSE)</f>
        <v>0</v>
      </c>
      <c r="M468" s="155">
        <f>VLOOKUP(A468,'Questions_de_Village_V1-2-1'!$A:$AB,16,FALSE)</f>
        <v>0</v>
      </c>
      <c r="N468" s="130"/>
      <c r="O468" s="130"/>
      <c r="P468" s="130">
        <v>8986</v>
      </c>
      <c r="Q468" s="130">
        <v>9034</v>
      </c>
      <c r="R468" s="130">
        <v>49</v>
      </c>
      <c r="S468" s="128">
        <v>290</v>
      </c>
      <c r="T468" s="128">
        <v>190</v>
      </c>
      <c r="U468" s="132">
        <v>65.517241379310349</v>
      </c>
      <c r="V468" s="128">
        <v>82</v>
      </c>
      <c r="W468" s="132">
        <v>28.27586206896552</v>
      </c>
      <c r="X468" s="131">
        <v>5.9183673469387754</v>
      </c>
      <c r="Y468" s="131">
        <v>3.9583333333333335</v>
      </c>
      <c r="Z468" s="131">
        <v>1.6734693877551021</v>
      </c>
      <c r="AA468" s="134">
        <v>46</v>
      </c>
      <c r="AB468" s="132">
        <v>93.877551020408163</v>
      </c>
      <c r="AC468" s="134">
        <v>3</v>
      </c>
      <c r="AD468" s="132">
        <v>6.1224489795918364</v>
      </c>
      <c r="AE468" s="134">
        <v>0</v>
      </c>
      <c r="AF468" s="132">
        <v>0</v>
      </c>
      <c r="AG468" s="134">
        <v>0</v>
      </c>
      <c r="AH468" s="132">
        <v>0</v>
      </c>
      <c r="AI468" s="130">
        <v>33</v>
      </c>
      <c r="AJ468" s="130">
        <v>49</v>
      </c>
      <c r="AK468" s="132">
        <v>40.243902439024396</v>
      </c>
      <c r="AL468" s="132">
        <v>59.756097560975604</v>
      </c>
      <c r="AM468" s="132">
        <v>100</v>
      </c>
      <c r="AN468" s="133">
        <v>31.646341463414632</v>
      </c>
    </row>
    <row r="469" spans="1:40" x14ac:dyDescent="0.25">
      <c r="A469" s="129" t="s">
        <v>653</v>
      </c>
      <c r="B469" s="130" t="s">
        <v>653</v>
      </c>
      <c r="C469" s="155" t="str">
        <f>VLOOKUP(A469,'Questions_de_Village_V1-2-1'!$A:$AB,1,FALSE)</f>
        <v>Mirehike</v>
      </c>
      <c r="D469" s="155" t="str">
        <f>VLOOKUP(A469,'Questions_de_Village_V1-2-1'!$A:$AB,9,FALSE)</f>
        <v>Mirehike</v>
      </c>
      <c r="E469" s="155">
        <f>VLOOKUP(A469,'Questions_de_Village_V1-2-1'!$A:$AB,4,FALSE)</f>
        <v>11.852440463900001</v>
      </c>
      <c r="F469" s="155">
        <f>VLOOKUP(A469,'Questions_de_Village_V1-2-1'!$A:$AB,5,FALSE)</f>
        <v>17.3185318401</v>
      </c>
      <c r="G469" s="155">
        <f>VLOOKUP(A469,'Questions_de_Village_V1-2-1'!$A:$AB,6,FALSE)</f>
        <v>324.594462572</v>
      </c>
      <c r="H469" s="155"/>
      <c r="I469" s="155" t="str">
        <f>VLOOKUP(A469,'Questions_de_Village_V1-2-1'!$A:$AB,10,FALSE)</f>
        <v>Yessie</v>
      </c>
      <c r="J469" s="155" t="str">
        <f>VLOOKUP(A469,'Questions_de_Village_V1-2-1'!$A:$AB,11,FALSE)</f>
        <v>Gama</v>
      </c>
      <c r="K469" s="155" t="str">
        <f>VLOOKUP(A469,'Questions_de_Village_V1-2-1'!$A:$AB,14,FALSE)</f>
        <v>bh_in_next_village</v>
      </c>
      <c r="L469" s="155">
        <f>VLOOKUP(A469,'Questions_de_Village_V1-2-1'!$A:$AB,15,FALSE)</f>
        <v>0</v>
      </c>
      <c r="M469" s="155">
        <f>VLOOKUP(A469,'Questions_de_Village_V1-2-1'!$A:$AB,16,FALSE)</f>
        <v>0</v>
      </c>
      <c r="N469" s="130"/>
      <c r="O469" s="130"/>
      <c r="P469" s="130">
        <v>2095</v>
      </c>
      <c r="Q469" s="130">
        <v>2099</v>
      </c>
      <c r="R469" s="130">
        <v>5</v>
      </c>
      <c r="S469" s="128">
        <v>38</v>
      </c>
      <c r="T469" s="128">
        <v>28</v>
      </c>
      <c r="U469" s="132">
        <v>73.68421052631578</v>
      </c>
      <c r="V469" s="128">
        <v>9</v>
      </c>
      <c r="W469" s="132">
        <v>23.684210526315788</v>
      </c>
      <c r="X469" s="131">
        <v>7.6</v>
      </c>
      <c r="Y469" s="131">
        <v>5.6</v>
      </c>
      <c r="Z469" s="131">
        <v>1.8</v>
      </c>
      <c r="AA469" s="134">
        <v>5</v>
      </c>
      <c r="AB469" s="132">
        <v>100</v>
      </c>
      <c r="AC469" s="134">
        <v>0</v>
      </c>
      <c r="AD469" s="132">
        <v>0</v>
      </c>
      <c r="AE469" s="134">
        <v>0</v>
      </c>
      <c r="AF469" s="132">
        <v>0</v>
      </c>
      <c r="AG469" s="134">
        <v>0</v>
      </c>
      <c r="AH469" s="132">
        <v>0</v>
      </c>
      <c r="AI469" s="130">
        <v>4</v>
      </c>
      <c r="AJ469" s="130">
        <v>5</v>
      </c>
      <c r="AK469" s="132">
        <v>44.444444444444443</v>
      </c>
      <c r="AL469" s="132">
        <v>55.555555555555557</v>
      </c>
      <c r="AM469" s="132">
        <v>100</v>
      </c>
      <c r="AN469" s="133">
        <v>39.555555555555557</v>
      </c>
    </row>
    <row r="470" spans="1:40" x14ac:dyDescent="0.25">
      <c r="A470" s="150" t="s">
        <v>556</v>
      </c>
      <c r="B470" s="137" t="s">
        <v>556</v>
      </c>
      <c r="C470" s="155" t="str">
        <f>VLOOKUP(A470,'Questions_de_Village_V1-2-1'!$A:$AB,1,FALSE)</f>
        <v>Mirere</v>
      </c>
      <c r="D470" s="155" t="str">
        <f>VLOOKUP(A470,'Questions_de_Village_V1-2-1'!$A:$AB,9,FALSE)</f>
        <v>Mirere</v>
      </c>
      <c r="E470" s="155">
        <f>VLOOKUP(A470,'Questions_de_Village_V1-2-1'!$A:$AB,4,FALSE)</f>
        <v>11.8944597839</v>
      </c>
      <c r="F470" s="155">
        <f>VLOOKUP(A470,'Questions_de_Village_V1-2-1'!$A:$AB,5,FALSE)</f>
        <v>17.329732699400001</v>
      </c>
      <c r="G470" s="155">
        <f>VLOOKUP(A470,'Questions_de_Village_V1-2-1'!$A:$AB,6,FALSE)</f>
        <v>348.96502548500001</v>
      </c>
      <c r="H470" s="155"/>
      <c r="I470" s="155" t="str">
        <f>VLOOKUP(A470,'Questions_de_Village_V1-2-1'!$A:$AB,10,FALSE)</f>
        <v>Amloudouba</v>
      </c>
      <c r="J470" s="155" t="str">
        <f>VLOOKUP(A470,'Questions_de_Village_V1-2-1'!$A:$AB,11,FALSE)</f>
        <v>Ouled_Bili</v>
      </c>
      <c r="K470" s="155" t="str">
        <f>VLOOKUP(A470,'Questions_de_Village_V1-2-1'!$A:$AB,14,FALSE)</f>
        <v>open_well_far_from_village</v>
      </c>
      <c r="L470" s="155">
        <f>VLOOKUP(A470,'Questions_de_Village_V1-2-1'!$A:$AB,15,FALSE)</f>
        <v>0</v>
      </c>
      <c r="M470" s="155">
        <f>VLOOKUP(A470,'Questions_de_Village_V1-2-1'!$A:$AB,16,FALSE)</f>
        <v>0</v>
      </c>
      <c r="N470" s="137"/>
      <c r="O470" s="137"/>
      <c r="P470" s="137">
        <v>2622</v>
      </c>
      <c r="Q470" s="137">
        <v>2631</v>
      </c>
      <c r="R470" s="137">
        <v>10</v>
      </c>
      <c r="S470" s="135">
        <v>79</v>
      </c>
      <c r="T470" s="135">
        <v>57</v>
      </c>
      <c r="U470" s="139">
        <v>72.151898734177209</v>
      </c>
      <c r="V470" s="135">
        <v>23</v>
      </c>
      <c r="W470" s="139">
        <v>29.11392405063291</v>
      </c>
      <c r="X470" s="138">
        <v>7.9</v>
      </c>
      <c r="Y470" s="138">
        <v>5.7</v>
      </c>
      <c r="Z470" s="138">
        <v>2.2999999999999998</v>
      </c>
      <c r="AA470" s="141">
        <v>8</v>
      </c>
      <c r="AB470" s="139">
        <v>80</v>
      </c>
      <c r="AC470" s="141">
        <v>2</v>
      </c>
      <c r="AD470" s="139">
        <v>20</v>
      </c>
      <c r="AE470" s="141">
        <v>0</v>
      </c>
      <c r="AF470" s="139">
        <v>0</v>
      </c>
      <c r="AG470" s="141">
        <v>0</v>
      </c>
      <c r="AH470" s="139">
        <v>0</v>
      </c>
      <c r="AI470" s="137">
        <v>10</v>
      </c>
      <c r="AJ470" s="137">
        <v>13</v>
      </c>
      <c r="AK470" s="139">
        <v>43.478260869565219</v>
      </c>
      <c r="AL470" s="139">
        <v>56.521739130434781</v>
      </c>
      <c r="AM470" s="139">
        <v>100</v>
      </c>
      <c r="AN470" s="140">
        <v>35.608695652173914</v>
      </c>
    </row>
    <row r="471" spans="1:40" x14ac:dyDescent="0.25">
      <c r="A471" s="136" t="s">
        <v>1435</v>
      </c>
      <c r="B471" s="137" t="s">
        <v>1435</v>
      </c>
      <c r="C471" s="155" t="str">
        <f>VLOOKUP(A471,'Questions_de_Village_V1-2-1'!$A:$AB,1,FALSE)</f>
        <v>Miressil 2</v>
      </c>
      <c r="D471" s="155" t="str">
        <f>VLOOKUP(A471,'Questions_de_Village_V1-2-1'!$A:$AB,9,FALSE)</f>
        <v>Miressil 1</v>
      </c>
      <c r="E471" s="155">
        <f>VLOOKUP(A471,'Questions_de_Village_V1-2-1'!$A:$AB,4,FALSE)</f>
        <v>11.978783356099999</v>
      </c>
      <c r="F471" s="155">
        <f>VLOOKUP(A471,'Questions_de_Village_V1-2-1'!$A:$AB,5,FALSE)</f>
        <v>17.206028997099999</v>
      </c>
      <c r="G471" s="155">
        <f>VLOOKUP(A471,'Questions_de_Village_V1-2-1'!$A:$AB,6,FALSE)</f>
        <v>289.02784719200002</v>
      </c>
      <c r="H471" s="155"/>
      <c r="I471" s="155" t="str">
        <f>VLOOKUP(A471,'Questions_de_Village_V1-2-1'!$A:$AB,10,FALSE)</f>
        <v>Amloudouba</v>
      </c>
      <c r="J471" s="155" t="str">
        <f>VLOOKUP(A471,'Questions_de_Village_V1-2-1'!$A:$AB,11,FALSE)</f>
        <v>Ouled_Bili</v>
      </c>
      <c r="K471" s="155" t="str">
        <f>VLOOKUP(A471,'Questions_de_Village_V1-2-1'!$A:$AB,14,FALSE)</f>
        <v>bh_in_village</v>
      </c>
      <c r="L471" s="155">
        <f>VLOOKUP(A471,'Questions_de_Village_V1-2-1'!$A:$AB,15,FALSE)</f>
        <v>1</v>
      </c>
      <c r="M471" s="155">
        <f>VLOOKUP(A471,'Questions_de_Village_V1-2-1'!$A:$AB,16,FALSE)</f>
        <v>0</v>
      </c>
      <c r="N471" s="137"/>
      <c r="O471" s="137"/>
      <c r="P471" s="137">
        <v>2591</v>
      </c>
      <c r="Q471" s="137">
        <v>2596</v>
      </c>
      <c r="R471" s="137">
        <v>6</v>
      </c>
      <c r="S471" s="135">
        <v>26</v>
      </c>
      <c r="T471" s="135">
        <v>13</v>
      </c>
      <c r="U471" s="139">
        <v>50</v>
      </c>
      <c r="V471" s="135">
        <v>6</v>
      </c>
      <c r="W471" s="139">
        <v>23.076923076923077</v>
      </c>
      <c r="X471" s="138">
        <v>4.333333333333333</v>
      </c>
      <c r="Y471" s="138">
        <v>2.1666666666666665</v>
      </c>
      <c r="Z471" s="138">
        <v>1</v>
      </c>
      <c r="AA471" s="141">
        <v>5</v>
      </c>
      <c r="AB471" s="139">
        <v>83.333333333333343</v>
      </c>
      <c r="AC471" s="141">
        <v>1</v>
      </c>
      <c r="AD471" s="139">
        <v>16.666666666666664</v>
      </c>
      <c r="AE471" s="141">
        <v>0</v>
      </c>
      <c r="AF471" s="139">
        <v>0</v>
      </c>
      <c r="AG471" s="141">
        <v>0</v>
      </c>
      <c r="AH471" s="139">
        <v>0</v>
      </c>
      <c r="AI471" s="137">
        <v>2</v>
      </c>
      <c r="AJ471" s="137">
        <v>4</v>
      </c>
      <c r="AK471" s="139">
        <v>33.333333333333329</v>
      </c>
      <c r="AL471" s="139">
        <v>66.666666666666657</v>
      </c>
      <c r="AM471" s="139">
        <v>99.999999999999986</v>
      </c>
      <c r="AN471" s="140">
        <v>24.666666666666668</v>
      </c>
    </row>
    <row r="472" spans="1:40" x14ac:dyDescent="0.25">
      <c r="A472" s="149" t="s">
        <v>1221</v>
      </c>
      <c r="B472" s="137" t="s">
        <v>1958</v>
      </c>
      <c r="C472" s="155" t="str">
        <f>VLOOKUP(A472,'Questions_de_Village_V1-2-1'!$A:$AB,1,FALSE)</f>
        <v>Modogo</v>
      </c>
      <c r="D472" s="155" t="str">
        <f>VLOOKUP(A472,'Questions_de_Village_V1-2-1'!$A:$AB,9,FALSE)</f>
        <v>Madago</v>
      </c>
      <c r="E472" s="155">
        <f>VLOOKUP(A472,'Questions_de_Village_V1-2-1'!$A:$AB,4,FALSE)</f>
        <v>12.437737051799999</v>
      </c>
      <c r="F472" s="155">
        <f>VLOOKUP(A472,'Questions_de_Village_V1-2-1'!$A:$AB,5,FALSE)</f>
        <v>17.0473071533</v>
      </c>
      <c r="G472" s="155">
        <f>VLOOKUP(A472,'Questions_de_Village_V1-2-1'!$A:$AB,6,FALSE)</f>
        <v>356.90506346199999</v>
      </c>
      <c r="H472" s="155"/>
      <c r="I472" s="155" t="str">
        <f>VLOOKUP(A472,'Questions_de_Village_V1-2-1'!$A:$AB,10,FALSE)</f>
        <v>Tania_1_Bokoro_</v>
      </c>
      <c r="J472" s="155" t="str">
        <f>VLOOKUP(A472,'Questions_de_Village_V1-2-1'!$A:$AB,11,FALSE)</f>
        <v>Bokoro</v>
      </c>
      <c r="K472" s="155" t="str">
        <f>VLOOKUP(A472,'Questions_de_Village_V1-2-1'!$A:$AB,14,FALSE)</f>
        <v>bh_in_village</v>
      </c>
      <c r="L472" s="155">
        <f>VLOOKUP(A472,'Questions_de_Village_V1-2-1'!$A:$AB,15,FALSE)</f>
        <v>1</v>
      </c>
      <c r="M472" s="155">
        <f>VLOOKUP(A472,'Questions_de_Village_V1-2-1'!$A:$AB,16,FALSE)</f>
        <v>0</v>
      </c>
      <c r="N472" s="137"/>
      <c r="O472" s="137"/>
      <c r="P472" s="137">
        <v>4514</v>
      </c>
      <c r="Q472" s="137">
        <v>4544</v>
      </c>
      <c r="R472" s="137">
        <v>31</v>
      </c>
      <c r="S472" s="135">
        <v>185</v>
      </c>
      <c r="T472" s="135">
        <v>122</v>
      </c>
      <c r="U472" s="139">
        <v>65.945945945945951</v>
      </c>
      <c r="V472" s="135">
        <v>38</v>
      </c>
      <c r="W472" s="139">
        <v>20.54054054054054</v>
      </c>
      <c r="X472" s="138">
        <v>5.967741935483871</v>
      </c>
      <c r="Y472" s="138">
        <v>4.2068965517241379</v>
      </c>
      <c r="Z472" s="138">
        <v>1.2258064516129032</v>
      </c>
      <c r="AA472" s="141">
        <v>29</v>
      </c>
      <c r="AB472" s="139">
        <v>93.548387096774192</v>
      </c>
      <c r="AC472" s="141">
        <v>2</v>
      </c>
      <c r="AD472" s="139">
        <v>6.4516129032258061</v>
      </c>
      <c r="AE472" s="141">
        <v>0</v>
      </c>
      <c r="AF472" s="139">
        <v>0</v>
      </c>
      <c r="AG472" s="141">
        <v>0</v>
      </c>
      <c r="AH472" s="139">
        <v>0</v>
      </c>
      <c r="AI472" s="137">
        <v>14</v>
      </c>
      <c r="AJ472" s="137">
        <v>24</v>
      </c>
      <c r="AK472" s="139">
        <v>36.84210526315789</v>
      </c>
      <c r="AL472" s="139">
        <v>63.157894736842103</v>
      </c>
      <c r="AM472" s="139">
        <v>100</v>
      </c>
      <c r="AN472" s="140">
        <v>33.315789473684212</v>
      </c>
    </row>
    <row r="473" spans="1:40" x14ac:dyDescent="0.25">
      <c r="A473" s="71" t="s">
        <v>1798</v>
      </c>
      <c r="B473" s="137" t="s">
        <v>1798</v>
      </c>
      <c r="C473" s="155" t="e">
        <f>VLOOKUP(A473,'Questions_de_Village_V1-2-1'!$A:$AB,1,FALSE)</f>
        <v>#N/A</v>
      </c>
      <c r="D473" s="155" t="e">
        <f>VLOOKUP(A473,'Questions_de_Village_V1-2-1'!$A:$AB,9,FALSE)</f>
        <v>#N/A</v>
      </c>
      <c r="E473" s="155" t="e">
        <f>VLOOKUP(A473,'Questions_de_Village_V1-2-1'!$A:$AB,4,FALSE)</f>
        <v>#N/A</v>
      </c>
      <c r="F473" s="155" t="e">
        <f>VLOOKUP(A473,'Questions_de_Village_V1-2-1'!$A:$AB,5,FALSE)</f>
        <v>#N/A</v>
      </c>
      <c r="G473" s="155" t="e">
        <f>VLOOKUP(A473,'Questions_de_Village_V1-2-1'!$A:$AB,6,FALSE)</f>
        <v>#N/A</v>
      </c>
      <c r="H473" s="155"/>
      <c r="I473" s="155" t="e">
        <f>VLOOKUP(A473,'Questions_de_Village_V1-2-1'!$A:$AB,10,FALSE)</f>
        <v>#N/A</v>
      </c>
      <c r="J473" s="155" t="e">
        <f>VLOOKUP(A473,'Questions_de_Village_V1-2-1'!$A:$AB,11,FALSE)</f>
        <v>#N/A</v>
      </c>
      <c r="K473" s="155" t="e">
        <f>VLOOKUP(A473,'Questions_de_Village_V1-2-1'!$A:$AB,14,FALSE)</f>
        <v>#N/A</v>
      </c>
      <c r="L473" s="155" t="e">
        <f>VLOOKUP(A473,'Questions_de_Village_V1-2-1'!$A:$AB,15,FALSE)</f>
        <v>#N/A</v>
      </c>
      <c r="M473" s="155" t="e">
        <f>VLOOKUP(A473,'Questions_de_Village_V1-2-1'!$A:$AB,16,FALSE)</f>
        <v>#N/A</v>
      </c>
      <c r="N473" s="137"/>
      <c r="O473" s="137"/>
      <c r="P473" s="137">
        <v>1078</v>
      </c>
      <c r="Q473" s="137">
        <v>1116</v>
      </c>
      <c r="R473" s="137">
        <v>39</v>
      </c>
      <c r="S473" s="135">
        <v>197</v>
      </c>
      <c r="T473" s="135">
        <v>124</v>
      </c>
      <c r="U473" s="139">
        <v>62.944162436548226</v>
      </c>
      <c r="V473" s="135">
        <v>51</v>
      </c>
      <c r="W473" s="139">
        <v>25.888324873096447</v>
      </c>
      <c r="X473" s="138">
        <v>5.0512820512820511</v>
      </c>
      <c r="Y473" s="138">
        <v>3.263157894736842</v>
      </c>
      <c r="Z473" s="138">
        <v>1.3076923076923077</v>
      </c>
      <c r="AA473" s="141">
        <v>34</v>
      </c>
      <c r="AB473" s="139">
        <v>87.179487179487182</v>
      </c>
      <c r="AC473" s="141">
        <v>4</v>
      </c>
      <c r="AD473" s="139">
        <v>10.256410256410255</v>
      </c>
      <c r="AE473" s="141">
        <v>0</v>
      </c>
      <c r="AF473" s="139">
        <v>0</v>
      </c>
      <c r="AG473" s="141">
        <v>0</v>
      </c>
      <c r="AH473" s="139">
        <v>0</v>
      </c>
      <c r="AI473" s="137">
        <v>25</v>
      </c>
      <c r="AJ473" s="137">
        <v>26</v>
      </c>
      <c r="AK473" s="139">
        <v>49.019607843137251</v>
      </c>
      <c r="AL473" s="139">
        <v>50.980392156862742</v>
      </c>
      <c r="AM473" s="139">
        <v>100</v>
      </c>
      <c r="AN473" s="140">
        <v>42.490196078431374</v>
      </c>
    </row>
    <row r="474" spans="1:40" x14ac:dyDescent="0.25">
      <c r="A474" s="136" t="s">
        <v>1860</v>
      </c>
      <c r="B474" s="137" t="s">
        <v>1860</v>
      </c>
      <c r="C474" s="155" t="str">
        <f>VLOOKUP(A474,'Questions_de_Village_V1-2-1'!$A:$AB,1,FALSE)</f>
        <v>Moumier</v>
      </c>
      <c r="D474" s="155" t="str">
        <f>VLOOKUP(A474,'Questions_de_Village_V1-2-1'!$A:$AB,9,FALSE)</f>
        <v>Gama(Moumiye)</v>
      </c>
      <c r="E474" s="155">
        <f>VLOOKUP(A474,'Questions_de_Village_V1-2-1'!$A:$AB,4,FALSE)</f>
        <v>11.7895682443</v>
      </c>
      <c r="F474" s="155">
        <f>VLOOKUP(A474,'Questions_de_Village_V1-2-1'!$A:$AB,5,FALSE)</f>
        <v>17.158925268699999</v>
      </c>
      <c r="G474" s="155">
        <f>VLOOKUP(A474,'Questions_de_Village_V1-2-1'!$A:$AB,6,FALSE)</f>
        <v>342.27458895299998</v>
      </c>
      <c r="H474" s="155"/>
      <c r="I474" s="155" t="str">
        <f>VLOOKUP(A474,'Questions_de_Village_V1-2-1'!$A:$AB,10,FALSE)</f>
        <v>Yessie</v>
      </c>
      <c r="J474" s="155" t="str">
        <f>VLOOKUP(A474,'Questions_de_Village_V1-2-1'!$A:$AB,11,FALSE)</f>
        <v>Gama</v>
      </c>
      <c r="K474" s="155" t="str">
        <f>VLOOKUP(A474,'Questions_de_Village_V1-2-1'!$A:$AB,14,FALSE)</f>
        <v>bh_in_village</v>
      </c>
      <c r="L474" s="155">
        <f>VLOOKUP(A474,'Questions_de_Village_V1-2-1'!$A:$AB,15,FALSE)</f>
        <v>2</v>
      </c>
      <c r="M474" s="155">
        <f>VLOOKUP(A474,'Questions_de_Village_V1-2-1'!$A:$AB,16,FALSE)</f>
        <v>0</v>
      </c>
      <c r="N474" s="137"/>
      <c r="O474" s="137"/>
      <c r="P474" s="137">
        <v>1206</v>
      </c>
      <c r="Q474" s="137">
        <v>1363</v>
      </c>
      <c r="R474" s="137">
        <v>158</v>
      </c>
      <c r="S474" s="135">
        <v>896</v>
      </c>
      <c r="T474" s="135">
        <v>583</v>
      </c>
      <c r="U474" s="139">
        <v>65.066964285714292</v>
      </c>
      <c r="V474" s="135">
        <v>192</v>
      </c>
      <c r="W474" s="139">
        <v>21.428571428571427</v>
      </c>
      <c r="X474" s="138">
        <v>5.6708860759493671</v>
      </c>
      <c r="Y474" s="138">
        <v>4.5193798449612403</v>
      </c>
      <c r="Z474" s="138">
        <v>1.2151898734177216</v>
      </c>
      <c r="AA474" s="141">
        <v>140</v>
      </c>
      <c r="AB474" s="139">
        <v>88.60759493670885</v>
      </c>
      <c r="AC474" s="141">
        <v>13</v>
      </c>
      <c r="AD474" s="139">
        <v>8.2278481012658222</v>
      </c>
      <c r="AE474" s="141">
        <v>3</v>
      </c>
      <c r="AF474" s="139">
        <v>1.89873417721519</v>
      </c>
      <c r="AG474" s="141">
        <v>0</v>
      </c>
      <c r="AH474" s="139">
        <v>0</v>
      </c>
      <c r="AI474" s="137">
        <v>82</v>
      </c>
      <c r="AJ474" s="137">
        <v>94</v>
      </c>
      <c r="AK474" s="139">
        <v>42.708333333333329</v>
      </c>
      <c r="AL474" s="139">
        <v>48.958333333333329</v>
      </c>
      <c r="AM474" s="139">
        <v>91.666666666666657</v>
      </c>
      <c r="AN474" s="140">
        <v>23.755208333333332</v>
      </c>
    </row>
    <row r="475" spans="1:40" x14ac:dyDescent="0.25">
      <c r="A475" s="149" t="s">
        <v>1222</v>
      </c>
      <c r="B475" s="137" t="s">
        <v>1222</v>
      </c>
      <c r="C475" s="155" t="str">
        <f>VLOOKUP(A475,'Questions_de_Village_V1-2-1'!$A:$AB,1,FALSE)</f>
        <v>Mouraye</v>
      </c>
      <c r="D475" s="155" t="str">
        <f>VLOOKUP(A475,'Questions_de_Village_V1-2-1'!$A:$AB,9,FALSE)</f>
        <v>Mouraya</v>
      </c>
      <c r="E475" s="155">
        <f>VLOOKUP(A475,'Questions_de_Village_V1-2-1'!$A:$AB,4,FALSE)</f>
        <v>12.452831245700001</v>
      </c>
      <c r="F475" s="155">
        <f>VLOOKUP(A475,'Questions_de_Village_V1-2-1'!$A:$AB,5,FALSE)</f>
        <v>17.122749080799998</v>
      </c>
      <c r="G475" s="155">
        <f>VLOOKUP(A475,'Questions_de_Village_V1-2-1'!$A:$AB,6,FALSE)</f>
        <v>303.06930701300001</v>
      </c>
      <c r="H475" s="155"/>
      <c r="I475" s="155" t="str">
        <f>VLOOKUP(A475,'Questions_de_Village_V1-2-1'!$A:$AB,10,FALSE)</f>
        <v>Tania_1_Bokoro_</v>
      </c>
      <c r="J475" s="155" t="str">
        <f>VLOOKUP(A475,'Questions_de_Village_V1-2-1'!$A:$AB,11,FALSE)</f>
        <v>Bokoro</v>
      </c>
      <c r="K475" s="155" t="str">
        <f>VLOOKUP(A475,'Questions_de_Village_V1-2-1'!$A:$AB,14,FALSE)</f>
        <v>bh_in_village</v>
      </c>
      <c r="L475" s="155">
        <f>VLOOKUP(A475,'Questions_de_Village_V1-2-1'!$A:$AB,15,FALSE)</f>
        <v>1</v>
      </c>
      <c r="M475" s="155">
        <f>VLOOKUP(A475,'Questions_de_Village_V1-2-1'!$A:$AB,16,FALSE)</f>
        <v>0</v>
      </c>
      <c r="N475" s="137"/>
      <c r="O475" s="137"/>
      <c r="P475" s="137">
        <v>7274</v>
      </c>
      <c r="Q475" s="137">
        <v>7308</v>
      </c>
      <c r="R475" s="137">
        <v>35</v>
      </c>
      <c r="S475" s="135">
        <v>187</v>
      </c>
      <c r="T475" s="135">
        <v>120</v>
      </c>
      <c r="U475" s="139">
        <v>64.171122994652407</v>
      </c>
      <c r="V475" s="135">
        <v>41</v>
      </c>
      <c r="W475" s="139">
        <v>21.925133689839569</v>
      </c>
      <c r="X475" s="138">
        <v>5.3428571428571425</v>
      </c>
      <c r="Y475" s="138">
        <v>3.4285714285714284</v>
      </c>
      <c r="Z475" s="138">
        <v>1.1714285714285715</v>
      </c>
      <c r="AA475" s="141">
        <v>33</v>
      </c>
      <c r="AB475" s="139">
        <v>94.285714285714278</v>
      </c>
      <c r="AC475" s="141">
        <v>1</v>
      </c>
      <c r="AD475" s="139">
        <v>2.8571428571428572</v>
      </c>
      <c r="AE475" s="141">
        <v>0</v>
      </c>
      <c r="AF475" s="139">
        <v>0</v>
      </c>
      <c r="AG475" s="141">
        <v>0</v>
      </c>
      <c r="AH475" s="139">
        <v>0</v>
      </c>
      <c r="AI475" s="137">
        <v>21</v>
      </c>
      <c r="AJ475" s="137">
        <v>20</v>
      </c>
      <c r="AK475" s="139">
        <v>51.219512195121951</v>
      </c>
      <c r="AL475" s="139">
        <v>48.780487804878049</v>
      </c>
      <c r="AM475" s="139">
        <v>100</v>
      </c>
      <c r="AN475" s="140">
        <v>29.414634146341463</v>
      </c>
    </row>
    <row r="476" spans="1:40" x14ac:dyDescent="0.25">
      <c r="A476" s="136" t="s">
        <v>43</v>
      </c>
      <c r="B476" s="137" t="s">
        <v>43</v>
      </c>
      <c r="C476" s="155" t="str">
        <f>VLOOKUP(A476,'Questions_de_Village_V1-2-1'!$A:$AB,1,FALSE)</f>
        <v>Mousbana</v>
      </c>
      <c r="D476" s="155" t="str">
        <f>VLOOKUP(A476,'Questions_de_Village_V1-2-1'!$A:$AB,9,FALSE)</f>
        <v>Mousbana</v>
      </c>
      <c r="E476" s="155">
        <f>VLOOKUP(A476,'Questions_de_Village_V1-2-1'!$A:$AB,4,FALSE)</f>
        <v>12.514662850800001</v>
      </c>
      <c r="F476" s="155">
        <f>VLOOKUP(A476,'Questions_de_Village_V1-2-1'!$A:$AB,5,FALSE)</f>
        <v>16.5652877152</v>
      </c>
      <c r="G476" s="155">
        <f>VLOOKUP(A476,'Questions_de_Village_V1-2-1'!$A:$AB,6,FALSE)</f>
        <v>311.18566695099997</v>
      </c>
      <c r="H476" s="155"/>
      <c r="I476" s="155" t="str">
        <f>VLOOKUP(A476,'Questions_de_Village_V1-2-1'!$A:$AB,10,FALSE)</f>
        <v>Kouka</v>
      </c>
      <c r="J476" s="155" t="str">
        <f>VLOOKUP(A476,'Questions_de_Village_V1-2-1'!$A:$AB,11,FALSE)</f>
        <v>Moito</v>
      </c>
      <c r="K476" s="155" t="str">
        <f>VLOOKUP(A476,'Questions_de_Village_V1-2-1'!$A:$AB,14,FALSE)</f>
        <v>bh_in_village</v>
      </c>
      <c r="L476" s="155">
        <f>VLOOKUP(A476,'Questions_de_Village_V1-2-1'!$A:$AB,15,FALSE)</f>
        <v>1</v>
      </c>
      <c r="M476" s="155">
        <f>VLOOKUP(A476,'Questions_de_Village_V1-2-1'!$A:$AB,16,FALSE)</f>
        <v>0</v>
      </c>
      <c r="N476" s="137"/>
      <c r="O476" s="137"/>
      <c r="P476" s="137">
        <v>1729</v>
      </c>
      <c r="Q476" s="137">
        <v>1841</v>
      </c>
      <c r="R476" s="137">
        <v>113</v>
      </c>
      <c r="S476" s="135">
        <v>767</v>
      </c>
      <c r="T476" s="135">
        <v>536</v>
      </c>
      <c r="U476" s="139">
        <v>69.882659713168181</v>
      </c>
      <c r="V476" s="135">
        <v>278</v>
      </c>
      <c r="W476" s="139">
        <v>36.245110821382006</v>
      </c>
      <c r="X476" s="138">
        <v>6.7876106194690262</v>
      </c>
      <c r="Y476" s="138">
        <v>4.7433628318584073</v>
      </c>
      <c r="Z476" s="138">
        <v>2.5981308411214954</v>
      </c>
      <c r="AA476" s="141">
        <v>107</v>
      </c>
      <c r="AB476" s="139">
        <v>94.690265486725664</v>
      </c>
      <c r="AC476" s="141">
        <v>5</v>
      </c>
      <c r="AD476" s="139">
        <v>4.4247787610619467</v>
      </c>
      <c r="AE476" s="141">
        <v>1</v>
      </c>
      <c r="AF476" s="139">
        <v>0.88495575221238942</v>
      </c>
      <c r="AG476" s="141">
        <v>0</v>
      </c>
      <c r="AH476" s="139">
        <v>0</v>
      </c>
      <c r="AI476" s="137">
        <v>150</v>
      </c>
      <c r="AJ476" s="137">
        <v>146</v>
      </c>
      <c r="AK476" s="139">
        <v>53.956834532374096</v>
      </c>
      <c r="AL476" s="139">
        <v>52.517985611510788</v>
      </c>
      <c r="AM476" s="139">
        <v>106.47482014388488</v>
      </c>
      <c r="AN476" s="140">
        <v>35.748201438848923</v>
      </c>
    </row>
    <row r="477" spans="1:40" x14ac:dyDescent="0.25">
      <c r="A477" s="136" t="s">
        <v>1391</v>
      </c>
      <c r="B477" s="137" t="s">
        <v>1947</v>
      </c>
      <c r="C477" s="155" t="str">
        <f>VLOOKUP(A477,'Questions_de_Village_V1-2-1'!$A:$AB,1,FALSE)</f>
        <v>Moyto Centre</v>
      </c>
      <c r="D477" s="155" t="str">
        <f>VLOOKUP(A477,'Questions_de_Village_V1-2-1'!$A:$AB,9,FALSE)</f>
        <v>Moïto</v>
      </c>
      <c r="E477" s="155">
        <f>VLOOKUP(A477,'Questions_de_Village_V1-2-1'!$A:$AB,4,FALSE)</f>
        <v>12.5843653703</v>
      </c>
      <c r="F477" s="155">
        <f>VLOOKUP(A477,'Questions_de_Village_V1-2-1'!$A:$AB,5,FALSE)</f>
        <v>16.563407067299998</v>
      </c>
      <c r="G477" s="155">
        <f>VLOOKUP(A477,'Questions_de_Village_V1-2-1'!$A:$AB,6,FALSE)</f>
        <v>302.42247714600001</v>
      </c>
      <c r="H477" s="155"/>
      <c r="I477" s="155" t="str">
        <f>VLOOKUP(A477,'Questions_de_Village_V1-2-1'!$A:$AB,10,FALSE)</f>
        <v>Moito</v>
      </c>
      <c r="J477" s="155" t="str">
        <f>VLOOKUP(A477,'Questions_de_Village_V1-2-1'!$A:$AB,11,FALSE)</f>
        <v>Moito</v>
      </c>
      <c r="K477" s="155" t="str">
        <f>VLOOKUP(A477,'Questions_de_Village_V1-2-1'!$A:$AB,14,FALSE)</f>
        <v>open_well_in_or_near_village</v>
      </c>
      <c r="L477" s="155">
        <f>VLOOKUP(A477,'Questions_de_Village_V1-2-1'!$A:$AB,15,FALSE)</f>
        <v>0</v>
      </c>
      <c r="M477" s="155">
        <f>VLOOKUP(A477,'Questions_de_Village_V1-2-1'!$A:$AB,16,FALSE)</f>
        <v>0</v>
      </c>
      <c r="N477" s="137"/>
      <c r="O477" s="137"/>
      <c r="P477" s="137">
        <v>2</v>
      </c>
      <c r="Q477" s="137">
        <v>392</v>
      </c>
      <c r="R477" s="137">
        <v>391</v>
      </c>
      <c r="S477" s="135">
        <v>2525</v>
      </c>
      <c r="T477" s="135">
        <v>1770</v>
      </c>
      <c r="U477" s="139">
        <v>70.099009900990097</v>
      </c>
      <c r="V477" s="135">
        <v>888</v>
      </c>
      <c r="W477" s="139">
        <v>35.168316831683164</v>
      </c>
      <c r="X477" s="138">
        <v>6.4578005115089514</v>
      </c>
      <c r="Y477" s="138">
        <v>5.0284090909090908</v>
      </c>
      <c r="Z477" s="138">
        <v>2.2710997442455243</v>
      </c>
      <c r="AA477" s="141">
        <v>361</v>
      </c>
      <c r="AB477" s="139">
        <v>92.327365728900261</v>
      </c>
      <c r="AC477" s="141">
        <v>19</v>
      </c>
      <c r="AD477" s="139">
        <v>4.859335038363171</v>
      </c>
      <c r="AE477" s="141">
        <v>1</v>
      </c>
      <c r="AF477" s="139">
        <v>0.25575447570332482</v>
      </c>
      <c r="AG477" s="141">
        <v>0</v>
      </c>
      <c r="AH477" s="139">
        <v>0</v>
      </c>
      <c r="AI477" s="137">
        <v>419</v>
      </c>
      <c r="AJ477" s="137">
        <v>469</v>
      </c>
      <c r="AK477" s="139">
        <v>47.184684684684683</v>
      </c>
      <c r="AL477" s="139">
        <v>52.815315315315317</v>
      </c>
      <c r="AM477" s="139">
        <v>100</v>
      </c>
      <c r="AN477" s="140">
        <v>34.685810810810814</v>
      </c>
    </row>
    <row r="478" spans="1:40" x14ac:dyDescent="0.25">
      <c r="A478" s="70" t="s">
        <v>583</v>
      </c>
      <c r="B478" s="137" t="s">
        <v>583</v>
      </c>
      <c r="C478" s="155" t="str">
        <f>VLOOKUP(A478,'Questions_de_Village_V1-2-1'!$A:$AB,1,FALSE)</f>
        <v>Nabagaya</v>
      </c>
      <c r="D478" s="155" t="str">
        <f>VLOOKUP(A478,'Questions_de_Village_V1-2-1'!$A:$AB,9,FALSE)</f>
        <v>Nabagaye1</v>
      </c>
      <c r="E478" s="155">
        <f>VLOOKUP(A478,'Questions_de_Village_V1-2-1'!$A:$AB,4,FALSE)</f>
        <v>11.9528483329</v>
      </c>
      <c r="F478" s="155">
        <f>VLOOKUP(A478,'Questions_de_Village_V1-2-1'!$A:$AB,5,FALSE)</f>
        <v>17.4772643439</v>
      </c>
      <c r="G478" s="155">
        <f>VLOOKUP(A478,'Questions_de_Village_V1-2-1'!$A:$AB,6,FALSE)</f>
        <v>357.00581261600001</v>
      </c>
      <c r="H478" s="155"/>
      <c r="I478" s="155" t="str">
        <f>VLOOKUP(A478,'Questions_de_Village_V1-2-1'!$A:$AB,10,FALSE)</f>
        <v>Amloudouba</v>
      </c>
      <c r="J478" s="155" t="str">
        <f>VLOOKUP(A478,'Questions_de_Village_V1-2-1'!$A:$AB,11,FALSE)</f>
        <v>Arbouchatak</v>
      </c>
      <c r="K478" s="155" t="str">
        <f>VLOOKUP(A478,'Questions_de_Village_V1-2-1'!$A:$AB,14,FALSE)</f>
        <v>swamp_far_away</v>
      </c>
      <c r="L478" s="155">
        <f>VLOOKUP(A478,'Questions_de_Village_V1-2-1'!$A:$AB,15,FALSE)</f>
        <v>0</v>
      </c>
      <c r="M478" s="155">
        <f>VLOOKUP(A478,'Questions_de_Village_V1-2-1'!$A:$AB,16,FALSE)</f>
        <v>0</v>
      </c>
      <c r="N478" s="137"/>
      <c r="O478" s="137"/>
      <c r="P478" s="137">
        <v>47</v>
      </c>
      <c r="Q478" s="137">
        <v>93</v>
      </c>
      <c r="R478" s="137">
        <v>47</v>
      </c>
      <c r="S478" s="135">
        <v>253</v>
      </c>
      <c r="T478" s="135">
        <v>165</v>
      </c>
      <c r="U478" s="139">
        <v>65.217391304347828</v>
      </c>
      <c r="V478" s="135">
        <v>77</v>
      </c>
      <c r="W478" s="139">
        <v>30.434782608695656</v>
      </c>
      <c r="X478" s="138">
        <v>5.3829787234042552</v>
      </c>
      <c r="Y478" s="138">
        <v>3.5106382978723403</v>
      </c>
      <c r="Z478" s="138">
        <v>1.6382978723404256</v>
      </c>
      <c r="AA478" s="141">
        <v>43</v>
      </c>
      <c r="AB478" s="139">
        <v>91.489361702127653</v>
      </c>
      <c r="AC478" s="141">
        <v>3</v>
      </c>
      <c r="AD478" s="139">
        <v>6.3829787234042552</v>
      </c>
      <c r="AE478" s="141">
        <v>0</v>
      </c>
      <c r="AF478" s="139">
        <v>0</v>
      </c>
      <c r="AG478" s="141">
        <v>0</v>
      </c>
      <c r="AH478" s="139">
        <v>0</v>
      </c>
      <c r="AI478" s="137">
        <v>36</v>
      </c>
      <c r="AJ478" s="137">
        <v>41</v>
      </c>
      <c r="AK478" s="139">
        <v>46.753246753246749</v>
      </c>
      <c r="AL478" s="139">
        <v>53.246753246753244</v>
      </c>
      <c r="AM478" s="139">
        <v>100</v>
      </c>
      <c r="AN478" s="140">
        <v>34.467532467532465</v>
      </c>
    </row>
    <row r="479" spans="1:40" x14ac:dyDescent="0.25">
      <c r="A479" s="136" t="s">
        <v>1880</v>
      </c>
      <c r="B479" s="137" t="s">
        <v>1986</v>
      </c>
      <c r="C479" s="155" t="str">
        <f>VLOOKUP(A479,'Questions_de_Village_V1-2-1'!$A:$AB,1,FALSE)</f>
        <v>Nabagaye</v>
      </c>
      <c r="D479" s="155" t="str">
        <f>VLOOKUP(A479,'Questions_de_Village_V1-2-1'!$A:$AB,9,FALSE)</f>
        <v>Nabagaya</v>
      </c>
      <c r="E479" s="155">
        <f>VLOOKUP(A479,'Questions_de_Village_V1-2-1'!$A:$AB,4,FALSE)</f>
        <v>11.7924542406</v>
      </c>
      <c r="F479" s="155">
        <f>VLOOKUP(A479,'Questions_de_Village_V1-2-1'!$A:$AB,5,FALSE)</f>
        <v>17.140669006</v>
      </c>
      <c r="G479" s="155">
        <f>VLOOKUP(A479,'Questions_de_Village_V1-2-1'!$A:$AB,6,FALSE)</f>
        <v>360.67654879200001</v>
      </c>
      <c r="H479" s="155"/>
      <c r="I479" s="155" t="str">
        <f>VLOOKUP(A479,'Questions_de_Village_V1-2-1'!$A:$AB,10,FALSE)</f>
        <v>Yessie</v>
      </c>
      <c r="J479" s="155" t="str">
        <f>VLOOKUP(A479,'Questions_de_Village_V1-2-1'!$A:$AB,11,FALSE)</f>
        <v>Gama</v>
      </c>
      <c r="K479" s="155" t="str">
        <f>VLOOKUP(A479,'Questions_de_Village_V1-2-1'!$A:$AB,14,FALSE)</f>
        <v>bh_in_village</v>
      </c>
      <c r="L479" s="155">
        <f>VLOOKUP(A479,'Questions_de_Village_V1-2-1'!$A:$AB,15,FALSE)</f>
        <v>1</v>
      </c>
      <c r="M479" s="155">
        <f>VLOOKUP(A479,'Questions_de_Village_V1-2-1'!$A:$AB,16,FALSE)</f>
        <v>0</v>
      </c>
      <c r="N479" s="137"/>
      <c r="O479" s="137"/>
      <c r="P479" s="137">
        <v>2100</v>
      </c>
      <c r="Q479" s="137">
        <v>2112</v>
      </c>
      <c r="R479" s="137">
        <v>13</v>
      </c>
      <c r="S479" s="135">
        <v>61</v>
      </c>
      <c r="T479" s="135">
        <v>35</v>
      </c>
      <c r="U479" s="139">
        <v>57.377049180327866</v>
      </c>
      <c r="V479" s="135">
        <v>19</v>
      </c>
      <c r="W479" s="139">
        <v>31.147540983606557</v>
      </c>
      <c r="X479" s="138">
        <v>4.6923076923076925</v>
      </c>
      <c r="Y479" s="138">
        <v>3.1818181818181817</v>
      </c>
      <c r="Z479" s="138">
        <v>1.4615384615384615</v>
      </c>
      <c r="AA479" s="141">
        <v>12</v>
      </c>
      <c r="AB479" s="139">
        <v>92.307692307692307</v>
      </c>
      <c r="AC479" s="141">
        <v>1</v>
      </c>
      <c r="AD479" s="139">
        <v>7.6923076923076925</v>
      </c>
      <c r="AE479" s="141">
        <v>0</v>
      </c>
      <c r="AF479" s="139">
        <v>0</v>
      </c>
      <c r="AG479" s="141">
        <v>0</v>
      </c>
      <c r="AH479" s="139">
        <v>0</v>
      </c>
      <c r="AI479" s="137">
        <v>9</v>
      </c>
      <c r="AJ479" s="137">
        <v>9</v>
      </c>
      <c r="AK479" s="139">
        <v>47.368421052631575</v>
      </c>
      <c r="AL479" s="139">
        <v>47.368421052631575</v>
      </c>
      <c r="AM479" s="139">
        <v>94.73684210526315</v>
      </c>
      <c r="AN479" s="140">
        <v>17.315789473684209</v>
      </c>
    </row>
    <row r="480" spans="1:40" x14ac:dyDescent="0.25">
      <c r="A480" s="136" t="s">
        <v>1906</v>
      </c>
      <c r="B480" s="137" t="s">
        <v>1906</v>
      </c>
      <c r="C480" s="155" t="e">
        <f>VLOOKUP(A480,'Questions_de_Village_V1-2-1'!$A:$AB,1,FALSE)</f>
        <v>#N/A</v>
      </c>
      <c r="D480" s="155" t="e">
        <f>VLOOKUP(A480,'Questions_de_Village_V1-2-1'!$A:$AB,9,FALSE)</f>
        <v>#N/A</v>
      </c>
      <c r="E480" s="155" t="e">
        <f>VLOOKUP(A480,'Questions_de_Village_V1-2-1'!$A:$AB,4,FALSE)</f>
        <v>#N/A</v>
      </c>
      <c r="F480" s="155" t="e">
        <f>VLOOKUP(A480,'Questions_de_Village_V1-2-1'!$A:$AB,5,FALSE)</f>
        <v>#N/A</v>
      </c>
      <c r="G480" s="155" t="e">
        <f>VLOOKUP(A480,'Questions_de_Village_V1-2-1'!$A:$AB,6,FALSE)</f>
        <v>#N/A</v>
      </c>
      <c r="H480" s="155"/>
      <c r="I480" s="155" t="e">
        <f>VLOOKUP(A480,'Questions_de_Village_V1-2-1'!$A:$AB,10,FALSE)</f>
        <v>#N/A</v>
      </c>
      <c r="J480" s="155" t="e">
        <f>VLOOKUP(A480,'Questions_de_Village_V1-2-1'!$A:$AB,11,FALSE)</f>
        <v>#N/A</v>
      </c>
      <c r="K480" s="155" t="e">
        <f>VLOOKUP(A480,'Questions_de_Village_V1-2-1'!$A:$AB,14,FALSE)</f>
        <v>#N/A</v>
      </c>
      <c r="L480" s="155" t="e">
        <f>VLOOKUP(A480,'Questions_de_Village_V1-2-1'!$A:$AB,15,FALSE)</f>
        <v>#N/A</v>
      </c>
      <c r="M480" s="155" t="e">
        <f>VLOOKUP(A480,'Questions_de_Village_V1-2-1'!$A:$AB,16,FALSE)</f>
        <v>#N/A</v>
      </c>
      <c r="N480" s="137"/>
      <c r="O480" s="137"/>
      <c r="P480" s="137">
        <v>970</v>
      </c>
      <c r="Q480" s="137">
        <v>1027</v>
      </c>
      <c r="R480" s="137">
        <v>58</v>
      </c>
      <c r="S480" s="135">
        <v>424</v>
      </c>
      <c r="T480" s="135">
        <v>298</v>
      </c>
      <c r="U480" s="139">
        <v>70.283018867924525</v>
      </c>
      <c r="V480" s="135">
        <v>143</v>
      </c>
      <c r="W480" s="139">
        <v>33.726415094339622</v>
      </c>
      <c r="X480" s="138">
        <v>7.3103448275862073</v>
      </c>
      <c r="Y480" s="138">
        <v>5.2280701754385968</v>
      </c>
      <c r="Z480" s="138">
        <v>2.4655172413793105</v>
      </c>
      <c r="AA480" s="141">
        <v>48</v>
      </c>
      <c r="AB480" s="139">
        <v>82.758620689655174</v>
      </c>
      <c r="AC480" s="141">
        <v>8</v>
      </c>
      <c r="AD480" s="139">
        <v>13.793103448275861</v>
      </c>
      <c r="AE480" s="141">
        <v>2</v>
      </c>
      <c r="AF480" s="139">
        <v>3.4482758620689653</v>
      </c>
      <c r="AG480" s="141">
        <v>0</v>
      </c>
      <c r="AH480" s="139">
        <v>0</v>
      </c>
      <c r="AI480" s="137">
        <v>73</v>
      </c>
      <c r="AJ480" s="137">
        <v>70</v>
      </c>
      <c r="AK480" s="139">
        <v>51.048951048951054</v>
      </c>
      <c r="AL480" s="139">
        <v>48.951048951048953</v>
      </c>
      <c r="AM480" s="139">
        <v>100</v>
      </c>
      <c r="AN480" s="140">
        <v>35.874125874125873</v>
      </c>
    </row>
    <row r="481" spans="1:40" x14ac:dyDescent="0.25">
      <c r="A481" s="136" t="s">
        <v>267</v>
      </c>
      <c r="B481" s="137" t="s">
        <v>267</v>
      </c>
      <c r="C481" s="155" t="str">
        <f>VLOOKUP(A481,'Questions_de_Village_V1-2-1'!$A:$AB,1,FALSE)</f>
        <v>Nangaya</v>
      </c>
      <c r="D481" s="155" t="str">
        <f>VLOOKUP(A481,'Questions_de_Village_V1-2-1'!$A:$AB,9,FALSE)</f>
        <v>Nangaya</v>
      </c>
      <c r="E481" s="155">
        <f>VLOOKUP(A481,'Questions_de_Village_V1-2-1'!$A:$AB,4,FALSE)</f>
        <v>12.04757773</v>
      </c>
      <c r="F481" s="155">
        <f>VLOOKUP(A481,'Questions_de_Village_V1-2-1'!$A:$AB,5,FALSE)</f>
        <v>16.4503378074</v>
      </c>
      <c r="G481" s="155">
        <f>VLOOKUP(A481,'Questions_de_Village_V1-2-1'!$A:$AB,6,FALSE)</f>
        <v>316.16008767400001</v>
      </c>
      <c r="H481" s="155"/>
      <c r="I481" s="155" t="str">
        <f>VLOOKUP(A481,'Questions_de_Village_V1-2-1'!$A:$AB,10,FALSE)</f>
        <v>Daibaba_1_Maigana_</v>
      </c>
      <c r="J481" s="155" t="str">
        <f>VLOOKUP(A481,'Questions_de_Village_V1-2-1'!$A:$AB,11,FALSE)</f>
        <v>Maigana</v>
      </c>
      <c r="K481" s="155" t="str">
        <f>VLOOKUP(A481,'Questions_de_Village_V1-2-1'!$A:$AB,14,FALSE)</f>
        <v>bh_in_village</v>
      </c>
      <c r="L481" s="155">
        <f>VLOOKUP(A481,'Questions_de_Village_V1-2-1'!$A:$AB,15,FALSE)</f>
        <v>0</v>
      </c>
      <c r="M481" s="155">
        <f>VLOOKUP(A481,'Questions_de_Village_V1-2-1'!$A:$AB,16,FALSE)</f>
        <v>1</v>
      </c>
      <c r="N481" s="137"/>
      <c r="O481" s="137"/>
      <c r="P481" s="137">
        <v>1763</v>
      </c>
      <c r="Q481" s="137">
        <v>1805</v>
      </c>
      <c r="R481" s="137">
        <v>43</v>
      </c>
      <c r="S481" s="135">
        <v>228</v>
      </c>
      <c r="T481" s="135">
        <v>142</v>
      </c>
      <c r="U481" s="139">
        <v>62.280701754385973</v>
      </c>
      <c r="V481" s="135">
        <v>70</v>
      </c>
      <c r="W481" s="139">
        <v>30.701754385964914</v>
      </c>
      <c r="X481" s="138">
        <v>5.3023255813953485</v>
      </c>
      <c r="Y481" s="138">
        <v>3.641025641025641</v>
      </c>
      <c r="Z481" s="138">
        <v>1.6279069767441861</v>
      </c>
      <c r="AA481" s="141">
        <v>35</v>
      </c>
      <c r="AB481" s="139">
        <v>81.395348837209298</v>
      </c>
      <c r="AC481" s="141">
        <v>6</v>
      </c>
      <c r="AD481" s="139">
        <v>13.953488372093023</v>
      </c>
      <c r="AE481" s="141">
        <v>0</v>
      </c>
      <c r="AF481" s="139">
        <v>0</v>
      </c>
      <c r="AG481" s="141">
        <v>0</v>
      </c>
      <c r="AH481" s="139">
        <v>0</v>
      </c>
      <c r="AI481" s="137">
        <v>36</v>
      </c>
      <c r="AJ481" s="137">
        <v>34</v>
      </c>
      <c r="AK481" s="139">
        <v>51.428571428571423</v>
      </c>
      <c r="AL481" s="139">
        <v>48.571428571428569</v>
      </c>
      <c r="AM481" s="139">
        <v>100</v>
      </c>
      <c r="AN481" s="140">
        <v>34.171428571428571</v>
      </c>
    </row>
    <row r="482" spans="1:40" x14ac:dyDescent="0.25">
      <c r="A482" s="149" t="s">
        <v>1223</v>
      </c>
      <c r="B482" s="137" t="s">
        <v>1956</v>
      </c>
      <c r="C482" s="155" t="str">
        <f>VLOOKUP(A482,'Questions_de_Village_V1-2-1'!$A:$AB,1,FALSE)</f>
        <v>Nar-Wala</v>
      </c>
      <c r="D482" s="155" t="str">
        <f>VLOOKUP(A482,'Questions_de_Village_V1-2-1'!$A:$AB,9,FALSE)</f>
        <v>Narwala</v>
      </c>
      <c r="E482" s="155">
        <f>VLOOKUP(A482,'Questions_de_Village_V1-2-1'!$A:$AB,4,FALSE)</f>
        <v>12.4478047716</v>
      </c>
      <c r="F482" s="155">
        <f>VLOOKUP(A482,'Questions_de_Village_V1-2-1'!$A:$AB,5,FALSE)</f>
        <v>17.1575256054</v>
      </c>
      <c r="G482" s="155">
        <f>VLOOKUP(A482,'Questions_de_Village_V1-2-1'!$A:$AB,6,FALSE)</f>
        <v>309.50748503699998</v>
      </c>
      <c r="H482" s="155"/>
      <c r="I482" s="155" t="str">
        <f>VLOOKUP(A482,'Questions_de_Village_V1-2-1'!$A:$AB,10,FALSE)</f>
        <v>Tania_1_Bokoro_</v>
      </c>
      <c r="J482" s="155" t="str">
        <f>VLOOKUP(A482,'Questions_de_Village_V1-2-1'!$A:$AB,11,FALSE)</f>
        <v>Bokoro</v>
      </c>
      <c r="K482" s="155" t="str">
        <f>VLOOKUP(A482,'Questions_de_Village_V1-2-1'!$A:$AB,14,FALSE)</f>
        <v>open_well_far_from_village</v>
      </c>
      <c r="L482" s="155">
        <f>VLOOKUP(A482,'Questions_de_Village_V1-2-1'!$A:$AB,15,FALSE)</f>
        <v>0</v>
      </c>
      <c r="M482" s="155">
        <f>VLOOKUP(A482,'Questions_de_Village_V1-2-1'!$A:$AB,16,FALSE)</f>
        <v>0</v>
      </c>
      <c r="N482" s="137"/>
      <c r="O482" s="137"/>
      <c r="P482" s="137">
        <v>4427</v>
      </c>
      <c r="Q482" s="137">
        <v>4452</v>
      </c>
      <c r="R482" s="137">
        <v>26</v>
      </c>
      <c r="S482" s="135">
        <v>156</v>
      </c>
      <c r="T482" s="135">
        <v>103</v>
      </c>
      <c r="U482" s="139">
        <v>66.025641025641022</v>
      </c>
      <c r="V482" s="135">
        <v>46</v>
      </c>
      <c r="W482" s="139">
        <v>29.487179487179489</v>
      </c>
      <c r="X482" s="138">
        <v>6</v>
      </c>
      <c r="Y482" s="138">
        <v>4.4782608695652177</v>
      </c>
      <c r="Z482" s="138">
        <v>1.7692307692307692</v>
      </c>
      <c r="AA482" s="141">
        <v>24</v>
      </c>
      <c r="AB482" s="139">
        <v>92.307692307692307</v>
      </c>
      <c r="AC482" s="141">
        <v>2</v>
      </c>
      <c r="AD482" s="139">
        <v>7.6923076923076925</v>
      </c>
      <c r="AE482" s="141">
        <v>0</v>
      </c>
      <c r="AF482" s="139">
        <v>0</v>
      </c>
      <c r="AG482" s="141">
        <v>0</v>
      </c>
      <c r="AH482" s="139">
        <v>0</v>
      </c>
      <c r="AI482" s="137">
        <v>22</v>
      </c>
      <c r="AJ482" s="137">
        <v>24</v>
      </c>
      <c r="AK482" s="139">
        <v>47.826086956521742</v>
      </c>
      <c r="AL482" s="139">
        <v>52.173913043478258</v>
      </c>
      <c r="AM482" s="139">
        <v>100</v>
      </c>
      <c r="AN482" s="140">
        <v>33.108695652173914</v>
      </c>
    </row>
    <row r="483" spans="1:40" x14ac:dyDescent="0.25">
      <c r="A483" s="136" t="s">
        <v>1272</v>
      </c>
      <c r="B483" s="137" t="s">
        <v>1272</v>
      </c>
      <c r="C483" s="155" t="str">
        <f>VLOOKUP(A483,'Questions_de_Village_V1-2-1'!$A:$AB,1,FALSE)</f>
        <v>Natcha</v>
      </c>
      <c r="D483" s="155" t="str">
        <f>VLOOKUP(A483,'Questions_de_Village_V1-2-1'!$A:$AB,9,FALSE)</f>
        <v>Nacha</v>
      </c>
      <c r="E483" s="155">
        <f>VLOOKUP(A483,'Questions_de_Village_V1-2-1'!$A:$AB,4,FALSE)</f>
        <v>12.616049245399999</v>
      </c>
      <c r="F483" s="155">
        <f>VLOOKUP(A483,'Questions_de_Village_V1-2-1'!$A:$AB,5,FALSE)</f>
        <v>17.1243368891</v>
      </c>
      <c r="G483" s="155">
        <f>VLOOKUP(A483,'Questions_de_Village_V1-2-1'!$A:$AB,6,FALSE)</f>
        <v>315.39340851999998</v>
      </c>
      <c r="H483" s="155"/>
      <c r="I483" s="155" t="str">
        <f>VLOOKUP(A483,'Questions_de_Village_V1-2-1'!$A:$AB,10,FALSE)</f>
        <v>Moito</v>
      </c>
      <c r="J483" s="155" t="str">
        <f>VLOOKUP(A483,'Questions_de_Village_V1-2-1'!$A:$AB,11,FALSE)</f>
        <v>Djokhana</v>
      </c>
      <c r="K483" s="155" t="str">
        <f>VLOOKUP(A483,'Questions_de_Village_V1-2-1'!$A:$AB,14,FALSE)</f>
        <v>bh_in_village</v>
      </c>
      <c r="L483" s="155">
        <f>VLOOKUP(A483,'Questions_de_Village_V1-2-1'!$A:$AB,15,FALSE)</f>
        <v>2</v>
      </c>
      <c r="M483" s="155">
        <f>VLOOKUP(A483,'Questions_de_Village_V1-2-1'!$A:$AB,16,FALSE)</f>
        <v>0</v>
      </c>
      <c r="N483" s="137"/>
      <c r="O483" s="137"/>
      <c r="P483" s="137">
        <v>2189</v>
      </c>
      <c r="Q483" s="137">
        <v>2262</v>
      </c>
      <c r="R483" s="137">
        <v>74</v>
      </c>
      <c r="S483" s="135">
        <v>449</v>
      </c>
      <c r="T483" s="135">
        <v>301</v>
      </c>
      <c r="U483" s="139">
        <v>67.037861915367486</v>
      </c>
      <c r="V483" s="135">
        <v>187</v>
      </c>
      <c r="W483" s="139">
        <v>41.648106904231625</v>
      </c>
      <c r="X483" s="138">
        <v>6.0675675675675675</v>
      </c>
      <c r="Y483" s="138">
        <v>4.0675675675675675</v>
      </c>
      <c r="Z483" s="138">
        <v>2.5270270270270272</v>
      </c>
      <c r="AA483" s="141">
        <v>73</v>
      </c>
      <c r="AB483" s="139">
        <v>98.648648648648646</v>
      </c>
      <c r="AC483" s="141">
        <v>1</v>
      </c>
      <c r="AD483" s="139">
        <v>1.3513513513513513</v>
      </c>
      <c r="AE483" s="141">
        <v>0</v>
      </c>
      <c r="AF483" s="139">
        <v>0</v>
      </c>
      <c r="AG483" s="141">
        <v>0</v>
      </c>
      <c r="AH483" s="139">
        <v>0</v>
      </c>
      <c r="AI483" s="137">
        <v>99</v>
      </c>
      <c r="AJ483" s="137">
        <v>88</v>
      </c>
      <c r="AK483" s="139">
        <v>52.941176470588239</v>
      </c>
      <c r="AL483" s="139">
        <v>47.058823529411761</v>
      </c>
      <c r="AM483" s="139">
        <v>100</v>
      </c>
      <c r="AN483" s="140">
        <v>34.636363636363633</v>
      </c>
    </row>
    <row r="484" spans="1:40" x14ac:dyDescent="0.25">
      <c r="A484" s="149" t="s">
        <v>1846</v>
      </c>
      <c r="B484" s="137" t="s">
        <v>1973</v>
      </c>
      <c r="C484" s="155" t="str">
        <f>VLOOKUP(A484,'Questions_de_Village_V1-2-1'!$A:$AB,1,FALSE)</f>
        <v>Ndjamena 1</v>
      </c>
      <c r="D484" s="155" t="str">
        <f>VLOOKUP(A484,'Questions_de_Village_V1-2-1'!$A:$AB,9,FALSE)</f>
        <v>Ndjamena Alkoudo</v>
      </c>
      <c r="E484" s="155">
        <f>VLOOKUP(A484,'Questions_de_Village_V1-2-1'!$A:$AB,4,FALSE)</f>
        <v>12.016291368299999</v>
      </c>
      <c r="F484" s="155">
        <f>VLOOKUP(A484,'Questions_de_Village_V1-2-1'!$A:$AB,5,FALSE)</f>
        <v>16.735176780500002</v>
      </c>
      <c r="G484" s="155">
        <f>VLOOKUP(A484,'Questions_de_Village_V1-2-1'!$A:$AB,6,FALSE)</f>
        <v>320.57042327200003</v>
      </c>
      <c r="H484" s="155"/>
      <c r="I484" s="155" t="str">
        <f>VLOOKUP(A484,'Questions_de_Village_V1-2-1'!$A:$AB,10,FALSE)</f>
        <v>Daibaba_2_Kindji_</v>
      </c>
      <c r="J484" s="155" t="str">
        <f>VLOOKUP(A484,'Questions_de_Village_V1-2-1'!$A:$AB,11,FALSE)</f>
        <v>Dilema</v>
      </c>
      <c r="K484" s="155" t="str">
        <f>VLOOKUP(A484,'Questions_de_Village_V1-2-1'!$A:$AB,14,FALSE)</f>
        <v>bh_in_village</v>
      </c>
      <c r="L484" s="155">
        <f>VLOOKUP(A484,'Questions_de_Village_V1-2-1'!$A:$AB,15,FALSE)</f>
        <v>1</v>
      </c>
      <c r="M484" s="155">
        <f>VLOOKUP(A484,'Questions_de_Village_V1-2-1'!$A:$AB,16,FALSE)</f>
        <v>1</v>
      </c>
      <c r="N484" s="137"/>
      <c r="O484" s="137"/>
      <c r="P484" s="137">
        <v>1225</v>
      </c>
      <c r="Q484" s="137">
        <v>1293</v>
      </c>
      <c r="R484" s="137">
        <v>69</v>
      </c>
      <c r="S484" s="135">
        <v>420</v>
      </c>
      <c r="T484" s="135">
        <v>276</v>
      </c>
      <c r="U484" s="139">
        <v>65.714285714285708</v>
      </c>
      <c r="V484" s="135">
        <v>160</v>
      </c>
      <c r="W484" s="139">
        <v>38.095238095238095</v>
      </c>
      <c r="X484" s="138">
        <v>6.0869565217391308</v>
      </c>
      <c r="Y484" s="138">
        <v>4.0588235294117645</v>
      </c>
      <c r="Z484" s="138">
        <v>2.318840579710145</v>
      </c>
      <c r="AA484" s="141">
        <v>58</v>
      </c>
      <c r="AB484" s="139">
        <v>84.05797101449275</v>
      </c>
      <c r="AC484" s="141">
        <v>11</v>
      </c>
      <c r="AD484" s="139">
        <v>15.942028985507244</v>
      </c>
      <c r="AE484" s="141">
        <v>0</v>
      </c>
      <c r="AF484" s="139">
        <v>0</v>
      </c>
      <c r="AG484" s="141">
        <v>0</v>
      </c>
      <c r="AH484" s="139">
        <v>0</v>
      </c>
      <c r="AI484" s="137">
        <v>67</v>
      </c>
      <c r="AJ484" s="137">
        <v>93</v>
      </c>
      <c r="AK484" s="139">
        <v>41.875</v>
      </c>
      <c r="AL484" s="139">
        <v>58.125000000000007</v>
      </c>
      <c r="AM484" s="139">
        <v>100</v>
      </c>
      <c r="AN484" s="140">
        <v>32.768749999999997</v>
      </c>
    </row>
    <row r="485" spans="1:40" x14ac:dyDescent="0.25">
      <c r="A485" s="149" t="s">
        <v>1846</v>
      </c>
      <c r="B485" s="137" t="s">
        <v>1846</v>
      </c>
      <c r="C485" s="155" t="str">
        <f>VLOOKUP(A485,'Questions_de_Village_V1-2-1'!$A:$AB,1,FALSE)</f>
        <v>Ndjamena 1</v>
      </c>
      <c r="D485" s="155" t="str">
        <f>VLOOKUP(A485,'Questions_de_Village_V1-2-1'!$A:$AB,9,FALSE)</f>
        <v>Ndjamena Alkoudo</v>
      </c>
      <c r="E485" s="155">
        <f>VLOOKUP(A485,'Questions_de_Village_V1-2-1'!$A:$AB,4,FALSE)</f>
        <v>12.016291368299999</v>
      </c>
      <c r="F485" s="155">
        <f>VLOOKUP(A485,'Questions_de_Village_V1-2-1'!$A:$AB,5,FALSE)</f>
        <v>16.735176780500002</v>
      </c>
      <c r="G485" s="155">
        <f>VLOOKUP(A485,'Questions_de_Village_V1-2-1'!$A:$AB,6,FALSE)</f>
        <v>320.57042327200003</v>
      </c>
      <c r="H485" s="155"/>
      <c r="I485" s="155" t="str">
        <f>VLOOKUP(A485,'Questions_de_Village_V1-2-1'!$A:$AB,10,FALSE)</f>
        <v>Daibaba_2_Kindji_</v>
      </c>
      <c r="J485" s="155" t="str">
        <f>VLOOKUP(A485,'Questions_de_Village_V1-2-1'!$A:$AB,11,FALSE)</f>
        <v>Dilema</v>
      </c>
      <c r="K485" s="155" t="str">
        <f>VLOOKUP(A485,'Questions_de_Village_V1-2-1'!$A:$AB,14,FALSE)</f>
        <v>bh_in_village</v>
      </c>
      <c r="L485" s="155">
        <f>VLOOKUP(A485,'Questions_de_Village_V1-2-1'!$A:$AB,15,FALSE)</f>
        <v>1</v>
      </c>
      <c r="M485" s="155">
        <f>VLOOKUP(A485,'Questions_de_Village_V1-2-1'!$A:$AB,16,FALSE)</f>
        <v>1</v>
      </c>
      <c r="N485" s="137"/>
      <c r="O485" s="137"/>
      <c r="P485" s="137">
        <v>751</v>
      </c>
      <c r="Q485" s="137">
        <v>774</v>
      </c>
      <c r="R485" s="137">
        <v>24</v>
      </c>
      <c r="S485" s="135">
        <v>156</v>
      </c>
      <c r="T485" s="135">
        <v>108</v>
      </c>
      <c r="U485" s="139">
        <v>69.230769230769226</v>
      </c>
      <c r="V485" s="135">
        <v>72</v>
      </c>
      <c r="W485" s="139">
        <v>46.153846153846153</v>
      </c>
      <c r="X485" s="138">
        <v>6.5</v>
      </c>
      <c r="Y485" s="138">
        <v>4.6956521739130439</v>
      </c>
      <c r="Z485" s="138">
        <v>3</v>
      </c>
      <c r="AA485" s="141">
        <v>24</v>
      </c>
      <c r="AB485" s="139">
        <v>100</v>
      </c>
      <c r="AC485" s="141">
        <v>0</v>
      </c>
      <c r="AD485" s="139">
        <v>0</v>
      </c>
      <c r="AE485" s="141">
        <v>0</v>
      </c>
      <c r="AF485" s="139">
        <v>0</v>
      </c>
      <c r="AG485" s="141">
        <v>0</v>
      </c>
      <c r="AH485" s="139">
        <v>0</v>
      </c>
      <c r="AI485" s="137">
        <v>40</v>
      </c>
      <c r="AJ485" s="137">
        <v>32</v>
      </c>
      <c r="AK485" s="139">
        <v>55.555555555555557</v>
      </c>
      <c r="AL485" s="139">
        <v>44.444444444444443</v>
      </c>
      <c r="AM485" s="139">
        <v>100</v>
      </c>
      <c r="AN485" s="140">
        <v>34.555555555555557</v>
      </c>
    </row>
    <row r="486" spans="1:40" x14ac:dyDescent="0.25">
      <c r="A486" s="149" t="s">
        <v>1847</v>
      </c>
      <c r="B486" s="137" t="s">
        <v>1847</v>
      </c>
      <c r="C486" s="155" t="str">
        <f>VLOOKUP(A486,'Questions_de_Village_V1-2-1'!$A:$AB,1,FALSE)</f>
        <v>Ndjamena 2</v>
      </c>
      <c r="D486" s="155" t="str">
        <f>VLOOKUP(A486,'Questions_de_Village_V1-2-1'!$A:$AB,9,FALSE)</f>
        <v>N'Djamena2</v>
      </c>
      <c r="E486" s="155">
        <f>VLOOKUP(A486,'Questions_de_Village_V1-2-1'!$A:$AB,4,FALSE)</f>
        <v>12.015661340399999</v>
      </c>
      <c r="F486" s="155">
        <f>VLOOKUP(A486,'Questions_de_Village_V1-2-1'!$A:$AB,5,FALSE)</f>
        <v>16.745630951900001</v>
      </c>
      <c r="G486" s="155">
        <f>VLOOKUP(A486,'Questions_de_Village_V1-2-1'!$A:$AB,6,FALSE)</f>
        <v>328.38857072100001</v>
      </c>
      <c r="H486" s="155"/>
      <c r="I486" s="155" t="str">
        <f>VLOOKUP(A486,'Questions_de_Village_V1-2-1'!$A:$AB,10,FALSE)</f>
        <v>Daibaba_2_Kindji_</v>
      </c>
      <c r="J486" s="155" t="str">
        <f>VLOOKUP(A486,'Questions_de_Village_V1-2-1'!$A:$AB,11,FALSE)</f>
        <v>Dilema</v>
      </c>
      <c r="K486" s="155" t="str">
        <f>VLOOKUP(A486,'Questions_de_Village_V1-2-1'!$A:$AB,14,FALSE)</f>
        <v>bh_in_next_village</v>
      </c>
      <c r="L486" s="155">
        <f>VLOOKUP(A486,'Questions_de_Village_V1-2-1'!$A:$AB,15,FALSE)</f>
        <v>0</v>
      </c>
      <c r="M486" s="155">
        <f>VLOOKUP(A486,'Questions_de_Village_V1-2-1'!$A:$AB,16,FALSE)</f>
        <v>0</v>
      </c>
      <c r="N486" s="137"/>
      <c r="O486" s="137"/>
      <c r="P486" s="137">
        <v>1294</v>
      </c>
      <c r="Q486" s="137">
        <v>1345</v>
      </c>
      <c r="R486" s="137">
        <v>52</v>
      </c>
      <c r="S486" s="135">
        <v>282</v>
      </c>
      <c r="T486" s="135">
        <v>184</v>
      </c>
      <c r="U486" s="139">
        <v>65.248226950354621</v>
      </c>
      <c r="V486" s="135">
        <v>78</v>
      </c>
      <c r="W486" s="139">
        <v>27.659574468085108</v>
      </c>
      <c r="X486" s="138">
        <v>5.4230769230769234</v>
      </c>
      <c r="Y486" s="138">
        <v>4</v>
      </c>
      <c r="Z486" s="138">
        <v>1.5</v>
      </c>
      <c r="AA486" s="141">
        <v>49</v>
      </c>
      <c r="AB486" s="139">
        <v>94.230769230769226</v>
      </c>
      <c r="AC486" s="141">
        <v>1</v>
      </c>
      <c r="AD486" s="139">
        <v>1.9230769230769231</v>
      </c>
      <c r="AE486" s="141">
        <v>0</v>
      </c>
      <c r="AF486" s="139">
        <v>0</v>
      </c>
      <c r="AG486" s="141">
        <v>0</v>
      </c>
      <c r="AH486" s="139">
        <v>0</v>
      </c>
      <c r="AI486" s="137">
        <v>39</v>
      </c>
      <c r="AJ486" s="137">
        <v>39</v>
      </c>
      <c r="AK486" s="139">
        <v>50</v>
      </c>
      <c r="AL486" s="139">
        <v>50</v>
      </c>
      <c r="AM486" s="139">
        <v>100</v>
      </c>
      <c r="AN486" s="140">
        <v>35.910256410256409</v>
      </c>
    </row>
    <row r="487" spans="1:40" x14ac:dyDescent="0.25">
      <c r="A487" s="149" t="s">
        <v>1179</v>
      </c>
      <c r="B487" s="137" t="s">
        <v>799</v>
      </c>
      <c r="C487" s="155" t="str">
        <f>VLOOKUP(A487,'Questions_de_Village_V1-2-1'!$A:$AB,1,FALSE)</f>
        <v>Nganatir</v>
      </c>
      <c r="D487" s="155" t="str">
        <f>VLOOKUP(A487,'Questions_de_Village_V1-2-1'!$A:$AB,9,FALSE)</f>
        <v>Anganatir</v>
      </c>
      <c r="E487" s="155">
        <f>VLOOKUP(A487,'Questions_de_Village_V1-2-1'!$A:$AB,4,FALSE)</f>
        <v>12.418466088100001</v>
      </c>
      <c r="F487" s="155">
        <f>VLOOKUP(A487,'Questions_de_Village_V1-2-1'!$A:$AB,5,FALSE)</f>
        <v>17.031359035099999</v>
      </c>
      <c r="G487" s="155">
        <f>VLOOKUP(A487,'Questions_de_Village_V1-2-1'!$A:$AB,6,FALSE)</f>
        <v>327.81943869200001</v>
      </c>
      <c r="H487" s="155"/>
      <c r="I487" s="155" t="str">
        <f>VLOOKUP(A487,'Questions_de_Village_V1-2-1'!$A:$AB,10,FALSE)</f>
        <v>Tania_2_Dukshi_</v>
      </c>
      <c r="J487" s="155" t="str">
        <f>VLOOKUP(A487,'Questions_de_Village_V1-2-1'!$A:$AB,11,FALSE)</f>
        <v>Bokoro</v>
      </c>
      <c r="K487" s="155" t="str">
        <f>VLOOKUP(A487,'Questions_de_Village_V1-2-1'!$A:$AB,14,FALSE)</f>
        <v>bh_in_village</v>
      </c>
      <c r="L487" s="155">
        <f>VLOOKUP(A487,'Questions_de_Village_V1-2-1'!$A:$AB,15,FALSE)</f>
        <v>2</v>
      </c>
      <c r="M487" s="155">
        <f>VLOOKUP(A487,'Questions_de_Village_V1-2-1'!$A:$AB,16,FALSE)</f>
        <v>0</v>
      </c>
      <c r="N487" s="137"/>
      <c r="O487" s="137"/>
      <c r="P487" s="137">
        <v>153</v>
      </c>
      <c r="Q487" s="137">
        <v>230</v>
      </c>
      <c r="R487" s="137">
        <v>78</v>
      </c>
      <c r="S487" s="135">
        <v>477</v>
      </c>
      <c r="T487" s="135">
        <v>328</v>
      </c>
      <c r="U487" s="139">
        <v>68.763102725366878</v>
      </c>
      <c r="V487" s="135">
        <v>128</v>
      </c>
      <c r="W487" s="139">
        <v>26.834381551362686</v>
      </c>
      <c r="X487" s="138">
        <v>6.115384615384615</v>
      </c>
      <c r="Y487" s="138">
        <v>4.2597402597402594</v>
      </c>
      <c r="Z487" s="138">
        <v>1.641025641025641</v>
      </c>
      <c r="AA487" s="141">
        <v>65</v>
      </c>
      <c r="AB487" s="139">
        <v>83.333333333333343</v>
      </c>
      <c r="AC487" s="141">
        <v>8</v>
      </c>
      <c r="AD487" s="139">
        <v>10.256410256410255</v>
      </c>
      <c r="AE487" s="141">
        <v>2</v>
      </c>
      <c r="AF487" s="139">
        <v>2.5641025641025639</v>
      </c>
      <c r="AG487" s="141">
        <v>0</v>
      </c>
      <c r="AH487" s="139">
        <v>0</v>
      </c>
      <c r="AI487" s="137">
        <v>68</v>
      </c>
      <c r="AJ487" s="137">
        <v>60</v>
      </c>
      <c r="AK487" s="139">
        <v>53.125</v>
      </c>
      <c r="AL487" s="139">
        <v>46.875</v>
      </c>
      <c r="AM487" s="139">
        <v>100</v>
      </c>
      <c r="AN487" s="140">
        <v>30.2265625</v>
      </c>
    </row>
    <row r="488" spans="1:40" x14ac:dyDescent="0.25">
      <c r="A488" s="136" t="s">
        <v>1485</v>
      </c>
      <c r="B488" s="137" t="s">
        <v>1485</v>
      </c>
      <c r="C488" s="155" t="str">
        <f>VLOOKUP(A488,'Questions_de_Village_V1-2-1'!$A:$AB,1,FALSE)</f>
        <v>Niguer Ahmat</v>
      </c>
      <c r="D488" s="155" t="str">
        <f>VLOOKUP(A488,'Questions_de_Village_V1-2-1'!$A:$AB,9,FALSE)</f>
        <v>Niguer Alkoudou</v>
      </c>
      <c r="E488" s="155">
        <f>VLOOKUP(A488,'Questions_de_Village_V1-2-1'!$A:$AB,4,FALSE)</f>
        <v>12.218094261699999</v>
      </c>
      <c r="F488" s="155">
        <f>VLOOKUP(A488,'Questions_de_Village_V1-2-1'!$A:$AB,5,FALSE)</f>
        <v>17.073418565800001</v>
      </c>
      <c r="G488" s="155">
        <f>VLOOKUP(A488,'Questions_de_Village_V1-2-1'!$A:$AB,6,FALSE)</f>
        <v>318.80451888499999</v>
      </c>
      <c r="H488" s="155"/>
      <c r="I488" s="155" t="str">
        <f>VLOOKUP(A488,'Questions_de_Village_V1-2-1'!$A:$AB,10,FALSE)</f>
        <v>Tania_2_Dukshi_</v>
      </c>
      <c r="J488" s="155" t="str">
        <f>VLOOKUP(A488,'Questions_de_Village_V1-2-1'!$A:$AB,11,FALSE)</f>
        <v>Tchawai</v>
      </c>
      <c r="K488" s="155" t="str">
        <f>VLOOKUP(A488,'Questions_de_Village_V1-2-1'!$A:$AB,14,FALSE)</f>
        <v>bh_in_village</v>
      </c>
      <c r="L488" s="155">
        <f>VLOOKUP(A488,'Questions_de_Village_V1-2-1'!$A:$AB,15,FALSE)</f>
        <v>1</v>
      </c>
      <c r="M488" s="155">
        <f>VLOOKUP(A488,'Questions_de_Village_V1-2-1'!$A:$AB,16,FALSE)</f>
        <v>0</v>
      </c>
      <c r="N488" s="137"/>
      <c r="O488" s="137"/>
      <c r="P488" s="137">
        <v>2</v>
      </c>
      <c r="Q488" s="137">
        <v>136</v>
      </c>
      <c r="R488" s="137">
        <v>135</v>
      </c>
      <c r="S488" s="135">
        <v>762</v>
      </c>
      <c r="T488" s="135">
        <v>502</v>
      </c>
      <c r="U488" s="139">
        <v>65.879265091863516</v>
      </c>
      <c r="V488" s="135">
        <v>223</v>
      </c>
      <c r="W488" s="139">
        <v>29.26509186351706</v>
      </c>
      <c r="X488" s="138">
        <v>5.6444444444444448</v>
      </c>
      <c r="Y488" s="138">
        <v>3.7185185185185183</v>
      </c>
      <c r="Z488" s="138">
        <v>1.6518518518518519</v>
      </c>
      <c r="AA488" s="141">
        <v>122</v>
      </c>
      <c r="AB488" s="139">
        <v>90.370370370370367</v>
      </c>
      <c r="AC488" s="141">
        <v>8</v>
      </c>
      <c r="AD488" s="139">
        <v>5.9259259259259265</v>
      </c>
      <c r="AE488" s="141">
        <v>0</v>
      </c>
      <c r="AF488" s="139">
        <v>0</v>
      </c>
      <c r="AG488" s="141">
        <v>0</v>
      </c>
      <c r="AH488" s="139">
        <v>0</v>
      </c>
      <c r="AI488" s="137">
        <v>115</v>
      </c>
      <c r="AJ488" s="137">
        <v>108</v>
      </c>
      <c r="AK488" s="139">
        <v>51.569506726457405</v>
      </c>
      <c r="AL488" s="139">
        <v>48.430493273542602</v>
      </c>
      <c r="AM488" s="139">
        <v>100</v>
      </c>
      <c r="AN488" s="140">
        <v>34.264573991031391</v>
      </c>
    </row>
    <row r="489" spans="1:40" x14ac:dyDescent="0.25">
      <c r="A489" s="149" t="s">
        <v>1226</v>
      </c>
      <c r="B489" s="137" t="s">
        <v>1226</v>
      </c>
      <c r="C489" s="155" t="str">
        <f>VLOOKUP(A489,'Questions_de_Village_V1-2-1'!$A:$AB,1,FALSE)</f>
        <v>Noro</v>
      </c>
      <c r="D489" s="155" t="str">
        <f>VLOOKUP(A489,'Questions_de_Village_V1-2-1'!$A:$AB,9,FALSE)</f>
        <v>Danrébé</v>
      </c>
      <c r="E489" s="155">
        <f>VLOOKUP(A489,'Questions_de_Village_V1-2-1'!$A:$AB,4,FALSE)</f>
        <v>12.522295617299999</v>
      </c>
      <c r="F489" s="155">
        <f>VLOOKUP(A489,'Questions_de_Village_V1-2-1'!$A:$AB,5,FALSE)</f>
        <v>17.1837818369</v>
      </c>
      <c r="G489" s="155">
        <f>VLOOKUP(A489,'Questions_de_Village_V1-2-1'!$A:$AB,6,FALSE)</f>
        <v>294.63097125500002</v>
      </c>
      <c r="H489" s="155"/>
      <c r="I489" s="155" t="str">
        <f>VLOOKUP(A489,'Questions_de_Village_V1-2-1'!$A:$AB,10,FALSE)</f>
        <v>Tania_2_Dukshi_</v>
      </c>
      <c r="J489" s="155" t="str">
        <f>VLOOKUP(A489,'Questions_de_Village_V1-2-1'!$A:$AB,11,FALSE)</f>
        <v>Bokoro</v>
      </c>
      <c r="K489" s="155" t="str">
        <f>VLOOKUP(A489,'Questions_de_Village_V1-2-1'!$A:$AB,14,FALSE)</f>
        <v>bh_in_village</v>
      </c>
      <c r="L489" s="155">
        <f>VLOOKUP(A489,'Questions_de_Village_V1-2-1'!$A:$AB,15,FALSE)</f>
        <v>2</v>
      </c>
      <c r="M489" s="155">
        <f>VLOOKUP(A489,'Questions_de_Village_V1-2-1'!$A:$AB,16,FALSE)</f>
        <v>0</v>
      </c>
      <c r="N489" s="137"/>
      <c r="O489" s="137"/>
      <c r="P489" s="137">
        <v>2888</v>
      </c>
      <c r="Q489" s="137">
        <v>3062</v>
      </c>
      <c r="R489" s="137">
        <v>175</v>
      </c>
      <c r="S489" s="135">
        <v>1041</v>
      </c>
      <c r="T489" s="135">
        <v>714</v>
      </c>
      <c r="U489" s="139">
        <v>68.58789625360231</v>
      </c>
      <c r="V489" s="135">
        <v>251</v>
      </c>
      <c r="W489" s="139">
        <v>24.111431316042268</v>
      </c>
      <c r="X489" s="138">
        <v>5.9485714285714284</v>
      </c>
      <c r="Y489" s="138">
        <v>4.5769230769230766</v>
      </c>
      <c r="Z489" s="138">
        <v>1.4342857142857144</v>
      </c>
      <c r="AA489" s="141">
        <v>166</v>
      </c>
      <c r="AB489" s="139">
        <v>94.857142857142861</v>
      </c>
      <c r="AC489" s="141">
        <v>6</v>
      </c>
      <c r="AD489" s="139">
        <v>3.4285714285714288</v>
      </c>
      <c r="AE489" s="141">
        <v>1</v>
      </c>
      <c r="AF489" s="139">
        <v>0.5714285714285714</v>
      </c>
      <c r="AG489" s="141">
        <v>0</v>
      </c>
      <c r="AH489" s="139">
        <v>0</v>
      </c>
      <c r="AI489" s="137">
        <v>122</v>
      </c>
      <c r="AJ489" s="137">
        <v>129</v>
      </c>
      <c r="AK489" s="139">
        <v>48.605577689243027</v>
      </c>
      <c r="AL489" s="139">
        <v>51.394422310756973</v>
      </c>
      <c r="AM489" s="139">
        <v>100</v>
      </c>
      <c r="AN489" s="140">
        <v>34.820717131474105</v>
      </c>
    </row>
    <row r="490" spans="1:40" x14ac:dyDescent="0.25">
      <c r="A490" s="149" t="s">
        <v>1227</v>
      </c>
      <c r="B490" s="137" t="s">
        <v>1227</v>
      </c>
      <c r="C490" s="155" t="str">
        <f>VLOOKUP(A490,'Questions_de_Village_V1-2-1'!$A:$AB,1,FALSE)</f>
        <v>Nourale Watane</v>
      </c>
      <c r="D490" s="155" t="str">
        <f>VLOOKUP(A490,'Questions_de_Village_V1-2-1'!$A:$AB,9,FALSE)</f>
        <v>Nouralwane1</v>
      </c>
      <c r="E490" s="155">
        <f>VLOOKUP(A490,'Questions_de_Village_V1-2-1'!$A:$AB,4,FALSE)</f>
        <v>12.375286339300001</v>
      </c>
      <c r="F490" s="155">
        <f>VLOOKUP(A490,'Questions_de_Village_V1-2-1'!$A:$AB,5,FALSE)</f>
        <v>17.0575668683</v>
      </c>
      <c r="G490" s="155">
        <f>VLOOKUP(A490,'Questions_de_Village_V1-2-1'!$A:$AB,6,FALSE)</f>
        <v>314.47679554299998</v>
      </c>
      <c r="H490" s="155"/>
      <c r="I490" s="155" t="str">
        <f>VLOOKUP(A490,'Questions_de_Village_V1-2-1'!$A:$AB,10,FALSE)</f>
        <v/>
      </c>
      <c r="J490" s="155" t="str">
        <f>VLOOKUP(A490,'Questions_de_Village_V1-2-1'!$A:$AB,11,FALSE)</f>
        <v>Bokoro</v>
      </c>
      <c r="K490" s="155" t="str">
        <f>VLOOKUP(A490,'Questions_de_Village_V1-2-1'!$A:$AB,14,FALSE)</f>
        <v>commercial_bh_in_next_village</v>
      </c>
      <c r="L490" s="155">
        <f>VLOOKUP(A490,'Questions_de_Village_V1-2-1'!$A:$AB,15,FALSE)</f>
        <v>0</v>
      </c>
      <c r="M490" s="155">
        <f>VLOOKUP(A490,'Questions_de_Village_V1-2-1'!$A:$AB,16,FALSE)</f>
        <v>0</v>
      </c>
      <c r="N490" s="137"/>
      <c r="O490" s="137"/>
      <c r="P490" s="137">
        <v>6826</v>
      </c>
      <c r="Q490" s="137">
        <v>6974</v>
      </c>
      <c r="R490" s="137">
        <v>149</v>
      </c>
      <c r="S490" s="135">
        <v>954</v>
      </c>
      <c r="T490" s="135">
        <v>665</v>
      </c>
      <c r="U490" s="139">
        <v>69.706498951781967</v>
      </c>
      <c r="V490" s="135">
        <v>245</v>
      </c>
      <c r="W490" s="139">
        <v>25.681341719077565</v>
      </c>
      <c r="X490" s="138">
        <v>6.4026845637583891</v>
      </c>
      <c r="Y490" s="138">
        <v>4.493243243243243</v>
      </c>
      <c r="Z490" s="138">
        <v>1.6442953020134228</v>
      </c>
      <c r="AA490" s="141">
        <v>137</v>
      </c>
      <c r="AB490" s="139">
        <v>91.946308724832221</v>
      </c>
      <c r="AC490" s="141">
        <v>5</v>
      </c>
      <c r="AD490" s="139">
        <v>3.3557046979865772</v>
      </c>
      <c r="AE490" s="141">
        <v>0</v>
      </c>
      <c r="AF490" s="139">
        <v>0</v>
      </c>
      <c r="AG490" s="141">
        <v>2</v>
      </c>
      <c r="AH490" s="139">
        <v>1.3422818791946309</v>
      </c>
      <c r="AI490" s="137">
        <v>116</v>
      </c>
      <c r="AJ490" s="137">
        <v>129</v>
      </c>
      <c r="AK490" s="139">
        <v>47.346938775510203</v>
      </c>
      <c r="AL490" s="139">
        <v>52.653061224489797</v>
      </c>
      <c r="AM490" s="139">
        <v>100</v>
      </c>
      <c r="AN490" s="140">
        <v>35.326530612244895</v>
      </c>
    </row>
    <row r="491" spans="1:40" x14ac:dyDescent="0.25">
      <c r="A491" s="149" t="s">
        <v>1837</v>
      </c>
      <c r="B491" s="137" t="s">
        <v>1837</v>
      </c>
      <c r="C491" s="155" t="e">
        <f>VLOOKUP(A491,'Questions_de_Village_V1-2-1'!$A:$AB,1,FALSE)</f>
        <v>#N/A</v>
      </c>
      <c r="D491" s="155" t="e">
        <f>VLOOKUP(A491,'Questions_de_Village_V1-2-1'!$A:$AB,9,FALSE)</f>
        <v>#N/A</v>
      </c>
      <c r="E491" s="155" t="e">
        <f>VLOOKUP(A491,'Questions_de_Village_V1-2-1'!$A:$AB,4,FALSE)</f>
        <v>#N/A</v>
      </c>
      <c r="F491" s="155" t="e">
        <f>VLOOKUP(A491,'Questions_de_Village_V1-2-1'!$A:$AB,5,FALSE)</f>
        <v>#N/A</v>
      </c>
      <c r="G491" s="155" t="e">
        <f>VLOOKUP(A491,'Questions_de_Village_V1-2-1'!$A:$AB,6,FALSE)</f>
        <v>#N/A</v>
      </c>
      <c r="H491" s="155"/>
      <c r="I491" s="155" t="e">
        <f>VLOOKUP(A491,'Questions_de_Village_V1-2-1'!$A:$AB,10,FALSE)</f>
        <v>#N/A</v>
      </c>
      <c r="J491" s="155" t="e">
        <f>VLOOKUP(A491,'Questions_de_Village_V1-2-1'!$A:$AB,11,FALSE)</f>
        <v>#N/A</v>
      </c>
      <c r="K491" s="155" t="e">
        <f>VLOOKUP(A491,'Questions_de_Village_V1-2-1'!$A:$AB,14,FALSE)</f>
        <v>#N/A</v>
      </c>
      <c r="L491" s="155" t="e">
        <f>VLOOKUP(A491,'Questions_de_Village_V1-2-1'!$A:$AB,15,FALSE)</f>
        <v>#N/A</v>
      </c>
      <c r="M491" s="155" t="e">
        <f>VLOOKUP(A491,'Questions_de_Village_V1-2-1'!$A:$AB,16,FALSE)</f>
        <v>#N/A</v>
      </c>
      <c r="N491" s="137"/>
      <c r="O491" s="137"/>
      <c r="P491" s="137">
        <v>230</v>
      </c>
      <c r="Q491" s="137">
        <v>243</v>
      </c>
      <c r="R491" s="137">
        <v>14</v>
      </c>
      <c r="S491" s="135">
        <v>73</v>
      </c>
      <c r="T491" s="135">
        <v>46</v>
      </c>
      <c r="U491" s="139">
        <v>63.013698630136986</v>
      </c>
      <c r="V491" s="135">
        <v>10</v>
      </c>
      <c r="W491" s="139">
        <v>13.698630136986301</v>
      </c>
      <c r="X491" s="138">
        <v>5.2142857142857144</v>
      </c>
      <c r="Y491" s="138">
        <v>3.5384615384615383</v>
      </c>
      <c r="Z491" s="138">
        <v>0.7142857142857143</v>
      </c>
      <c r="AA491" s="141">
        <v>14</v>
      </c>
      <c r="AB491" s="139">
        <v>100</v>
      </c>
      <c r="AC491" s="141">
        <v>0</v>
      </c>
      <c r="AD491" s="139">
        <v>0</v>
      </c>
      <c r="AE491" s="141">
        <v>0</v>
      </c>
      <c r="AF491" s="139">
        <v>0</v>
      </c>
      <c r="AG491" s="141">
        <v>0</v>
      </c>
      <c r="AH491" s="139">
        <v>0</v>
      </c>
      <c r="AI491" s="137">
        <v>6</v>
      </c>
      <c r="AJ491" s="137">
        <v>4</v>
      </c>
      <c r="AK491" s="139">
        <v>60</v>
      </c>
      <c r="AL491" s="139">
        <v>40</v>
      </c>
      <c r="AM491" s="139">
        <v>100</v>
      </c>
      <c r="AN491" s="140">
        <v>32.9</v>
      </c>
    </row>
    <row r="492" spans="1:40" x14ac:dyDescent="0.25">
      <c r="A492" s="136" t="s">
        <v>1449</v>
      </c>
      <c r="B492" s="137" t="s">
        <v>1449</v>
      </c>
      <c r="C492" s="155" t="str">
        <f>VLOOKUP(A492,'Questions_de_Village_V1-2-1'!$A:$AB,1,FALSE)</f>
        <v>Ouled -Billi</v>
      </c>
      <c r="D492" s="155" t="str">
        <f>VLOOKUP(A492,'Questions_de_Village_V1-2-1'!$A:$AB,9,FALSE)</f>
        <v>Oulebili</v>
      </c>
      <c r="E492" s="155">
        <f>VLOOKUP(A492,'Questions_de_Village_V1-2-1'!$A:$AB,4,FALSE)</f>
        <v>12.093154934099999</v>
      </c>
      <c r="F492" s="155">
        <f>VLOOKUP(A492,'Questions_de_Village_V1-2-1'!$A:$AB,5,FALSE)</f>
        <v>17.2465939155</v>
      </c>
      <c r="G492" s="155">
        <f>VLOOKUP(A492,'Questions_de_Village_V1-2-1'!$A:$AB,6,FALSE)</f>
        <v>343.62815385800002</v>
      </c>
      <c r="H492" s="155"/>
      <c r="I492" s="155" t="str">
        <f>VLOOKUP(A492,'Questions_de_Village_V1-2-1'!$A:$AB,10,FALSE)</f>
        <v>Amloudouba</v>
      </c>
      <c r="J492" s="155" t="str">
        <f>VLOOKUP(A492,'Questions_de_Village_V1-2-1'!$A:$AB,11,FALSE)</f>
        <v>Ouled_Bili</v>
      </c>
      <c r="K492" s="155" t="str">
        <f>VLOOKUP(A492,'Questions_de_Village_V1-2-1'!$A:$AB,14,FALSE)</f>
        <v>bh_in_village</v>
      </c>
      <c r="L492" s="155">
        <f>VLOOKUP(A492,'Questions_de_Village_V1-2-1'!$A:$AB,15,FALSE)</f>
        <v>1</v>
      </c>
      <c r="M492" s="155">
        <f>VLOOKUP(A492,'Questions_de_Village_V1-2-1'!$A:$AB,16,FALSE)</f>
        <v>0</v>
      </c>
      <c r="N492" s="137"/>
      <c r="O492" s="137"/>
      <c r="P492" s="137">
        <v>262</v>
      </c>
      <c r="Q492" s="137">
        <v>393</v>
      </c>
      <c r="R492" s="137">
        <v>132</v>
      </c>
      <c r="S492" s="135">
        <v>747</v>
      </c>
      <c r="T492" s="135">
        <v>490</v>
      </c>
      <c r="U492" s="139">
        <v>65.595716198125842</v>
      </c>
      <c r="V492" s="135">
        <v>214</v>
      </c>
      <c r="W492" s="139">
        <v>28.647925033467203</v>
      </c>
      <c r="X492" s="138">
        <v>5.6590909090909092</v>
      </c>
      <c r="Y492" s="138">
        <v>4.083333333333333</v>
      </c>
      <c r="Z492" s="138">
        <v>1.6212121212121211</v>
      </c>
      <c r="AA492" s="141">
        <v>118</v>
      </c>
      <c r="AB492" s="139">
        <v>89.393939393939391</v>
      </c>
      <c r="AC492" s="141">
        <v>10</v>
      </c>
      <c r="AD492" s="139">
        <v>7.5757575757575761</v>
      </c>
      <c r="AE492" s="141">
        <v>1</v>
      </c>
      <c r="AF492" s="139">
        <v>0.75757575757575757</v>
      </c>
      <c r="AG492" s="141">
        <v>0</v>
      </c>
      <c r="AH492" s="139">
        <v>0</v>
      </c>
      <c r="AI492" s="137">
        <v>90</v>
      </c>
      <c r="AJ492" s="137">
        <v>124</v>
      </c>
      <c r="AK492" s="139">
        <v>42.056074766355138</v>
      </c>
      <c r="AL492" s="139">
        <v>57.943925233644855</v>
      </c>
      <c r="AM492" s="139">
        <v>100</v>
      </c>
      <c r="AN492" s="140">
        <v>31.785046728971963</v>
      </c>
    </row>
    <row r="493" spans="1:40" x14ac:dyDescent="0.25">
      <c r="A493" s="136" t="s">
        <v>1450</v>
      </c>
      <c r="B493" s="137" t="s">
        <v>1450</v>
      </c>
      <c r="C493" s="155" t="str">
        <f>VLOOKUP(A493,'Questions_de_Village_V1-2-1'!$A:$AB,1,FALSE)</f>
        <v>Ouled Billi Centre</v>
      </c>
      <c r="D493" s="155" t="str">
        <f>VLOOKUP(A493,'Questions_de_Village_V1-2-1'!$A:$AB,9,FALSE)</f>
        <v>Ouledbili2</v>
      </c>
      <c r="E493" s="155">
        <f>VLOOKUP(A493,'Questions_de_Village_V1-2-1'!$A:$AB,4,FALSE)</f>
        <v>12.0933017923</v>
      </c>
      <c r="F493" s="155">
        <f>VLOOKUP(A493,'Questions_de_Village_V1-2-1'!$A:$AB,5,FALSE)</f>
        <v>17.246696055200001</v>
      </c>
      <c r="G493" s="155">
        <f>VLOOKUP(A493,'Questions_de_Village_V1-2-1'!$A:$AB,6,FALSE)</f>
        <v>313.777606375</v>
      </c>
      <c r="H493" s="155"/>
      <c r="I493" s="155" t="str">
        <f>VLOOKUP(A493,'Questions_de_Village_V1-2-1'!$A:$AB,10,FALSE)</f>
        <v>Amloudouba</v>
      </c>
      <c r="J493" s="155" t="str">
        <f>VLOOKUP(A493,'Questions_de_Village_V1-2-1'!$A:$AB,11,FALSE)</f>
        <v>Ouled_Bili</v>
      </c>
      <c r="K493" s="155" t="str">
        <f>VLOOKUP(A493,'Questions_de_Village_V1-2-1'!$A:$AB,14,FALSE)</f>
        <v>bh_in_village</v>
      </c>
      <c r="L493" s="155">
        <f>VLOOKUP(A493,'Questions_de_Village_V1-2-1'!$A:$AB,15,FALSE)</f>
        <v>1</v>
      </c>
      <c r="M493" s="155">
        <f>VLOOKUP(A493,'Questions_de_Village_V1-2-1'!$A:$AB,16,FALSE)</f>
        <v>0</v>
      </c>
      <c r="N493" s="137"/>
      <c r="O493" s="137"/>
      <c r="P493" s="137">
        <v>186</v>
      </c>
      <c r="Q493" s="137">
        <v>261</v>
      </c>
      <c r="R493" s="137">
        <v>76</v>
      </c>
      <c r="S493" s="135">
        <v>456</v>
      </c>
      <c r="T493" s="135">
        <v>308</v>
      </c>
      <c r="U493" s="139">
        <v>67.543859649122808</v>
      </c>
      <c r="V493" s="135">
        <v>125</v>
      </c>
      <c r="W493" s="139">
        <v>27.412280701754387</v>
      </c>
      <c r="X493" s="138">
        <v>6</v>
      </c>
      <c r="Y493" s="138">
        <v>4.2777777777777777</v>
      </c>
      <c r="Z493" s="138">
        <v>1.6447368421052631</v>
      </c>
      <c r="AA493" s="141">
        <v>70</v>
      </c>
      <c r="AB493" s="139">
        <v>92.10526315789474</v>
      </c>
      <c r="AC493" s="141">
        <v>5</v>
      </c>
      <c r="AD493" s="139">
        <v>6.5789473684210522</v>
      </c>
      <c r="AE493" s="141">
        <v>1</v>
      </c>
      <c r="AF493" s="139">
        <v>1.3157894736842104</v>
      </c>
      <c r="AG493" s="141">
        <v>0</v>
      </c>
      <c r="AH493" s="139">
        <v>0</v>
      </c>
      <c r="AI493" s="137">
        <v>58</v>
      </c>
      <c r="AJ493" s="137">
        <v>67</v>
      </c>
      <c r="AK493" s="139">
        <v>46.400000000000006</v>
      </c>
      <c r="AL493" s="139">
        <v>53.6</v>
      </c>
      <c r="AM493" s="139">
        <v>100</v>
      </c>
      <c r="AN493" s="140">
        <v>31.696000000000002</v>
      </c>
    </row>
    <row r="494" spans="1:40" x14ac:dyDescent="0.25">
      <c r="A494" s="136" t="s">
        <v>1438</v>
      </c>
      <c r="B494" s="137" t="s">
        <v>1438</v>
      </c>
      <c r="C494" s="155" t="str">
        <f>VLOOKUP(A494,'Questions_de_Village_V1-2-1'!$A:$AB,1,FALSE)</f>
        <v>Ourel Adai</v>
      </c>
      <c r="D494" s="155" t="str">
        <f>VLOOKUP(A494,'Questions_de_Village_V1-2-1'!$A:$AB,9,FALSE)</f>
        <v>Djamadi Adey</v>
      </c>
      <c r="E494" s="155">
        <f>VLOOKUP(A494,'Questions_de_Village_V1-2-1'!$A:$AB,4,FALSE)</f>
        <v>12.0187951833</v>
      </c>
      <c r="F494" s="155">
        <f>VLOOKUP(A494,'Questions_de_Village_V1-2-1'!$A:$AB,5,FALSE)</f>
        <v>17.188155372400001</v>
      </c>
      <c r="G494" s="155">
        <f>VLOOKUP(A494,'Questions_de_Village_V1-2-1'!$A:$AB,6,FALSE)</f>
        <v>340.02778822900001</v>
      </c>
      <c r="H494" s="155"/>
      <c r="I494" s="155" t="str">
        <f>VLOOKUP(A494,'Questions_de_Village_V1-2-1'!$A:$AB,10,FALSE)</f>
        <v>Amloudouba</v>
      </c>
      <c r="J494" s="155" t="str">
        <f>VLOOKUP(A494,'Questions_de_Village_V1-2-1'!$A:$AB,11,FALSE)</f>
        <v>Ouled_Bili</v>
      </c>
      <c r="K494" s="155" t="str">
        <f>VLOOKUP(A494,'Questions_de_Village_V1-2-1'!$A:$AB,14,FALSE)</f>
        <v>bh_in_village</v>
      </c>
      <c r="L494" s="155">
        <f>VLOOKUP(A494,'Questions_de_Village_V1-2-1'!$A:$AB,15,FALSE)</f>
        <v>1</v>
      </c>
      <c r="M494" s="155">
        <f>VLOOKUP(A494,'Questions_de_Village_V1-2-1'!$A:$AB,16,FALSE)</f>
        <v>0</v>
      </c>
      <c r="N494" s="137"/>
      <c r="O494" s="137"/>
      <c r="P494" s="137">
        <v>833</v>
      </c>
      <c r="Q494" s="137">
        <v>862</v>
      </c>
      <c r="R494" s="137">
        <v>30</v>
      </c>
      <c r="S494" s="135">
        <v>172</v>
      </c>
      <c r="T494" s="135">
        <v>107</v>
      </c>
      <c r="U494" s="139">
        <v>62.209302325581397</v>
      </c>
      <c r="V494" s="135">
        <v>47</v>
      </c>
      <c r="W494" s="139">
        <v>27.325581395348834</v>
      </c>
      <c r="X494" s="138">
        <v>5.7333333333333334</v>
      </c>
      <c r="Y494" s="138">
        <v>3.9629629629629628</v>
      </c>
      <c r="Z494" s="138">
        <v>1.5666666666666667</v>
      </c>
      <c r="AA494" s="141">
        <v>25</v>
      </c>
      <c r="AB494" s="139">
        <v>83.333333333333343</v>
      </c>
      <c r="AC494" s="141">
        <v>4</v>
      </c>
      <c r="AD494" s="139">
        <v>13.333333333333334</v>
      </c>
      <c r="AE494" s="141">
        <v>0</v>
      </c>
      <c r="AF494" s="139">
        <v>0</v>
      </c>
      <c r="AG494" s="141">
        <v>1</v>
      </c>
      <c r="AH494" s="139">
        <v>3.3333333333333335</v>
      </c>
      <c r="AI494" s="137">
        <v>20</v>
      </c>
      <c r="AJ494" s="137">
        <v>27</v>
      </c>
      <c r="AK494" s="139">
        <v>42.553191489361701</v>
      </c>
      <c r="AL494" s="139">
        <v>57.446808510638306</v>
      </c>
      <c r="AM494" s="139">
        <v>100</v>
      </c>
      <c r="AN494" s="140">
        <v>35.659574468085104</v>
      </c>
    </row>
    <row r="495" spans="1:40" x14ac:dyDescent="0.25">
      <c r="A495" s="136" t="s">
        <v>1443</v>
      </c>
      <c r="B495" s="137" t="s">
        <v>1443</v>
      </c>
      <c r="C495" s="155" t="str">
        <f>VLOOKUP(A495,'Questions_de_Village_V1-2-1'!$A:$AB,1,FALSE)</f>
        <v>Ourel Bilala 1</v>
      </c>
      <c r="D495" s="155" t="str">
        <f>VLOOKUP(A495,'Questions_de_Village_V1-2-1'!$A:$AB,9,FALSE)</f>
        <v>Ouled Bili</v>
      </c>
      <c r="E495" s="155">
        <f>VLOOKUP(A495,'Questions_de_Village_V1-2-1'!$A:$AB,4,FALSE)</f>
        <v>12.093678759099999</v>
      </c>
      <c r="F495" s="155">
        <f>VLOOKUP(A495,'Questions_de_Village_V1-2-1'!$A:$AB,5,FALSE)</f>
        <v>17.2467983427</v>
      </c>
      <c r="G495" s="155">
        <f>VLOOKUP(A495,'Questions_de_Village_V1-2-1'!$A:$AB,6,FALSE)</f>
        <v>315.48432866899998</v>
      </c>
      <c r="H495" s="155"/>
      <c r="I495" s="155" t="str">
        <f>VLOOKUP(A495,'Questions_de_Village_V1-2-1'!$A:$AB,10,FALSE)</f>
        <v>Amloudouba</v>
      </c>
      <c r="J495" s="155" t="str">
        <f>VLOOKUP(A495,'Questions_de_Village_V1-2-1'!$A:$AB,11,FALSE)</f>
        <v>Ouled_Bili</v>
      </c>
      <c r="K495" s="155" t="str">
        <f>VLOOKUP(A495,'Questions_de_Village_V1-2-1'!$A:$AB,14,FALSE)</f>
        <v>commercial_bh_in_next_village</v>
      </c>
      <c r="L495" s="155">
        <f>VLOOKUP(A495,'Questions_de_Village_V1-2-1'!$A:$AB,15,FALSE)</f>
        <v>0</v>
      </c>
      <c r="M495" s="155">
        <f>VLOOKUP(A495,'Questions_de_Village_V1-2-1'!$A:$AB,16,FALSE)</f>
        <v>0</v>
      </c>
      <c r="N495" s="137"/>
      <c r="O495" s="137"/>
      <c r="P495" s="137">
        <v>1015</v>
      </c>
      <c r="Q495" s="137">
        <v>1113</v>
      </c>
      <c r="R495" s="137">
        <v>99</v>
      </c>
      <c r="S495" s="135">
        <v>630</v>
      </c>
      <c r="T495" s="135">
        <v>430</v>
      </c>
      <c r="U495" s="139">
        <v>68.253968253968253</v>
      </c>
      <c r="V495" s="135">
        <v>146</v>
      </c>
      <c r="W495" s="139">
        <v>23.174603174603174</v>
      </c>
      <c r="X495" s="138">
        <v>6.3636363636363633</v>
      </c>
      <c r="Y495" s="138">
        <v>4.4329896907216497</v>
      </c>
      <c r="Z495" s="138">
        <v>1.4747474747474747</v>
      </c>
      <c r="AA495" s="141">
        <v>88</v>
      </c>
      <c r="AB495" s="139">
        <v>88.888888888888886</v>
      </c>
      <c r="AC495" s="141">
        <v>8</v>
      </c>
      <c r="AD495" s="139">
        <v>8.0808080808080813</v>
      </c>
      <c r="AE495" s="141">
        <v>1</v>
      </c>
      <c r="AF495" s="139">
        <v>1.0101010101010102</v>
      </c>
      <c r="AG495" s="141">
        <v>0</v>
      </c>
      <c r="AH495" s="139">
        <v>0</v>
      </c>
      <c r="AI495" s="137">
        <v>62</v>
      </c>
      <c r="AJ495" s="137">
        <v>84</v>
      </c>
      <c r="AK495" s="139">
        <v>42.465753424657535</v>
      </c>
      <c r="AL495" s="139">
        <v>57.534246575342465</v>
      </c>
      <c r="AM495" s="139">
        <v>100</v>
      </c>
      <c r="AN495" s="140">
        <v>35.88356164383562</v>
      </c>
    </row>
    <row r="496" spans="1:40" x14ac:dyDescent="0.25">
      <c r="A496" s="136" t="s">
        <v>1437</v>
      </c>
      <c r="B496" s="137" t="s">
        <v>1437</v>
      </c>
      <c r="C496" s="155" t="str">
        <f>VLOOKUP(A496,'Questions_de_Village_V1-2-1'!$A:$AB,1,FALSE)</f>
        <v>Ourel Brahim</v>
      </c>
      <c r="D496" s="155" t="str">
        <f>VLOOKUP(A496,'Questions_de_Village_V1-2-1'!$A:$AB,9,FALSE)</f>
        <v>Ourel Brahim</v>
      </c>
      <c r="E496" s="155">
        <f>VLOOKUP(A496,'Questions_de_Village_V1-2-1'!$A:$AB,4,FALSE)</f>
        <v>12.0423124403</v>
      </c>
      <c r="F496" s="155">
        <f>VLOOKUP(A496,'Questions_de_Village_V1-2-1'!$A:$AB,5,FALSE)</f>
        <v>17.175305958399999</v>
      </c>
      <c r="G496" s="155">
        <f>VLOOKUP(A496,'Questions_de_Village_V1-2-1'!$A:$AB,6,FALSE)</f>
        <v>326.86599400699998</v>
      </c>
      <c r="H496" s="155"/>
      <c r="I496" s="155" t="str">
        <f>VLOOKUP(A496,'Questions_de_Village_V1-2-1'!$A:$AB,10,FALSE)</f>
        <v>Amloudouba</v>
      </c>
      <c r="J496" s="155" t="str">
        <f>VLOOKUP(A496,'Questions_de_Village_V1-2-1'!$A:$AB,11,FALSE)</f>
        <v>Ouled_Bili</v>
      </c>
      <c r="K496" s="155" t="str">
        <f>VLOOKUP(A496,'Questions_de_Village_V1-2-1'!$A:$AB,14,FALSE)</f>
        <v>open_well_in_or_near_village</v>
      </c>
      <c r="L496" s="155">
        <f>VLOOKUP(A496,'Questions_de_Village_V1-2-1'!$A:$AB,15,FALSE)</f>
        <v>0</v>
      </c>
      <c r="M496" s="155">
        <f>VLOOKUP(A496,'Questions_de_Village_V1-2-1'!$A:$AB,16,FALSE)</f>
        <v>0</v>
      </c>
      <c r="N496" s="137"/>
      <c r="O496" s="137"/>
      <c r="P496" s="137">
        <v>901</v>
      </c>
      <c r="Q496" s="137">
        <v>938</v>
      </c>
      <c r="R496" s="137">
        <v>38</v>
      </c>
      <c r="S496" s="135">
        <v>196</v>
      </c>
      <c r="T496" s="135">
        <v>121</v>
      </c>
      <c r="U496" s="139">
        <v>61.734693877551017</v>
      </c>
      <c r="V496" s="135">
        <v>66</v>
      </c>
      <c r="W496" s="139">
        <v>33.673469387755098</v>
      </c>
      <c r="X496" s="138">
        <v>5.1578947368421053</v>
      </c>
      <c r="Y496" s="138">
        <v>3.2702702702702702</v>
      </c>
      <c r="Z496" s="138">
        <v>1.736842105263158</v>
      </c>
      <c r="AA496" s="141">
        <v>36</v>
      </c>
      <c r="AB496" s="139">
        <v>94.73684210526315</v>
      </c>
      <c r="AC496" s="141">
        <v>2</v>
      </c>
      <c r="AD496" s="139">
        <v>5.2631578947368416</v>
      </c>
      <c r="AE496" s="141">
        <v>0</v>
      </c>
      <c r="AF496" s="139">
        <v>0</v>
      </c>
      <c r="AG496" s="141">
        <v>0</v>
      </c>
      <c r="AH496" s="139">
        <v>0</v>
      </c>
      <c r="AI496" s="137">
        <v>33</v>
      </c>
      <c r="AJ496" s="137">
        <v>33</v>
      </c>
      <c r="AK496" s="139">
        <v>50</v>
      </c>
      <c r="AL496" s="139">
        <v>50</v>
      </c>
      <c r="AM496" s="139">
        <v>100</v>
      </c>
      <c r="AN496" s="140">
        <v>33.106060606060609</v>
      </c>
    </row>
    <row r="497" spans="1:40" x14ac:dyDescent="0.25">
      <c r="A497" s="136" t="s">
        <v>1429</v>
      </c>
      <c r="B497" s="137" t="s">
        <v>1429</v>
      </c>
      <c r="C497" s="155" t="str">
        <f>VLOOKUP(A497,'Questions_de_Village_V1-2-1'!$A:$AB,1,FALSE)</f>
        <v>Ourel Hachm</v>
      </c>
      <c r="D497" s="155" t="str">
        <f>VLOOKUP(A497,'Questions_de_Village_V1-2-1'!$A:$AB,9,FALSE)</f>
        <v>Ourel Boulala</v>
      </c>
      <c r="E497" s="155">
        <f>VLOOKUP(A497,'Questions_de_Village_V1-2-1'!$A:$AB,4,FALSE)</f>
        <v>12.0398417851</v>
      </c>
      <c r="F497" s="155">
        <f>VLOOKUP(A497,'Questions_de_Village_V1-2-1'!$A:$AB,5,FALSE)</f>
        <v>17.214715805200001</v>
      </c>
      <c r="G497" s="155">
        <f>VLOOKUP(A497,'Questions_de_Village_V1-2-1'!$A:$AB,6,FALSE)</f>
        <v>338.80196610500002</v>
      </c>
      <c r="H497" s="155"/>
      <c r="I497" s="155" t="str">
        <f>VLOOKUP(A497,'Questions_de_Village_V1-2-1'!$A:$AB,10,FALSE)</f>
        <v>Amloudouba</v>
      </c>
      <c r="J497" s="155" t="str">
        <f>VLOOKUP(A497,'Questions_de_Village_V1-2-1'!$A:$AB,11,FALSE)</f>
        <v>Ouled_Bili</v>
      </c>
      <c r="K497" s="155" t="str">
        <f>VLOOKUP(A497,'Questions_de_Village_V1-2-1'!$A:$AB,14,FALSE)</f>
        <v>bh_in_village</v>
      </c>
      <c r="L497" s="155">
        <f>VLOOKUP(A497,'Questions_de_Village_V1-2-1'!$A:$AB,15,FALSE)</f>
        <v>1</v>
      </c>
      <c r="M497" s="155">
        <f>VLOOKUP(A497,'Questions_de_Village_V1-2-1'!$A:$AB,16,FALSE)</f>
        <v>0</v>
      </c>
      <c r="N497" s="137"/>
      <c r="O497" s="137"/>
      <c r="P497" s="137">
        <v>863</v>
      </c>
      <c r="Q497" s="137">
        <v>885</v>
      </c>
      <c r="R497" s="137">
        <v>23</v>
      </c>
      <c r="S497" s="135">
        <v>152</v>
      </c>
      <c r="T497" s="135">
        <v>103</v>
      </c>
      <c r="U497" s="139">
        <v>67.76315789473685</v>
      </c>
      <c r="V497" s="135">
        <v>40</v>
      </c>
      <c r="W497" s="139">
        <v>26.315789473684209</v>
      </c>
      <c r="X497" s="138">
        <v>6.6086956521739131</v>
      </c>
      <c r="Y497" s="138">
        <v>4.6818181818181817</v>
      </c>
      <c r="Z497" s="138">
        <v>1.7391304347826086</v>
      </c>
      <c r="AA497" s="141">
        <v>20</v>
      </c>
      <c r="AB497" s="139">
        <v>86.956521739130437</v>
      </c>
      <c r="AC497" s="141">
        <v>3</v>
      </c>
      <c r="AD497" s="139">
        <v>13.043478260869565</v>
      </c>
      <c r="AE497" s="141">
        <v>0</v>
      </c>
      <c r="AF497" s="139">
        <v>0</v>
      </c>
      <c r="AG497" s="141">
        <v>0</v>
      </c>
      <c r="AH497" s="139">
        <v>0</v>
      </c>
      <c r="AI497" s="137">
        <v>16</v>
      </c>
      <c r="AJ497" s="137">
        <v>24</v>
      </c>
      <c r="AK497" s="139">
        <v>40</v>
      </c>
      <c r="AL497" s="139">
        <v>60</v>
      </c>
      <c r="AM497" s="139">
        <v>100</v>
      </c>
      <c r="AN497" s="140">
        <v>34.6</v>
      </c>
    </row>
    <row r="498" spans="1:40" x14ac:dyDescent="0.25">
      <c r="A498" s="136" t="s">
        <v>1427</v>
      </c>
      <c r="B498" s="137" t="s">
        <v>1427</v>
      </c>
      <c r="C498" s="155" t="str">
        <f>VLOOKUP(A498,'Questions_de_Village_V1-2-1'!$A:$AB,1,FALSE)</f>
        <v>Ourel Katir</v>
      </c>
      <c r="D498" s="155" t="str">
        <f>VLOOKUP(A498,'Questions_de_Village_V1-2-1'!$A:$AB,9,FALSE)</f>
        <v>Ourel Katir</v>
      </c>
      <c r="E498" s="155">
        <f>VLOOKUP(A498,'Questions_de_Village_V1-2-1'!$A:$AB,4,FALSE)</f>
        <v>12.0721500354</v>
      </c>
      <c r="F498" s="155">
        <f>VLOOKUP(A498,'Questions_de_Village_V1-2-1'!$A:$AB,5,FALSE)</f>
        <v>17.2204488078</v>
      </c>
      <c r="G498" s="155">
        <f>VLOOKUP(A498,'Questions_de_Village_V1-2-1'!$A:$AB,6,FALSE)</f>
        <v>341.76946049700001</v>
      </c>
      <c r="H498" s="155"/>
      <c r="I498" s="155" t="str">
        <f>VLOOKUP(A498,'Questions_de_Village_V1-2-1'!$A:$AB,10,FALSE)</f>
        <v>Amloudouba</v>
      </c>
      <c r="J498" s="155" t="str">
        <f>VLOOKUP(A498,'Questions_de_Village_V1-2-1'!$A:$AB,11,FALSE)</f>
        <v>Ouled_Bili</v>
      </c>
      <c r="K498" s="155" t="str">
        <f>VLOOKUP(A498,'Questions_de_Village_V1-2-1'!$A:$AB,14,FALSE)</f>
        <v>open_well_far_from_village</v>
      </c>
      <c r="L498" s="155">
        <f>VLOOKUP(A498,'Questions_de_Village_V1-2-1'!$A:$AB,15,FALSE)</f>
        <v>0</v>
      </c>
      <c r="M498" s="155">
        <f>VLOOKUP(A498,'Questions_de_Village_V1-2-1'!$A:$AB,16,FALSE)</f>
        <v>0</v>
      </c>
      <c r="N498" s="137"/>
      <c r="O498" s="137"/>
      <c r="P498" s="137">
        <v>886</v>
      </c>
      <c r="Q498" s="137">
        <v>900</v>
      </c>
      <c r="R498" s="137">
        <v>15</v>
      </c>
      <c r="S498" s="135">
        <v>82</v>
      </c>
      <c r="T498" s="135">
        <v>52</v>
      </c>
      <c r="U498" s="139">
        <v>63.414634146341463</v>
      </c>
      <c r="V498" s="135">
        <v>25</v>
      </c>
      <c r="W498" s="139">
        <v>30.487804878048781</v>
      </c>
      <c r="X498" s="138">
        <v>5.4666666666666668</v>
      </c>
      <c r="Y498" s="138">
        <v>4</v>
      </c>
      <c r="Z498" s="138">
        <v>1.6666666666666667</v>
      </c>
      <c r="AA498" s="141">
        <v>14</v>
      </c>
      <c r="AB498" s="139">
        <v>93.333333333333329</v>
      </c>
      <c r="AC498" s="141">
        <v>1</v>
      </c>
      <c r="AD498" s="139">
        <v>6.666666666666667</v>
      </c>
      <c r="AE498" s="141">
        <v>0</v>
      </c>
      <c r="AF498" s="139">
        <v>0</v>
      </c>
      <c r="AG498" s="141">
        <v>0</v>
      </c>
      <c r="AH498" s="139">
        <v>0</v>
      </c>
      <c r="AI498" s="137">
        <v>12</v>
      </c>
      <c r="AJ498" s="137">
        <v>13</v>
      </c>
      <c r="AK498" s="139">
        <v>48</v>
      </c>
      <c r="AL498" s="139">
        <v>52</v>
      </c>
      <c r="AM498" s="139">
        <v>100</v>
      </c>
      <c r="AN498" s="140">
        <v>34.4</v>
      </c>
    </row>
    <row r="499" spans="1:40" x14ac:dyDescent="0.25">
      <c r="A499" s="136" t="s">
        <v>567</v>
      </c>
      <c r="B499" s="137" t="s">
        <v>567</v>
      </c>
      <c r="C499" s="155" t="str">
        <f>VLOOKUP(A499,'Questions_de_Village_V1-2-1'!$A:$AB,1,FALSE)</f>
        <v>Ourel Moussa</v>
      </c>
      <c r="D499" s="155" t="str">
        <f>VLOOKUP(A499,'Questions_de_Village_V1-2-1'!$A:$AB,9,FALSE)</f>
        <v>Ourel Moussa</v>
      </c>
      <c r="E499" s="155">
        <f>VLOOKUP(A499,'Questions_de_Village_V1-2-1'!$A:$AB,4,FALSE)</f>
        <v>12.068898964800001</v>
      </c>
      <c r="F499" s="155">
        <f>VLOOKUP(A499,'Questions_de_Village_V1-2-1'!$A:$AB,5,FALSE)</f>
        <v>17.1891715637</v>
      </c>
      <c r="G499" s="155">
        <f>VLOOKUP(A499,'Questions_de_Village_V1-2-1'!$A:$AB,6,FALSE)</f>
        <v>348.19660523699997</v>
      </c>
      <c r="H499" s="155"/>
      <c r="I499" s="155" t="str">
        <f>VLOOKUP(A499,'Questions_de_Village_V1-2-1'!$A:$AB,10,FALSE)</f>
        <v>Amloudouba</v>
      </c>
      <c r="J499" s="155" t="str">
        <f>VLOOKUP(A499,'Questions_de_Village_V1-2-1'!$A:$AB,11,FALSE)</f>
        <v>Ouled_Bili</v>
      </c>
      <c r="K499" s="155" t="str">
        <f>VLOOKUP(A499,'Questions_de_Village_V1-2-1'!$A:$AB,14,FALSE)</f>
        <v>bh_in_village</v>
      </c>
      <c r="L499" s="155">
        <f>VLOOKUP(A499,'Questions_de_Village_V1-2-1'!$A:$AB,15,FALSE)</f>
        <v>1</v>
      </c>
      <c r="M499" s="155">
        <f>VLOOKUP(A499,'Questions_de_Village_V1-2-1'!$A:$AB,16,FALSE)</f>
        <v>0</v>
      </c>
      <c r="N499" s="137"/>
      <c r="O499" s="137"/>
      <c r="P499" s="137">
        <v>939</v>
      </c>
      <c r="Q499" s="137">
        <v>995</v>
      </c>
      <c r="R499" s="137">
        <v>57</v>
      </c>
      <c r="S499" s="135">
        <v>323</v>
      </c>
      <c r="T499" s="135">
        <v>215</v>
      </c>
      <c r="U499" s="139">
        <v>66.56346749226006</v>
      </c>
      <c r="V499" s="135">
        <v>78</v>
      </c>
      <c r="W499" s="139">
        <v>24.148606811145513</v>
      </c>
      <c r="X499" s="138">
        <v>5.666666666666667</v>
      </c>
      <c r="Y499" s="138">
        <v>3.9090909090909092</v>
      </c>
      <c r="Z499" s="138">
        <v>1.368421052631579</v>
      </c>
      <c r="AA499" s="141">
        <v>54</v>
      </c>
      <c r="AB499" s="139">
        <v>94.73684210526315</v>
      </c>
      <c r="AC499" s="141">
        <v>3</v>
      </c>
      <c r="AD499" s="139">
        <v>5.2631578947368416</v>
      </c>
      <c r="AE499" s="141">
        <v>0</v>
      </c>
      <c r="AF499" s="139">
        <v>0</v>
      </c>
      <c r="AG499" s="141">
        <v>0</v>
      </c>
      <c r="AH499" s="139">
        <v>0</v>
      </c>
      <c r="AI499" s="137">
        <v>33</v>
      </c>
      <c r="AJ499" s="137">
        <v>45</v>
      </c>
      <c r="AK499" s="139">
        <v>42.307692307692307</v>
      </c>
      <c r="AL499" s="139">
        <v>57.692307692307686</v>
      </c>
      <c r="AM499" s="139">
        <v>100</v>
      </c>
      <c r="AN499" s="140">
        <v>32.179487179487182</v>
      </c>
    </row>
    <row r="500" spans="1:40" x14ac:dyDescent="0.25">
      <c r="A500" s="136" t="s">
        <v>565</v>
      </c>
      <c r="B500" s="137" t="s">
        <v>565</v>
      </c>
      <c r="C500" s="155" t="str">
        <f>VLOOKUP(A500,'Questions_de_Village_V1-2-1'!$A:$AB,1,FALSE)</f>
        <v>Ourel Oumar</v>
      </c>
      <c r="D500" s="155" t="str">
        <f>VLOOKUP(A500,'Questions_de_Village_V1-2-1'!$A:$AB,9,FALSE)</f>
        <v>Ourel Oumar</v>
      </c>
      <c r="E500" s="155">
        <f>VLOOKUP(A500,'Questions_de_Village_V1-2-1'!$A:$AB,4,FALSE)</f>
        <v>12.0552082121</v>
      </c>
      <c r="F500" s="155">
        <f>VLOOKUP(A500,'Questions_de_Village_V1-2-1'!$A:$AB,5,FALSE)</f>
        <v>17.174380818500001</v>
      </c>
      <c r="G500" s="155">
        <f>VLOOKUP(A500,'Questions_de_Village_V1-2-1'!$A:$AB,6,FALSE)</f>
        <v>337.37478163600002</v>
      </c>
      <c r="H500" s="155"/>
      <c r="I500" s="155" t="str">
        <f>VLOOKUP(A500,'Questions_de_Village_V1-2-1'!$A:$AB,10,FALSE)</f>
        <v>Amloudouba</v>
      </c>
      <c r="J500" s="155" t="str">
        <f>VLOOKUP(A500,'Questions_de_Village_V1-2-1'!$A:$AB,11,FALSE)</f>
        <v>Ouled_Bili</v>
      </c>
      <c r="K500" s="155" t="str">
        <f>VLOOKUP(A500,'Questions_de_Village_V1-2-1'!$A:$AB,14,FALSE)</f>
        <v>bh_in_village</v>
      </c>
      <c r="L500" s="155">
        <f>VLOOKUP(A500,'Questions_de_Village_V1-2-1'!$A:$AB,15,FALSE)</f>
        <v>1</v>
      </c>
      <c r="M500" s="155">
        <f>VLOOKUP(A500,'Questions_de_Village_V1-2-1'!$A:$AB,16,FALSE)</f>
        <v>0</v>
      </c>
      <c r="N500" s="137"/>
      <c r="O500" s="137"/>
      <c r="P500" s="137">
        <v>996</v>
      </c>
      <c r="Q500" s="137">
        <v>1014</v>
      </c>
      <c r="R500" s="137">
        <v>19</v>
      </c>
      <c r="S500" s="135">
        <v>106</v>
      </c>
      <c r="T500" s="135">
        <v>64</v>
      </c>
      <c r="U500" s="139">
        <v>60.377358490566039</v>
      </c>
      <c r="V500" s="135">
        <v>29</v>
      </c>
      <c r="W500" s="139">
        <v>27.358490566037734</v>
      </c>
      <c r="X500" s="138">
        <v>5.5789473684210522</v>
      </c>
      <c r="Y500" s="138">
        <v>3.7647058823529411</v>
      </c>
      <c r="Z500" s="138">
        <v>1.5263157894736843</v>
      </c>
      <c r="AA500" s="141">
        <v>16</v>
      </c>
      <c r="AB500" s="139">
        <v>84.210526315789465</v>
      </c>
      <c r="AC500" s="141">
        <v>2</v>
      </c>
      <c r="AD500" s="139">
        <v>10.526315789473683</v>
      </c>
      <c r="AE500" s="141">
        <v>1</v>
      </c>
      <c r="AF500" s="139">
        <v>5.2631578947368416</v>
      </c>
      <c r="AG500" s="141">
        <v>0</v>
      </c>
      <c r="AH500" s="139">
        <v>0</v>
      </c>
      <c r="AI500" s="137">
        <v>19</v>
      </c>
      <c r="AJ500" s="137">
        <v>10</v>
      </c>
      <c r="AK500" s="139">
        <v>65.517241379310349</v>
      </c>
      <c r="AL500" s="139">
        <v>34.482758620689658</v>
      </c>
      <c r="AM500" s="139">
        <v>100</v>
      </c>
      <c r="AN500" s="140">
        <v>35.96551724137931</v>
      </c>
    </row>
    <row r="501" spans="1:40" x14ac:dyDescent="0.25">
      <c r="A501" s="149" t="s">
        <v>1228</v>
      </c>
      <c r="B501" s="137" t="s">
        <v>1228</v>
      </c>
      <c r="C501" s="155" t="str">
        <f>VLOOKUP(A501,'Questions_de_Village_V1-2-1'!$A:$AB,1,FALSE)</f>
        <v>Quartier Alwihda 1</v>
      </c>
      <c r="D501" s="155" t="str">
        <f>VLOOKUP(A501,'Questions_de_Village_V1-2-1'!$A:$AB,9,FALSE)</f>
        <v>Kartchie Al Wida1</v>
      </c>
      <c r="E501" s="155">
        <f>VLOOKUP(A501,'Questions_de_Village_V1-2-1'!$A:$AB,4,FALSE)</f>
        <v>12.376955207</v>
      </c>
      <c r="F501" s="155">
        <f>VLOOKUP(A501,'Questions_de_Village_V1-2-1'!$A:$AB,5,FALSE)</f>
        <v>17.0595113603</v>
      </c>
      <c r="G501" s="155">
        <f>VLOOKUP(A501,'Questions_de_Village_V1-2-1'!$A:$AB,6,FALSE)</f>
        <v>324.33013106499999</v>
      </c>
      <c r="H501" s="155"/>
      <c r="I501" s="155" t="str">
        <f>VLOOKUP(A501,'Questions_de_Village_V1-2-1'!$A:$AB,10,FALSE)</f>
        <v>Tania_1_Bokoro_</v>
      </c>
      <c r="J501" s="155" t="str">
        <f>VLOOKUP(A501,'Questions_de_Village_V1-2-1'!$A:$AB,11,FALSE)</f>
        <v>Bokoro</v>
      </c>
      <c r="K501" s="155" t="str">
        <f>VLOOKUP(A501,'Questions_de_Village_V1-2-1'!$A:$AB,14,FALSE)</f>
        <v>bh_in_village</v>
      </c>
      <c r="L501" s="155">
        <f>VLOOKUP(A501,'Questions_de_Village_V1-2-1'!$A:$AB,15,FALSE)</f>
        <v>8</v>
      </c>
      <c r="M501" s="155">
        <f>VLOOKUP(A501,'Questions_de_Village_V1-2-1'!$A:$AB,16,FALSE)</f>
        <v>1</v>
      </c>
      <c r="N501" s="137"/>
      <c r="O501" s="137"/>
      <c r="P501" s="137">
        <v>981</v>
      </c>
      <c r="Q501" s="137">
        <v>1281</v>
      </c>
      <c r="R501" s="137">
        <v>301</v>
      </c>
      <c r="S501" s="135">
        <v>2092</v>
      </c>
      <c r="T501" s="135">
        <v>1464</v>
      </c>
      <c r="U501" s="139">
        <v>69.98087954110899</v>
      </c>
      <c r="V501" s="135">
        <v>812</v>
      </c>
      <c r="W501" s="139">
        <v>38.814531548757166</v>
      </c>
      <c r="X501" s="138">
        <v>6.9501661129568104</v>
      </c>
      <c r="Y501" s="138">
        <v>4.88</v>
      </c>
      <c r="Z501" s="138">
        <v>2.6976744186046511</v>
      </c>
      <c r="AA501" s="141">
        <v>274</v>
      </c>
      <c r="AB501" s="139">
        <v>91.029900332225907</v>
      </c>
      <c r="AC501" s="141">
        <v>21</v>
      </c>
      <c r="AD501" s="139">
        <v>6.9767441860465116</v>
      </c>
      <c r="AE501" s="141">
        <v>5</v>
      </c>
      <c r="AF501" s="139">
        <v>1.6611295681063125</v>
      </c>
      <c r="AG501" s="141">
        <v>0</v>
      </c>
      <c r="AH501" s="139">
        <v>0</v>
      </c>
      <c r="AI501" s="137">
        <v>395</v>
      </c>
      <c r="AJ501" s="137">
        <v>417</v>
      </c>
      <c r="AK501" s="139">
        <v>48.645320197044335</v>
      </c>
      <c r="AL501" s="139">
        <v>51.354679802955658</v>
      </c>
      <c r="AM501" s="139">
        <v>100</v>
      </c>
      <c r="AN501" s="140">
        <v>34.733990147783253</v>
      </c>
    </row>
    <row r="502" spans="1:40" x14ac:dyDescent="0.25">
      <c r="A502" s="150" t="s">
        <v>1894</v>
      </c>
      <c r="B502" s="137" t="s">
        <v>1846</v>
      </c>
      <c r="C502" s="155" t="e">
        <f>VLOOKUP(A502,'Questions_de_Village_V1-2-1'!$A:$AB,1,FALSE)</f>
        <v>#N/A</v>
      </c>
      <c r="D502" s="155" t="e">
        <f>VLOOKUP(A502,'Questions_de_Village_V1-2-1'!$A:$AB,9,FALSE)</f>
        <v>#N/A</v>
      </c>
      <c r="E502" s="155" t="e">
        <f>VLOOKUP(A502,'Questions_de_Village_V1-2-1'!$A:$AB,4,FALSE)</f>
        <v>#N/A</v>
      </c>
      <c r="F502" s="155" t="e">
        <f>VLOOKUP(A502,'Questions_de_Village_V1-2-1'!$A:$AB,5,FALSE)</f>
        <v>#N/A</v>
      </c>
      <c r="G502" s="155" t="e">
        <f>VLOOKUP(A502,'Questions_de_Village_V1-2-1'!$A:$AB,6,FALSE)</f>
        <v>#N/A</v>
      </c>
      <c r="H502" s="155"/>
      <c r="I502" s="155" t="e">
        <f>VLOOKUP(A502,'Questions_de_Village_V1-2-1'!$A:$AB,10,FALSE)</f>
        <v>#N/A</v>
      </c>
      <c r="J502" s="155" t="e">
        <f>VLOOKUP(A502,'Questions_de_Village_V1-2-1'!$A:$AB,11,FALSE)</f>
        <v>#N/A</v>
      </c>
      <c r="K502" s="155" t="e">
        <f>VLOOKUP(A502,'Questions_de_Village_V1-2-1'!$A:$AB,14,FALSE)</f>
        <v>#N/A</v>
      </c>
      <c r="L502" s="155" t="e">
        <f>VLOOKUP(A502,'Questions_de_Village_V1-2-1'!$A:$AB,15,FALSE)</f>
        <v>#N/A</v>
      </c>
      <c r="M502" s="155" t="e">
        <f>VLOOKUP(A502,'Questions_de_Village_V1-2-1'!$A:$AB,16,FALSE)</f>
        <v>#N/A</v>
      </c>
      <c r="N502" s="137"/>
      <c r="O502" s="137"/>
      <c r="P502" s="137">
        <v>775</v>
      </c>
      <c r="Q502" s="137">
        <v>832</v>
      </c>
      <c r="R502" s="137">
        <v>58</v>
      </c>
      <c r="S502" s="135">
        <v>384</v>
      </c>
      <c r="T502" s="135">
        <v>283</v>
      </c>
      <c r="U502" s="139">
        <v>73.697916666666657</v>
      </c>
      <c r="V502" s="135">
        <v>132</v>
      </c>
      <c r="W502" s="139">
        <v>34.375</v>
      </c>
      <c r="X502" s="138">
        <v>6.6206896551724137</v>
      </c>
      <c r="Y502" s="138">
        <v>5.4423076923076925</v>
      </c>
      <c r="Z502" s="138">
        <v>2.2758620689655173</v>
      </c>
      <c r="AA502" s="141">
        <v>56</v>
      </c>
      <c r="AB502" s="139">
        <v>96.551724137931032</v>
      </c>
      <c r="AC502" s="141">
        <v>1</v>
      </c>
      <c r="AD502" s="139">
        <v>1.7241379310344827</v>
      </c>
      <c r="AE502" s="141">
        <v>1</v>
      </c>
      <c r="AF502" s="139">
        <v>1.7241379310344827</v>
      </c>
      <c r="AG502" s="141">
        <v>0</v>
      </c>
      <c r="AH502" s="139">
        <v>0</v>
      </c>
      <c r="AI502" s="137">
        <v>58</v>
      </c>
      <c r="AJ502" s="137">
        <v>71</v>
      </c>
      <c r="AK502" s="139">
        <v>43.939393939393938</v>
      </c>
      <c r="AL502" s="139">
        <v>53.787878787878782</v>
      </c>
      <c r="AM502" s="139">
        <v>97.72727272727272</v>
      </c>
      <c r="AN502" s="140">
        <v>34.25</v>
      </c>
    </row>
    <row r="503" spans="1:40" x14ac:dyDescent="0.25">
      <c r="A503" s="149" t="s">
        <v>1229</v>
      </c>
      <c r="B503" s="137" t="s">
        <v>1229</v>
      </c>
      <c r="C503" s="155" t="str">
        <f>VLOOKUP(A503,'Questions_de_Village_V1-2-1'!$A:$AB,1,FALSE)</f>
        <v>Quartier Farcha</v>
      </c>
      <c r="D503" s="155" t="str">
        <f>VLOOKUP(A503,'Questions_de_Village_V1-2-1'!$A:$AB,9,FALSE)</f>
        <v>Farcha1</v>
      </c>
      <c r="E503" s="155">
        <f>VLOOKUP(A503,'Questions_de_Village_V1-2-1'!$A:$AB,4,FALSE)</f>
        <v>12.3816793436</v>
      </c>
      <c r="F503" s="155">
        <f>VLOOKUP(A503,'Questions_de_Village_V1-2-1'!$A:$AB,5,FALSE)</f>
        <v>17.052113582899999</v>
      </c>
      <c r="G503" s="155">
        <f>VLOOKUP(A503,'Questions_de_Village_V1-2-1'!$A:$AB,6,FALSE)</f>
        <v>312.02433946600001</v>
      </c>
      <c r="H503" s="155"/>
      <c r="I503" s="155" t="str">
        <f>VLOOKUP(A503,'Questions_de_Village_V1-2-1'!$A:$AB,10,FALSE)</f>
        <v>Tania_2_Dukshi_</v>
      </c>
      <c r="J503" s="155" t="str">
        <f>VLOOKUP(A503,'Questions_de_Village_V1-2-1'!$A:$AB,11,FALSE)</f>
        <v>Bokoro</v>
      </c>
      <c r="K503" s="155" t="str">
        <f>VLOOKUP(A503,'Questions_de_Village_V1-2-1'!$A:$AB,14,FALSE)</f>
        <v>commercial_bh_in_next_village</v>
      </c>
      <c r="L503" s="155">
        <f>VLOOKUP(A503,'Questions_de_Village_V1-2-1'!$A:$AB,15,FALSE)</f>
        <v>0</v>
      </c>
      <c r="M503" s="155">
        <f>VLOOKUP(A503,'Questions_de_Village_V1-2-1'!$A:$AB,16,FALSE)</f>
        <v>1</v>
      </c>
      <c r="N503" s="137"/>
      <c r="O503" s="137"/>
      <c r="P503" s="137">
        <v>1513</v>
      </c>
      <c r="Q503" s="137">
        <v>1989</v>
      </c>
      <c r="R503" s="137">
        <v>477</v>
      </c>
      <c r="S503" s="135">
        <v>2746</v>
      </c>
      <c r="T503" s="135">
        <v>1820</v>
      </c>
      <c r="U503" s="139">
        <v>66.27822286962855</v>
      </c>
      <c r="V503" s="135">
        <v>773</v>
      </c>
      <c r="W503" s="139">
        <v>28.150036416605971</v>
      </c>
      <c r="X503" s="138">
        <v>5.7568134171907754</v>
      </c>
      <c r="Y503" s="138">
        <v>4.2129629629629628</v>
      </c>
      <c r="Z503" s="138">
        <v>1.620545073375262</v>
      </c>
      <c r="AA503" s="141">
        <v>456</v>
      </c>
      <c r="AB503" s="139">
        <v>95.59748427672956</v>
      </c>
      <c r="AC503" s="141">
        <v>20</v>
      </c>
      <c r="AD503" s="139">
        <v>4.1928721174004195</v>
      </c>
      <c r="AE503" s="141">
        <v>1</v>
      </c>
      <c r="AF503" s="139">
        <v>0.20964360587002098</v>
      </c>
      <c r="AG503" s="141">
        <v>0</v>
      </c>
      <c r="AH503" s="139">
        <v>0</v>
      </c>
      <c r="AI503" s="137">
        <v>369</v>
      </c>
      <c r="AJ503" s="137">
        <v>404</v>
      </c>
      <c r="AK503" s="139">
        <v>47.736093143596378</v>
      </c>
      <c r="AL503" s="139">
        <v>52.263906856403622</v>
      </c>
      <c r="AM503" s="139">
        <v>100</v>
      </c>
      <c r="AN503" s="140">
        <v>32.896507115135833</v>
      </c>
    </row>
    <row r="504" spans="1:40" x14ac:dyDescent="0.25">
      <c r="A504" s="149" t="s">
        <v>1486</v>
      </c>
      <c r="B504" s="137" t="s">
        <v>1486</v>
      </c>
      <c r="C504" s="155" t="str">
        <f>VLOOKUP(A504,'Questions_de_Village_V1-2-1'!$A:$AB,1,FALSE)</f>
        <v>Radal Bagare</v>
      </c>
      <c r="D504" s="155" t="str">
        <f>VLOOKUP(A504,'Questions_de_Village_V1-2-1'!$A:$AB,9,FALSE)</f>
        <v>Rahad Albagar1</v>
      </c>
      <c r="E504" s="155">
        <f>VLOOKUP(A504,'Questions_de_Village_V1-2-1'!$A:$AB,4,FALSE)</f>
        <v>12.2001729901</v>
      </c>
      <c r="F504" s="155">
        <f>VLOOKUP(A504,'Questions_de_Village_V1-2-1'!$A:$AB,5,FALSE)</f>
        <v>17.122486877</v>
      </c>
      <c r="G504" s="155">
        <f>VLOOKUP(A504,'Questions_de_Village_V1-2-1'!$A:$AB,6,FALSE)</f>
        <v>317.36546776300003</v>
      </c>
      <c r="H504" s="155"/>
      <c r="I504" s="155" t="str">
        <f>VLOOKUP(A504,'Questions_de_Village_V1-2-1'!$A:$AB,10,FALSE)</f>
        <v>Tania_1_Bokoro_</v>
      </c>
      <c r="J504" s="155" t="str">
        <f>VLOOKUP(A504,'Questions_de_Village_V1-2-1'!$A:$AB,11,FALSE)</f>
        <v>Tchawai</v>
      </c>
      <c r="K504" s="155" t="str">
        <f>VLOOKUP(A504,'Questions_de_Village_V1-2-1'!$A:$AB,14,FALSE)</f>
        <v>bh_in_village</v>
      </c>
      <c r="L504" s="155">
        <f>VLOOKUP(A504,'Questions_de_Village_V1-2-1'!$A:$AB,15,FALSE)</f>
        <v>1</v>
      </c>
      <c r="M504" s="155">
        <f>VLOOKUP(A504,'Questions_de_Village_V1-2-1'!$A:$AB,16,FALSE)</f>
        <v>0</v>
      </c>
      <c r="N504" s="137"/>
      <c r="O504" s="137"/>
      <c r="P504" s="137">
        <v>2436</v>
      </c>
      <c r="Q504" s="137">
        <v>2493</v>
      </c>
      <c r="R504" s="137">
        <v>58</v>
      </c>
      <c r="S504" s="135">
        <v>383</v>
      </c>
      <c r="T504" s="135">
        <v>272</v>
      </c>
      <c r="U504" s="139">
        <v>71.018276762402081</v>
      </c>
      <c r="V504" s="135">
        <v>107</v>
      </c>
      <c r="W504" s="139">
        <v>27.93733681462141</v>
      </c>
      <c r="X504" s="138">
        <v>6.6034482758620694</v>
      </c>
      <c r="Y504" s="138">
        <v>4.6896551724137927</v>
      </c>
      <c r="Z504" s="138">
        <v>1.8448275862068966</v>
      </c>
      <c r="AA504" s="141">
        <v>54</v>
      </c>
      <c r="AB504" s="139">
        <v>93.103448275862064</v>
      </c>
      <c r="AC504" s="141">
        <v>2</v>
      </c>
      <c r="AD504" s="139">
        <v>3.4482758620689653</v>
      </c>
      <c r="AE504" s="141">
        <v>0</v>
      </c>
      <c r="AF504" s="139">
        <v>0</v>
      </c>
      <c r="AG504" s="141">
        <v>0</v>
      </c>
      <c r="AH504" s="139">
        <v>0</v>
      </c>
      <c r="AI504" s="137">
        <v>52</v>
      </c>
      <c r="AJ504" s="137">
        <v>54</v>
      </c>
      <c r="AK504" s="139">
        <v>48.598130841121495</v>
      </c>
      <c r="AL504" s="139">
        <v>50.467289719626166</v>
      </c>
      <c r="AM504" s="139">
        <v>99.065420560747668</v>
      </c>
      <c r="AN504" s="140">
        <v>35.738317757009348</v>
      </c>
    </row>
    <row r="505" spans="1:40" x14ac:dyDescent="0.25">
      <c r="A505" s="150" t="s">
        <v>1853</v>
      </c>
      <c r="B505" s="137" t="s">
        <v>1853</v>
      </c>
      <c r="C505" s="155" t="str">
        <f>VLOOKUP(A505,'Questions_de_Village_V1-2-1'!$A:$AB,1,FALSE)</f>
        <v>Rafalbagara</v>
      </c>
      <c r="D505" s="155" t="str">
        <f>VLOOKUP(A505,'Questions_de_Village_V1-2-1'!$A:$AB,9,FALSE)</f>
        <v>Rafalbagar</v>
      </c>
      <c r="E505" s="155">
        <f>VLOOKUP(A505,'Questions_de_Village_V1-2-1'!$A:$AB,4,FALSE)</f>
        <v>11.792374787</v>
      </c>
      <c r="F505" s="155">
        <f>VLOOKUP(A505,'Questions_de_Village_V1-2-1'!$A:$AB,5,FALSE)</f>
        <v>17.159256066499999</v>
      </c>
      <c r="G505" s="155">
        <f>VLOOKUP(A505,'Questions_de_Village_V1-2-1'!$A:$AB,6,FALSE)</f>
        <v>349.14531200599998</v>
      </c>
      <c r="H505" s="155"/>
      <c r="I505" s="155" t="str">
        <f>VLOOKUP(A505,'Questions_de_Village_V1-2-1'!$A:$AB,10,FALSE)</f>
        <v/>
      </c>
      <c r="J505" s="155" t="str">
        <f>VLOOKUP(A505,'Questions_de_Village_V1-2-1'!$A:$AB,11,FALSE)</f>
        <v>Gama</v>
      </c>
      <c r="K505" s="155" t="str">
        <f>VLOOKUP(A505,'Questions_de_Village_V1-2-1'!$A:$AB,14,FALSE)</f>
        <v>bh_in_village</v>
      </c>
      <c r="L505" s="155">
        <f>VLOOKUP(A505,'Questions_de_Village_V1-2-1'!$A:$AB,15,FALSE)</f>
        <v>8</v>
      </c>
      <c r="M505" s="155">
        <f>VLOOKUP(A505,'Questions_de_Village_V1-2-1'!$A:$AB,16,FALSE)</f>
        <v>0</v>
      </c>
      <c r="N505" s="137"/>
      <c r="O505" s="137"/>
      <c r="P505" s="137">
        <v>2</v>
      </c>
      <c r="Q505" s="137">
        <v>291</v>
      </c>
      <c r="R505" s="137">
        <v>290</v>
      </c>
      <c r="S505" s="135">
        <v>1800</v>
      </c>
      <c r="T505" s="135">
        <v>1220</v>
      </c>
      <c r="U505" s="139">
        <v>67.777777777777786</v>
      </c>
      <c r="V505" s="135">
        <v>532</v>
      </c>
      <c r="W505" s="139">
        <v>29.555555555555557</v>
      </c>
      <c r="X505" s="138">
        <v>6.2068965517241379</v>
      </c>
      <c r="Y505" s="138">
        <v>4.2068965517241379</v>
      </c>
      <c r="Z505" s="138">
        <v>1.8344827586206895</v>
      </c>
      <c r="AA505" s="141">
        <v>262</v>
      </c>
      <c r="AB505" s="139">
        <v>90.344827586206904</v>
      </c>
      <c r="AC505" s="141">
        <v>19</v>
      </c>
      <c r="AD505" s="139">
        <v>6.5517241379310347</v>
      </c>
      <c r="AE505" s="141">
        <v>6</v>
      </c>
      <c r="AF505" s="139">
        <v>2.0689655172413794</v>
      </c>
      <c r="AG505" s="141">
        <v>2</v>
      </c>
      <c r="AH505" s="139">
        <v>0.68965517241379315</v>
      </c>
      <c r="AI505" s="137">
        <v>232</v>
      </c>
      <c r="AJ505" s="137">
        <v>272</v>
      </c>
      <c r="AK505" s="139">
        <v>43.609022556390975</v>
      </c>
      <c r="AL505" s="139">
        <v>51.127819548872175</v>
      </c>
      <c r="AM505" s="139">
        <v>94.73684210526315</v>
      </c>
      <c r="AN505" s="140">
        <v>25.640977443609021</v>
      </c>
    </row>
    <row r="506" spans="1:40" x14ac:dyDescent="0.25">
      <c r="A506" s="136" t="s">
        <v>1110</v>
      </c>
      <c r="B506" s="137" t="s">
        <v>1110</v>
      </c>
      <c r="C506" s="155" t="str">
        <f>VLOOKUP(A506,'Questions_de_Village_V1-2-1'!$A:$AB,1,FALSE)</f>
        <v>Rakaya</v>
      </c>
      <c r="D506" s="155" t="str">
        <f>VLOOKUP(A506,'Questions_de_Village_V1-2-1'!$A:$AB,9,FALSE)</f>
        <v>Rakhaya</v>
      </c>
      <c r="E506" s="155">
        <f>VLOOKUP(A506,'Questions_de_Village_V1-2-1'!$A:$AB,4,FALSE)</f>
        <v>12.372271570300001</v>
      </c>
      <c r="F506" s="155">
        <f>VLOOKUP(A506,'Questions_de_Village_V1-2-1'!$A:$AB,5,FALSE)</f>
        <v>16.705876932100001</v>
      </c>
      <c r="G506" s="155">
        <f>VLOOKUP(A506,'Questions_de_Village_V1-2-1'!$A:$AB,6,FALSE)</f>
        <v>282.21157076100002</v>
      </c>
      <c r="H506" s="155"/>
      <c r="I506" s="155" t="str">
        <f>VLOOKUP(A506,'Questions_de_Village_V1-2-1'!$A:$AB,10,FALSE)</f>
        <v>Daibaba_1_Maigana_</v>
      </c>
      <c r="J506" s="155" t="str">
        <f>VLOOKUP(A506,'Questions_de_Village_V1-2-1'!$A:$AB,11,FALSE)</f>
        <v>Albirebi</v>
      </c>
      <c r="K506" s="155" t="str">
        <f>VLOOKUP(A506,'Questions_de_Village_V1-2-1'!$A:$AB,14,FALSE)</f>
        <v>commercial_bh_in_village</v>
      </c>
      <c r="L506" s="155">
        <f>VLOOKUP(A506,'Questions_de_Village_V1-2-1'!$A:$AB,15,FALSE)</f>
        <v>0</v>
      </c>
      <c r="M506" s="155">
        <f>VLOOKUP(A506,'Questions_de_Village_V1-2-1'!$A:$AB,16,FALSE)</f>
        <v>0</v>
      </c>
      <c r="N506" s="137"/>
      <c r="O506" s="137"/>
      <c r="P506" s="137">
        <v>929</v>
      </c>
      <c r="Q506" s="137">
        <v>1028</v>
      </c>
      <c r="R506" s="137">
        <v>100</v>
      </c>
      <c r="S506" s="135">
        <v>716</v>
      </c>
      <c r="T506" s="135">
        <v>507</v>
      </c>
      <c r="U506" s="139">
        <v>70.810055865921782</v>
      </c>
      <c r="V506" s="135">
        <v>246</v>
      </c>
      <c r="W506" s="139">
        <v>34.357541899441344</v>
      </c>
      <c r="X506" s="138">
        <v>7.16</v>
      </c>
      <c r="Y506" s="138">
        <v>5.2268041237113403</v>
      </c>
      <c r="Z506" s="138">
        <v>2.46</v>
      </c>
      <c r="AA506" s="141">
        <v>90</v>
      </c>
      <c r="AB506" s="139">
        <v>90</v>
      </c>
      <c r="AC506" s="141">
        <v>9</v>
      </c>
      <c r="AD506" s="139">
        <v>9</v>
      </c>
      <c r="AE506" s="141">
        <v>1</v>
      </c>
      <c r="AF506" s="139">
        <v>1</v>
      </c>
      <c r="AG506" s="141">
        <v>0</v>
      </c>
      <c r="AH506" s="139">
        <v>0</v>
      </c>
      <c r="AI506" s="137">
        <v>108</v>
      </c>
      <c r="AJ506" s="137">
        <v>138</v>
      </c>
      <c r="AK506" s="139">
        <v>43.902439024390247</v>
      </c>
      <c r="AL506" s="139">
        <v>56.09756097560976</v>
      </c>
      <c r="AM506" s="139">
        <v>100</v>
      </c>
      <c r="AN506" s="140">
        <v>34.800813008130085</v>
      </c>
    </row>
    <row r="507" spans="1:40" x14ac:dyDescent="0.25">
      <c r="A507" s="149" t="s">
        <v>1913</v>
      </c>
      <c r="B507" s="137" t="s">
        <v>1913</v>
      </c>
      <c r="C507" s="155" t="str">
        <f>VLOOKUP(A507,'Questions_de_Village_V1-2-1'!$A:$AB,1,FALSE)</f>
        <v>Rass Alfil</v>
      </c>
      <c r="D507" s="155" t="str">
        <f>VLOOKUP(A507,'Questions_de_Village_V1-2-1'!$A:$AB,9,FALSE)</f>
        <v>Rass -Alffil</v>
      </c>
      <c r="E507" s="155">
        <f>VLOOKUP(A507,'Questions_de_Village_V1-2-1'!$A:$AB,4,FALSE)</f>
        <v>12.2876038032</v>
      </c>
      <c r="F507" s="155">
        <f>VLOOKUP(A507,'Questions_de_Village_V1-2-1'!$A:$AB,5,FALSE)</f>
        <v>16.500556524499999</v>
      </c>
      <c r="G507" s="155">
        <f>VLOOKUP(A507,'Questions_de_Village_V1-2-1'!$A:$AB,6,FALSE)</f>
        <v>321.89740054800001</v>
      </c>
      <c r="H507" s="155"/>
      <c r="I507" s="155" t="str">
        <f>VLOOKUP(A507,'Questions_de_Village_V1-2-1'!$A:$AB,10,FALSE)</f>
        <v>Daibaba_1_Maigana_</v>
      </c>
      <c r="J507" s="155" t="str">
        <f>VLOOKUP(A507,'Questions_de_Village_V1-2-1'!$A:$AB,11,FALSE)</f>
        <v>Maigana</v>
      </c>
      <c r="K507" s="155" t="str">
        <f>VLOOKUP(A507,'Questions_de_Village_V1-2-1'!$A:$AB,14,FALSE)</f>
        <v>bh_in_village</v>
      </c>
      <c r="L507" s="155">
        <f>VLOOKUP(A507,'Questions_de_Village_V1-2-1'!$A:$AB,15,FALSE)</f>
        <v>1</v>
      </c>
      <c r="M507" s="155">
        <f>VLOOKUP(A507,'Questions_de_Village_V1-2-1'!$A:$AB,16,FALSE)</f>
        <v>0</v>
      </c>
      <c r="N507" s="137"/>
      <c r="O507" s="137"/>
      <c r="P507" s="137">
        <v>2905</v>
      </c>
      <c r="Q507" s="137">
        <v>2945</v>
      </c>
      <c r="R507" s="137">
        <v>41</v>
      </c>
      <c r="S507" s="135">
        <v>219</v>
      </c>
      <c r="T507" s="135">
        <v>137</v>
      </c>
      <c r="U507" s="139">
        <v>62.557077625570777</v>
      </c>
      <c r="V507" s="135">
        <v>63</v>
      </c>
      <c r="W507" s="139">
        <v>28.767123287671232</v>
      </c>
      <c r="X507" s="138">
        <v>5.3414634146341466</v>
      </c>
      <c r="Y507" s="138">
        <v>3.5128205128205128</v>
      </c>
      <c r="Z507" s="138">
        <v>1.5365853658536586</v>
      </c>
      <c r="AA507" s="141">
        <v>39</v>
      </c>
      <c r="AB507" s="139">
        <v>95.121951219512198</v>
      </c>
      <c r="AC507" s="141">
        <v>2</v>
      </c>
      <c r="AD507" s="139">
        <v>4.8780487804878048</v>
      </c>
      <c r="AE507" s="141">
        <v>0</v>
      </c>
      <c r="AF507" s="139">
        <v>0</v>
      </c>
      <c r="AG507" s="141">
        <v>0</v>
      </c>
      <c r="AH507" s="139">
        <v>0</v>
      </c>
      <c r="AI507" s="137">
        <v>30</v>
      </c>
      <c r="AJ507" s="137">
        <v>33</v>
      </c>
      <c r="AK507" s="139">
        <v>47.619047619047613</v>
      </c>
      <c r="AL507" s="139">
        <v>52.380952380952387</v>
      </c>
      <c r="AM507" s="139">
        <v>100</v>
      </c>
      <c r="AN507" s="140">
        <v>33.587301587301589</v>
      </c>
    </row>
    <row r="508" spans="1:40" x14ac:dyDescent="0.25">
      <c r="A508" s="149" t="s">
        <v>1817</v>
      </c>
      <c r="B508" s="137" t="s">
        <v>1967</v>
      </c>
      <c r="C508" s="155" t="e">
        <f>VLOOKUP(A508,'Questions_de_Village_V1-2-1'!$A:$AB,1,FALSE)</f>
        <v>#N/A</v>
      </c>
      <c r="D508" s="155" t="e">
        <f>VLOOKUP(A508,'Questions_de_Village_V1-2-1'!$A:$AB,9,FALSE)</f>
        <v>#N/A</v>
      </c>
      <c r="E508" s="155" t="e">
        <f>VLOOKUP(A508,'Questions_de_Village_V1-2-1'!$A:$AB,4,FALSE)</f>
        <v>#N/A</v>
      </c>
      <c r="F508" s="155" t="e">
        <f>VLOOKUP(A508,'Questions_de_Village_V1-2-1'!$A:$AB,5,FALSE)</f>
        <v>#N/A</v>
      </c>
      <c r="G508" s="155" t="e">
        <f>VLOOKUP(A508,'Questions_de_Village_V1-2-1'!$A:$AB,6,FALSE)</f>
        <v>#N/A</v>
      </c>
      <c r="H508" s="155"/>
      <c r="I508" s="155" t="e">
        <f>VLOOKUP(A508,'Questions_de_Village_V1-2-1'!$A:$AB,10,FALSE)</f>
        <v>#N/A</v>
      </c>
      <c r="J508" s="155" t="e">
        <f>VLOOKUP(A508,'Questions_de_Village_V1-2-1'!$A:$AB,11,FALSE)</f>
        <v>#N/A</v>
      </c>
      <c r="K508" s="155" t="e">
        <f>VLOOKUP(A508,'Questions_de_Village_V1-2-1'!$A:$AB,14,FALSE)</f>
        <v>#N/A</v>
      </c>
      <c r="L508" s="155" t="e">
        <f>VLOOKUP(A508,'Questions_de_Village_V1-2-1'!$A:$AB,15,FALSE)</f>
        <v>#N/A</v>
      </c>
      <c r="M508" s="155" t="e">
        <f>VLOOKUP(A508,'Questions_de_Village_V1-2-1'!$A:$AB,16,FALSE)</f>
        <v>#N/A</v>
      </c>
      <c r="N508" s="137"/>
      <c r="O508" s="137"/>
      <c r="P508" s="137">
        <v>1643</v>
      </c>
      <c r="Q508" s="137">
        <v>1654</v>
      </c>
      <c r="R508" s="137">
        <v>12</v>
      </c>
      <c r="S508" s="135">
        <v>76</v>
      </c>
      <c r="T508" s="135">
        <v>51</v>
      </c>
      <c r="U508" s="139">
        <v>67.10526315789474</v>
      </c>
      <c r="V508" s="135">
        <v>25</v>
      </c>
      <c r="W508" s="139">
        <v>32.894736842105267</v>
      </c>
      <c r="X508" s="138">
        <v>6.333333333333333</v>
      </c>
      <c r="Y508" s="138">
        <v>4.25</v>
      </c>
      <c r="Z508" s="138">
        <v>2.0833333333333335</v>
      </c>
      <c r="AA508" s="141">
        <v>10</v>
      </c>
      <c r="AB508" s="139">
        <v>83.333333333333343</v>
      </c>
      <c r="AC508" s="141">
        <v>2</v>
      </c>
      <c r="AD508" s="139">
        <v>16.666666666666664</v>
      </c>
      <c r="AE508" s="141">
        <v>0</v>
      </c>
      <c r="AF508" s="139">
        <v>0</v>
      </c>
      <c r="AG508" s="141">
        <v>0</v>
      </c>
      <c r="AH508" s="139">
        <v>0</v>
      </c>
      <c r="AI508" s="137">
        <v>10</v>
      </c>
      <c r="AJ508" s="137">
        <v>15</v>
      </c>
      <c r="AK508" s="139">
        <v>40</v>
      </c>
      <c r="AL508" s="139">
        <v>60</v>
      </c>
      <c r="AM508" s="139">
        <v>100</v>
      </c>
      <c r="AN508" s="140">
        <v>34.4</v>
      </c>
    </row>
    <row r="509" spans="1:40" x14ac:dyDescent="0.25">
      <c r="A509" s="149" t="s">
        <v>1818</v>
      </c>
      <c r="B509" s="137" t="s">
        <v>1967</v>
      </c>
      <c r="C509" s="155" t="str">
        <f>VLOOKUP(A509,'Questions_de_Village_V1-2-1'!$A:$AB,1,FALSE)</f>
        <v>Retche Darota</v>
      </c>
      <c r="D509" s="155" t="str">
        <f>VLOOKUP(A509,'Questions_de_Village_V1-2-1'!$A:$AB,9,FALSE)</f>
        <v>Artchi Dangay</v>
      </c>
      <c r="E509" s="155">
        <f>VLOOKUP(A509,'Questions_de_Village_V1-2-1'!$A:$AB,4,FALSE)</f>
        <v>12.1476900612</v>
      </c>
      <c r="F509" s="155">
        <f>VLOOKUP(A509,'Questions_de_Village_V1-2-1'!$A:$AB,5,FALSE)</f>
        <v>17.0570860805</v>
      </c>
      <c r="G509" s="155">
        <f>VLOOKUP(A509,'Questions_de_Village_V1-2-1'!$A:$AB,6,FALSE)</f>
        <v>329.15334476200002</v>
      </c>
      <c r="H509" s="155"/>
      <c r="I509" s="155" t="str">
        <f>VLOOKUP(A509,'Questions_de_Village_V1-2-1'!$A:$AB,10,FALSE)</f>
        <v>Tania_2_Dukshi_</v>
      </c>
      <c r="J509" s="155" t="str">
        <f>VLOOKUP(A509,'Questions_de_Village_V1-2-1'!$A:$AB,11,FALSE)</f>
        <v>Dilbini</v>
      </c>
      <c r="K509" s="155" t="str">
        <f>VLOOKUP(A509,'Questions_de_Village_V1-2-1'!$A:$AB,14,FALSE)</f>
        <v>bh_in_village</v>
      </c>
      <c r="L509" s="155">
        <f>VLOOKUP(A509,'Questions_de_Village_V1-2-1'!$A:$AB,15,FALSE)</f>
        <v>1</v>
      </c>
      <c r="M509" s="155">
        <f>VLOOKUP(A509,'Questions_de_Village_V1-2-1'!$A:$AB,16,FALSE)</f>
        <v>0</v>
      </c>
      <c r="N509" s="137"/>
      <c r="O509" s="137"/>
      <c r="P509" s="137">
        <v>1655</v>
      </c>
      <c r="Q509" s="137">
        <v>1749</v>
      </c>
      <c r="R509" s="137">
        <v>95</v>
      </c>
      <c r="S509" s="135">
        <v>566</v>
      </c>
      <c r="T509" s="135">
        <v>388</v>
      </c>
      <c r="U509" s="139">
        <v>68.551236749116612</v>
      </c>
      <c r="V509" s="135">
        <v>155</v>
      </c>
      <c r="W509" s="139">
        <v>27.385159010600706</v>
      </c>
      <c r="X509" s="138">
        <v>5.9578947368421051</v>
      </c>
      <c r="Y509" s="138">
        <v>4.0842105263157897</v>
      </c>
      <c r="Z509" s="138">
        <v>1.631578947368421</v>
      </c>
      <c r="AA509" s="141">
        <v>79</v>
      </c>
      <c r="AB509" s="139">
        <v>83.15789473684211</v>
      </c>
      <c r="AC509" s="141">
        <v>14</v>
      </c>
      <c r="AD509" s="139">
        <v>14.736842105263156</v>
      </c>
      <c r="AE509" s="141">
        <v>0</v>
      </c>
      <c r="AF509" s="139">
        <v>0</v>
      </c>
      <c r="AG509" s="141">
        <v>0</v>
      </c>
      <c r="AH509" s="139">
        <v>0</v>
      </c>
      <c r="AI509" s="137">
        <v>84</v>
      </c>
      <c r="AJ509" s="137">
        <v>71</v>
      </c>
      <c r="AK509" s="139">
        <v>54.193548387096783</v>
      </c>
      <c r="AL509" s="139">
        <v>45.806451612903224</v>
      </c>
      <c r="AM509" s="139">
        <v>100</v>
      </c>
      <c r="AN509" s="140">
        <v>33.529032258064518</v>
      </c>
    </row>
    <row r="510" spans="1:40" x14ac:dyDescent="0.25">
      <c r="A510" s="136" t="s">
        <v>1811</v>
      </c>
      <c r="B510" s="137" t="s">
        <v>1966</v>
      </c>
      <c r="C510" s="155" t="str">
        <f>VLOOKUP(A510,'Questions_de_Village_V1-2-1'!$A:$AB,1,FALSE)</f>
        <v>Ridemat</v>
      </c>
      <c r="D510" s="155" t="str">
        <f>VLOOKUP(A510,'Questions_de_Village_V1-2-1'!$A:$AB,9,FALSE)</f>
        <v>Ridemat Alkoudou</v>
      </c>
      <c r="E510" s="155">
        <f>VLOOKUP(A510,'Questions_de_Village_V1-2-1'!$A:$AB,4,FALSE)</f>
        <v>12.0720994729</v>
      </c>
      <c r="F510" s="155">
        <f>VLOOKUP(A510,'Questions_de_Village_V1-2-1'!$A:$AB,5,FALSE)</f>
        <v>17.121780246699998</v>
      </c>
      <c r="G510" s="155">
        <f>VLOOKUP(A510,'Questions_de_Village_V1-2-1'!$A:$AB,6,FALSE)</f>
        <v>343.96964002300001</v>
      </c>
      <c r="H510" s="155"/>
      <c r="I510" s="155" t="str">
        <f>VLOOKUP(A510,'Questions_de_Village_V1-2-1'!$A:$AB,10,FALSE)</f>
        <v>Amloudouba</v>
      </c>
      <c r="J510" s="155" t="str">
        <f>VLOOKUP(A510,'Questions_de_Village_V1-2-1'!$A:$AB,11,FALSE)</f>
        <v>Dilbini</v>
      </c>
      <c r="K510" s="155" t="str">
        <f>VLOOKUP(A510,'Questions_de_Village_V1-2-1'!$A:$AB,14,FALSE)</f>
        <v>bh_in_next_village</v>
      </c>
      <c r="L510" s="155">
        <f>VLOOKUP(A510,'Questions_de_Village_V1-2-1'!$A:$AB,15,FALSE)</f>
        <v>0</v>
      </c>
      <c r="M510" s="155">
        <f>VLOOKUP(A510,'Questions_de_Village_V1-2-1'!$A:$AB,16,FALSE)</f>
        <v>0</v>
      </c>
      <c r="N510" s="137"/>
      <c r="O510" s="137"/>
      <c r="P510" s="137">
        <v>1203</v>
      </c>
      <c r="Q510" s="137">
        <v>1277</v>
      </c>
      <c r="R510" s="137">
        <v>75</v>
      </c>
      <c r="S510" s="135">
        <v>409</v>
      </c>
      <c r="T510" s="135">
        <v>255</v>
      </c>
      <c r="U510" s="139">
        <v>62.347188264058687</v>
      </c>
      <c r="V510" s="135">
        <v>150</v>
      </c>
      <c r="W510" s="139">
        <v>36.674816625916876</v>
      </c>
      <c r="X510" s="138">
        <v>5.4533333333333331</v>
      </c>
      <c r="Y510" s="138">
        <v>3.4</v>
      </c>
      <c r="Z510" s="138">
        <v>2</v>
      </c>
      <c r="AA510" s="141">
        <v>65</v>
      </c>
      <c r="AB510" s="139">
        <v>86.666666666666671</v>
      </c>
      <c r="AC510" s="141">
        <v>9</v>
      </c>
      <c r="AD510" s="139">
        <v>12</v>
      </c>
      <c r="AE510" s="141">
        <v>1</v>
      </c>
      <c r="AF510" s="139">
        <v>1.3333333333333335</v>
      </c>
      <c r="AG510" s="141">
        <v>0</v>
      </c>
      <c r="AH510" s="139">
        <v>0</v>
      </c>
      <c r="AI510" s="137">
        <v>74</v>
      </c>
      <c r="AJ510" s="137">
        <v>75</v>
      </c>
      <c r="AK510" s="139">
        <v>49.333333333333336</v>
      </c>
      <c r="AL510" s="139">
        <v>50</v>
      </c>
      <c r="AM510" s="139">
        <v>99.333333333333343</v>
      </c>
      <c r="AN510" s="140">
        <v>39.6</v>
      </c>
    </row>
    <row r="511" spans="1:40" x14ac:dyDescent="0.25">
      <c r="A511" s="149" t="s">
        <v>20</v>
      </c>
      <c r="B511" s="137" t="s">
        <v>20</v>
      </c>
      <c r="C511" s="155" t="str">
        <f>VLOOKUP(A511,'Questions_de_Village_V1-2-1'!$A:$AB,1,FALSE)</f>
        <v>Ridina</v>
      </c>
      <c r="D511" s="155" t="str">
        <f>VLOOKUP(A511,'Questions_de_Village_V1-2-1'!$A:$AB,9,FALSE)</f>
        <v>Ridina</v>
      </c>
      <c r="E511" s="155">
        <f>VLOOKUP(A511,'Questions_de_Village_V1-2-1'!$A:$AB,4,FALSE)</f>
        <v>12.5820526305</v>
      </c>
      <c r="F511" s="155">
        <f>VLOOKUP(A511,'Questions_de_Village_V1-2-1'!$A:$AB,5,FALSE)</f>
        <v>16.555854988</v>
      </c>
      <c r="G511" s="155">
        <f>VLOOKUP(A511,'Questions_de_Village_V1-2-1'!$A:$AB,6,FALSE)</f>
        <v>300.09190347100002</v>
      </c>
      <c r="H511" s="155"/>
      <c r="I511" s="155" t="str">
        <f>VLOOKUP(A511,'Questions_de_Village_V1-2-1'!$A:$AB,10,FALSE)</f>
        <v>Moito</v>
      </c>
      <c r="J511" s="155" t="str">
        <f>VLOOKUP(A511,'Questions_de_Village_V1-2-1'!$A:$AB,11,FALSE)</f>
        <v>Moito</v>
      </c>
      <c r="K511" s="155" t="str">
        <f>VLOOKUP(A511,'Questions_de_Village_V1-2-1'!$A:$AB,14,FALSE)</f>
        <v>commercial_bh_in_next_village</v>
      </c>
      <c r="L511" s="155">
        <f>VLOOKUP(A511,'Questions_de_Village_V1-2-1'!$A:$AB,15,FALSE)</f>
        <v>0</v>
      </c>
      <c r="M511" s="155">
        <f>VLOOKUP(A511,'Questions_de_Village_V1-2-1'!$A:$AB,16,FALSE)</f>
        <v>0</v>
      </c>
      <c r="N511" s="137"/>
      <c r="O511" s="137"/>
      <c r="P511" s="137">
        <v>4105</v>
      </c>
      <c r="Q511" s="137">
        <v>4207</v>
      </c>
      <c r="R511" s="137">
        <v>103</v>
      </c>
      <c r="S511" s="135">
        <v>724</v>
      </c>
      <c r="T511" s="135">
        <v>512</v>
      </c>
      <c r="U511" s="139">
        <v>70.718232044198885</v>
      </c>
      <c r="V511" s="135">
        <v>236</v>
      </c>
      <c r="W511" s="139">
        <v>32.596685082872931</v>
      </c>
      <c r="X511" s="138">
        <v>7.0291262135922334</v>
      </c>
      <c r="Y511" s="138">
        <v>4.9708737864077666</v>
      </c>
      <c r="Z511" s="138">
        <v>2.29126213592233</v>
      </c>
      <c r="AA511" s="141">
        <v>91</v>
      </c>
      <c r="AB511" s="139">
        <v>88.349514563106794</v>
      </c>
      <c r="AC511" s="141">
        <v>11</v>
      </c>
      <c r="AD511" s="139">
        <v>10.679611650485436</v>
      </c>
      <c r="AE511" s="141">
        <v>1</v>
      </c>
      <c r="AF511" s="139">
        <v>0.97087378640776689</v>
      </c>
      <c r="AG511" s="141">
        <v>0</v>
      </c>
      <c r="AH511" s="139">
        <v>0</v>
      </c>
      <c r="AI511" s="137">
        <v>93</v>
      </c>
      <c r="AJ511" s="137">
        <v>143</v>
      </c>
      <c r="AK511" s="139">
        <v>39.406779661016948</v>
      </c>
      <c r="AL511" s="139">
        <v>60.593220338983059</v>
      </c>
      <c r="AM511" s="139">
        <v>100</v>
      </c>
      <c r="AN511" s="140">
        <v>35.398305084745765</v>
      </c>
    </row>
    <row r="512" spans="1:40" x14ac:dyDescent="0.25">
      <c r="A512" s="136" t="s">
        <v>20</v>
      </c>
      <c r="B512" s="137" t="s">
        <v>20</v>
      </c>
      <c r="C512" s="155" t="str">
        <f>VLOOKUP(A512,'Questions_de_Village_V1-2-1'!$A:$AB,1,FALSE)</f>
        <v>Ridina</v>
      </c>
      <c r="D512" s="155" t="str">
        <f>VLOOKUP(A512,'Questions_de_Village_V1-2-1'!$A:$AB,9,FALSE)</f>
        <v>Ridina</v>
      </c>
      <c r="E512" s="155">
        <f>VLOOKUP(A512,'Questions_de_Village_V1-2-1'!$A:$AB,4,FALSE)</f>
        <v>12.5820526305</v>
      </c>
      <c r="F512" s="155">
        <f>VLOOKUP(A512,'Questions_de_Village_V1-2-1'!$A:$AB,5,FALSE)</f>
        <v>16.555854988</v>
      </c>
      <c r="G512" s="155">
        <f>VLOOKUP(A512,'Questions_de_Village_V1-2-1'!$A:$AB,6,FALSE)</f>
        <v>300.09190347100002</v>
      </c>
      <c r="H512" s="155"/>
      <c r="I512" s="155" t="str">
        <f>VLOOKUP(A512,'Questions_de_Village_V1-2-1'!$A:$AB,10,FALSE)</f>
        <v>Moito</v>
      </c>
      <c r="J512" s="155" t="str">
        <f>VLOOKUP(A512,'Questions_de_Village_V1-2-1'!$A:$AB,11,FALSE)</f>
        <v>Moito</v>
      </c>
      <c r="K512" s="155" t="str">
        <f>VLOOKUP(A512,'Questions_de_Village_V1-2-1'!$A:$AB,14,FALSE)</f>
        <v>commercial_bh_in_next_village</v>
      </c>
      <c r="L512" s="155">
        <f>VLOOKUP(A512,'Questions_de_Village_V1-2-1'!$A:$AB,15,FALSE)</f>
        <v>0</v>
      </c>
      <c r="M512" s="155">
        <f>VLOOKUP(A512,'Questions_de_Village_V1-2-1'!$A:$AB,16,FALSE)</f>
        <v>0</v>
      </c>
      <c r="N512" s="137"/>
      <c r="O512" s="137"/>
      <c r="P512" s="137">
        <v>516</v>
      </c>
      <c r="Q512" s="137">
        <v>612</v>
      </c>
      <c r="R512" s="137">
        <v>97</v>
      </c>
      <c r="S512" s="135">
        <v>733</v>
      </c>
      <c r="T512" s="135">
        <v>535</v>
      </c>
      <c r="U512" s="139">
        <v>72.987721691678033</v>
      </c>
      <c r="V512" s="135">
        <v>231</v>
      </c>
      <c r="W512" s="139">
        <v>31.51432469304229</v>
      </c>
      <c r="X512" s="138">
        <v>7.5567010309278349</v>
      </c>
      <c r="Y512" s="138">
        <v>5.6315789473684212</v>
      </c>
      <c r="Z512" s="138">
        <v>2.3814432989690721</v>
      </c>
      <c r="AA512" s="141">
        <v>90</v>
      </c>
      <c r="AB512" s="139">
        <v>92.783505154639172</v>
      </c>
      <c r="AC512" s="141">
        <v>6</v>
      </c>
      <c r="AD512" s="139">
        <v>6.1855670103092786</v>
      </c>
      <c r="AE512" s="141">
        <v>0</v>
      </c>
      <c r="AF512" s="139">
        <v>0</v>
      </c>
      <c r="AG512" s="141">
        <v>0</v>
      </c>
      <c r="AH512" s="139">
        <v>0</v>
      </c>
      <c r="AI512" s="137">
        <v>105</v>
      </c>
      <c r="AJ512" s="137">
        <v>126</v>
      </c>
      <c r="AK512" s="139">
        <v>45.454545454545453</v>
      </c>
      <c r="AL512" s="139">
        <v>54.54545454545454</v>
      </c>
      <c r="AM512" s="139">
        <v>100</v>
      </c>
      <c r="AN512" s="140">
        <v>35.666666666666664</v>
      </c>
    </row>
    <row r="513" spans="1:40" x14ac:dyDescent="0.25">
      <c r="A513" s="136" t="s">
        <v>2060</v>
      </c>
      <c r="B513" s="137" t="s">
        <v>1806</v>
      </c>
      <c r="C513" s="155" t="str">
        <f>VLOOKUP(A513,'Questions_de_Village_V1-2-1'!$A:$AB,1,FALSE)</f>
        <v>Riheda Dout</v>
      </c>
      <c r="D513" s="155" t="str">
        <f>VLOOKUP(A513,'Questions_de_Village_V1-2-1'!$A:$AB,9,FALSE)</f>
        <v>Rehemadoud</v>
      </c>
      <c r="E513" s="155">
        <f>VLOOKUP(A513,'Questions_de_Village_V1-2-1'!$A:$AB,4,FALSE)</f>
        <v>12.1486648809</v>
      </c>
      <c r="F513" s="155">
        <f>VLOOKUP(A513,'Questions_de_Village_V1-2-1'!$A:$AB,5,FALSE)</f>
        <v>17.133515123900001</v>
      </c>
      <c r="G513" s="155">
        <f>VLOOKUP(A513,'Questions_de_Village_V1-2-1'!$A:$AB,6,FALSE)</f>
        <v>319.379585738</v>
      </c>
      <c r="H513" s="155"/>
      <c r="I513" s="155" t="str">
        <f>VLOOKUP(A513,'Questions_de_Village_V1-2-1'!$A:$AB,10,FALSE)</f>
        <v>Tania_2_Dukshi_</v>
      </c>
      <c r="J513" s="155" t="str">
        <f>VLOOKUP(A513,'Questions_de_Village_V1-2-1'!$A:$AB,11,FALSE)</f>
        <v>Dilbini</v>
      </c>
      <c r="K513" s="155" t="str">
        <f>VLOOKUP(A513,'Questions_de_Village_V1-2-1'!$A:$AB,14,FALSE)</f>
        <v>bh_in_village</v>
      </c>
      <c r="L513" s="155">
        <f>VLOOKUP(A513,'Questions_de_Village_V1-2-1'!$A:$AB,15,FALSE)</f>
        <v>1</v>
      </c>
      <c r="M513" s="155">
        <f>VLOOKUP(A513,'Questions_de_Village_V1-2-1'!$A:$AB,16,FALSE)</f>
        <v>0</v>
      </c>
      <c r="N513" s="137"/>
      <c r="O513" s="137"/>
      <c r="P513" s="137">
        <v>184</v>
      </c>
      <c r="Q513" s="137">
        <v>247</v>
      </c>
      <c r="R513" s="137">
        <v>64</v>
      </c>
      <c r="S513" s="135">
        <v>347</v>
      </c>
      <c r="T513" s="135">
        <v>222</v>
      </c>
      <c r="U513" s="139">
        <v>63.976945244956774</v>
      </c>
      <c r="V513" s="135">
        <v>93</v>
      </c>
      <c r="W513" s="139">
        <v>26.801152737752158</v>
      </c>
      <c r="X513" s="138">
        <v>5.421875</v>
      </c>
      <c r="Y513" s="138">
        <v>3.46875</v>
      </c>
      <c r="Z513" s="138">
        <v>1.453125</v>
      </c>
      <c r="AA513" s="141">
        <v>61</v>
      </c>
      <c r="AB513" s="139">
        <v>95.3125</v>
      </c>
      <c r="AC513" s="141">
        <v>2</v>
      </c>
      <c r="AD513" s="139">
        <v>3.125</v>
      </c>
      <c r="AE513" s="141">
        <v>0</v>
      </c>
      <c r="AF513" s="139">
        <v>0</v>
      </c>
      <c r="AG513" s="141">
        <v>0</v>
      </c>
      <c r="AH513" s="139">
        <v>0</v>
      </c>
      <c r="AI513" s="137">
        <v>48</v>
      </c>
      <c r="AJ513" s="137">
        <v>45</v>
      </c>
      <c r="AK513" s="139">
        <v>51.612903225806448</v>
      </c>
      <c r="AL513" s="139">
        <v>48.387096774193552</v>
      </c>
      <c r="AM513" s="139">
        <v>100</v>
      </c>
      <c r="AN513" s="140">
        <v>29.806451612903224</v>
      </c>
    </row>
    <row r="514" spans="1:40" x14ac:dyDescent="0.25">
      <c r="A514" s="136" t="s">
        <v>1388</v>
      </c>
      <c r="B514" s="137" t="s">
        <v>1388</v>
      </c>
      <c r="C514" s="155" t="str">
        <f>VLOOKUP(A514,'Questions_de_Village_V1-2-1'!$A:$AB,1,FALSE)</f>
        <v>Roigne 1</v>
      </c>
      <c r="D514" s="155" t="str">
        <f>VLOOKUP(A514,'Questions_de_Village_V1-2-1'!$A:$AB,9,FALSE)</f>
        <v>Anrongnie 2</v>
      </c>
      <c r="E514" s="155">
        <f>VLOOKUP(A514,'Questions_de_Village_V1-2-1'!$A:$AB,4,FALSE)</f>
        <v>12.015382794300001</v>
      </c>
      <c r="F514" s="155">
        <f>VLOOKUP(A514,'Questions_de_Village_V1-2-1'!$A:$AB,5,FALSE)</f>
        <v>16.421887827399999</v>
      </c>
      <c r="G514" s="155">
        <f>VLOOKUP(A514,'Questions_de_Village_V1-2-1'!$A:$AB,6,FALSE)</f>
        <v>366.6831813</v>
      </c>
      <c r="H514" s="155"/>
      <c r="I514" s="155" t="str">
        <f>VLOOKUP(A514,'Questions_de_Village_V1-2-1'!$A:$AB,10,FALSE)</f>
        <v>Daibaba_1_Maigana_</v>
      </c>
      <c r="J514" s="155" t="str">
        <f>VLOOKUP(A514,'Questions_de_Village_V1-2-1'!$A:$AB,11,FALSE)</f>
        <v>Maigana</v>
      </c>
      <c r="K514" s="155" t="str">
        <f>VLOOKUP(A514,'Questions_de_Village_V1-2-1'!$A:$AB,14,FALSE)</f>
        <v>bh_in_village</v>
      </c>
      <c r="L514" s="155">
        <f>VLOOKUP(A514,'Questions_de_Village_V1-2-1'!$A:$AB,15,FALSE)</f>
        <v>1</v>
      </c>
      <c r="M514" s="155">
        <f>VLOOKUP(A514,'Questions_de_Village_V1-2-1'!$A:$AB,16,FALSE)</f>
        <v>0</v>
      </c>
      <c r="N514" s="137"/>
      <c r="O514" s="137"/>
      <c r="P514" s="137">
        <v>894</v>
      </c>
      <c r="Q514" s="137">
        <v>932</v>
      </c>
      <c r="R514" s="137">
        <v>39</v>
      </c>
      <c r="S514" s="135">
        <v>323</v>
      </c>
      <c r="T514" s="135">
        <v>240</v>
      </c>
      <c r="U514" s="139">
        <v>74.303405572755423</v>
      </c>
      <c r="V514" s="135">
        <v>94</v>
      </c>
      <c r="W514" s="139">
        <v>29.102167182662537</v>
      </c>
      <c r="X514" s="138">
        <v>8.2820512820512828</v>
      </c>
      <c r="Y514" s="138">
        <v>6.1538461538461542</v>
      </c>
      <c r="Z514" s="138">
        <v>2.4102564102564101</v>
      </c>
      <c r="AA514" s="141">
        <v>30</v>
      </c>
      <c r="AB514" s="139">
        <v>76.923076923076934</v>
      </c>
      <c r="AC514" s="141">
        <v>8</v>
      </c>
      <c r="AD514" s="139">
        <v>20.512820512820511</v>
      </c>
      <c r="AE514" s="141">
        <v>0</v>
      </c>
      <c r="AF514" s="139">
        <v>0</v>
      </c>
      <c r="AG514" s="141">
        <v>0</v>
      </c>
      <c r="AH514" s="139">
        <v>0</v>
      </c>
      <c r="AI514" s="137">
        <v>43</v>
      </c>
      <c r="AJ514" s="137">
        <v>51</v>
      </c>
      <c r="AK514" s="139">
        <v>45.744680851063826</v>
      </c>
      <c r="AL514" s="139">
        <v>54.255319148936167</v>
      </c>
      <c r="AM514" s="139">
        <v>100</v>
      </c>
      <c r="AN514" s="140">
        <v>34.180851063829785</v>
      </c>
    </row>
    <row r="515" spans="1:40" x14ac:dyDescent="0.25">
      <c r="A515" s="149" t="s">
        <v>1487</v>
      </c>
      <c r="B515" s="137" t="s">
        <v>1487</v>
      </c>
      <c r="C515" s="155" t="str">
        <f>VLOOKUP(A515,'Questions_de_Village_V1-2-1'!$A:$AB,1,FALSE)</f>
        <v>Sagal</v>
      </c>
      <c r="D515" s="155" t="str">
        <f>VLOOKUP(A515,'Questions_de_Village_V1-2-1'!$A:$AB,9,FALSE)</f>
        <v>Sagal</v>
      </c>
      <c r="E515" s="155">
        <f>VLOOKUP(A515,'Questions_de_Village_V1-2-1'!$A:$AB,4,FALSE)</f>
        <v>12.226764252300001</v>
      </c>
      <c r="F515" s="155">
        <f>VLOOKUP(A515,'Questions_de_Village_V1-2-1'!$A:$AB,5,FALSE)</f>
        <v>17.1278354986</v>
      </c>
      <c r="G515" s="155">
        <f>VLOOKUP(A515,'Questions_de_Village_V1-2-1'!$A:$AB,6,FALSE)</f>
        <v>322.36173653200001</v>
      </c>
      <c r="H515" s="155"/>
      <c r="I515" s="155" t="str">
        <f>VLOOKUP(A515,'Questions_de_Village_V1-2-1'!$A:$AB,10,FALSE)</f>
        <v>Tania_2_Dukshi_</v>
      </c>
      <c r="J515" s="155" t="str">
        <f>VLOOKUP(A515,'Questions_de_Village_V1-2-1'!$A:$AB,11,FALSE)</f>
        <v>Tchawai</v>
      </c>
      <c r="K515" s="155" t="str">
        <f>VLOOKUP(A515,'Questions_de_Village_V1-2-1'!$A:$AB,14,FALSE)</f>
        <v>bh_in_village</v>
      </c>
      <c r="L515" s="155">
        <f>VLOOKUP(A515,'Questions_de_Village_V1-2-1'!$A:$AB,15,FALSE)</f>
        <v>1</v>
      </c>
      <c r="M515" s="155">
        <f>VLOOKUP(A515,'Questions_de_Village_V1-2-1'!$A:$AB,16,FALSE)</f>
        <v>0</v>
      </c>
      <c r="N515" s="137"/>
      <c r="O515" s="137"/>
      <c r="P515" s="137">
        <v>2279</v>
      </c>
      <c r="Q515" s="137">
        <v>2382</v>
      </c>
      <c r="R515" s="137">
        <v>104</v>
      </c>
      <c r="S515" s="135">
        <v>641</v>
      </c>
      <c r="T515" s="135">
        <v>436</v>
      </c>
      <c r="U515" s="139">
        <v>68.018720748829949</v>
      </c>
      <c r="V515" s="135">
        <v>200</v>
      </c>
      <c r="W515" s="139">
        <v>31.201248049921997</v>
      </c>
      <c r="X515" s="138">
        <v>6.1634615384615383</v>
      </c>
      <c r="Y515" s="138">
        <v>4.1923076923076925</v>
      </c>
      <c r="Z515" s="138">
        <v>1.9230769230769231</v>
      </c>
      <c r="AA515" s="141">
        <v>92</v>
      </c>
      <c r="AB515" s="139">
        <v>88.461538461538453</v>
      </c>
      <c r="AC515" s="141">
        <v>11</v>
      </c>
      <c r="AD515" s="139">
        <v>10.576923076923077</v>
      </c>
      <c r="AE515" s="141">
        <v>0</v>
      </c>
      <c r="AF515" s="139">
        <v>0</v>
      </c>
      <c r="AG515" s="141">
        <v>0</v>
      </c>
      <c r="AH515" s="139">
        <v>0</v>
      </c>
      <c r="AI515" s="137">
        <v>102</v>
      </c>
      <c r="AJ515" s="137">
        <v>98</v>
      </c>
      <c r="AK515" s="139">
        <v>51</v>
      </c>
      <c r="AL515" s="139">
        <v>49</v>
      </c>
      <c r="AM515" s="139">
        <v>100</v>
      </c>
      <c r="AN515" s="140">
        <v>33.024999999999999</v>
      </c>
    </row>
    <row r="516" spans="1:40" x14ac:dyDescent="0.25">
      <c r="A516" s="149" t="s">
        <v>1230</v>
      </c>
      <c r="B516" s="137" t="s">
        <v>1230</v>
      </c>
      <c r="C516" s="155" t="str">
        <f>VLOOKUP(A516,'Questions_de_Village_V1-2-1'!$A:$AB,1,FALSE)</f>
        <v>Salmata</v>
      </c>
      <c r="D516" s="155" t="str">
        <f>VLOOKUP(A516,'Questions_de_Village_V1-2-1'!$A:$AB,9,FALSE)</f>
        <v>Salmata</v>
      </c>
      <c r="E516" s="155">
        <f>VLOOKUP(A516,'Questions_de_Village_V1-2-1'!$A:$AB,4,FALSE)</f>
        <v>12.460543809300001</v>
      </c>
      <c r="F516" s="155">
        <f>VLOOKUP(A516,'Questions_de_Village_V1-2-1'!$A:$AB,5,FALSE)</f>
        <v>17.032083701099999</v>
      </c>
      <c r="G516" s="155">
        <f>VLOOKUP(A516,'Questions_de_Village_V1-2-1'!$A:$AB,6,FALSE)</f>
        <v>298.09858949699998</v>
      </c>
      <c r="H516" s="155"/>
      <c r="I516" s="155" t="str">
        <f>VLOOKUP(A516,'Questions_de_Village_V1-2-1'!$A:$AB,10,FALSE)</f>
        <v>Tania_1_Bokoro_</v>
      </c>
      <c r="J516" s="155" t="str">
        <f>VLOOKUP(A516,'Questions_de_Village_V1-2-1'!$A:$AB,11,FALSE)</f>
        <v>Bokoro</v>
      </c>
      <c r="K516" s="155" t="str">
        <f>VLOOKUP(A516,'Questions_de_Village_V1-2-1'!$A:$AB,14,FALSE)</f>
        <v>bh_in_village</v>
      </c>
      <c r="L516" s="155">
        <f>VLOOKUP(A516,'Questions_de_Village_V1-2-1'!$A:$AB,15,FALSE)</f>
        <v>1</v>
      </c>
      <c r="M516" s="155">
        <f>VLOOKUP(A516,'Questions_de_Village_V1-2-1'!$A:$AB,16,FALSE)</f>
        <v>0</v>
      </c>
      <c r="N516" s="137"/>
      <c r="O516" s="137"/>
      <c r="P516" s="137">
        <v>6643</v>
      </c>
      <c r="Q516" s="137">
        <v>6690</v>
      </c>
      <c r="R516" s="137">
        <v>48</v>
      </c>
      <c r="S516" s="135">
        <v>361</v>
      </c>
      <c r="T516" s="135">
        <v>265</v>
      </c>
      <c r="U516" s="139">
        <v>73.40720221606648</v>
      </c>
      <c r="V516" s="135">
        <v>132</v>
      </c>
      <c r="W516" s="139">
        <v>36.56509695290859</v>
      </c>
      <c r="X516" s="138">
        <v>7.520833333333333</v>
      </c>
      <c r="Y516" s="138">
        <v>5.520833333333333</v>
      </c>
      <c r="Z516" s="138">
        <v>2.75</v>
      </c>
      <c r="AA516" s="141">
        <v>47</v>
      </c>
      <c r="AB516" s="139">
        <v>97.916666666666657</v>
      </c>
      <c r="AC516" s="141">
        <v>1</v>
      </c>
      <c r="AD516" s="139">
        <v>2.083333333333333</v>
      </c>
      <c r="AE516" s="141">
        <v>0</v>
      </c>
      <c r="AF516" s="139">
        <v>0</v>
      </c>
      <c r="AG516" s="141">
        <v>0</v>
      </c>
      <c r="AH516" s="139">
        <v>0</v>
      </c>
      <c r="AI516" s="137">
        <v>61</v>
      </c>
      <c r="AJ516" s="137">
        <v>71</v>
      </c>
      <c r="AK516" s="139">
        <v>46.212121212121211</v>
      </c>
      <c r="AL516" s="139">
        <v>53.787878787878782</v>
      </c>
      <c r="AM516" s="139">
        <v>100</v>
      </c>
      <c r="AN516" s="140">
        <v>36.863636363636367</v>
      </c>
    </row>
    <row r="517" spans="1:40" x14ac:dyDescent="0.25">
      <c r="A517" s="136" t="s">
        <v>1398</v>
      </c>
      <c r="B517" s="137" t="s">
        <v>1398</v>
      </c>
      <c r="C517" s="155" t="str">
        <f>VLOOKUP(A517,'Questions_de_Village_V1-2-1'!$A:$AB,1,FALSE)</f>
        <v>Salwakai</v>
      </c>
      <c r="D517" s="155" t="str">
        <f>VLOOKUP(A517,'Questions_de_Village_V1-2-1'!$A:$AB,9,FALSE)</f>
        <v>Salawa1</v>
      </c>
      <c r="E517" s="155">
        <f>VLOOKUP(A517,'Questions_de_Village_V1-2-1'!$A:$AB,4,FALSE)</f>
        <v>12.432015657399999</v>
      </c>
      <c r="F517" s="155">
        <f>VLOOKUP(A517,'Questions_de_Village_V1-2-1'!$A:$AB,5,FALSE)</f>
        <v>16.538514564100002</v>
      </c>
      <c r="G517" s="155">
        <f>VLOOKUP(A517,'Questions_de_Village_V1-2-1'!$A:$AB,6,FALSE)</f>
        <v>305.12216666099999</v>
      </c>
      <c r="H517" s="155"/>
      <c r="I517" s="155" t="str">
        <f>VLOOKUP(A517,'Questions_de_Village_V1-2-1'!$A:$AB,10,FALSE)</f>
        <v>Moito</v>
      </c>
      <c r="J517" s="155" t="str">
        <f>VLOOKUP(A517,'Questions_de_Village_V1-2-1'!$A:$AB,11,FALSE)</f>
        <v>Moito</v>
      </c>
      <c r="K517" s="155" t="str">
        <f>VLOOKUP(A517,'Questions_de_Village_V1-2-1'!$A:$AB,14,FALSE)</f>
        <v>commercial_bh_in_next_village</v>
      </c>
      <c r="L517" s="155">
        <f>VLOOKUP(A517,'Questions_de_Village_V1-2-1'!$A:$AB,15,FALSE)</f>
        <v>1</v>
      </c>
      <c r="M517" s="155">
        <f>VLOOKUP(A517,'Questions_de_Village_V1-2-1'!$A:$AB,16,FALSE)</f>
        <v>0</v>
      </c>
      <c r="N517" s="137"/>
      <c r="O517" s="137"/>
      <c r="P517" s="137">
        <v>3216</v>
      </c>
      <c r="Q517" s="137">
        <v>3244</v>
      </c>
      <c r="R517" s="137">
        <v>29</v>
      </c>
      <c r="S517" s="135">
        <v>400</v>
      </c>
      <c r="T517" s="135">
        <v>326</v>
      </c>
      <c r="U517" s="139">
        <v>81.5</v>
      </c>
      <c r="V517" s="135">
        <v>107</v>
      </c>
      <c r="W517" s="139">
        <v>26.75</v>
      </c>
      <c r="X517" s="138">
        <v>13.793103448275861</v>
      </c>
      <c r="Y517" s="138">
        <v>11.241379310344827</v>
      </c>
      <c r="Z517" s="138">
        <v>3.6896551724137931</v>
      </c>
      <c r="AA517" s="141">
        <v>16</v>
      </c>
      <c r="AB517" s="139">
        <v>55.172413793103445</v>
      </c>
      <c r="AC517" s="141">
        <v>11</v>
      </c>
      <c r="AD517" s="139">
        <v>37.931034482758619</v>
      </c>
      <c r="AE517" s="141">
        <v>1</v>
      </c>
      <c r="AF517" s="139">
        <v>3.4482758620689653</v>
      </c>
      <c r="AG517" s="141">
        <v>1</v>
      </c>
      <c r="AH517" s="139">
        <v>3.4482758620689653</v>
      </c>
      <c r="AI517" s="137">
        <v>54</v>
      </c>
      <c r="AJ517" s="137">
        <v>53</v>
      </c>
      <c r="AK517" s="139">
        <v>50.467289719626166</v>
      </c>
      <c r="AL517" s="139">
        <v>49.532710280373834</v>
      </c>
      <c r="AM517" s="139">
        <v>100</v>
      </c>
      <c r="AN517" s="140">
        <v>29.719626168224298</v>
      </c>
    </row>
    <row r="518" spans="1:40" x14ac:dyDescent="0.25">
      <c r="A518" s="136" t="s">
        <v>58</v>
      </c>
      <c r="B518" s="137" t="s">
        <v>58</v>
      </c>
      <c r="C518" s="155" t="str">
        <f>VLOOKUP(A518,'Questions_de_Village_V1-2-1'!$A:$AB,1,FALSE)</f>
        <v>Saraf</v>
      </c>
      <c r="D518" s="155" t="str">
        <f>VLOOKUP(A518,'Questions_de_Village_V1-2-1'!$A:$AB,9,FALSE)</f>
        <v>Saraf</v>
      </c>
      <c r="E518" s="155">
        <f>VLOOKUP(A518,'Questions_de_Village_V1-2-1'!$A:$AB,4,FALSE)</f>
        <v>12.611919540000001</v>
      </c>
      <c r="F518" s="155">
        <f>VLOOKUP(A518,'Questions_de_Village_V1-2-1'!$A:$AB,5,FALSE)</f>
        <v>16.570276511100001</v>
      </c>
      <c r="G518" s="155">
        <f>VLOOKUP(A518,'Questions_de_Village_V1-2-1'!$A:$AB,6,FALSE)</f>
        <v>356.339718108</v>
      </c>
      <c r="H518" s="155"/>
      <c r="I518" s="155" t="str">
        <f>VLOOKUP(A518,'Questions_de_Village_V1-2-1'!$A:$AB,10,FALSE)</f>
        <v>Moito</v>
      </c>
      <c r="J518" s="155" t="str">
        <f>VLOOKUP(A518,'Questions_de_Village_V1-2-1'!$A:$AB,11,FALSE)</f>
        <v>Moito</v>
      </c>
      <c r="K518" s="155" t="str">
        <f>VLOOKUP(A518,'Questions_de_Village_V1-2-1'!$A:$AB,14,FALSE)</f>
        <v>open_well_in_or_near_village</v>
      </c>
      <c r="L518" s="155">
        <f>VLOOKUP(A518,'Questions_de_Village_V1-2-1'!$A:$AB,15,FALSE)</f>
        <v>0</v>
      </c>
      <c r="M518" s="155">
        <f>VLOOKUP(A518,'Questions_de_Village_V1-2-1'!$A:$AB,16,FALSE)</f>
        <v>0</v>
      </c>
      <c r="N518" s="137"/>
      <c r="O518" s="137"/>
      <c r="P518" s="137">
        <v>922</v>
      </c>
      <c r="Q518" s="137">
        <v>1019</v>
      </c>
      <c r="R518" s="137">
        <v>98</v>
      </c>
      <c r="S518" s="135">
        <v>708</v>
      </c>
      <c r="T518" s="135">
        <v>509</v>
      </c>
      <c r="U518" s="139">
        <v>71.89265536723164</v>
      </c>
      <c r="V518" s="135">
        <v>276</v>
      </c>
      <c r="W518" s="139">
        <v>38.983050847457626</v>
      </c>
      <c r="X518" s="138">
        <v>7.2244897959183669</v>
      </c>
      <c r="Y518" s="138">
        <v>5.2474226804123711</v>
      </c>
      <c r="Z518" s="138">
        <v>2.8163265306122449</v>
      </c>
      <c r="AA518" s="141">
        <v>93</v>
      </c>
      <c r="AB518" s="139">
        <v>94.897959183673478</v>
      </c>
      <c r="AC518" s="141">
        <v>4</v>
      </c>
      <c r="AD518" s="139">
        <v>4.0816326530612246</v>
      </c>
      <c r="AE518" s="141">
        <v>1</v>
      </c>
      <c r="AF518" s="139">
        <v>1.0204081632653061</v>
      </c>
      <c r="AG518" s="141">
        <v>0</v>
      </c>
      <c r="AH518" s="139">
        <v>0</v>
      </c>
      <c r="AI518" s="137">
        <v>129</v>
      </c>
      <c r="AJ518" s="137">
        <v>147</v>
      </c>
      <c r="AK518" s="139">
        <v>46.739130434782609</v>
      </c>
      <c r="AL518" s="139">
        <v>53.260869565217398</v>
      </c>
      <c r="AM518" s="139">
        <v>100</v>
      </c>
      <c r="AN518" s="140">
        <v>34.213768115942031</v>
      </c>
    </row>
    <row r="519" spans="1:40" x14ac:dyDescent="0.25">
      <c r="A519" s="136" t="s">
        <v>1403</v>
      </c>
      <c r="B519" s="137" t="s">
        <v>1391</v>
      </c>
      <c r="C519" s="155" t="str">
        <f>VLOOKUP(A519,'Questions_de_Village_V1-2-1'!$A:$AB,1,FALSE)</f>
        <v>Sarara</v>
      </c>
      <c r="D519" s="155" t="str">
        <f>VLOOKUP(A519,'Questions_de_Village_V1-2-1'!$A:$AB,9,FALSE)</f>
        <v>Sarara</v>
      </c>
      <c r="E519" s="155">
        <f>VLOOKUP(A519,'Questions_de_Village_V1-2-1'!$A:$AB,4,FALSE)</f>
        <v>12.750408765</v>
      </c>
      <c r="F519" s="155">
        <f>VLOOKUP(A519,'Questions_de_Village_V1-2-1'!$A:$AB,5,FALSE)</f>
        <v>16.5708677575</v>
      </c>
      <c r="G519" s="155">
        <f>VLOOKUP(A519,'Questions_de_Village_V1-2-1'!$A:$AB,6,FALSE)</f>
        <v>297.206964927</v>
      </c>
      <c r="H519" s="155"/>
      <c r="I519" s="155" t="str">
        <f>VLOOKUP(A519,'Questions_de_Village_V1-2-1'!$A:$AB,10,FALSE)</f>
        <v>Moito</v>
      </c>
      <c r="J519" s="155" t="str">
        <f>VLOOKUP(A519,'Questions_de_Village_V1-2-1'!$A:$AB,11,FALSE)</f>
        <v>Moito</v>
      </c>
      <c r="K519" s="155" t="str">
        <f>VLOOKUP(A519,'Questions_de_Village_V1-2-1'!$A:$AB,14,FALSE)</f>
        <v>bh_in_village</v>
      </c>
      <c r="L519" s="155">
        <f>VLOOKUP(A519,'Questions_de_Village_V1-2-1'!$A:$AB,15,FALSE)</f>
        <v>1</v>
      </c>
      <c r="M519" s="155">
        <f>VLOOKUP(A519,'Questions_de_Village_V1-2-1'!$A:$AB,16,FALSE)</f>
        <v>0</v>
      </c>
      <c r="N519" s="137"/>
      <c r="O519" s="137"/>
      <c r="P519" s="137">
        <v>393</v>
      </c>
      <c r="Q519" s="137">
        <v>473</v>
      </c>
      <c r="R519" s="137">
        <v>81</v>
      </c>
      <c r="S519" s="135">
        <v>557</v>
      </c>
      <c r="T519" s="135">
        <v>387</v>
      </c>
      <c r="U519" s="139">
        <v>69.479353680430876</v>
      </c>
      <c r="V519" s="135">
        <v>167</v>
      </c>
      <c r="W519" s="139">
        <v>29.982046678635548</v>
      </c>
      <c r="X519" s="138">
        <v>6.8765432098765435</v>
      </c>
      <c r="Y519" s="138">
        <v>5.0259740259740262</v>
      </c>
      <c r="Z519" s="138">
        <v>2.0617283950617282</v>
      </c>
      <c r="AA519" s="141">
        <v>71</v>
      </c>
      <c r="AB519" s="139">
        <v>87.654320987654316</v>
      </c>
      <c r="AC519" s="141">
        <v>9</v>
      </c>
      <c r="AD519" s="139">
        <v>11.111111111111111</v>
      </c>
      <c r="AE519" s="141">
        <v>0</v>
      </c>
      <c r="AF519" s="139">
        <v>0</v>
      </c>
      <c r="AG519" s="141">
        <v>0</v>
      </c>
      <c r="AH519" s="139">
        <v>0</v>
      </c>
      <c r="AI519" s="137">
        <v>87</v>
      </c>
      <c r="AJ519" s="137">
        <v>80</v>
      </c>
      <c r="AK519" s="139">
        <v>52.095808383233532</v>
      </c>
      <c r="AL519" s="139">
        <v>47.904191616766468</v>
      </c>
      <c r="AM519" s="139">
        <v>100</v>
      </c>
      <c r="AN519" s="140">
        <v>35.023952095808383</v>
      </c>
    </row>
    <row r="520" spans="1:40" x14ac:dyDescent="0.25">
      <c r="A520" s="136" t="s">
        <v>1399</v>
      </c>
      <c r="B520" s="137" t="s">
        <v>1399</v>
      </c>
      <c r="C520" s="155" t="str">
        <f>VLOOKUP(A520,'Questions_de_Village_V1-2-1'!$A:$AB,1,FALSE)</f>
        <v>Sarwa</v>
      </c>
      <c r="D520" s="155" t="str">
        <f>VLOOKUP(A520,'Questions_de_Village_V1-2-1'!$A:$AB,9,FALSE)</f>
        <v>Salwa2</v>
      </c>
      <c r="E520" s="155">
        <f>VLOOKUP(A520,'Questions_de_Village_V1-2-1'!$A:$AB,4,FALSE)</f>
        <v>12.4707208543</v>
      </c>
      <c r="F520" s="155">
        <f>VLOOKUP(A520,'Questions_de_Village_V1-2-1'!$A:$AB,5,FALSE)</f>
        <v>16.547585395799999</v>
      </c>
      <c r="G520" s="155">
        <f>VLOOKUP(A520,'Questions_de_Village_V1-2-1'!$A:$AB,6,FALSE)</f>
        <v>299.92635384200003</v>
      </c>
      <c r="H520" s="155"/>
      <c r="I520" s="155" t="str">
        <f>VLOOKUP(A520,'Questions_de_Village_V1-2-1'!$A:$AB,10,FALSE)</f>
        <v>Moito</v>
      </c>
      <c r="J520" s="155" t="str">
        <f>VLOOKUP(A520,'Questions_de_Village_V1-2-1'!$A:$AB,11,FALSE)</f>
        <v>Moito</v>
      </c>
      <c r="K520" s="155" t="str">
        <f>VLOOKUP(A520,'Questions_de_Village_V1-2-1'!$A:$AB,14,FALSE)</f>
        <v>bh_in_village</v>
      </c>
      <c r="L520" s="155">
        <f>VLOOKUP(A520,'Questions_de_Village_V1-2-1'!$A:$AB,15,FALSE)</f>
        <v>1</v>
      </c>
      <c r="M520" s="155">
        <f>VLOOKUP(A520,'Questions_de_Village_V1-2-1'!$A:$AB,16,FALSE)</f>
        <v>1</v>
      </c>
      <c r="N520" s="137"/>
      <c r="O520" s="137"/>
      <c r="P520" s="137">
        <v>3273</v>
      </c>
      <c r="Q520" s="137">
        <v>3319</v>
      </c>
      <c r="R520" s="137">
        <v>47</v>
      </c>
      <c r="S520" s="135">
        <v>352</v>
      </c>
      <c r="T520" s="135">
        <v>255</v>
      </c>
      <c r="U520" s="139">
        <v>72.443181818181827</v>
      </c>
      <c r="V520" s="135">
        <v>120</v>
      </c>
      <c r="W520" s="139">
        <v>34.090909090909086</v>
      </c>
      <c r="X520" s="138">
        <v>7.4893617021276597</v>
      </c>
      <c r="Y520" s="138">
        <v>5.4255319148936172</v>
      </c>
      <c r="Z520" s="138">
        <v>2.5531914893617023</v>
      </c>
      <c r="AA520" s="141">
        <v>44</v>
      </c>
      <c r="AB520" s="139">
        <v>93.61702127659575</v>
      </c>
      <c r="AC520" s="141">
        <v>3</v>
      </c>
      <c r="AD520" s="139">
        <v>6.3829787234042552</v>
      </c>
      <c r="AE520" s="141">
        <v>0</v>
      </c>
      <c r="AF520" s="139">
        <v>0</v>
      </c>
      <c r="AG520" s="141">
        <v>0</v>
      </c>
      <c r="AH520" s="139">
        <v>0</v>
      </c>
      <c r="AI520" s="137">
        <v>56</v>
      </c>
      <c r="AJ520" s="137">
        <v>64</v>
      </c>
      <c r="AK520" s="139">
        <v>46.666666666666664</v>
      </c>
      <c r="AL520" s="139">
        <v>53.333333333333336</v>
      </c>
      <c r="AM520" s="139">
        <v>100</v>
      </c>
      <c r="AN520" s="140">
        <v>37.783333333333331</v>
      </c>
    </row>
    <row r="521" spans="1:40" x14ac:dyDescent="0.25">
      <c r="A521" s="149" t="s">
        <v>1267</v>
      </c>
      <c r="B521" s="137" t="s">
        <v>1267</v>
      </c>
      <c r="C521" s="155" t="str">
        <f>VLOOKUP(A521,'Questions_de_Village_V1-2-1'!$A:$AB,1,FALSE)</f>
        <v>Sebaya</v>
      </c>
      <c r="D521" s="155" t="str">
        <f>VLOOKUP(A521,'Questions_de_Village_V1-2-1'!$A:$AB,9,FALSE)</f>
        <v>Sehebaya</v>
      </c>
      <c r="E521" s="155">
        <f>VLOOKUP(A521,'Questions_de_Village_V1-2-1'!$A:$AB,4,FALSE)</f>
        <v>12.638760441600001</v>
      </c>
      <c r="F521" s="155">
        <f>VLOOKUP(A521,'Questions_de_Village_V1-2-1'!$A:$AB,5,FALSE)</f>
        <v>17.021826029300001</v>
      </c>
      <c r="G521" s="155">
        <f>VLOOKUP(A521,'Questions_de_Village_V1-2-1'!$A:$AB,6,FALSE)</f>
        <v>307.13781843599998</v>
      </c>
      <c r="H521" s="155"/>
      <c r="I521" s="155" t="str">
        <f>VLOOKUP(A521,'Questions_de_Village_V1-2-1'!$A:$AB,10,FALSE)</f>
        <v>Moito</v>
      </c>
      <c r="J521" s="155" t="str">
        <f>VLOOKUP(A521,'Questions_de_Village_V1-2-1'!$A:$AB,11,FALSE)</f>
        <v>Djokhana</v>
      </c>
      <c r="K521" s="155" t="str">
        <f>VLOOKUP(A521,'Questions_de_Village_V1-2-1'!$A:$AB,14,FALSE)</f>
        <v>bh_in_village</v>
      </c>
      <c r="L521" s="155">
        <f>VLOOKUP(A521,'Questions_de_Village_V1-2-1'!$A:$AB,15,FALSE)</f>
        <v>1</v>
      </c>
      <c r="M521" s="155">
        <f>VLOOKUP(A521,'Questions_de_Village_V1-2-1'!$A:$AB,16,FALSE)</f>
        <v>0</v>
      </c>
      <c r="N521" s="137"/>
      <c r="O521" s="137"/>
      <c r="P521" s="137">
        <v>2465</v>
      </c>
      <c r="Q521" s="137">
        <v>2506</v>
      </c>
      <c r="R521" s="137">
        <v>42</v>
      </c>
      <c r="S521" s="135">
        <v>296</v>
      </c>
      <c r="T521" s="135">
        <v>210</v>
      </c>
      <c r="U521" s="139">
        <v>70.945945945945937</v>
      </c>
      <c r="V521" s="135">
        <v>78</v>
      </c>
      <c r="W521" s="139">
        <v>26.351351351351347</v>
      </c>
      <c r="X521" s="138">
        <v>7.0476190476190474</v>
      </c>
      <c r="Y521" s="138">
        <v>5</v>
      </c>
      <c r="Z521" s="138">
        <v>1.8571428571428572</v>
      </c>
      <c r="AA521" s="141">
        <v>40</v>
      </c>
      <c r="AB521" s="139">
        <v>95.238095238095227</v>
      </c>
      <c r="AC521" s="141">
        <v>2</v>
      </c>
      <c r="AD521" s="139">
        <v>4.7619047619047619</v>
      </c>
      <c r="AE521" s="141">
        <v>0</v>
      </c>
      <c r="AF521" s="139">
        <v>0</v>
      </c>
      <c r="AG521" s="141">
        <v>0</v>
      </c>
      <c r="AH521" s="139">
        <v>0</v>
      </c>
      <c r="AI521" s="137">
        <v>37</v>
      </c>
      <c r="AJ521" s="137">
        <v>41</v>
      </c>
      <c r="AK521" s="139">
        <v>47.435897435897431</v>
      </c>
      <c r="AL521" s="139">
        <v>52.564102564102569</v>
      </c>
      <c r="AM521" s="139">
        <v>100</v>
      </c>
      <c r="AN521" s="140">
        <v>38.730769230769234</v>
      </c>
    </row>
    <row r="522" spans="1:40" x14ac:dyDescent="0.25">
      <c r="A522" s="149" t="s">
        <v>1834</v>
      </c>
      <c r="B522" s="144" t="s">
        <v>1834</v>
      </c>
      <c r="C522" s="155" t="str">
        <f>VLOOKUP(A522,'Questions_de_Village_V1-2-1'!$A:$AB,1,FALSE)</f>
        <v>Sidere Acherif</v>
      </c>
      <c r="D522" s="155" t="str">
        <f>VLOOKUP(A522,'Questions_de_Village_V1-2-1'!$A:$AB,9,FALSE)</f>
        <v>Sidre Acharif</v>
      </c>
      <c r="E522" s="155">
        <f>VLOOKUP(A522,'Questions_de_Village_V1-2-1'!$A:$AB,4,FALSE)</f>
        <v>12.109729548700001</v>
      </c>
      <c r="F522" s="155">
        <f>VLOOKUP(A522,'Questions_de_Village_V1-2-1'!$A:$AB,5,FALSE)</f>
        <v>16.746806857700001</v>
      </c>
      <c r="G522" s="155">
        <f>VLOOKUP(A522,'Questions_de_Village_V1-2-1'!$A:$AB,6,FALSE)</f>
        <v>332.485602906</v>
      </c>
      <c r="H522" s="155"/>
      <c r="I522" s="155" t="str">
        <f>VLOOKUP(A522,'Questions_de_Village_V1-2-1'!$A:$AB,10,FALSE)</f>
        <v>Daibaba_2_Kindji_</v>
      </c>
      <c r="J522" s="155" t="str">
        <f>VLOOKUP(A522,'Questions_de_Village_V1-2-1'!$A:$AB,11,FALSE)</f>
        <v>Dilema</v>
      </c>
      <c r="K522" s="155" t="str">
        <f>VLOOKUP(A522,'Questions_de_Village_V1-2-1'!$A:$AB,14,FALSE)</f>
        <v>bh_in_village</v>
      </c>
      <c r="L522" s="155">
        <f>VLOOKUP(A522,'Questions_de_Village_V1-2-1'!$A:$AB,15,FALSE)</f>
        <v>1</v>
      </c>
      <c r="M522" s="155">
        <f>VLOOKUP(A522,'Questions_de_Village_V1-2-1'!$A:$AB,16,FALSE)</f>
        <v>0</v>
      </c>
      <c r="N522" s="144"/>
      <c r="O522" s="144"/>
      <c r="P522" s="144">
        <v>45</v>
      </c>
      <c r="Q522" s="144">
        <v>84</v>
      </c>
      <c r="R522" s="144">
        <v>40</v>
      </c>
      <c r="S522" s="142">
        <v>233</v>
      </c>
      <c r="T522" s="142">
        <v>153</v>
      </c>
      <c r="U522" s="146">
        <v>65.665236051502134</v>
      </c>
      <c r="V522" s="142">
        <v>73</v>
      </c>
      <c r="W522" s="146">
        <v>31.330472103004293</v>
      </c>
      <c r="X522" s="145">
        <v>5.8250000000000002</v>
      </c>
      <c r="Y522" s="145">
        <v>4.0263157894736841</v>
      </c>
      <c r="Z522" s="145">
        <v>1.825</v>
      </c>
      <c r="AA522" s="148">
        <v>35</v>
      </c>
      <c r="AB522" s="146">
        <v>87.5</v>
      </c>
      <c r="AC522" s="148">
        <v>5</v>
      </c>
      <c r="AD522" s="146">
        <v>12.5</v>
      </c>
      <c r="AE522" s="148">
        <v>0</v>
      </c>
      <c r="AF522" s="146">
        <v>0</v>
      </c>
      <c r="AG522" s="148">
        <v>0</v>
      </c>
      <c r="AH522" s="146">
        <v>0</v>
      </c>
      <c r="AI522" s="144">
        <v>30</v>
      </c>
      <c r="AJ522" s="144">
        <v>43</v>
      </c>
      <c r="AK522" s="146">
        <v>41.095890410958901</v>
      </c>
      <c r="AL522" s="146">
        <v>58.904109589041099</v>
      </c>
      <c r="AM522" s="146">
        <v>100</v>
      </c>
      <c r="AN522" s="147">
        <v>32.328767123287669</v>
      </c>
    </row>
    <row r="523" spans="1:40" x14ac:dyDescent="0.25">
      <c r="A523" s="149" t="s">
        <v>1231</v>
      </c>
      <c r="B523" s="144" t="s">
        <v>1231</v>
      </c>
      <c r="C523" s="155" t="str">
        <f>VLOOKUP(A523,'Questions_de_Village_V1-2-1'!$A:$AB,1,FALSE)</f>
        <v>Sideyk1</v>
      </c>
      <c r="D523" s="155" t="str">
        <f>VLOOKUP(A523,'Questions_de_Village_V1-2-1'!$A:$AB,9,FALSE)</f>
        <v>Sideyk3</v>
      </c>
      <c r="E523" s="155">
        <f>VLOOKUP(A523,'Questions_de_Village_V1-2-1'!$A:$AB,4,FALSE)</f>
        <v>12.2827288064</v>
      </c>
      <c r="F523" s="155">
        <f>VLOOKUP(A523,'Questions_de_Village_V1-2-1'!$A:$AB,5,FALSE)</f>
        <v>17.085556485200001</v>
      </c>
      <c r="G523" s="155">
        <f>VLOOKUP(A523,'Questions_de_Village_V1-2-1'!$A:$AB,6,FALSE)</f>
        <v>342.78386369999998</v>
      </c>
      <c r="H523" s="155"/>
      <c r="I523" s="155" t="str">
        <f>VLOOKUP(A523,'Questions_de_Village_V1-2-1'!$A:$AB,10,FALSE)</f>
        <v>Tania_1_Bokoro_</v>
      </c>
      <c r="J523" s="155" t="str">
        <f>VLOOKUP(A523,'Questions_de_Village_V1-2-1'!$A:$AB,11,FALSE)</f>
        <v>Bokoro</v>
      </c>
      <c r="K523" s="155" t="str">
        <f>VLOOKUP(A523,'Questions_de_Village_V1-2-1'!$A:$AB,14,FALSE)</f>
        <v>bh_in_village</v>
      </c>
      <c r="L523" s="155">
        <f>VLOOKUP(A523,'Questions_de_Village_V1-2-1'!$A:$AB,15,FALSE)</f>
        <v>1</v>
      </c>
      <c r="M523" s="155">
        <f>VLOOKUP(A523,'Questions_de_Village_V1-2-1'!$A:$AB,16,FALSE)</f>
        <v>0</v>
      </c>
      <c r="N523" s="144"/>
      <c r="O523" s="144"/>
      <c r="P523" s="144">
        <v>6691</v>
      </c>
      <c r="Q523" s="144">
        <v>6736</v>
      </c>
      <c r="R523" s="144">
        <v>46</v>
      </c>
      <c r="S523" s="142">
        <v>286</v>
      </c>
      <c r="T523" s="142">
        <v>200</v>
      </c>
      <c r="U523" s="146">
        <v>69.930069930069934</v>
      </c>
      <c r="V523" s="142">
        <v>72</v>
      </c>
      <c r="W523" s="146">
        <v>25.174825174825177</v>
      </c>
      <c r="X523" s="145">
        <v>6.2173913043478262</v>
      </c>
      <c r="Y523" s="145">
        <v>4.3478260869565215</v>
      </c>
      <c r="Z523" s="145">
        <v>1.5652173913043479</v>
      </c>
      <c r="AA523" s="148">
        <v>45</v>
      </c>
      <c r="AB523" s="146">
        <v>97.826086956521735</v>
      </c>
      <c r="AC523" s="148">
        <v>1</v>
      </c>
      <c r="AD523" s="146">
        <v>2.1739130434782608</v>
      </c>
      <c r="AE523" s="148">
        <v>0</v>
      </c>
      <c r="AF523" s="146">
        <v>0</v>
      </c>
      <c r="AG523" s="148">
        <v>0</v>
      </c>
      <c r="AH523" s="146">
        <v>0</v>
      </c>
      <c r="AI523" s="144">
        <v>36</v>
      </c>
      <c r="AJ523" s="144">
        <v>36</v>
      </c>
      <c r="AK523" s="146">
        <v>50</v>
      </c>
      <c r="AL523" s="146">
        <v>50</v>
      </c>
      <c r="AM523" s="146">
        <v>100</v>
      </c>
      <c r="AN523" s="147">
        <v>37.430555555555557</v>
      </c>
    </row>
    <row r="524" spans="1:40" x14ac:dyDescent="0.25">
      <c r="A524" s="149" t="s">
        <v>1232</v>
      </c>
      <c r="B524" s="144" t="s">
        <v>1232</v>
      </c>
      <c r="C524" s="155" t="str">
        <f>VLOOKUP(A524,'Questions_de_Village_V1-2-1'!$A:$AB,1,FALSE)</f>
        <v>Sideyk2</v>
      </c>
      <c r="D524" s="155" t="str">
        <f>VLOOKUP(A524,'Questions_de_Village_V1-2-1'!$A:$AB,9,FALSE)</f>
        <v>Sideyk2</v>
      </c>
      <c r="E524" s="155">
        <f>VLOOKUP(A524,'Questions_de_Village_V1-2-1'!$A:$AB,4,FALSE)</f>
        <v>12.2723209811</v>
      </c>
      <c r="F524" s="155">
        <f>VLOOKUP(A524,'Questions_de_Village_V1-2-1'!$A:$AB,5,FALSE)</f>
        <v>17.076998671199998</v>
      </c>
      <c r="G524" s="155">
        <f>VLOOKUP(A524,'Questions_de_Village_V1-2-1'!$A:$AB,6,FALSE)</f>
        <v>281.19251449500001</v>
      </c>
      <c r="H524" s="155"/>
      <c r="I524" s="155" t="str">
        <f>VLOOKUP(A524,'Questions_de_Village_V1-2-1'!$A:$AB,10,FALSE)</f>
        <v>Tania_1_Bokoro_</v>
      </c>
      <c r="J524" s="155" t="str">
        <f>VLOOKUP(A524,'Questions_de_Village_V1-2-1'!$A:$AB,11,FALSE)</f>
        <v>Bokoro</v>
      </c>
      <c r="K524" s="155" t="str">
        <f>VLOOKUP(A524,'Questions_de_Village_V1-2-1'!$A:$AB,14,FALSE)</f>
        <v>bh_in_village</v>
      </c>
      <c r="L524" s="155">
        <f>VLOOKUP(A524,'Questions_de_Village_V1-2-1'!$A:$AB,15,FALSE)</f>
        <v>1</v>
      </c>
      <c r="M524" s="155">
        <f>VLOOKUP(A524,'Questions_de_Village_V1-2-1'!$A:$AB,16,FALSE)</f>
        <v>0</v>
      </c>
      <c r="N524" s="144"/>
      <c r="O524" s="144"/>
      <c r="P524" s="144">
        <v>6737</v>
      </c>
      <c r="Q524" s="144">
        <v>6785</v>
      </c>
      <c r="R524" s="144">
        <v>49</v>
      </c>
      <c r="S524" s="142">
        <v>263</v>
      </c>
      <c r="T524" s="142">
        <v>168</v>
      </c>
      <c r="U524" s="146">
        <v>63.878326996197721</v>
      </c>
      <c r="V524" s="142">
        <v>79</v>
      </c>
      <c r="W524" s="146">
        <v>30.038022813688215</v>
      </c>
      <c r="X524" s="145">
        <v>5.3673469387755102</v>
      </c>
      <c r="Y524" s="145">
        <v>3.4285714285714284</v>
      </c>
      <c r="Z524" s="145">
        <v>1.6122448979591837</v>
      </c>
      <c r="AA524" s="148">
        <v>47</v>
      </c>
      <c r="AB524" s="146">
        <v>95.918367346938766</v>
      </c>
      <c r="AC524" s="148">
        <v>0</v>
      </c>
      <c r="AD524" s="146">
        <v>0</v>
      </c>
      <c r="AE524" s="148">
        <v>0</v>
      </c>
      <c r="AF524" s="146">
        <v>0</v>
      </c>
      <c r="AG524" s="148">
        <v>0</v>
      </c>
      <c r="AH524" s="146">
        <v>0</v>
      </c>
      <c r="AI524" s="144">
        <v>42</v>
      </c>
      <c r="AJ524" s="144">
        <v>37</v>
      </c>
      <c r="AK524" s="146">
        <v>53.164556962025308</v>
      </c>
      <c r="AL524" s="146">
        <v>46.835443037974684</v>
      </c>
      <c r="AM524" s="146">
        <v>100</v>
      </c>
      <c r="AN524" s="147">
        <v>32.721518987341774</v>
      </c>
    </row>
    <row r="525" spans="1:40" x14ac:dyDescent="0.25">
      <c r="A525" s="149" t="s">
        <v>1233</v>
      </c>
      <c r="B525" s="144" t="s">
        <v>1233</v>
      </c>
      <c r="C525" s="155" t="str">
        <f>VLOOKUP(A525,'Questions_de_Village_V1-2-1'!$A:$AB,1,FALSE)</f>
        <v>Sideyk3</v>
      </c>
      <c r="D525" s="155" t="str">
        <f>VLOOKUP(A525,'Questions_de_Village_V1-2-1'!$A:$AB,9,FALSE)</f>
        <v>Sideyk1</v>
      </c>
      <c r="E525" s="155">
        <f>VLOOKUP(A525,'Questions_de_Village_V1-2-1'!$A:$AB,4,FALSE)</f>
        <v>12.2680560469</v>
      </c>
      <c r="F525" s="155">
        <f>VLOOKUP(A525,'Questions_de_Village_V1-2-1'!$A:$AB,5,FALSE)</f>
        <v>17.0798494549</v>
      </c>
      <c r="G525" s="155">
        <f>VLOOKUP(A525,'Questions_de_Village_V1-2-1'!$A:$AB,6,FALSE)</f>
        <v>323.09932033600001</v>
      </c>
      <c r="H525" s="155"/>
      <c r="I525" s="155" t="str">
        <f>VLOOKUP(A525,'Questions_de_Village_V1-2-1'!$A:$AB,10,FALSE)</f>
        <v>Tania_1_Bokoro_</v>
      </c>
      <c r="J525" s="155" t="str">
        <f>VLOOKUP(A525,'Questions_de_Village_V1-2-1'!$A:$AB,11,FALSE)</f>
        <v>Bokoro</v>
      </c>
      <c r="K525" s="155" t="str">
        <f>VLOOKUP(A525,'Questions_de_Village_V1-2-1'!$A:$AB,14,FALSE)</f>
        <v>bh_in_village</v>
      </c>
      <c r="L525" s="155">
        <f>VLOOKUP(A525,'Questions_de_Village_V1-2-1'!$A:$AB,15,FALSE)</f>
        <v>1</v>
      </c>
      <c r="M525" s="155">
        <f>VLOOKUP(A525,'Questions_de_Village_V1-2-1'!$A:$AB,16,FALSE)</f>
        <v>0</v>
      </c>
      <c r="N525" s="144"/>
      <c r="O525" s="144"/>
      <c r="P525" s="144">
        <v>6786</v>
      </c>
      <c r="Q525" s="144">
        <v>6825</v>
      </c>
      <c r="R525" s="144">
        <v>40</v>
      </c>
      <c r="S525" s="142">
        <v>226</v>
      </c>
      <c r="T525" s="142">
        <v>144</v>
      </c>
      <c r="U525" s="146">
        <v>63.716814159292035</v>
      </c>
      <c r="V525" s="142">
        <v>70</v>
      </c>
      <c r="W525" s="146">
        <v>30.973451327433626</v>
      </c>
      <c r="X525" s="145">
        <v>5.65</v>
      </c>
      <c r="Y525" s="145">
        <v>3.6</v>
      </c>
      <c r="Z525" s="145">
        <v>1.75</v>
      </c>
      <c r="AA525" s="148">
        <v>38</v>
      </c>
      <c r="AB525" s="146">
        <v>95</v>
      </c>
      <c r="AC525" s="148">
        <v>2</v>
      </c>
      <c r="AD525" s="146">
        <v>5</v>
      </c>
      <c r="AE525" s="148">
        <v>0</v>
      </c>
      <c r="AF525" s="146">
        <v>0</v>
      </c>
      <c r="AG525" s="148">
        <v>0</v>
      </c>
      <c r="AH525" s="146">
        <v>0</v>
      </c>
      <c r="AI525" s="144">
        <v>30</v>
      </c>
      <c r="AJ525" s="144">
        <v>40</v>
      </c>
      <c r="AK525" s="146">
        <v>42.857142857142854</v>
      </c>
      <c r="AL525" s="146">
        <v>57.142857142857139</v>
      </c>
      <c r="AM525" s="146">
        <v>100</v>
      </c>
      <c r="AN525" s="147">
        <v>32.299999999999997</v>
      </c>
    </row>
    <row r="526" spans="1:40" x14ac:dyDescent="0.25">
      <c r="A526" s="149" t="s">
        <v>1843</v>
      </c>
      <c r="B526" s="144" t="s">
        <v>1843</v>
      </c>
      <c r="C526" s="155" t="str">
        <f>VLOOKUP(A526,'Questions_de_Village_V1-2-1'!$A:$AB,1,FALSE)</f>
        <v>Sidre Centre 1</v>
      </c>
      <c r="D526" s="155" t="str">
        <f>VLOOKUP(A526,'Questions_de_Village_V1-2-1'!$A:$AB,9,FALSE)</f>
        <v>Sidre Centre</v>
      </c>
      <c r="E526" s="155">
        <f>VLOOKUP(A526,'Questions_de_Village_V1-2-1'!$A:$AB,4,FALSE)</f>
        <v>12.125090884600001</v>
      </c>
      <c r="F526" s="155">
        <f>VLOOKUP(A526,'Questions_de_Village_V1-2-1'!$A:$AB,5,FALSE)</f>
        <v>16.743268378300002</v>
      </c>
      <c r="G526" s="155">
        <f>VLOOKUP(A526,'Questions_de_Village_V1-2-1'!$A:$AB,6,FALSE)</f>
        <v>328.496264752</v>
      </c>
      <c r="H526" s="155"/>
      <c r="I526" s="155" t="str">
        <f>VLOOKUP(A526,'Questions_de_Village_V1-2-1'!$A:$AB,10,FALSE)</f>
        <v>Daibaba_2_Kindji_</v>
      </c>
      <c r="J526" s="155" t="str">
        <f>VLOOKUP(A526,'Questions_de_Village_V1-2-1'!$A:$AB,11,FALSE)</f>
        <v>Dilema</v>
      </c>
      <c r="K526" s="155" t="str">
        <f>VLOOKUP(A526,'Questions_de_Village_V1-2-1'!$A:$AB,14,FALSE)</f>
        <v>bh_in_village</v>
      </c>
      <c r="L526" s="155">
        <f>VLOOKUP(A526,'Questions_de_Village_V1-2-1'!$A:$AB,15,FALSE)</f>
        <v>2</v>
      </c>
      <c r="M526" s="155">
        <f>VLOOKUP(A526,'Questions_de_Village_V1-2-1'!$A:$AB,16,FALSE)</f>
        <v>1</v>
      </c>
      <c r="N526" s="144"/>
      <c r="O526" s="144"/>
      <c r="P526" s="144">
        <v>1064</v>
      </c>
      <c r="Q526" s="144">
        <v>1156</v>
      </c>
      <c r="R526" s="144">
        <v>93</v>
      </c>
      <c r="S526" s="142">
        <v>498</v>
      </c>
      <c r="T526" s="142">
        <v>328</v>
      </c>
      <c r="U526" s="146">
        <v>65.863453815261039</v>
      </c>
      <c r="V526" s="142">
        <v>132</v>
      </c>
      <c r="W526" s="146">
        <v>26.506024096385545</v>
      </c>
      <c r="X526" s="145">
        <v>5.354838709677419</v>
      </c>
      <c r="Y526" s="145">
        <v>3.8588235294117648</v>
      </c>
      <c r="Z526" s="145">
        <v>1.4193548387096775</v>
      </c>
      <c r="AA526" s="148">
        <v>86</v>
      </c>
      <c r="AB526" s="146">
        <v>92.473118279569889</v>
      </c>
      <c r="AC526" s="148">
        <v>5</v>
      </c>
      <c r="AD526" s="146">
        <v>5.376344086021505</v>
      </c>
      <c r="AE526" s="148">
        <v>0</v>
      </c>
      <c r="AF526" s="146">
        <v>0</v>
      </c>
      <c r="AG526" s="148">
        <v>0</v>
      </c>
      <c r="AH526" s="146">
        <v>0</v>
      </c>
      <c r="AI526" s="144">
        <v>63</v>
      </c>
      <c r="AJ526" s="144">
        <v>69</v>
      </c>
      <c r="AK526" s="146">
        <v>47.727272727272727</v>
      </c>
      <c r="AL526" s="146">
        <v>52.272727272727273</v>
      </c>
      <c r="AM526" s="146">
        <v>100</v>
      </c>
      <c r="AN526" s="147">
        <v>29.416666666666668</v>
      </c>
    </row>
    <row r="527" spans="1:40" x14ac:dyDescent="0.25">
      <c r="A527" s="149" t="s">
        <v>1844</v>
      </c>
      <c r="B527" s="144" t="s">
        <v>1844</v>
      </c>
      <c r="C527" s="155" t="str">
        <f>VLOOKUP(A527,'Questions_de_Village_V1-2-1'!$A:$AB,1,FALSE)</f>
        <v>Sidre Centre 2</v>
      </c>
      <c r="D527" s="155" t="str">
        <f>VLOOKUP(A527,'Questions_de_Village_V1-2-1'!$A:$AB,9,FALSE)</f>
        <v>Sidre Centre2</v>
      </c>
      <c r="E527" s="155">
        <f>VLOOKUP(A527,'Questions_de_Village_V1-2-1'!$A:$AB,4,FALSE)</f>
        <v>12.141199288099999</v>
      </c>
      <c r="F527" s="155">
        <f>VLOOKUP(A527,'Questions_de_Village_V1-2-1'!$A:$AB,5,FALSE)</f>
        <v>16.741046651400001</v>
      </c>
      <c r="G527" s="155">
        <f>VLOOKUP(A527,'Questions_de_Village_V1-2-1'!$A:$AB,6,FALSE)</f>
        <v>333.50565882299998</v>
      </c>
      <c r="H527" s="155"/>
      <c r="I527" s="155" t="str">
        <f>VLOOKUP(A527,'Questions_de_Village_V1-2-1'!$A:$AB,10,FALSE)</f>
        <v>Daibaba_2_Kindji_</v>
      </c>
      <c r="J527" s="155" t="str">
        <f>VLOOKUP(A527,'Questions_de_Village_V1-2-1'!$A:$AB,11,FALSE)</f>
        <v>Dilema</v>
      </c>
      <c r="K527" s="155" t="str">
        <f>VLOOKUP(A527,'Questions_de_Village_V1-2-1'!$A:$AB,14,FALSE)</f>
        <v>bh_in_village</v>
      </c>
      <c r="L527" s="155">
        <f>VLOOKUP(A527,'Questions_de_Village_V1-2-1'!$A:$AB,15,FALSE)</f>
        <v>1</v>
      </c>
      <c r="M527" s="155">
        <f>VLOOKUP(A527,'Questions_de_Village_V1-2-1'!$A:$AB,16,FALSE)</f>
        <v>1</v>
      </c>
      <c r="N527" s="144"/>
      <c r="O527" s="144"/>
      <c r="P527" s="144">
        <v>1157</v>
      </c>
      <c r="Q527" s="144">
        <v>1204</v>
      </c>
      <c r="R527" s="144">
        <v>48</v>
      </c>
      <c r="S527" s="142">
        <v>307</v>
      </c>
      <c r="T527" s="142">
        <v>211</v>
      </c>
      <c r="U527" s="146">
        <v>68.729641693811075</v>
      </c>
      <c r="V527" s="142">
        <v>96</v>
      </c>
      <c r="W527" s="146">
        <v>31.270358306188921</v>
      </c>
      <c r="X527" s="145">
        <v>6.395833333333333</v>
      </c>
      <c r="Y527" s="145">
        <v>4.6888888888888891</v>
      </c>
      <c r="Z527" s="145">
        <v>2</v>
      </c>
      <c r="AA527" s="148">
        <v>43</v>
      </c>
      <c r="AB527" s="146">
        <v>89.583333333333343</v>
      </c>
      <c r="AC527" s="148">
        <v>4</v>
      </c>
      <c r="AD527" s="146">
        <v>8.3333333333333321</v>
      </c>
      <c r="AE527" s="148">
        <v>0</v>
      </c>
      <c r="AF527" s="146">
        <v>0</v>
      </c>
      <c r="AG527" s="148">
        <v>0</v>
      </c>
      <c r="AH527" s="146">
        <v>0</v>
      </c>
      <c r="AI527" s="144">
        <v>44</v>
      </c>
      <c r="AJ527" s="144">
        <v>52</v>
      </c>
      <c r="AK527" s="146">
        <v>45.833333333333329</v>
      </c>
      <c r="AL527" s="146">
        <v>54.166666666666664</v>
      </c>
      <c r="AM527" s="146">
        <v>100</v>
      </c>
      <c r="AN527" s="147">
        <v>30.833333333333332</v>
      </c>
    </row>
    <row r="528" spans="1:40" x14ac:dyDescent="0.25">
      <c r="A528" s="149" t="s">
        <v>1624</v>
      </c>
      <c r="B528" s="144" t="s">
        <v>1624</v>
      </c>
      <c r="C528" s="155" t="str">
        <f>VLOOKUP(A528,'Questions_de_Village_V1-2-1'!$A:$AB,1,FALSE)</f>
        <v>Sidre Hachime</v>
      </c>
      <c r="D528" s="155" t="str">
        <f>VLOOKUP(A528,'Questions_de_Village_V1-2-1'!$A:$AB,9,FALSE)</f>
        <v>Sidre Hachime</v>
      </c>
      <c r="E528" s="155">
        <f>VLOOKUP(A528,'Questions_de_Village_V1-2-1'!$A:$AB,4,FALSE)</f>
        <v>12.146556514</v>
      </c>
      <c r="F528" s="155">
        <f>VLOOKUP(A528,'Questions_de_Village_V1-2-1'!$A:$AB,5,FALSE)</f>
        <v>16.738049095800001</v>
      </c>
      <c r="G528" s="155">
        <f>VLOOKUP(A528,'Questions_de_Village_V1-2-1'!$A:$AB,6,FALSE)</f>
        <v>313.88245968500001</v>
      </c>
      <c r="H528" s="155"/>
      <c r="I528" s="155" t="str">
        <f>VLOOKUP(A528,'Questions_de_Village_V1-2-1'!$A:$AB,10,FALSE)</f>
        <v>Daibaba_2_Kindji_</v>
      </c>
      <c r="J528" s="155" t="str">
        <f>VLOOKUP(A528,'Questions_de_Village_V1-2-1'!$A:$AB,11,FALSE)</f>
        <v>Dilema</v>
      </c>
      <c r="K528" s="155" t="str">
        <f>VLOOKUP(A528,'Questions_de_Village_V1-2-1'!$A:$AB,14,FALSE)</f>
        <v>bh_in_village</v>
      </c>
      <c r="L528" s="155">
        <f>VLOOKUP(A528,'Questions_de_Village_V1-2-1'!$A:$AB,15,FALSE)</f>
        <v>1</v>
      </c>
      <c r="M528" s="155">
        <f>VLOOKUP(A528,'Questions_de_Village_V1-2-1'!$A:$AB,16,FALSE)</f>
        <v>0</v>
      </c>
      <c r="N528" s="144"/>
      <c r="O528" s="144"/>
      <c r="P528" s="144">
        <v>891</v>
      </c>
      <c r="Q528" s="144">
        <v>1063</v>
      </c>
      <c r="R528" s="144">
        <v>173</v>
      </c>
      <c r="S528" s="142">
        <v>975</v>
      </c>
      <c r="T528" s="142">
        <v>638</v>
      </c>
      <c r="U528" s="146">
        <v>65.435897435897445</v>
      </c>
      <c r="V528" s="142">
        <v>235</v>
      </c>
      <c r="W528" s="146">
        <v>24.102564102564102</v>
      </c>
      <c r="X528" s="145">
        <v>5.6358381502890174</v>
      </c>
      <c r="Y528" s="145">
        <v>4.063694267515924</v>
      </c>
      <c r="Z528" s="145">
        <v>1.3583815028901733</v>
      </c>
      <c r="AA528" s="148">
        <v>158</v>
      </c>
      <c r="AB528" s="146">
        <v>91.329479768786129</v>
      </c>
      <c r="AC528" s="148">
        <v>11</v>
      </c>
      <c r="AD528" s="146">
        <v>6.3583815028901727</v>
      </c>
      <c r="AE528" s="148">
        <v>2</v>
      </c>
      <c r="AF528" s="146">
        <v>1.1560693641618496</v>
      </c>
      <c r="AG528" s="148">
        <v>0</v>
      </c>
      <c r="AH528" s="146">
        <v>0</v>
      </c>
      <c r="AI528" s="144">
        <v>110</v>
      </c>
      <c r="AJ528" s="144">
        <v>125</v>
      </c>
      <c r="AK528" s="146">
        <v>46.808510638297875</v>
      </c>
      <c r="AL528" s="146">
        <v>53.191489361702125</v>
      </c>
      <c r="AM528" s="146">
        <v>100</v>
      </c>
      <c r="AN528" s="147">
        <v>27.897872340425533</v>
      </c>
    </row>
    <row r="529" spans="1:40" x14ac:dyDescent="0.25">
      <c r="A529" s="149" t="s">
        <v>1845</v>
      </c>
      <c r="B529" s="144" t="s">
        <v>1845</v>
      </c>
      <c r="C529" s="155" t="e">
        <f>VLOOKUP(A529,'Questions_de_Village_V1-2-1'!$A:$AB,1,FALSE)</f>
        <v>#N/A</v>
      </c>
      <c r="D529" s="155" t="e">
        <f>VLOOKUP(A529,'Questions_de_Village_V1-2-1'!$A:$AB,9,FALSE)</f>
        <v>#N/A</v>
      </c>
      <c r="E529" s="155" t="e">
        <f>VLOOKUP(A529,'Questions_de_Village_V1-2-1'!$A:$AB,4,FALSE)</f>
        <v>#N/A</v>
      </c>
      <c r="F529" s="155" t="e">
        <f>VLOOKUP(A529,'Questions_de_Village_V1-2-1'!$A:$AB,5,FALSE)</f>
        <v>#N/A</v>
      </c>
      <c r="G529" s="155" t="e">
        <f>VLOOKUP(A529,'Questions_de_Village_V1-2-1'!$A:$AB,6,FALSE)</f>
        <v>#N/A</v>
      </c>
      <c r="H529" s="155"/>
      <c r="I529" s="155" t="e">
        <f>VLOOKUP(A529,'Questions_de_Village_V1-2-1'!$A:$AB,10,FALSE)</f>
        <v>#N/A</v>
      </c>
      <c r="J529" s="155" t="e">
        <f>VLOOKUP(A529,'Questions_de_Village_V1-2-1'!$A:$AB,11,FALSE)</f>
        <v>#N/A</v>
      </c>
      <c r="K529" s="155" t="e">
        <f>VLOOKUP(A529,'Questions_de_Village_V1-2-1'!$A:$AB,14,FALSE)</f>
        <v>#N/A</v>
      </c>
      <c r="L529" s="155" t="e">
        <f>VLOOKUP(A529,'Questions_de_Village_V1-2-1'!$A:$AB,15,FALSE)</f>
        <v>#N/A</v>
      </c>
      <c r="M529" s="155" t="e">
        <f>VLOOKUP(A529,'Questions_de_Village_V1-2-1'!$A:$AB,16,FALSE)</f>
        <v>#N/A</v>
      </c>
      <c r="N529" s="144"/>
      <c r="O529" s="144"/>
      <c r="P529" s="144">
        <v>1205</v>
      </c>
      <c r="Q529" s="144">
        <v>1224</v>
      </c>
      <c r="R529" s="144">
        <v>20</v>
      </c>
      <c r="S529" s="142">
        <v>122</v>
      </c>
      <c r="T529" s="142">
        <v>79</v>
      </c>
      <c r="U529" s="146">
        <v>64.754098360655746</v>
      </c>
      <c r="V529" s="142">
        <v>45</v>
      </c>
      <c r="W529" s="146">
        <v>36.885245901639344</v>
      </c>
      <c r="X529" s="145">
        <v>6.1</v>
      </c>
      <c r="Y529" s="145">
        <v>4.1578947368421053</v>
      </c>
      <c r="Z529" s="145">
        <v>2.25</v>
      </c>
      <c r="AA529" s="148">
        <v>16</v>
      </c>
      <c r="AB529" s="146">
        <v>80</v>
      </c>
      <c r="AC529" s="148">
        <v>1</v>
      </c>
      <c r="AD529" s="146">
        <v>5</v>
      </c>
      <c r="AE529" s="148">
        <v>2</v>
      </c>
      <c r="AF529" s="146">
        <v>10</v>
      </c>
      <c r="AG529" s="148">
        <v>0</v>
      </c>
      <c r="AH529" s="146">
        <v>0</v>
      </c>
      <c r="AI529" s="144">
        <v>22</v>
      </c>
      <c r="AJ529" s="144">
        <v>23</v>
      </c>
      <c r="AK529" s="146">
        <v>48.888888888888886</v>
      </c>
      <c r="AL529" s="146">
        <v>51.111111111111107</v>
      </c>
      <c r="AM529" s="146">
        <v>100</v>
      </c>
      <c r="AN529" s="147">
        <v>31.111111111111111</v>
      </c>
    </row>
    <row r="530" spans="1:40" x14ac:dyDescent="0.25">
      <c r="A530" s="149" t="s">
        <v>1265</v>
      </c>
      <c r="B530" s="144" t="s">
        <v>1265</v>
      </c>
      <c r="C530" s="155" t="str">
        <f>VLOOKUP(A530,'Questions_de_Village_V1-2-1'!$A:$AB,1,FALSE)</f>
        <v>Simesim</v>
      </c>
      <c r="D530" s="155" t="str">
        <f>VLOOKUP(A530,'Questions_de_Village_V1-2-1'!$A:$AB,9,FALSE)</f>
        <v>Simessimé</v>
      </c>
      <c r="E530" s="155">
        <f>VLOOKUP(A530,'Questions_de_Village_V1-2-1'!$A:$AB,4,FALSE)</f>
        <v>11.941164223099999</v>
      </c>
      <c r="F530" s="155">
        <f>VLOOKUP(A530,'Questions_de_Village_V1-2-1'!$A:$AB,5,FALSE)</f>
        <v>16.796939426800002</v>
      </c>
      <c r="G530" s="155">
        <f>VLOOKUP(A530,'Questions_de_Village_V1-2-1'!$A:$AB,6,FALSE)</f>
        <v>337.238509201</v>
      </c>
      <c r="H530" s="155"/>
      <c r="I530" s="155" t="str">
        <f>VLOOKUP(A530,'Questions_de_Village_V1-2-1'!$A:$AB,10,FALSE)</f>
        <v>Daibaba_2_Kindji_</v>
      </c>
      <c r="J530" s="155" t="str">
        <f>VLOOKUP(A530,'Questions_de_Village_V1-2-1'!$A:$AB,11,FALSE)</f>
        <v>Dilema</v>
      </c>
      <c r="K530" s="155" t="str">
        <f>VLOOKUP(A530,'Questions_de_Village_V1-2-1'!$A:$AB,14,FALSE)</f>
        <v>commercial_bh_in_next_village</v>
      </c>
      <c r="L530" s="155">
        <f>VLOOKUP(A530,'Questions_de_Village_V1-2-1'!$A:$AB,15,FALSE)</f>
        <v>0</v>
      </c>
      <c r="M530" s="155">
        <f>VLOOKUP(A530,'Questions_de_Village_V1-2-1'!$A:$AB,16,FALSE)</f>
        <v>0</v>
      </c>
      <c r="N530" s="144"/>
      <c r="O530" s="144"/>
      <c r="P530" s="144">
        <v>85</v>
      </c>
      <c r="Q530" s="144">
        <v>108</v>
      </c>
      <c r="R530" s="144">
        <v>24</v>
      </c>
      <c r="S530" s="142">
        <v>163</v>
      </c>
      <c r="T530" s="142">
        <v>107</v>
      </c>
      <c r="U530" s="146">
        <v>65.644171779141104</v>
      </c>
      <c r="V530" s="142">
        <v>53</v>
      </c>
      <c r="W530" s="146">
        <v>32.515337423312886</v>
      </c>
      <c r="X530" s="145">
        <v>6.791666666666667</v>
      </c>
      <c r="Y530" s="145">
        <v>4.458333333333333</v>
      </c>
      <c r="Z530" s="145">
        <v>2.2083333333333335</v>
      </c>
      <c r="AA530" s="148">
        <v>16</v>
      </c>
      <c r="AB530" s="146">
        <v>66.666666666666657</v>
      </c>
      <c r="AC530" s="148">
        <v>8</v>
      </c>
      <c r="AD530" s="146">
        <v>33.333333333333329</v>
      </c>
      <c r="AE530" s="148">
        <v>0</v>
      </c>
      <c r="AF530" s="146">
        <v>0</v>
      </c>
      <c r="AG530" s="148">
        <v>0</v>
      </c>
      <c r="AH530" s="146">
        <v>0</v>
      </c>
      <c r="AI530" s="144">
        <v>22</v>
      </c>
      <c r="AJ530" s="144">
        <v>31</v>
      </c>
      <c r="AK530" s="146">
        <v>41.509433962264154</v>
      </c>
      <c r="AL530" s="146">
        <v>58.490566037735846</v>
      </c>
      <c r="AM530" s="146">
        <v>100</v>
      </c>
      <c r="AN530" s="147">
        <v>32.39622641509434</v>
      </c>
    </row>
    <row r="531" spans="1:40" x14ac:dyDescent="0.25">
      <c r="A531" s="149" t="s">
        <v>1901</v>
      </c>
      <c r="B531" s="144" t="s">
        <v>1901</v>
      </c>
      <c r="C531" s="155" t="str">
        <f>VLOOKUP(A531,'Questions_de_Village_V1-2-1'!$A:$AB,1,FALSE)</f>
        <v>Souati Am Dabib</v>
      </c>
      <c r="D531" s="155" t="str">
        <f>VLOOKUP(A531,'Questions_de_Village_V1-2-1'!$A:$AB,9,FALSE)</f>
        <v>Souati Andabib</v>
      </c>
      <c r="E531" s="155">
        <f>VLOOKUP(A531,'Questions_de_Village_V1-2-1'!$A:$AB,4,FALSE)</f>
        <v>12.556926492000001</v>
      </c>
      <c r="F531" s="155">
        <f>VLOOKUP(A531,'Questions_de_Village_V1-2-1'!$A:$AB,5,FALSE)</f>
        <v>16.667548916299999</v>
      </c>
      <c r="G531" s="155">
        <f>VLOOKUP(A531,'Questions_de_Village_V1-2-1'!$A:$AB,6,FALSE)</f>
        <v>312.636232054</v>
      </c>
      <c r="H531" s="155"/>
      <c r="I531" s="155" t="str">
        <f>VLOOKUP(A531,'Questions_de_Village_V1-2-1'!$A:$AB,10,FALSE)</f>
        <v>Mayakne</v>
      </c>
      <c r="J531" s="155" t="str">
        <f>VLOOKUP(A531,'Questions_de_Village_V1-2-1'!$A:$AB,11,FALSE)</f>
        <v>Gambir</v>
      </c>
      <c r="K531" s="155" t="str">
        <f>VLOOKUP(A531,'Questions_de_Village_V1-2-1'!$A:$AB,14,FALSE)</f>
        <v>open_well_far_from_village</v>
      </c>
      <c r="L531" s="155">
        <f>VLOOKUP(A531,'Questions_de_Village_V1-2-1'!$A:$AB,15,FALSE)</f>
        <v>0</v>
      </c>
      <c r="M531" s="155">
        <f>VLOOKUP(A531,'Questions_de_Village_V1-2-1'!$A:$AB,16,FALSE)</f>
        <v>0</v>
      </c>
      <c r="N531" s="144"/>
      <c r="O531" s="144"/>
      <c r="P531" s="144">
        <v>1288</v>
      </c>
      <c r="Q531" s="144">
        <v>1297</v>
      </c>
      <c r="R531" s="144">
        <v>10</v>
      </c>
      <c r="S531" s="142">
        <v>75</v>
      </c>
      <c r="T531" s="142">
        <v>52</v>
      </c>
      <c r="U531" s="146">
        <v>69.333333333333343</v>
      </c>
      <c r="V531" s="142">
        <v>22</v>
      </c>
      <c r="W531" s="146">
        <v>29.333333333333332</v>
      </c>
      <c r="X531" s="145">
        <v>7.5</v>
      </c>
      <c r="Y531" s="145">
        <v>5.2</v>
      </c>
      <c r="Z531" s="145">
        <v>2.2000000000000002</v>
      </c>
      <c r="AA531" s="148">
        <v>7</v>
      </c>
      <c r="AB531" s="146">
        <v>70</v>
      </c>
      <c r="AC531" s="148">
        <v>3</v>
      </c>
      <c r="AD531" s="146">
        <v>30</v>
      </c>
      <c r="AE531" s="148">
        <v>0</v>
      </c>
      <c r="AF531" s="146">
        <v>0</v>
      </c>
      <c r="AG531" s="148">
        <v>0</v>
      </c>
      <c r="AH531" s="146">
        <v>0</v>
      </c>
      <c r="AI531" s="144">
        <v>8</v>
      </c>
      <c r="AJ531" s="144">
        <v>14</v>
      </c>
      <c r="AK531" s="146">
        <v>36.363636363636367</v>
      </c>
      <c r="AL531" s="146">
        <v>63.636363636363633</v>
      </c>
      <c r="AM531" s="146">
        <v>100</v>
      </c>
      <c r="AN531" s="147">
        <v>35.909090909090907</v>
      </c>
    </row>
    <row r="532" spans="1:40" x14ac:dyDescent="0.25">
      <c r="A532" s="143" t="s">
        <v>1411</v>
      </c>
      <c r="B532" s="144" t="s">
        <v>1411</v>
      </c>
      <c r="C532" s="155" t="str">
        <f>VLOOKUP(A532,'Questions_de_Village_V1-2-1'!$A:$AB,1,FALSE)</f>
        <v>Soubia</v>
      </c>
      <c r="D532" s="155" t="str">
        <f>VLOOKUP(A532,'Questions_de_Village_V1-2-1'!$A:$AB,9,FALSE)</f>
        <v>Soubia</v>
      </c>
      <c r="E532" s="155">
        <f>VLOOKUP(A532,'Questions_de_Village_V1-2-1'!$A:$AB,4,FALSE)</f>
        <v>12.5880927125</v>
      </c>
      <c r="F532" s="155">
        <f>VLOOKUP(A532,'Questions_de_Village_V1-2-1'!$A:$AB,5,FALSE)</f>
        <v>16.560835110999999</v>
      </c>
      <c r="G532" s="155">
        <f>VLOOKUP(A532,'Questions_de_Village_V1-2-1'!$A:$AB,6,FALSE)</f>
        <v>332.71411811899998</v>
      </c>
      <c r="H532" s="155"/>
      <c r="I532" s="155" t="str">
        <f>VLOOKUP(A532,'Questions_de_Village_V1-2-1'!$A:$AB,10,FALSE)</f>
        <v>Moito</v>
      </c>
      <c r="J532" s="155" t="str">
        <f>VLOOKUP(A532,'Questions_de_Village_V1-2-1'!$A:$AB,11,FALSE)</f>
        <v>Moito</v>
      </c>
      <c r="K532" s="155" t="str">
        <f>VLOOKUP(A532,'Questions_de_Village_V1-2-1'!$A:$AB,14,FALSE)</f>
        <v>bh_in_village</v>
      </c>
      <c r="L532" s="155">
        <f>VLOOKUP(A532,'Questions_de_Village_V1-2-1'!$A:$AB,15,FALSE)</f>
        <v>1</v>
      </c>
      <c r="M532" s="155">
        <f>VLOOKUP(A532,'Questions_de_Village_V1-2-1'!$A:$AB,16,FALSE)</f>
        <v>0</v>
      </c>
      <c r="N532" s="144"/>
      <c r="O532" s="144"/>
      <c r="P532" s="144">
        <v>1490</v>
      </c>
      <c r="Q532" s="144">
        <v>1625</v>
      </c>
      <c r="R532" s="144">
        <v>136</v>
      </c>
      <c r="S532" s="142">
        <v>993</v>
      </c>
      <c r="T532" s="142">
        <v>726</v>
      </c>
      <c r="U532" s="146">
        <v>73.111782477341393</v>
      </c>
      <c r="V532" s="142">
        <v>291</v>
      </c>
      <c r="W532" s="146">
        <v>29.305135951661633</v>
      </c>
      <c r="X532" s="145">
        <v>7.3014705882352944</v>
      </c>
      <c r="Y532" s="145">
        <v>5.5</v>
      </c>
      <c r="Z532" s="145">
        <v>2.1397058823529411</v>
      </c>
      <c r="AA532" s="148">
        <v>111</v>
      </c>
      <c r="AB532" s="146">
        <v>81.617647058823522</v>
      </c>
      <c r="AC532" s="148">
        <v>14</v>
      </c>
      <c r="AD532" s="146">
        <v>10.294117647058822</v>
      </c>
      <c r="AE532" s="148">
        <v>1</v>
      </c>
      <c r="AF532" s="146">
        <v>0.73529411764705876</v>
      </c>
      <c r="AG532" s="148">
        <v>0</v>
      </c>
      <c r="AH532" s="146">
        <v>0</v>
      </c>
      <c r="AI532" s="144">
        <v>144</v>
      </c>
      <c r="AJ532" s="144">
        <v>147</v>
      </c>
      <c r="AK532" s="146">
        <v>49.484536082474229</v>
      </c>
      <c r="AL532" s="146">
        <v>50.515463917525771</v>
      </c>
      <c r="AM532" s="146">
        <v>100</v>
      </c>
      <c r="AN532" s="147">
        <v>33.443298969072167</v>
      </c>
    </row>
    <row r="533" spans="1:40" x14ac:dyDescent="0.25">
      <c r="A533" s="143" t="s">
        <v>1417</v>
      </c>
      <c r="B533" s="144" t="s">
        <v>1702</v>
      </c>
      <c r="C533" s="155" t="str">
        <f>VLOOKUP(A533,'Questions_de_Village_V1-2-1'!$A:$AB,1,FALSE)</f>
        <v>Soudia 1</v>
      </c>
      <c r="D533" s="155" t="str">
        <f>VLOOKUP(A533,'Questions_de_Village_V1-2-1'!$A:$AB,9,FALSE)</f>
        <v>Soudia</v>
      </c>
      <c r="E533" s="155">
        <f>VLOOKUP(A533,'Questions_de_Village_V1-2-1'!$A:$AB,4,FALSE)</f>
        <v>12.157483534600001</v>
      </c>
      <c r="F533" s="155">
        <f>VLOOKUP(A533,'Questions_de_Village_V1-2-1'!$A:$AB,5,FALSE)</f>
        <v>17.364791246599999</v>
      </c>
      <c r="G533" s="155">
        <f>VLOOKUP(A533,'Questions_de_Village_V1-2-1'!$A:$AB,6,FALSE)</f>
        <v>346.75294780600001</v>
      </c>
      <c r="H533" s="155"/>
      <c r="I533" s="155" t="str">
        <f>VLOOKUP(A533,'Questions_de_Village_V1-2-1'!$A:$AB,10,FALSE)</f>
        <v>Amloudouba</v>
      </c>
      <c r="J533" s="155" t="str">
        <f>VLOOKUP(A533,'Questions_de_Village_V1-2-1'!$A:$AB,11,FALSE)</f>
        <v>Ouled_Bili</v>
      </c>
      <c r="K533" s="155" t="str">
        <f>VLOOKUP(A533,'Questions_de_Village_V1-2-1'!$A:$AB,14,FALSE)</f>
        <v>commercial_bh_in_next_village</v>
      </c>
      <c r="L533" s="155">
        <f>VLOOKUP(A533,'Questions_de_Village_V1-2-1'!$A:$AB,15,FALSE)</f>
        <v>0</v>
      </c>
      <c r="M533" s="155">
        <f>VLOOKUP(A533,'Questions_de_Village_V1-2-1'!$A:$AB,16,FALSE)</f>
        <v>0</v>
      </c>
      <c r="N533" s="144"/>
      <c r="O533" s="144"/>
      <c r="P533" s="144">
        <v>394</v>
      </c>
      <c r="Q533" s="144">
        <v>504</v>
      </c>
      <c r="R533" s="144">
        <v>111</v>
      </c>
      <c r="S533" s="142">
        <v>563</v>
      </c>
      <c r="T533" s="142">
        <v>344</v>
      </c>
      <c r="U533" s="146">
        <v>61.101243339253998</v>
      </c>
      <c r="V533" s="142">
        <v>140</v>
      </c>
      <c r="W533" s="146">
        <v>24.866785079928952</v>
      </c>
      <c r="X533" s="145">
        <v>5.0720720720720722</v>
      </c>
      <c r="Y533" s="145">
        <v>3.5833333333333335</v>
      </c>
      <c r="Z533" s="145">
        <v>1.2612612612612613</v>
      </c>
      <c r="AA533" s="148">
        <v>107</v>
      </c>
      <c r="AB533" s="146">
        <v>96.396396396396398</v>
      </c>
      <c r="AC533" s="148">
        <v>3</v>
      </c>
      <c r="AD533" s="146">
        <v>2.7027027027027026</v>
      </c>
      <c r="AE533" s="148">
        <v>0</v>
      </c>
      <c r="AF533" s="146">
        <v>0</v>
      </c>
      <c r="AG533" s="148">
        <v>0</v>
      </c>
      <c r="AH533" s="146">
        <v>0</v>
      </c>
      <c r="AI533" s="144">
        <v>64</v>
      </c>
      <c r="AJ533" s="144">
        <v>75</v>
      </c>
      <c r="AK533" s="146">
        <v>45.714285714285715</v>
      </c>
      <c r="AL533" s="146">
        <v>53.571428571428569</v>
      </c>
      <c r="AM533" s="146">
        <v>99.285714285714278</v>
      </c>
      <c r="AN533" s="147">
        <v>29.092857142857142</v>
      </c>
    </row>
    <row r="534" spans="1:40" x14ac:dyDescent="0.25">
      <c r="A534" s="143" t="s">
        <v>1454</v>
      </c>
      <c r="B534" s="144" t="s">
        <v>1702</v>
      </c>
      <c r="C534" s="155" t="str">
        <f>VLOOKUP(A534,'Questions_de_Village_V1-2-1'!$A:$AB,1,FALSE)</f>
        <v>Soudia 2</v>
      </c>
      <c r="D534" s="155" t="str">
        <f>VLOOKUP(A534,'Questions_de_Village_V1-2-1'!$A:$AB,9,FALSE)</f>
        <v/>
      </c>
      <c r="E534" s="155">
        <f>VLOOKUP(A534,'Questions_de_Village_V1-2-1'!$A:$AB,4,FALSE)</f>
        <v>12.157483534600001</v>
      </c>
      <c r="F534" s="155">
        <f>VLOOKUP(A534,'Questions_de_Village_V1-2-1'!$A:$AB,5,FALSE)</f>
        <v>17.364791246599999</v>
      </c>
      <c r="G534" s="155">
        <f>VLOOKUP(A534,'Questions_de_Village_V1-2-1'!$A:$AB,6,FALSE)</f>
        <v>0</v>
      </c>
      <c r="H534" s="155"/>
      <c r="I534" s="155" t="str">
        <f>VLOOKUP(A534,'Questions_de_Village_V1-2-1'!$A:$AB,10,FALSE)</f>
        <v/>
      </c>
      <c r="J534" s="155" t="str">
        <f>VLOOKUP(A534,'Questions_de_Village_V1-2-1'!$A:$AB,11,FALSE)</f>
        <v>Ouled_Bili</v>
      </c>
      <c r="K534" s="155" t="str">
        <f>VLOOKUP(A534,'Questions_de_Village_V1-2-1'!$A:$AB,14,FALSE)</f>
        <v>commercial_bh_in_next_village</v>
      </c>
      <c r="L534" s="155">
        <f>VLOOKUP(A534,'Questions_de_Village_V1-2-1'!$A:$AB,15,FALSE)</f>
        <v>0</v>
      </c>
      <c r="M534" s="155">
        <f>VLOOKUP(A534,'Questions_de_Village_V1-2-1'!$A:$AB,16,FALSE)</f>
        <v>0</v>
      </c>
      <c r="N534" s="144"/>
      <c r="O534" s="144"/>
      <c r="P534" s="144">
        <v>505</v>
      </c>
      <c r="Q534" s="144">
        <v>618</v>
      </c>
      <c r="R534" s="144">
        <v>114</v>
      </c>
      <c r="S534" s="142">
        <v>564</v>
      </c>
      <c r="T534" s="142">
        <v>352</v>
      </c>
      <c r="U534" s="146">
        <v>62.411347517730498</v>
      </c>
      <c r="V534" s="142">
        <v>130</v>
      </c>
      <c r="W534" s="146">
        <v>23.049645390070921</v>
      </c>
      <c r="X534" s="145">
        <v>4.9473684210526319</v>
      </c>
      <c r="Y534" s="145">
        <v>3.3846153846153846</v>
      </c>
      <c r="Z534" s="145">
        <v>1.1403508771929824</v>
      </c>
      <c r="AA534" s="148">
        <v>112</v>
      </c>
      <c r="AB534" s="146">
        <v>98.245614035087712</v>
      </c>
      <c r="AC534" s="148">
        <v>1</v>
      </c>
      <c r="AD534" s="146">
        <v>0.8771929824561403</v>
      </c>
      <c r="AE534" s="148">
        <v>0</v>
      </c>
      <c r="AF534" s="146">
        <v>0</v>
      </c>
      <c r="AG534" s="148">
        <v>0</v>
      </c>
      <c r="AH534" s="146">
        <v>0</v>
      </c>
      <c r="AI534" s="144">
        <v>69</v>
      </c>
      <c r="AJ534" s="144">
        <v>61</v>
      </c>
      <c r="AK534" s="146">
        <v>53.07692307692308</v>
      </c>
      <c r="AL534" s="146">
        <v>46.92307692307692</v>
      </c>
      <c r="AM534" s="146">
        <v>100</v>
      </c>
      <c r="AN534" s="147">
        <v>31.576923076923077</v>
      </c>
    </row>
    <row r="535" spans="1:40" x14ac:dyDescent="0.25">
      <c r="A535" s="143" t="s">
        <v>1925</v>
      </c>
      <c r="B535" s="144" t="s">
        <v>1925</v>
      </c>
      <c r="C535" s="155" t="str">
        <f>VLOOKUP(A535,'Questions_de_Village_V1-2-1'!$A:$AB,1,FALSE)</f>
        <v>Soudie 3</v>
      </c>
      <c r="D535" s="155" t="str">
        <f>VLOOKUP(A535,'Questions_de_Village_V1-2-1'!$A:$AB,9,FALSE)</f>
        <v/>
      </c>
      <c r="E535" s="155">
        <f>VLOOKUP(A535,'Questions_de_Village_V1-2-1'!$A:$AB,4,FALSE)</f>
        <v>12.157483534600001</v>
      </c>
      <c r="F535" s="155">
        <f>VLOOKUP(A535,'Questions_de_Village_V1-2-1'!$A:$AB,5,FALSE)</f>
        <v>17.364791246599999</v>
      </c>
      <c r="G535" s="155">
        <f>VLOOKUP(A535,'Questions_de_Village_V1-2-1'!$A:$AB,6,FALSE)</f>
        <v>0</v>
      </c>
      <c r="H535" s="155"/>
      <c r="I535" s="155" t="str">
        <f>VLOOKUP(A535,'Questions_de_Village_V1-2-1'!$A:$AB,10,FALSE)</f>
        <v/>
      </c>
      <c r="J535" s="155" t="str">
        <f>VLOOKUP(A535,'Questions_de_Village_V1-2-1'!$A:$AB,11,FALSE)</f>
        <v>Ouled_Bili</v>
      </c>
      <c r="K535" s="155" t="str">
        <f>VLOOKUP(A535,'Questions_de_Village_V1-2-1'!$A:$AB,14,FALSE)</f>
        <v>commercial_bh_in_next_village</v>
      </c>
      <c r="L535" s="155">
        <f>VLOOKUP(A535,'Questions_de_Village_V1-2-1'!$A:$AB,15,FALSE)</f>
        <v>0</v>
      </c>
      <c r="M535" s="155">
        <f>VLOOKUP(A535,'Questions_de_Village_V1-2-1'!$A:$AB,16,FALSE)</f>
        <v>0</v>
      </c>
      <c r="N535" s="144"/>
      <c r="O535" s="144"/>
      <c r="P535" s="144">
        <v>1600</v>
      </c>
      <c r="Q535" s="144">
        <v>1717</v>
      </c>
      <c r="R535" s="144">
        <v>118</v>
      </c>
      <c r="S535" s="142">
        <v>676</v>
      </c>
      <c r="T535" s="142">
        <v>440</v>
      </c>
      <c r="U535" s="146">
        <v>65.088757396449708</v>
      </c>
      <c r="V535" s="142">
        <v>176</v>
      </c>
      <c r="W535" s="146">
        <v>26.035502958579883</v>
      </c>
      <c r="X535" s="145">
        <v>5.7288135593220337</v>
      </c>
      <c r="Y535" s="145">
        <v>3.9639639639639639</v>
      </c>
      <c r="Z535" s="145">
        <v>1.4915254237288136</v>
      </c>
      <c r="AA535" s="148">
        <v>109</v>
      </c>
      <c r="AB535" s="146">
        <v>92.372881355932208</v>
      </c>
      <c r="AC535" s="148">
        <v>7</v>
      </c>
      <c r="AD535" s="146">
        <v>5.9322033898305087</v>
      </c>
      <c r="AE535" s="148">
        <v>2</v>
      </c>
      <c r="AF535" s="146">
        <v>1.6949152542372881</v>
      </c>
      <c r="AG535" s="148">
        <v>0</v>
      </c>
      <c r="AH535" s="146">
        <v>0</v>
      </c>
      <c r="AI535" s="144">
        <v>80</v>
      </c>
      <c r="AJ535" s="144">
        <v>96</v>
      </c>
      <c r="AK535" s="146">
        <v>45.454545454545453</v>
      </c>
      <c r="AL535" s="146">
        <v>54.54545454545454</v>
      </c>
      <c r="AM535" s="146">
        <v>100</v>
      </c>
      <c r="AN535" s="147">
        <v>33.545454545454547</v>
      </c>
    </row>
    <row r="536" spans="1:40" x14ac:dyDescent="0.25">
      <c r="A536" s="143" t="s">
        <v>1389</v>
      </c>
      <c r="B536" s="144" t="s">
        <v>2004</v>
      </c>
      <c r="C536" s="155" t="str">
        <f>VLOOKUP(A536,'Questions_de_Village_V1-2-1'!$A:$AB,1,FALSE)</f>
        <v>Sourdjie</v>
      </c>
      <c r="D536" s="155" t="str">
        <f>VLOOKUP(A536,'Questions_de_Village_V1-2-1'!$A:$AB,9,FALSE)</f>
        <v>Souroudjie</v>
      </c>
      <c r="E536" s="155">
        <f>VLOOKUP(A536,'Questions_de_Village_V1-2-1'!$A:$AB,4,FALSE)</f>
        <v>12.117603598800001</v>
      </c>
      <c r="F536" s="155">
        <f>VLOOKUP(A536,'Questions_de_Village_V1-2-1'!$A:$AB,5,FALSE)</f>
        <v>16.441078371900002</v>
      </c>
      <c r="G536" s="155">
        <f>VLOOKUP(A536,'Questions_de_Village_V1-2-1'!$A:$AB,6,FALSE)</f>
        <v>324.57334215499998</v>
      </c>
      <c r="H536" s="155"/>
      <c r="I536" s="155" t="str">
        <f>VLOOKUP(A536,'Questions_de_Village_V1-2-1'!$A:$AB,10,FALSE)</f>
        <v>Daibaba_1_Maigana_</v>
      </c>
      <c r="J536" s="155" t="str">
        <f>VLOOKUP(A536,'Questions_de_Village_V1-2-1'!$A:$AB,11,FALSE)</f>
        <v>Maigana</v>
      </c>
      <c r="K536" s="155" t="str">
        <f>VLOOKUP(A536,'Questions_de_Village_V1-2-1'!$A:$AB,14,FALSE)</f>
        <v>bh_in_village</v>
      </c>
      <c r="L536" s="155">
        <f>VLOOKUP(A536,'Questions_de_Village_V1-2-1'!$A:$AB,15,FALSE)</f>
        <v>1</v>
      </c>
      <c r="M536" s="155">
        <f>VLOOKUP(A536,'Questions_de_Village_V1-2-1'!$A:$AB,16,FALSE)</f>
        <v>0</v>
      </c>
      <c r="N536" s="144"/>
      <c r="O536" s="144"/>
      <c r="P536" s="144">
        <v>1124</v>
      </c>
      <c r="Q536" s="144">
        <v>1143</v>
      </c>
      <c r="R536" s="144">
        <v>20</v>
      </c>
      <c r="S536" s="142">
        <v>117</v>
      </c>
      <c r="T536" s="142">
        <v>73</v>
      </c>
      <c r="U536" s="146">
        <v>62.393162393162392</v>
      </c>
      <c r="V536" s="142">
        <v>28</v>
      </c>
      <c r="W536" s="146">
        <v>23.931623931623932</v>
      </c>
      <c r="X536" s="145">
        <v>5.85</v>
      </c>
      <c r="Y536" s="145">
        <v>4.2941176470588234</v>
      </c>
      <c r="Z536" s="145">
        <v>1.4</v>
      </c>
      <c r="AA536" s="148">
        <v>15</v>
      </c>
      <c r="AB536" s="146">
        <v>75</v>
      </c>
      <c r="AC536" s="148">
        <v>0</v>
      </c>
      <c r="AD536" s="146">
        <v>0</v>
      </c>
      <c r="AE536" s="148">
        <v>4</v>
      </c>
      <c r="AF536" s="146">
        <v>20</v>
      </c>
      <c r="AG536" s="148">
        <v>0</v>
      </c>
      <c r="AH536" s="146">
        <v>0</v>
      </c>
      <c r="AI536" s="144">
        <v>10</v>
      </c>
      <c r="AJ536" s="144">
        <v>18</v>
      </c>
      <c r="AK536" s="146">
        <v>35.714285714285715</v>
      </c>
      <c r="AL536" s="146">
        <v>64.285714285714292</v>
      </c>
      <c r="AM536" s="146">
        <v>100</v>
      </c>
      <c r="AN536" s="147">
        <v>36.142857142857146</v>
      </c>
    </row>
    <row r="537" spans="1:40" x14ac:dyDescent="0.25">
      <c r="A537" s="143" t="s">
        <v>1394</v>
      </c>
      <c r="B537" s="144" t="s">
        <v>2021</v>
      </c>
      <c r="C537" s="155" t="str">
        <f>VLOOKUP(A537,'Questions_de_Village_V1-2-1'!$A:$AB,1,FALSE)</f>
        <v>Souwati</v>
      </c>
      <c r="D537" s="155" t="str">
        <f>VLOOKUP(A537,'Questions_de_Village_V1-2-1'!$A:$AB,9,FALSE)</f>
        <v/>
      </c>
      <c r="E537" s="155">
        <f>VLOOKUP(A537,'Questions_de_Village_V1-2-1'!$A:$AB,4,FALSE)</f>
        <v>12.560070961599999</v>
      </c>
      <c r="F537" s="155">
        <f>VLOOKUP(A537,'Questions_de_Village_V1-2-1'!$A:$AB,5,FALSE)</f>
        <v>16.643830064700001</v>
      </c>
      <c r="G537" s="155">
        <f>VLOOKUP(A537,'Questions_de_Village_V1-2-1'!$A:$AB,6,FALSE)</f>
        <v>308.70069036699999</v>
      </c>
      <c r="H537" s="155"/>
      <c r="I537" s="155" t="str">
        <f>VLOOKUP(A537,'Questions_de_Village_V1-2-1'!$A:$AB,10,FALSE)</f>
        <v>Moito</v>
      </c>
      <c r="J537" s="155" t="str">
        <f>VLOOKUP(A537,'Questions_de_Village_V1-2-1'!$A:$AB,11,FALSE)</f>
        <v>Moito</v>
      </c>
      <c r="K537" s="155" t="str">
        <f>VLOOKUP(A537,'Questions_de_Village_V1-2-1'!$A:$AB,14,FALSE)</f>
        <v>bh_in_village</v>
      </c>
      <c r="L537" s="155">
        <f>VLOOKUP(A537,'Questions_de_Village_V1-2-1'!$A:$AB,15,FALSE)</f>
        <v>1</v>
      </c>
      <c r="M537" s="155">
        <f>VLOOKUP(A537,'Questions_de_Village_V1-2-1'!$A:$AB,16,FALSE)</f>
        <v>1</v>
      </c>
      <c r="N537" s="144"/>
      <c r="O537" s="144"/>
      <c r="P537" s="144">
        <v>3037</v>
      </c>
      <c r="Q537" s="144">
        <v>3052</v>
      </c>
      <c r="R537" s="144">
        <v>16</v>
      </c>
      <c r="S537" s="142">
        <v>138</v>
      </c>
      <c r="T537" s="142">
        <v>104</v>
      </c>
      <c r="U537" s="146">
        <v>75.362318840579718</v>
      </c>
      <c r="V537" s="142">
        <v>59</v>
      </c>
      <c r="W537" s="146">
        <v>42.753623188405797</v>
      </c>
      <c r="X537" s="145">
        <v>8.625</v>
      </c>
      <c r="Y537" s="145">
        <v>6.5</v>
      </c>
      <c r="Z537" s="145">
        <v>3.6875</v>
      </c>
      <c r="AA537" s="148">
        <v>15</v>
      </c>
      <c r="AB537" s="146">
        <v>93.75</v>
      </c>
      <c r="AC537" s="148">
        <v>0</v>
      </c>
      <c r="AD537" s="146">
        <v>0</v>
      </c>
      <c r="AE537" s="148">
        <v>1</v>
      </c>
      <c r="AF537" s="146">
        <v>6.25</v>
      </c>
      <c r="AG537" s="148">
        <v>0</v>
      </c>
      <c r="AH537" s="146">
        <v>0</v>
      </c>
      <c r="AI537" s="144">
        <v>25</v>
      </c>
      <c r="AJ537" s="144">
        <v>34</v>
      </c>
      <c r="AK537" s="146">
        <v>42.372881355932201</v>
      </c>
      <c r="AL537" s="146">
        <v>57.627118644067799</v>
      </c>
      <c r="AM537" s="146">
        <v>100</v>
      </c>
      <c r="AN537" s="147">
        <v>34.474576271186443</v>
      </c>
    </row>
    <row r="538" spans="1:40" x14ac:dyDescent="0.25">
      <c r="A538" s="70" t="s">
        <v>1500</v>
      </c>
      <c r="B538" s="144" t="s">
        <v>1500</v>
      </c>
      <c r="C538" s="155" t="str">
        <f>VLOOKUP(A538,'Questions_de_Village_V1-2-1'!$A:$AB,1,FALSE)</f>
        <v>Suroudje</v>
      </c>
      <c r="D538" s="155" t="str">
        <f>VLOOKUP(A538,'Questions_de_Village_V1-2-1'!$A:$AB,9,FALSE)</f>
        <v>Souroudj</v>
      </c>
      <c r="E538" s="155">
        <f>VLOOKUP(A538,'Questions_de_Village_V1-2-1'!$A:$AB,4,FALSE)</f>
        <v>12.1082351007</v>
      </c>
      <c r="F538" s="155">
        <f>VLOOKUP(A538,'Questions_de_Village_V1-2-1'!$A:$AB,5,FALSE)</f>
        <v>17.4468691818</v>
      </c>
      <c r="G538" s="155">
        <f>VLOOKUP(A538,'Questions_de_Village_V1-2-1'!$A:$AB,6,FALSE)</f>
        <v>313.22120631400003</v>
      </c>
      <c r="H538" s="155"/>
      <c r="I538" s="155" t="str">
        <f>VLOOKUP(A538,'Questions_de_Village_V1-2-1'!$A:$AB,10,FALSE)</f>
        <v>Amloudouba</v>
      </c>
      <c r="J538" s="155" t="str">
        <f>VLOOKUP(A538,'Questions_de_Village_V1-2-1'!$A:$AB,11,FALSE)</f>
        <v>Arbouchatak</v>
      </c>
      <c r="K538" s="155" t="str">
        <f>VLOOKUP(A538,'Questions_de_Village_V1-2-1'!$A:$AB,14,FALSE)</f>
        <v>swamp_far_away</v>
      </c>
      <c r="L538" s="155">
        <f>VLOOKUP(A538,'Questions_de_Village_V1-2-1'!$A:$AB,15,FALSE)</f>
        <v>0</v>
      </c>
      <c r="M538" s="155">
        <f>VLOOKUP(A538,'Questions_de_Village_V1-2-1'!$A:$AB,16,FALSE)</f>
        <v>0</v>
      </c>
      <c r="N538" s="144"/>
      <c r="O538" s="144"/>
      <c r="P538" s="144">
        <v>2</v>
      </c>
      <c r="Q538" s="144">
        <v>46</v>
      </c>
      <c r="R538" s="144">
        <v>45</v>
      </c>
      <c r="S538" s="142">
        <v>202</v>
      </c>
      <c r="T538" s="142">
        <v>116</v>
      </c>
      <c r="U538" s="146">
        <v>57.42574257425742</v>
      </c>
      <c r="V538" s="142">
        <v>55</v>
      </c>
      <c r="W538" s="146">
        <v>27.227722772277229</v>
      </c>
      <c r="X538" s="145">
        <v>4.4888888888888889</v>
      </c>
      <c r="Y538" s="145">
        <v>2.5777777777777779</v>
      </c>
      <c r="Z538" s="145">
        <v>1.2222222222222223</v>
      </c>
      <c r="AA538" s="148">
        <v>44</v>
      </c>
      <c r="AB538" s="146">
        <v>97.777777777777771</v>
      </c>
      <c r="AC538" s="148">
        <v>0</v>
      </c>
      <c r="AD538" s="146">
        <v>0</v>
      </c>
      <c r="AE538" s="148">
        <v>0</v>
      </c>
      <c r="AF538" s="146">
        <v>0</v>
      </c>
      <c r="AG538" s="148">
        <v>0</v>
      </c>
      <c r="AH538" s="146">
        <v>0</v>
      </c>
      <c r="AI538" s="144">
        <v>22</v>
      </c>
      <c r="AJ538" s="144">
        <v>32</v>
      </c>
      <c r="AK538" s="146">
        <v>40</v>
      </c>
      <c r="AL538" s="146">
        <v>58.18181818181818</v>
      </c>
      <c r="AM538" s="146">
        <v>98.181818181818187</v>
      </c>
      <c r="AN538" s="147">
        <v>27.472727272727273</v>
      </c>
    </row>
    <row r="539" spans="1:40" x14ac:dyDescent="0.25">
      <c r="A539" s="142" t="s">
        <v>1488</v>
      </c>
      <c r="B539" s="144" t="s">
        <v>1488</v>
      </c>
      <c r="C539" s="155" t="str">
        <f>VLOOKUP(A539,'Questions_de_Village_V1-2-1'!$A:$AB,1,FALSE)</f>
        <v>Taguile1</v>
      </c>
      <c r="D539" s="155" t="str">
        <f>VLOOKUP(A539,'Questions_de_Village_V1-2-1'!$A:$AB,9,FALSE)</f>
        <v>Tagile2</v>
      </c>
      <c r="E539" s="155">
        <f>VLOOKUP(A539,'Questions_de_Village_V1-2-1'!$A:$AB,4,FALSE)</f>
        <v>12.2586578407</v>
      </c>
      <c r="F539" s="155">
        <f>VLOOKUP(A539,'Questions_de_Village_V1-2-1'!$A:$AB,5,FALSE)</f>
        <v>17.190239967899998</v>
      </c>
      <c r="G539" s="155">
        <f>VLOOKUP(A539,'Questions_de_Village_V1-2-1'!$A:$AB,6,FALSE)</f>
        <v>333.615611656</v>
      </c>
      <c r="H539" s="155"/>
      <c r="I539" s="155" t="str">
        <f>VLOOKUP(A539,'Questions_de_Village_V1-2-1'!$A:$AB,10,FALSE)</f>
        <v>Tania_1_Bokoro_</v>
      </c>
      <c r="J539" s="155" t="str">
        <f>VLOOKUP(A539,'Questions_de_Village_V1-2-1'!$A:$AB,11,FALSE)</f>
        <v>Tchawai</v>
      </c>
      <c r="K539" s="155" t="str">
        <f>VLOOKUP(A539,'Questions_de_Village_V1-2-1'!$A:$AB,14,FALSE)</f>
        <v>open_well_in_or_near_village</v>
      </c>
      <c r="L539" s="155">
        <f>VLOOKUP(A539,'Questions_de_Village_V1-2-1'!$A:$AB,15,FALSE)</f>
        <v>0</v>
      </c>
      <c r="M539" s="155">
        <f>VLOOKUP(A539,'Questions_de_Village_V1-2-1'!$A:$AB,16,FALSE)</f>
        <v>2</v>
      </c>
      <c r="N539" s="144"/>
      <c r="O539" s="144"/>
      <c r="P539" s="144">
        <v>1928</v>
      </c>
      <c r="Q539" s="144">
        <v>1950</v>
      </c>
      <c r="R539" s="144">
        <v>23</v>
      </c>
      <c r="S539" s="142">
        <v>161</v>
      </c>
      <c r="T539" s="142">
        <v>111</v>
      </c>
      <c r="U539" s="146">
        <v>68.944099378881987</v>
      </c>
      <c r="V539" s="142">
        <v>56</v>
      </c>
      <c r="W539" s="146">
        <v>34.782608695652172</v>
      </c>
      <c r="X539" s="145">
        <v>7</v>
      </c>
      <c r="Y539" s="145">
        <v>4.8260869565217392</v>
      </c>
      <c r="Z539" s="145">
        <v>2.4347826086956523</v>
      </c>
      <c r="AA539" s="148">
        <v>19</v>
      </c>
      <c r="AB539" s="146">
        <v>82.608695652173907</v>
      </c>
      <c r="AC539" s="148">
        <v>4</v>
      </c>
      <c r="AD539" s="146">
        <v>17.391304347826086</v>
      </c>
      <c r="AE539" s="148">
        <v>0</v>
      </c>
      <c r="AF539" s="146">
        <v>0</v>
      </c>
      <c r="AG539" s="148">
        <v>0</v>
      </c>
      <c r="AH539" s="146">
        <v>0</v>
      </c>
      <c r="AI539" s="144">
        <v>21</v>
      </c>
      <c r="AJ539" s="144">
        <v>35</v>
      </c>
      <c r="AK539" s="146">
        <v>37.5</v>
      </c>
      <c r="AL539" s="146">
        <v>62.5</v>
      </c>
      <c r="AM539" s="146">
        <v>100</v>
      </c>
      <c r="AN539" s="147">
        <v>33.803571428571431</v>
      </c>
    </row>
    <row r="540" spans="1:40" x14ac:dyDescent="0.25">
      <c r="A540" s="142" t="s">
        <v>1489</v>
      </c>
      <c r="B540" s="144" t="s">
        <v>1489</v>
      </c>
      <c r="C540" s="155" t="str">
        <f>VLOOKUP(A540,'Questions_de_Village_V1-2-1'!$A:$AB,1,FALSE)</f>
        <v>Taguile2</v>
      </c>
      <c r="D540" s="155" t="str">
        <f>VLOOKUP(A540,'Questions_de_Village_V1-2-1'!$A:$AB,9,FALSE)</f>
        <v>Atagile1</v>
      </c>
      <c r="E540" s="155">
        <f>VLOOKUP(A540,'Questions_de_Village_V1-2-1'!$A:$AB,4,FALSE)</f>
        <v>12.264878377100001</v>
      </c>
      <c r="F540" s="155">
        <f>VLOOKUP(A540,'Questions_de_Village_V1-2-1'!$A:$AB,5,FALSE)</f>
        <v>17.189832991300001</v>
      </c>
      <c r="G540" s="155">
        <f>VLOOKUP(A540,'Questions_de_Village_V1-2-1'!$A:$AB,6,FALSE)</f>
        <v>284.13564839100002</v>
      </c>
      <c r="H540" s="155"/>
      <c r="I540" s="155" t="str">
        <f>VLOOKUP(A540,'Questions_de_Village_V1-2-1'!$A:$AB,10,FALSE)</f>
        <v>Tania_2_Dukshi_</v>
      </c>
      <c r="J540" s="155" t="str">
        <f>VLOOKUP(A540,'Questions_de_Village_V1-2-1'!$A:$AB,11,FALSE)</f>
        <v>Tchawai</v>
      </c>
      <c r="K540" s="155" t="str">
        <f>VLOOKUP(A540,'Questions_de_Village_V1-2-1'!$A:$AB,14,FALSE)</f>
        <v>open_well_in_or_near_village</v>
      </c>
      <c r="L540" s="155">
        <f>VLOOKUP(A540,'Questions_de_Village_V1-2-1'!$A:$AB,15,FALSE)</f>
        <v>0</v>
      </c>
      <c r="M540" s="155">
        <f>VLOOKUP(A540,'Questions_de_Village_V1-2-1'!$A:$AB,16,FALSE)</f>
        <v>1</v>
      </c>
      <c r="N540" s="144"/>
      <c r="O540" s="144"/>
      <c r="P540" s="144">
        <v>1825</v>
      </c>
      <c r="Q540" s="144">
        <v>1872</v>
      </c>
      <c r="R540" s="144">
        <v>48</v>
      </c>
      <c r="S540" s="142">
        <v>289</v>
      </c>
      <c r="T540" s="142">
        <v>192</v>
      </c>
      <c r="U540" s="146">
        <v>66.435986159169545</v>
      </c>
      <c r="V540" s="142">
        <v>88</v>
      </c>
      <c r="W540" s="146">
        <v>30.449826989619378</v>
      </c>
      <c r="X540" s="145">
        <v>6.020833333333333</v>
      </c>
      <c r="Y540" s="145">
        <v>4</v>
      </c>
      <c r="Z540" s="145">
        <v>1.8333333333333333</v>
      </c>
      <c r="AA540" s="148">
        <v>44</v>
      </c>
      <c r="AB540" s="146">
        <v>91.666666666666657</v>
      </c>
      <c r="AC540" s="148">
        <v>2</v>
      </c>
      <c r="AD540" s="146">
        <v>4.1666666666666661</v>
      </c>
      <c r="AE540" s="148">
        <v>2</v>
      </c>
      <c r="AF540" s="146">
        <v>4.1666666666666661</v>
      </c>
      <c r="AG540" s="148">
        <v>0</v>
      </c>
      <c r="AH540" s="146">
        <v>0</v>
      </c>
      <c r="AI540" s="144">
        <v>41</v>
      </c>
      <c r="AJ540" s="144">
        <v>47</v>
      </c>
      <c r="AK540" s="146">
        <v>46.590909090909086</v>
      </c>
      <c r="AL540" s="146">
        <v>53.409090909090907</v>
      </c>
      <c r="AM540" s="146">
        <v>100</v>
      </c>
      <c r="AN540" s="147">
        <v>31.045454545454547</v>
      </c>
    </row>
    <row r="541" spans="1:40" x14ac:dyDescent="0.25">
      <c r="A541" s="142" t="s">
        <v>1489</v>
      </c>
      <c r="B541" s="144" t="s">
        <v>1489</v>
      </c>
      <c r="C541" s="155" t="str">
        <f>VLOOKUP(A541,'Questions_de_Village_V1-2-1'!$A:$AB,1,FALSE)</f>
        <v>Taguile2</v>
      </c>
      <c r="D541" s="155" t="str">
        <f>VLOOKUP(A541,'Questions_de_Village_V1-2-1'!$A:$AB,9,FALSE)</f>
        <v>Atagile1</v>
      </c>
      <c r="E541" s="155">
        <f>VLOOKUP(A541,'Questions_de_Village_V1-2-1'!$A:$AB,4,FALSE)</f>
        <v>12.264878377100001</v>
      </c>
      <c r="F541" s="155">
        <f>VLOOKUP(A541,'Questions_de_Village_V1-2-1'!$A:$AB,5,FALSE)</f>
        <v>17.189832991300001</v>
      </c>
      <c r="G541" s="155">
        <f>VLOOKUP(A541,'Questions_de_Village_V1-2-1'!$A:$AB,6,FALSE)</f>
        <v>284.13564839100002</v>
      </c>
      <c r="H541" s="155"/>
      <c r="I541" s="155" t="str">
        <f>VLOOKUP(A541,'Questions_de_Village_V1-2-1'!$A:$AB,10,FALSE)</f>
        <v>Tania_2_Dukshi_</v>
      </c>
      <c r="J541" s="155" t="str">
        <f>VLOOKUP(A541,'Questions_de_Village_V1-2-1'!$A:$AB,11,FALSE)</f>
        <v>Tchawai</v>
      </c>
      <c r="K541" s="155" t="str">
        <f>VLOOKUP(A541,'Questions_de_Village_V1-2-1'!$A:$AB,14,FALSE)</f>
        <v>open_well_in_or_near_village</v>
      </c>
      <c r="L541" s="155">
        <f>VLOOKUP(A541,'Questions_de_Village_V1-2-1'!$A:$AB,15,FALSE)</f>
        <v>0</v>
      </c>
      <c r="M541" s="155">
        <f>VLOOKUP(A541,'Questions_de_Village_V1-2-1'!$A:$AB,16,FALSE)</f>
        <v>1</v>
      </c>
      <c r="N541" s="144"/>
      <c r="O541" s="144"/>
      <c r="P541" s="144">
        <v>1825</v>
      </c>
      <c r="Q541" s="144">
        <v>1872</v>
      </c>
      <c r="R541" s="144">
        <v>48</v>
      </c>
      <c r="S541" s="142">
        <v>289</v>
      </c>
      <c r="T541" s="142">
        <v>192</v>
      </c>
      <c r="U541" s="146">
        <v>66.435986159169545</v>
      </c>
      <c r="V541" s="142">
        <v>88</v>
      </c>
      <c r="W541" s="146">
        <v>30.449826989619378</v>
      </c>
      <c r="X541" s="145">
        <v>6.020833333333333</v>
      </c>
      <c r="Y541" s="145">
        <v>4</v>
      </c>
      <c r="Z541" s="145">
        <v>1.8333333333333333</v>
      </c>
      <c r="AA541" s="148">
        <v>44</v>
      </c>
      <c r="AB541" s="146">
        <v>91.666666666666657</v>
      </c>
      <c r="AC541" s="148">
        <v>2</v>
      </c>
      <c r="AD541" s="146">
        <v>4.1666666666666661</v>
      </c>
      <c r="AE541" s="148">
        <v>2</v>
      </c>
      <c r="AF541" s="146">
        <v>4.1666666666666661</v>
      </c>
      <c r="AG541" s="148">
        <v>0</v>
      </c>
      <c r="AH541" s="146">
        <v>0</v>
      </c>
      <c r="AI541" s="144">
        <v>41</v>
      </c>
      <c r="AJ541" s="144">
        <v>47</v>
      </c>
      <c r="AK541" s="146">
        <v>46.590909090909086</v>
      </c>
      <c r="AL541" s="146">
        <v>53.409090909090907</v>
      </c>
      <c r="AM541" s="146">
        <v>100</v>
      </c>
      <c r="AN541" s="147">
        <v>31.045454545454547</v>
      </c>
    </row>
    <row r="542" spans="1:40" x14ac:dyDescent="0.25">
      <c r="A542" s="142" t="s">
        <v>1490</v>
      </c>
      <c r="B542" s="144" t="s">
        <v>1490</v>
      </c>
      <c r="C542" s="155" t="str">
        <f>VLOOKUP(A542,'Questions_de_Village_V1-2-1'!$A:$AB,1,FALSE)</f>
        <v>Taguile4</v>
      </c>
      <c r="D542" s="155" t="str">
        <f>VLOOKUP(A542,'Questions_de_Village_V1-2-1'!$A:$AB,9,FALSE)</f>
        <v>Taguil4</v>
      </c>
      <c r="E542" s="155">
        <f>VLOOKUP(A542,'Questions_de_Village_V1-2-1'!$A:$AB,4,FALSE)</f>
        <v>12.2517667128</v>
      </c>
      <c r="F542" s="155">
        <f>VLOOKUP(A542,'Questions_de_Village_V1-2-1'!$A:$AB,5,FALSE)</f>
        <v>17.189043462499999</v>
      </c>
      <c r="G542" s="155">
        <f>VLOOKUP(A542,'Questions_de_Village_V1-2-1'!$A:$AB,6,FALSE)</f>
        <v>330.92097371599999</v>
      </c>
      <c r="H542" s="155"/>
      <c r="I542" s="155" t="str">
        <f>VLOOKUP(A542,'Questions_de_Village_V1-2-1'!$A:$AB,10,FALSE)</f>
        <v>Tania_2_Dukshi_</v>
      </c>
      <c r="J542" s="155" t="str">
        <f>VLOOKUP(A542,'Questions_de_Village_V1-2-1'!$A:$AB,11,FALSE)</f>
        <v>Tchawai</v>
      </c>
      <c r="K542" s="155" t="str">
        <f>VLOOKUP(A542,'Questions_de_Village_V1-2-1'!$A:$AB,14,FALSE)</f>
        <v>bh_in_village</v>
      </c>
      <c r="L542" s="155">
        <f>VLOOKUP(A542,'Questions_de_Village_V1-2-1'!$A:$AB,15,FALSE)</f>
        <v>1</v>
      </c>
      <c r="M542" s="155">
        <f>VLOOKUP(A542,'Questions_de_Village_V1-2-1'!$A:$AB,16,FALSE)</f>
        <v>0</v>
      </c>
      <c r="N542" s="144"/>
      <c r="O542" s="144"/>
      <c r="P542" s="144">
        <v>1896</v>
      </c>
      <c r="Q542" s="144">
        <v>1919</v>
      </c>
      <c r="R542" s="144">
        <v>24</v>
      </c>
      <c r="S542" s="142">
        <v>129</v>
      </c>
      <c r="T542" s="142">
        <v>84</v>
      </c>
      <c r="U542" s="146">
        <v>65.116279069767444</v>
      </c>
      <c r="V542" s="142">
        <v>54</v>
      </c>
      <c r="W542" s="146">
        <v>41.860465116279073</v>
      </c>
      <c r="X542" s="145">
        <v>5.375</v>
      </c>
      <c r="Y542" s="145">
        <v>3.5</v>
      </c>
      <c r="Z542" s="145">
        <v>2.25</v>
      </c>
      <c r="AA542" s="148">
        <v>23</v>
      </c>
      <c r="AB542" s="146">
        <v>95.833333333333343</v>
      </c>
      <c r="AC542" s="148">
        <v>0</v>
      </c>
      <c r="AD542" s="146">
        <v>0</v>
      </c>
      <c r="AE542" s="148">
        <v>0</v>
      </c>
      <c r="AF542" s="146">
        <v>0</v>
      </c>
      <c r="AG542" s="148">
        <v>0</v>
      </c>
      <c r="AH542" s="146">
        <v>0</v>
      </c>
      <c r="AI542" s="144">
        <v>23</v>
      </c>
      <c r="AJ542" s="144">
        <v>31</v>
      </c>
      <c r="AK542" s="146">
        <v>42.592592592592595</v>
      </c>
      <c r="AL542" s="146">
        <v>57.407407407407405</v>
      </c>
      <c r="AM542" s="146">
        <v>100</v>
      </c>
      <c r="AN542" s="147">
        <v>42.351851851851855</v>
      </c>
    </row>
    <row r="543" spans="1:40" x14ac:dyDescent="0.25">
      <c r="A543" s="150" t="s">
        <v>1274</v>
      </c>
      <c r="B543" s="144" t="s">
        <v>1274</v>
      </c>
      <c r="C543" s="155" t="str">
        <f>VLOOKUP(A543,'Questions_de_Village_V1-2-1'!$A:$AB,1,FALSE)</f>
        <v>Talata</v>
      </c>
      <c r="D543" s="155" t="str">
        <f>VLOOKUP(A543,'Questions_de_Village_V1-2-1'!$A:$AB,9,FALSE)</f>
        <v>Talata 1</v>
      </c>
      <c r="E543" s="155">
        <f>VLOOKUP(A543,'Questions_de_Village_V1-2-1'!$A:$AB,4,FALSE)</f>
        <v>12.7644749473</v>
      </c>
      <c r="F543" s="155">
        <f>VLOOKUP(A543,'Questions_de_Village_V1-2-1'!$A:$AB,5,FALSE)</f>
        <v>17.0419057288</v>
      </c>
      <c r="G543" s="155">
        <f>VLOOKUP(A543,'Questions_de_Village_V1-2-1'!$A:$AB,6,FALSE)</f>
        <v>301.915419149</v>
      </c>
      <c r="H543" s="155"/>
      <c r="I543" s="155" t="str">
        <f>VLOOKUP(A543,'Questions_de_Village_V1-2-1'!$A:$AB,10,FALSE)</f>
        <v>Moito</v>
      </c>
      <c r="J543" s="155" t="str">
        <f>VLOOKUP(A543,'Questions_de_Village_V1-2-1'!$A:$AB,11,FALSE)</f>
        <v>Djokhana</v>
      </c>
      <c r="K543" s="155" t="str">
        <f>VLOOKUP(A543,'Questions_de_Village_V1-2-1'!$A:$AB,14,FALSE)</f>
        <v>bh_in_village</v>
      </c>
      <c r="L543" s="155">
        <f>VLOOKUP(A543,'Questions_de_Village_V1-2-1'!$A:$AB,15,FALSE)</f>
        <v>1</v>
      </c>
      <c r="M543" s="155">
        <f>VLOOKUP(A543,'Questions_de_Village_V1-2-1'!$A:$AB,16,FALSE)</f>
        <v>1</v>
      </c>
      <c r="N543" s="144"/>
      <c r="O543" s="144"/>
      <c r="P543" s="144">
        <v>1084</v>
      </c>
      <c r="Q543" s="144">
        <v>1260</v>
      </c>
      <c r="R543" s="144">
        <v>177</v>
      </c>
      <c r="S543" s="142">
        <v>1285</v>
      </c>
      <c r="T543" s="142">
        <v>919</v>
      </c>
      <c r="U543" s="146">
        <v>71.517509727626461</v>
      </c>
      <c r="V543" s="142">
        <v>468</v>
      </c>
      <c r="W543" s="146">
        <v>36.420233463035018</v>
      </c>
      <c r="X543" s="145">
        <v>7.2598870056497171</v>
      </c>
      <c r="Y543" s="145">
        <v>5.1920903954802258</v>
      </c>
      <c r="Z543" s="145">
        <v>2.6440677966101696</v>
      </c>
      <c r="AA543" s="148">
        <v>162</v>
      </c>
      <c r="AB543" s="146">
        <v>91.525423728813564</v>
      </c>
      <c r="AC543" s="148">
        <v>12</v>
      </c>
      <c r="AD543" s="146">
        <v>6.7796610169491522</v>
      </c>
      <c r="AE543" s="148">
        <v>1</v>
      </c>
      <c r="AF543" s="146">
        <v>0.56497175141242939</v>
      </c>
      <c r="AG543" s="148">
        <v>0</v>
      </c>
      <c r="AH543" s="146">
        <v>0</v>
      </c>
      <c r="AI543" s="144">
        <v>203</v>
      </c>
      <c r="AJ543" s="144">
        <v>265</v>
      </c>
      <c r="AK543" s="146">
        <v>43.376068376068375</v>
      </c>
      <c r="AL543" s="146">
        <v>56.623931623931625</v>
      </c>
      <c r="AM543" s="146">
        <v>100</v>
      </c>
      <c r="AN543" s="147">
        <v>24.715811965811966</v>
      </c>
    </row>
    <row r="544" spans="1:40" x14ac:dyDescent="0.25">
      <c r="A544" s="150" t="s">
        <v>1923</v>
      </c>
      <c r="B544" s="144" t="s">
        <v>1923</v>
      </c>
      <c r="C544" s="155" t="str">
        <f>VLOOKUP(A544,'Questions_de_Village_V1-2-1'!$A:$AB,1,FALSE)</f>
        <v>Tambola 1</v>
      </c>
      <c r="D544" s="155" t="str">
        <f>VLOOKUP(A544,'Questions_de_Village_V1-2-1'!$A:$AB,9,FALSE)</f>
        <v>Tamboula1</v>
      </c>
      <c r="E544" s="155">
        <f>VLOOKUP(A544,'Questions_de_Village_V1-2-1'!$A:$AB,4,FALSE)</f>
        <v>12.0432028654</v>
      </c>
      <c r="F544" s="155">
        <f>VLOOKUP(A544,'Questions_de_Village_V1-2-1'!$A:$AB,5,FALSE)</f>
        <v>17.244723696499999</v>
      </c>
      <c r="G544" s="155">
        <f>VLOOKUP(A544,'Questions_de_Village_V1-2-1'!$A:$AB,6,FALSE)</f>
        <v>346.29748055200002</v>
      </c>
      <c r="H544" s="155"/>
      <c r="I544" s="155" t="str">
        <f>VLOOKUP(A544,'Questions_de_Village_V1-2-1'!$A:$AB,10,FALSE)</f>
        <v>Amloudouba</v>
      </c>
      <c r="J544" s="155" t="str">
        <f>VLOOKUP(A544,'Questions_de_Village_V1-2-1'!$A:$AB,11,FALSE)</f>
        <v>Ouled_Bili</v>
      </c>
      <c r="K544" s="155" t="str">
        <f>VLOOKUP(A544,'Questions_de_Village_V1-2-1'!$A:$AB,14,FALSE)</f>
        <v>bh_in_village</v>
      </c>
      <c r="L544" s="155">
        <f>VLOOKUP(A544,'Questions_de_Village_V1-2-1'!$A:$AB,15,FALSE)</f>
        <v>1</v>
      </c>
      <c r="M544" s="155">
        <f>VLOOKUP(A544,'Questions_de_Village_V1-2-1'!$A:$AB,16,FALSE)</f>
        <v>0</v>
      </c>
      <c r="N544" s="144"/>
      <c r="O544" s="144"/>
      <c r="P544" s="144">
        <v>648</v>
      </c>
      <c r="Q544" s="144">
        <v>697</v>
      </c>
      <c r="R544" s="144">
        <v>50</v>
      </c>
      <c r="S544" s="142">
        <v>349</v>
      </c>
      <c r="T544" s="142">
        <v>241</v>
      </c>
      <c r="U544" s="146">
        <v>69.05444126074498</v>
      </c>
      <c r="V544" s="142">
        <v>94</v>
      </c>
      <c r="W544" s="146">
        <v>26.93409742120344</v>
      </c>
      <c r="X544" s="145">
        <v>6.98</v>
      </c>
      <c r="Y544" s="145">
        <v>5.2391304347826084</v>
      </c>
      <c r="Z544" s="145">
        <v>1.88</v>
      </c>
      <c r="AA544" s="148">
        <v>43</v>
      </c>
      <c r="AB544" s="146">
        <v>86</v>
      </c>
      <c r="AC544" s="148">
        <v>6</v>
      </c>
      <c r="AD544" s="146">
        <v>12</v>
      </c>
      <c r="AE544" s="148">
        <v>0</v>
      </c>
      <c r="AF544" s="146">
        <v>0</v>
      </c>
      <c r="AG544" s="148">
        <v>1</v>
      </c>
      <c r="AH544" s="146">
        <v>2</v>
      </c>
      <c r="AI544" s="144">
        <v>53</v>
      </c>
      <c r="AJ544" s="144">
        <v>41</v>
      </c>
      <c r="AK544" s="146">
        <v>56.38297872340425</v>
      </c>
      <c r="AL544" s="146">
        <v>43.61702127659575</v>
      </c>
      <c r="AM544" s="146">
        <v>100</v>
      </c>
      <c r="AN544" s="147">
        <v>34.287234042553195</v>
      </c>
    </row>
    <row r="545" spans="1:40" x14ac:dyDescent="0.25">
      <c r="A545" s="150" t="s">
        <v>1924</v>
      </c>
      <c r="B545" s="144" t="s">
        <v>1924</v>
      </c>
      <c r="C545" s="155" t="str">
        <f>VLOOKUP(A545,'Questions_de_Village_V1-2-1'!$A:$AB,1,FALSE)</f>
        <v>Tambola 2</v>
      </c>
      <c r="D545" s="155" t="str">
        <f>VLOOKUP(A545,'Questions_de_Village_V1-2-1'!$A:$AB,9,FALSE)</f>
        <v>Tamboula2</v>
      </c>
      <c r="E545" s="155">
        <f>VLOOKUP(A545,'Questions_de_Village_V1-2-1'!$A:$AB,4,FALSE)</f>
        <v>12.027846267499999</v>
      </c>
      <c r="F545" s="155">
        <f>VLOOKUP(A545,'Questions_de_Village_V1-2-1'!$A:$AB,5,FALSE)</f>
        <v>17.265010098899999</v>
      </c>
      <c r="G545" s="155">
        <f>VLOOKUP(A545,'Questions_de_Village_V1-2-1'!$A:$AB,6,FALSE)</f>
        <v>359.26575972099999</v>
      </c>
      <c r="H545" s="155"/>
      <c r="I545" s="155" t="str">
        <f>VLOOKUP(A545,'Questions_de_Village_V1-2-1'!$A:$AB,10,FALSE)</f>
        <v>Amloudouba</v>
      </c>
      <c r="J545" s="155" t="str">
        <f>VLOOKUP(A545,'Questions_de_Village_V1-2-1'!$A:$AB,11,FALSE)</f>
        <v>Ouled_Bili</v>
      </c>
      <c r="K545" s="155" t="str">
        <f>VLOOKUP(A545,'Questions_de_Village_V1-2-1'!$A:$AB,14,FALSE)</f>
        <v>swamp_far_away</v>
      </c>
      <c r="L545" s="155">
        <f>VLOOKUP(A545,'Questions_de_Village_V1-2-1'!$A:$AB,15,FALSE)</f>
        <v>0</v>
      </c>
      <c r="M545" s="155">
        <f>VLOOKUP(A545,'Questions_de_Village_V1-2-1'!$A:$AB,16,FALSE)</f>
        <v>0</v>
      </c>
      <c r="N545" s="144"/>
      <c r="O545" s="144"/>
      <c r="P545" s="144">
        <v>698</v>
      </c>
      <c r="Q545" s="144">
        <v>726</v>
      </c>
      <c r="R545" s="144">
        <v>29</v>
      </c>
      <c r="S545" s="142">
        <v>136</v>
      </c>
      <c r="T545" s="142">
        <v>85</v>
      </c>
      <c r="U545" s="146">
        <v>62.5</v>
      </c>
      <c r="V545" s="142">
        <v>32</v>
      </c>
      <c r="W545" s="146">
        <v>23.52941176470588</v>
      </c>
      <c r="X545" s="145">
        <v>4.6896551724137927</v>
      </c>
      <c r="Y545" s="145">
        <v>3.4</v>
      </c>
      <c r="Z545" s="145">
        <v>1.103448275862069</v>
      </c>
      <c r="AA545" s="148">
        <v>29</v>
      </c>
      <c r="AB545" s="146">
        <v>100</v>
      </c>
      <c r="AC545" s="148">
        <v>0</v>
      </c>
      <c r="AD545" s="146">
        <v>0</v>
      </c>
      <c r="AE545" s="148">
        <v>0</v>
      </c>
      <c r="AF545" s="146">
        <v>0</v>
      </c>
      <c r="AG545" s="148">
        <v>0</v>
      </c>
      <c r="AH545" s="146">
        <v>0</v>
      </c>
      <c r="AI545" s="144">
        <v>15</v>
      </c>
      <c r="AJ545" s="144">
        <v>17</v>
      </c>
      <c r="AK545" s="146">
        <v>46.875</v>
      </c>
      <c r="AL545" s="146">
        <v>53.125</v>
      </c>
      <c r="AM545" s="146">
        <v>100</v>
      </c>
      <c r="AN545" s="147">
        <v>32.5</v>
      </c>
    </row>
    <row r="546" spans="1:40" x14ac:dyDescent="0.25">
      <c r="A546" s="142" t="s">
        <v>866</v>
      </c>
      <c r="B546" s="144" t="s">
        <v>866</v>
      </c>
      <c r="C546" s="155" t="str">
        <f>VLOOKUP(A546,'Questions_de_Village_V1-2-1'!$A:$AB,1,FALSE)</f>
        <v>Tarbaro</v>
      </c>
      <c r="D546" s="155" t="str">
        <f>VLOOKUP(A546,'Questions_de_Village_V1-2-1'!$A:$AB,9,FALSE)</f>
        <v>Tarbaro</v>
      </c>
      <c r="E546" s="155">
        <f>VLOOKUP(A546,'Questions_de_Village_V1-2-1'!$A:$AB,4,FALSE)</f>
        <v>12.838244878399999</v>
      </c>
      <c r="F546" s="155">
        <f>VLOOKUP(A546,'Questions_de_Village_V1-2-1'!$A:$AB,5,FALSE)</f>
        <v>16.6911088126</v>
      </c>
      <c r="G546" s="155">
        <f>VLOOKUP(A546,'Questions_de_Village_V1-2-1'!$A:$AB,6,FALSE)</f>
        <v>298.11887939000002</v>
      </c>
      <c r="H546" s="155"/>
      <c r="I546" s="155" t="str">
        <f>VLOOKUP(A546,'Questions_de_Village_V1-2-1'!$A:$AB,10,FALSE)</f>
        <v>Moito</v>
      </c>
      <c r="J546" s="155" t="str">
        <f>VLOOKUP(A546,'Questions_de_Village_V1-2-1'!$A:$AB,11,FALSE)</f>
        <v>Tersefe</v>
      </c>
      <c r="K546" s="155" t="str">
        <f>VLOOKUP(A546,'Questions_de_Village_V1-2-1'!$A:$AB,14,FALSE)</f>
        <v>open_well_far_from_village</v>
      </c>
      <c r="L546" s="155">
        <f>VLOOKUP(A546,'Questions_de_Village_V1-2-1'!$A:$AB,15,FALSE)</f>
        <v>0</v>
      </c>
      <c r="M546" s="155">
        <f>VLOOKUP(A546,'Questions_de_Village_V1-2-1'!$A:$AB,16,FALSE)</f>
        <v>0</v>
      </c>
      <c r="N546" s="144"/>
      <c r="O546" s="144"/>
      <c r="P546" s="144">
        <v>1434</v>
      </c>
      <c r="Q546" s="144">
        <v>1502</v>
      </c>
      <c r="R546" s="144">
        <v>69</v>
      </c>
      <c r="S546" s="142">
        <v>451</v>
      </c>
      <c r="T546" s="142">
        <v>316</v>
      </c>
      <c r="U546" s="146">
        <v>70.066518847006648</v>
      </c>
      <c r="V546" s="142">
        <v>130</v>
      </c>
      <c r="W546" s="146">
        <v>28.824833702882486</v>
      </c>
      <c r="X546" s="145">
        <v>6.5362318840579707</v>
      </c>
      <c r="Y546" s="145">
        <v>4.5797101449275361</v>
      </c>
      <c r="Z546" s="145">
        <v>1.8840579710144927</v>
      </c>
      <c r="AA546" s="148">
        <v>62</v>
      </c>
      <c r="AB546" s="146">
        <v>89.85507246376811</v>
      </c>
      <c r="AC546" s="148">
        <v>6</v>
      </c>
      <c r="AD546" s="146">
        <v>8.695652173913043</v>
      </c>
      <c r="AE546" s="148">
        <v>0</v>
      </c>
      <c r="AF546" s="146">
        <v>0</v>
      </c>
      <c r="AG546" s="148">
        <v>0</v>
      </c>
      <c r="AH546" s="146">
        <v>0</v>
      </c>
      <c r="AI546" s="144">
        <v>55</v>
      </c>
      <c r="AJ546" s="144">
        <v>75</v>
      </c>
      <c r="AK546" s="146">
        <v>42.307692307692307</v>
      </c>
      <c r="AL546" s="146">
        <v>57.692307692307686</v>
      </c>
      <c r="AM546" s="146">
        <v>100</v>
      </c>
      <c r="AN546" s="147">
        <v>36.730769230769234</v>
      </c>
    </row>
    <row r="547" spans="1:40" x14ac:dyDescent="0.25">
      <c r="A547" s="142" t="s">
        <v>492</v>
      </c>
      <c r="B547" s="144" t="s">
        <v>492</v>
      </c>
      <c r="C547" s="155" t="str">
        <f>VLOOKUP(A547,'Questions_de_Village_V1-2-1'!$A:$AB,1,FALSE)</f>
        <v>Tchangam</v>
      </c>
      <c r="D547" s="155" t="str">
        <f>VLOOKUP(A547,'Questions_de_Village_V1-2-1'!$A:$AB,9,FALSE)</f>
        <v>Tchangam2</v>
      </c>
      <c r="E547" s="155">
        <f>VLOOKUP(A547,'Questions_de_Village_V1-2-1'!$A:$AB,4,FALSE)</f>
        <v>12.296692030999999</v>
      </c>
      <c r="F547" s="155">
        <f>VLOOKUP(A547,'Questions_de_Village_V1-2-1'!$A:$AB,5,FALSE)</f>
        <v>16.991507137900001</v>
      </c>
      <c r="G547" s="155">
        <f>VLOOKUP(A547,'Questions_de_Village_V1-2-1'!$A:$AB,6,FALSE)</f>
        <v>317.91067068900003</v>
      </c>
      <c r="H547" s="155"/>
      <c r="I547" s="155" t="str">
        <f>VLOOKUP(A547,'Questions_de_Village_V1-2-1'!$A:$AB,10,FALSE)</f>
        <v>Tania_2_Dukshi_</v>
      </c>
      <c r="J547" s="155" t="str">
        <f>VLOOKUP(A547,'Questions_de_Village_V1-2-1'!$A:$AB,11,FALSE)</f>
        <v>Bokoro</v>
      </c>
      <c r="K547" s="155" t="str">
        <f>VLOOKUP(A547,'Questions_de_Village_V1-2-1'!$A:$AB,14,FALSE)</f>
        <v>bh_in_village</v>
      </c>
      <c r="L547" s="155">
        <f>VLOOKUP(A547,'Questions_de_Village_V1-2-1'!$A:$AB,15,FALSE)</f>
        <v>1</v>
      </c>
      <c r="M547" s="155">
        <f>VLOOKUP(A547,'Questions_de_Village_V1-2-1'!$A:$AB,16,FALSE)</f>
        <v>0</v>
      </c>
      <c r="N547" s="144"/>
      <c r="O547" s="144"/>
      <c r="P547" s="144">
        <v>2833</v>
      </c>
      <c r="Q547" s="144">
        <v>2851</v>
      </c>
      <c r="R547" s="144">
        <v>19</v>
      </c>
      <c r="S547" s="142">
        <v>85</v>
      </c>
      <c r="T547" s="142">
        <v>49</v>
      </c>
      <c r="U547" s="146">
        <v>57.647058823529406</v>
      </c>
      <c r="V547" s="142">
        <v>32</v>
      </c>
      <c r="W547" s="146">
        <v>37.647058823529413</v>
      </c>
      <c r="X547" s="145">
        <v>4.4736842105263159</v>
      </c>
      <c r="Y547" s="145">
        <v>2.8823529411764706</v>
      </c>
      <c r="Z547" s="145">
        <v>1.6842105263157894</v>
      </c>
      <c r="AA547" s="148">
        <v>15</v>
      </c>
      <c r="AB547" s="146">
        <v>78.94736842105263</v>
      </c>
      <c r="AC547" s="148">
        <v>3</v>
      </c>
      <c r="AD547" s="146">
        <v>15.789473684210526</v>
      </c>
      <c r="AE547" s="148">
        <v>0</v>
      </c>
      <c r="AF547" s="146">
        <v>0</v>
      </c>
      <c r="AG547" s="148">
        <v>0</v>
      </c>
      <c r="AH547" s="146">
        <v>0</v>
      </c>
      <c r="AI547" s="144">
        <v>17</v>
      </c>
      <c r="AJ547" s="144">
        <v>15</v>
      </c>
      <c r="AK547" s="146">
        <v>53.125</v>
      </c>
      <c r="AL547" s="146">
        <v>46.875</v>
      </c>
      <c r="AM547" s="146">
        <v>100</v>
      </c>
      <c r="AN547" s="147">
        <v>33.34375</v>
      </c>
    </row>
    <row r="548" spans="1:40" x14ac:dyDescent="0.25">
      <c r="A548" s="142" t="s">
        <v>1234</v>
      </c>
      <c r="B548" s="144" t="s">
        <v>1234</v>
      </c>
      <c r="C548" s="155" t="str">
        <f>VLOOKUP(A548,'Questions_de_Village_V1-2-1'!$A:$AB,1,FALSE)</f>
        <v>Tchangam 1</v>
      </c>
      <c r="D548" s="155" t="str">
        <f>VLOOKUP(A548,'Questions_de_Village_V1-2-1'!$A:$AB,9,FALSE)</f>
        <v>Tchangam3</v>
      </c>
      <c r="E548" s="155">
        <f>VLOOKUP(A548,'Questions_de_Village_V1-2-1'!$A:$AB,4,FALSE)</f>
        <v>12.2929286242</v>
      </c>
      <c r="F548" s="155">
        <f>VLOOKUP(A548,'Questions_de_Village_V1-2-1'!$A:$AB,5,FALSE)</f>
        <v>16.988984762200001</v>
      </c>
      <c r="G548" s="155">
        <f>VLOOKUP(A548,'Questions_de_Village_V1-2-1'!$A:$AB,6,FALSE)</f>
        <v>315.92541437099999</v>
      </c>
      <c r="H548" s="155"/>
      <c r="I548" s="155" t="str">
        <f>VLOOKUP(A548,'Questions_de_Village_V1-2-1'!$A:$AB,10,FALSE)</f>
        <v>Tania_1_Bokoro_</v>
      </c>
      <c r="J548" s="155" t="str">
        <f>VLOOKUP(A548,'Questions_de_Village_V1-2-1'!$A:$AB,11,FALSE)</f>
        <v>Bokoro</v>
      </c>
      <c r="K548" s="155" t="str">
        <f>VLOOKUP(A548,'Questions_de_Village_V1-2-1'!$A:$AB,14,FALSE)</f>
        <v>bh_in_village</v>
      </c>
      <c r="L548" s="155">
        <f>VLOOKUP(A548,'Questions_de_Village_V1-2-1'!$A:$AB,15,FALSE)</f>
        <v>1</v>
      </c>
      <c r="M548" s="155">
        <f>VLOOKUP(A548,'Questions_de_Village_V1-2-1'!$A:$AB,16,FALSE)</f>
        <v>0</v>
      </c>
      <c r="N548" s="144"/>
      <c r="O548" s="144"/>
      <c r="P548" s="144">
        <v>2852</v>
      </c>
      <c r="Q548" s="144">
        <v>2887</v>
      </c>
      <c r="R548" s="144">
        <v>36</v>
      </c>
      <c r="S548" s="142">
        <v>210</v>
      </c>
      <c r="T548" s="142">
        <v>137</v>
      </c>
      <c r="U548" s="146">
        <v>65.238095238095241</v>
      </c>
      <c r="V548" s="142">
        <v>76</v>
      </c>
      <c r="W548" s="146">
        <v>36.19047619047619</v>
      </c>
      <c r="X548" s="145">
        <v>5.833333333333333</v>
      </c>
      <c r="Y548" s="145">
        <v>3.8055555555555554</v>
      </c>
      <c r="Z548" s="145">
        <v>2.1111111111111112</v>
      </c>
      <c r="AA548" s="148">
        <v>34</v>
      </c>
      <c r="AB548" s="146">
        <v>94.444444444444443</v>
      </c>
      <c r="AC548" s="148">
        <v>2</v>
      </c>
      <c r="AD548" s="146">
        <v>5.5555555555555554</v>
      </c>
      <c r="AE548" s="148">
        <v>0</v>
      </c>
      <c r="AF548" s="146">
        <v>0</v>
      </c>
      <c r="AG548" s="148">
        <v>0</v>
      </c>
      <c r="AH548" s="146">
        <v>0</v>
      </c>
      <c r="AI548" s="144">
        <v>44</v>
      </c>
      <c r="AJ548" s="144">
        <v>32</v>
      </c>
      <c r="AK548" s="146">
        <v>57.894736842105267</v>
      </c>
      <c r="AL548" s="146">
        <v>42.105263157894733</v>
      </c>
      <c r="AM548" s="146">
        <v>100</v>
      </c>
      <c r="AN548" s="147">
        <v>31.065789473684209</v>
      </c>
    </row>
    <row r="549" spans="1:40" x14ac:dyDescent="0.25">
      <c r="A549" s="142" t="s">
        <v>1235</v>
      </c>
      <c r="B549" s="144" t="s">
        <v>1235</v>
      </c>
      <c r="C549" s="155" t="str">
        <f>VLOOKUP(A549,'Questions_de_Village_V1-2-1'!$A:$AB,1,FALSE)</f>
        <v>Tchangam 2</v>
      </c>
      <c r="D549" s="155" t="str">
        <f>VLOOKUP(A549,'Questions_de_Village_V1-2-1'!$A:$AB,9,FALSE)</f>
        <v>Tchangam Hilélé</v>
      </c>
      <c r="E549" s="155">
        <f>VLOOKUP(A549,'Questions_de_Village_V1-2-1'!$A:$AB,4,FALSE)</f>
        <v>12.295074270200001</v>
      </c>
      <c r="F549" s="155">
        <f>VLOOKUP(A549,'Questions_de_Village_V1-2-1'!$A:$AB,5,FALSE)</f>
        <v>16.984145554600001</v>
      </c>
      <c r="G549" s="155">
        <f>VLOOKUP(A549,'Questions_de_Village_V1-2-1'!$A:$AB,6,FALSE)</f>
        <v>321.136725033</v>
      </c>
      <c r="H549" s="155"/>
      <c r="I549" s="155" t="str">
        <f>VLOOKUP(A549,'Questions_de_Village_V1-2-1'!$A:$AB,10,FALSE)</f>
        <v>Tania_1_Bokoro_</v>
      </c>
      <c r="J549" s="155" t="str">
        <f>VLOOKUP(A549,'Questions_de_Village_V1-2-1'!$A:$AB,11,FALSE)</f>
        <v>Bokoro</v>
      </c>
      <c r="K549" s="155" t="str">
        <f>VLOOKUP(A549,'Questions_de_Village_V1-2-1'!$A:$AB,14,FALSE)</f>
        <v>bh_in_next_village</v>
      </c>
      <c r="L549" s="155">
        <f>VLOOKUP(A549,'Questions_de_Village_V1-2-1'!$A:$AB,15,FALSE)</f>
        <v>0</v>
      </c>
      <c r="M549" s="155">
        <f>VLOOKUP(A549,'Questions_de_Village_V1-2-1'!$A:$AB,16,FALSE)</f>
        <v>0</v>
      </c>
      <c r="N549" s="144"/>
      <c r="O549" s="144"/>
      <c r="P549" s="144">
        <v>3368</v>
      </c>
      <c r="Q549" s="144">
        <v>3415</v>
      </c>
      <c r="R549" s="144">
        <v>48</v>
      </c>
      <c r="S549" s="142">
        <v>244</v>
      </c>
      <c r="T549" s="142">
        <v>150</v>
      </c>
      <c r="U549" s="146">
        <v>61.475409836065573</v>
      </c>
      <c r="V549" s="142">
        <v>67</v>
      </c>
      <c r="W549" s="146">
        <v>27.459016393442624</v>
      </c>
      <c r="X549" s="145">
        <v>5.083333333333333</v>
      </c>
      <c r="Y549" s="145">
        <v>3.4883720930232558</v>
      </c>
      <c r="Z549" s="145">
        <v>1.3958333333333333</v>
      </c>
      <c r="AA549" s="148">
        <v>45</v>
      </c>
      <c r="AB549" s="146">
        <v>93.75</v>
      </c>
      <c r="AC549" s="148">
        <v>3</v>
      </c>
      <c r="AD549" s="146">
        <v>6.25</v>
      </c>
      <c r="AE549" s="148">
        <v>0</v>
      </c>
      <c r="AF549" s="146">
        <v>0</v>
      </c>
      <c r="AG549" s="148">
        <v>0</v>
      </c>
      <c r="AH549" s="146">
        <v>0</v>
      </c>
      <c r="AI549" s="144">
        <v>32</v>
      </c>
      <c r="AJ549" s="144">
        <v>35</v>
      </c>
      <c r="AK549" s="146">
        <v>47.761194029850742</v>
      </c>
      <c r="AL549" s="146">
        <v>52.238805970149251</v>
      </c>
      <c r="AM549" s="146">
        <v>100</v>
      </c>
      <c r="AN549" s="147">
        <v>33.253731343283583</v>
      </c>
    </row>
    <row r="550" spans="1:40" x14ac:dyDescent="0.25">
      <c r="A550" s="142" t="s">
        <v>1236</v>
      </c>
      <c r="B550" s="144" t="s">
        <v>1236</v>
      </c>
      <c r="C550" s="155" t="str">
        <f>VLOOKUP(A550,'Questions_de_Village_V1-2-1'!$A:$AB,1,FALSE)</f>
        <v>Tchangam Hilele</v>
      </c>
      <c r="D550" s="155" t="str">
        <f>VLOOKUP(A550,'Questions_de_Village_V1-2-1'!$A:$AB,9,FALSE)</f>
        <v>Tchangam1</v>
      </c>
      <c r="E550" s="155">
        <f>VLOOKUP(A550,'Questions_de_Village_V1-2-1'!$A:$AB,4,FALSE)</f>
        <v>12.296491855599999</v>
      </c>
      <c r="F550" s="155">
        <f>VLOOKUP(A550,'Questions_de_Village_V1-2-1'!$A:$AB,5,FALSE)</f>
        <v>16.997792614000002</v>
      </c>
      <c r="G550" s="155">
        <f>VLOOKUP(A550,'Questions_de_Village_V1-2-1'!$A:$AB,6,FALSE)</f>
        <v>313.918806147</v>
      </c>
      <c r="H550" s="155"/>
      <c r="I550" s="155" t="str">
        <f>VLOOKUP(A550,'Questions_de_Village_V1-2-1'!$A:$AB,10,FALSE)</f>
        <v>Tania_1_Bokoro_</v>
      </c>
      <c r="J550" s="155" t="str">
        <f>VLOOKUP(A550,'Questions_de_Village_V1-2-1'!$A:$AB,11,FALSE)</f>
        <v>Bokoro</v>
      </c>
      <c r="K550" s="155" t="str">
        <f>VLOOKUP(A550,'Questions_de_Village_V1-2-1'!$A:$AB,14,FALSE)</f>
        <v>bh_in_village</v>
      </c>
      <c r="L550" s="155">
        <f>VLOOKUP(A550,'Questions_de_Village_V1-2-1'!$A:$AB,15,FALSE)</f>
        <v>1</v>
      </c>
      <c r="M550" s="155">
        <f>VLOOKUP(A550,'Questions_de_Village_V1-2-1'!$A:$AB,16,FALSE)</f>
        <v>0</v>
      </c>
      <c r="N550" s="144"/>
      <c r="O550" s="144"/>
      <c r="P550" s="144">
        <v>5106</v>
      </c>
      <c r="Q550" s="144">
        <v>5137</v>
      </c>
      <c r="R550" s="144">
        <v>32</v>
      </c>
      <c r="S550" s="142">
        <v>178</v>
      </c>
      <c r="T550" s="142">
        <v>111</v>
      </c>
      <c r="U550" s="146">
        <v>62.359550561797747</v>
      </c>
      <c r="V550" s="142">
        <v>56</v>
      </c>
      <c r="W550" s="146">
        <v>31.460674157303369</v>
      </c>
      <c r="X550" s="145">
        <v>5.5625</v>
      </c>
      <c r="Y550" s="145">
        <v>3.5806451612903225</v>
      </c>
      <c r="Z550" s="145">
        <v>1.75</v>
      </c>
      <c r="AA550" s="148">
        <v>29</v>
      </c>
      <c r="AB550" s="146">
        <v>90.625</v>
      </c>
      <c r="AC550" s="148">
        <v>3</v>
      </c>
      <c r="AD550" s="146">
        <v>9.375</v>
      </c>
      <c r="AE550" s="148">
        <v>0</v>
      </c>
      <c r="AF550" s="146">
        <v>0</v>
      </c>
      <c r="AG550" s="148">
        <v>0</v>
      </c>
      <c r="AH550" s="146">
        <v>0</v>
      </c>
      <c r="AI550" s="144">
        <v>20</v>
      </c>
      <c r="AJ550" s="144">
        <v>36</v>
      </c>
      <c r="AK550" s="146">
        <v>35.714285714285715</v>
      </c>
      <c r="AL550" s="146">
        <v>64.285714285714292</v>
      </c>
      <c r="AM550" s="146">
        <v>100</v>
      </c>
      <c r="AN550" s="147">
        <v>34.964285714285715</v>
      </c>
    </row>
    <row r="551" spans="1:40" x14ac:dyDescent="0.25">
      <c r="A551" s="150" t="s">
        <v>1491</v>
      </c>
      <c r="B551" s="144" t="s">
        <v>2031</v>
      </c>
      <c r="C551" s="155" t="str">
        <f>VLOOKUP(A551,'Questions_de_Village_V1-2-1'!$A:$AB,1,FALSE)</f>
        <v>Tchawai  Alkoudou1</v>
      </c>
      <c r="D551" s="155" t="str">
        <f>VLOOKUP(A551,'Questions_de_Village_V1-2-1'!$A:$AB,9,FALSE)</f>
        <v>Tchawaï Alkoudou 1</v>
      </c>
      <c r="E551" s="155">
        <f>VLOOKUP(A551,'Questions_de_Village_V1-2-1'!$A:$AB,4,FALSE)</f>
        <v>12.270816958699999</v>
      </c>
      <c r="F551" s="155">
        <f>VLOOKUP(A551,'Questions_de_Village_V1-2-1'!$A:$AB,5,FALSE)</f>
        <v>17.154772190500001</v>
      </c>
      <c r="G551" s="155">
        <f>VLOOKUP(A551,'Questions_de_Village_V1-2-1'!$A:$AB,6,FALSE)</f>
        <v>310.03292829100002</v>
      </c>
      <c r="H551" s="155"/>
      <c r="I551" s="155" t="str">
        <f>VLOOKUP(A551,'Questions_de_Village_V1-2-1'!$A:$AB,10,FALSE)</f>
        <v>Tania_2_Dukshi_</v>
      </c>
      <c r="J551" s="155" t="str">
        <f>VLOOKUP(A551,'Questions_de_Village_V1-2-1'!$A:$AB,11,FALSE)</f>
        <v>Tchawai</v>
      </c>
      <c r="K551" s="155" t="str">
        <f>VLOOKUP(A551,'Questions_de_Village_V1-2-1'!$A:$AB,14,FALSE)</f>
        <v>bh_in_next_village</v>
      </c>
      <c r="L551" s="155">
        <f>VLOOKUP(A551,'Questions_de_Village_V1-2-1'!$A:$AB,15,FALSE)</f>
        <v>0</v>
      </c>
      <c r="M551" s="155">
        <f>VLOOKUP(A551,'Questions_de_Village_V1-2-1'!$A:$AB,16,FALSE)</f>
        <v>2</v>
      </c>
      <c r="N551" s="144"/>
      <c r="O551" s="144"/>
      <c r="P551" s="144">
        <v>952</v>
      </c>
      <c r="Q551" s="144">
        <v>1063</v>
      </c>
      <c r="R551" s="144">
        <v>112</v>
      </c>
      <c r="S551" s="142">
        <v>660</v>
      </c>
      <c r="T551" s="142">
        <v>437</v>
      </c>
      <c r="U551" s="146">
        <v>66.212121212121218</v>
      </c>
      <c r="V551" s="142">
        <v>171</v>
      </c>
      <c r="W551" s="146">
        <v>25.90909090909091</v>
      </c>
      <c r="X551" s="145">
        <v>5.8928571428571432</v>
      </c>
      <c r="Y551" s="145">
        <v>3.9017857142857144</v>
      </c>
      <c r="Z551" s="145">
        <v>1.5267857142857142</v>
      </c>
      <c r="AA551" s="148">
        <v>102</v>
      </c>
      <c r="AB551" s="146">
        <v>91.071428571428569</v>
      </c>
      <c r="AC551" s="148">
        <v>7</v>
      </c>
      <c r="AD551" s="146">
        <v>6.25</v>
      </c>
      <c r="AE551" s="148">
        <v>2</v>
      </c>
      <c r="AF551" s="146">
        <v>1.7857142857142856</v>
      </c>
      <c r="AG551" s="148">
        <v>0</v>
      </c>
      <c r="AH551" s="146">
        <v>0</v>
      </c>
      <c r="AI551" s="144">
        <v>74</v>
      </c>
      <c r="AJ551" s="144">
        <v>96</v>
      </c>
      <c r="AK551" s="146">
        <v>43.274853801169591</v>
      </c>
      <c r="AL551" s="146">
        <v>56.140350877192979</v>
      </c>
      <c r="AM551" s="146">
        <v>99.415204678362571</v>
      </c>
      <c r="AN551" s="147">
        <v>33.549707602339183</v>
      </c>
    </row>
    <row r="552" spans="1:40" x14ac:dyDescent="0.25">
      <c r="A552" s="150" t="s">
        <v>1492</v>
      </c>
      <c r="B552" s="144" t="s">
        <v>2031</v>
      </c>
      <c r="C552" s="155" t="str">
        <f>VLOOKUP(A552,'Questions_de_Village_V1-2-1'!$A:$AB,1,FALSE)</f>
        <v>Tchawai  Saba</v>
      </c>
      <c r="D552" s="155" t="str">
        <f>VLOOKUP(A552,'Questions_de_Village_V1-2-1'!$A:$AB,9,FALSE)</f>
        <v>Tchawaye Saba</v>
      </c>
      <c r="E552" s="155">
        <f>VLOOKUP(A552,'Questions_de_Village_V1-2-1'!$A:$AB,4,FALSE)</f>
        <v>12.2434568999</v>
      </c>
      <c r="F552" s="155">
        <f>VLOOKUP(A552,'Questions_de_Village_V1-2-1'!$A:$AB,5,FALSE)</f>
        <v>17.1642492639</v>
      </c>
      <c r="G552" s="155">
        <f>VLOOKUP(A552,'Questions_de_Village_V1-2-1'!$A:$AB,6,FALSE)</f>
        <v>303.42304842499999</v>
      </c>
      <c r="H552" s="155"/>
      <c r="I552" s="155" t="str">
        <f>VLOOKUP(A552,'Questions_de_Village_V1-2-1'!$A:$AB,10,FALSE)</f>
        <v>Tania_2_Dukshi_</v>
      </c>
      <c r="J552" s="155" t="str">
        <f>VLOOKUP(A552,'Questions_de_Village_V1-2-1'!$A:$AB,11,FALSE)</f>
        <v>Tchawai</v>
      </c>
      <c r="K552" s="155" t="str">
        <f>VLOOKUP(A552,'Questions_de_Village_V1-2-1'!$A:$AB,14,FALSE)</f>
        <v>bh_in_village</v>
      </c>
      <c r="L552" s="155">
        <f>VLOOKUP(A552,'Questions_de_Village_V1-2-1'!$A:$AB,15,FALSE)</f>
        <v>1</v>
      </c>
      <c r="M552" s="155">
        <f>VLOOKUP(A552,'Questions_de_Village_V1-2-1'!$A:$AB,16,FALSE)</f>
        <v>0</v>
      </c>
      <c r="N552" s="144"/>
      <c r="O552" s="144"/>
      <c r="P552" s="144">
        <v>936</v>
      </c>
      <c r="Q552" s="144">
        <v>951</v>
      </c>
      <c r="R552" s="144">
        <v>16</v>
      </c>
      <c r="S552" s="142">
        <v>85</v>
      </c>
      <c r="T552" s="142">
        <v>56</v>
      </c>
      <c r="U552" s="146">
        <v>65.882352941176464</v>
      </c>
      <c r="V552" s="142">
        <v>18</v>
      </c>
      <c r="W552" s="146">
        <v>21.176470588235293</v>
      </c>
      <c r="X552" s="145">
        <v>5.3125</v>
      </c>
      <c r="Y552" s="145">
        <v>3.5</v>
      </c>
      <c r="Z552" s="145">
        <v>1.125</v>
      </c>
      <c r="AA552" s="148">
        <v>16</v>
      </c>
      <c r="AB552" s="146">
        <v>100</v>
      </c>
      <c r="AC552" s="148">
        <v>0</v>
      </c>
      <c r="AD552" s="146">
        <v>0</v>
      </c>
      <c r="AE552" s="148">
        <v>0</v>
      </c>
      <c r="AF552" s="146">
        <v>0</v>
      </c>
      <c r="AG552" s="148">
        <v>0</v>
      </c>
      <c r="AH552" s="146">
        <v>0</v>
      </c>
      <c r="AI552" s="144">
        <v>8</v>
      </c>
      <c r="AJ552" s="144">
        <v>10</v>
      </c>
      <c r="AK552" s="146">
        <v>44.444444444444443</v>
      </c>
      <c r="AL552" s="146">
        <v>55.555555555555557</v>
      </c>
      <c r="AM552" s="146">
        <v>100</v>
      </c>
      <c r="AN552" s="147">
        <v>39.388888888888886</v>
      </c>
    </row>
    <row r="553" spans="1:40" x14ac:dyDescent="0.25">
      <c r="A553" s="150" t="s">
        <v>1493</v>
      </c>
      <c r="B553" s="144" t="s">
        <v>2031</v>
      </c>
      <c r="C553" s="155" t="str">
        <f>VLOOKUP(A553,'Questions_de_Village_V1-2-1'!$A:$AB,1,FALSE)</f>
        <v>Tchawai Achaina</v>
      </c>
      <c r="D553" s="155" t="str">
        <f>VLOOKUP(A553,'Questions_de_Village_V1-2-1'!$A:$AB,9,FALSE)</f>
        <v>Achana1</v>
      </c>
      <c r="E553" s="155">
        <f>VLOOKUP(A553,'Questions_de_Village_V1-2-1'!$A:$AB,4,FALSE)</f>
        <v>12.2414783118</v>
      </c>
      <c r="F553" s="155">
        <f>VLOOKUP(A553,'Questions_de_Village_V1-2-1'!$A:$AB,5,FALSE)</f>
        <v>17.1605829497</v>
      </c>
      <c r="G553" s="155">
        <f>VLOOKUP(A553,'Questions_de_Village_V1-2-1'!$A:$AB,6,FALSE)</f>
        <v>319.09707235100001</v>
      </c>
      <c r="H553" s="155"/>
      <c r="I553" s="155" t="str">
        <f>VLOOKUP(A553,'Questions_de_Village_V1-2-1'!$A:$AB,10,FALSE)</f>
        <v>Tania_2_Dukshi_</v>
      </c>
      <c r="J553" s="155" t="str">
        <f>VLOOKUP(A553,'Questions_de_Village_V1-2-1'!$A:$AB,11,FALSE)</f>
        <v>Tchawai</v>
      </c>
      <c r="K553" s="155" t="str">
        <f>VLOOKUP(A553,'Questions_de_Village_V1-2-1'!$A:$AB,14,FALSE)</f>
        <v>bh_in_village</v>
      </c>
      <c r="L553" s="155">
        <f>VLOOKUP(A553,'Questions_de_Village_V1-2-1'!$A:$AB,15,FALSE)</f>
        <v>1</v>
      </c>
      <c r="M553" s="155">
        <f>VLOOKUP(A553,'Questions_de_Village_V1-2-1'!$A:$AB,16,FALSE)</f>
        <v>0</v>
      </c>
      <c r="N553" s="144"/>
      <c r="O553" s="144"/>
      <c r="P553" s="144">
        <v>1132</v>
      </c>
      <c r="Q553" s="144">
        <v>1161</v>
      </c>
      <c r="R553" s="144">
        <v>30</v>
      </c>
      <c r="S553" s="142">
        <v>163</v>
      </c>
      <c r="T553" s="142">
        <v>104</v>
      </c>
      <c r="U553" s="146">
        <v>63.803680981595093</v>
      </c>
      <c r="V553" s="142">
        <v>53</v>
      </c>
      <c r="W553" s="146">
        <v>32.515337423312886</v>
      </c>
      <c r="X553" s="145">
        <v>5.4333333333333336</v>
      </c>
      <c r="Y553" s="145">
        <v>3.4666666666666668</v>
      </c>
      <c r="Z553" s="145">
        <v>1.7666666666666666</v>
      </c>
      <c r="AA553" s="148">
        <v>30</v>
      </c>
      <c r="AB553" s="146">
        <v>100</v>
      </c>
      <c r="AC553" s="148">
        <v>0</v>
      </c>
      <c r="AD553" s="146">
        <v>0</v>
      </c>
      <c r="AE553" s="148">
        <v>0</v>
      </c>
      <c r="AF553" s="146">
        <v>0</v>
      </c>
      <c r="AG553" s="148">
        <v>0</v>
      </c>
      <c r="AH553" s="146">
        <v>0</v>
      </c>
      <c r="AI553" s="144">
        <v>26</v>
      </c>
      <c r="AJ553" s="144">
        <v>27</v>
      </c>
      <c r="AK553" s="146">
        <v>49.056603773584904</v>
      </c>
      <c r="AL553" s="146">
        <v>50.943396226415096</v>
      </c>
      <c r="AM553" s="146">
        <v>100</v>
      </c>
      <c r="AN553" s="147">
        <v>33.339622641509436</v>
      </c>
    </row>
    <row r="554" spans="1:40" x14ac:dyDescent="0.25">
      <c r="A554" s="150" t="s">
        <v>1494</v>
      </c>
      <c r="B554" s="144" t="s">
        <v>1494</v>
      </c>
      <c r="C554" s="155" t="str">
        <f>VLOOKUP(A554,'Questions_de_Village_V1-2-1'!$A:$AB,1,FALSE)</f>
        <v>Tchawai Alhimede</v>
      </c>
      <c r="D554" s="155" t="str">
        <f>VLOOKUP(A554,'Questions_de_Village_V1-2-1'!$A:$AB,9,FALSE)</f>
        <v>Tchaway Himede</v>
      </c>
      <c r="E554" s="155">
        <f>VLOOKUP(A554,'Questions_de_Village_V1-2-1'!$A:$AB,4,FALSE)</f>
        <v>12.2861314595</v>
      </c>
      <c r="F554" s="155">
        <f>VLOOKUP(A554,'Questions_de_Village_V1-2-1'!$A:$AB,5,FALSE)</f>
        <v>17.197444113500001</v>
      </c>
      <c r="G554" s="155">
        <f>VLOOKUP(A554,'Questions_de_Village_V1-2-1'!$A:$AB,6,FALSE)</f>
        <v>308.42538103200002</v>
      </c>
      <c r="H554" s="155"/>
      <c r="I554" s="155" t="str">
        <f>VLOOKUP(A554,'Questions_de_Village_V1-2-1'!$A:$AB,10,FALSE)</f>
        <v>Tania_1_Bokoro_</v>
      </c>
      <c r="J554" s="155" t="str">
        <f>VLOOKUP(A554,'Questions_de_Village_V1-2-1'!$A:$AB,11,FALSE)</f>
        <v>Tchawai</v>
      </c>
      <c r="K554" s="155" t="str">
        <f>VLOOKUP(A554,'Questions_de_Village_V1-2-1'!$A:$AB,14,FALSE)</f>
        <v>bh_in_village</v>
      </c>
      <c r="L554" s="155">
        <f>VLOOKUP(A554,'Questions_de_Village_V1-2-1'!$A:$AB,15,FALSE)</f>
        <v>1</v>
      </c>
      <c r="M554" s="155">
        <f>VLOOKUP(A554,'Questions_de_Village_V1-2-1'!$A:$AB,16,FALSE)</f>
        <v>1</v>
      </c>
      <c r="N554" s="144"/>
      <c r="O554" s="144"/>
      <c r="P554" s="144">
        <v>923</v>
      </c>
      <c r="Q554" s="144">
        <v>935</v>
      </c>
      <c r="R554" s="144">
        <v>13</v>
      </c>
      <c r="S554" s="142">
        <v>78</v>
      </c>
      <c r="T554" s="142">
        <v>55</v>
      </c>
      <c r="U554" s="146">
        <v>70.512820512820511</v>
      </c>
      <c r="V554" s="142">
        <v>20</v>
      </c>
      <c r="W554" s="146">
        <v>25.641025641025639</v>
      </c>
      <c r="X554" s="145">
        <v>6</v>
      </c>
      <c r="Y554" s="145">
        <v>4.2307692307692308</v>
      </c>
      <c r="Z554" s="145">
        <v>1.5384615384615385</v>
      </c>
      <c r="AA554" s="148">
        <v>13</v>
      </c>
      <c r="AB554" s="146">
        <v>100</v>
      </c>
      <c r="AC554" s="148">
        <v>0</v>
      </c>
      <c r="AD554" s="146">
        <v>0</v>
      </c>
      <c r="AE554" s="148">
        <v>0</v>
      </c>
      <c r="AF554" s="146">
        <v>0</v>
      </c>
      <c r="AG554" s="148">
        <v>0</v>
      </c>
      <c r="AH554" s="146">
        <v>0</v>
      </c>
      <c r="AI554" s="144">
        <v>12</v>
      </c>
      <c r="AJ554" s="144">
        <v>8</v>
      </c>
      <c r="AK554" s="146">
        <v>60</v>
      </c>
      <c r="AL554" s="146">
        <v>40</v>
      </c>
      <c r="AM554" s="146">
        <v>100</v>
      </c>
      <c r="AN554" s="147">
        <v>35.549999999999997</v>
      </c>
    </row>
    <row r="555" spans="1:40" x14ac:dyDescent="0.25">
      <c r="A555" s="150" t="s">
        <v>1495</v>
      </c>
      <c r="B555" s="144" t="s">
        <v>2031</v>
      </c>
      <c r="C555" s="155" t="str">
        <f>VLOOKUP(A555,'Questions_de_Village_V1-2-1'!$A:$AB,1,FALSE)</f>
        <v>Tchawai Saba2</v>
      </c>
      <c r="D555" s="155" t="str">
        <f>VLOOKUP(A555,'Questions_de_Village_V1-2-1'!$A:$AB,9,FALSE)</f>
        <v>Tchaway Saba2</v>
      </c>
      <c r="E555" s="155">
        <f>VLOOKUP(A555,'Questions_de_Village_V1-2-1'!$A:$AB,4,FALSE)</f>
        <v>12.239269848699999</v>
      </c>
      <c r="F555" s="155">
        <f>VLOOKUP(A555,'Questions_de_Village_V1-2-1'!$A:$AB,5,FALSE)</f>
        <v>17.160011774000001</v>
      </c>
      <c r="G555" s="155">
        <f>VLOOKUP(A555,'Questions_de_Village_V1-2-1'!$A:$AB,6,FALSE)</f>
        <v>335.66530094000001</v>
      </c>
      <c r="H555" s="155"/>
      <c r="I555" s="155" t="str">
        <f>VLOOKUP(A555,'Questions_de_Village_V1-2-1'!$A:$AB,10,FALSE)</f>
        <v>Tania_2_Dukshi_</v>
      </c>
      <c r="J555" s="155" t="str">
        <f>VLOOKUP(A555,'Questions_de_Village_V1-2-1'!$A:$AB,11,FALSE)</f>
        <v>Tchawai</v>
      </c>
      <c r="K555" s="155" t="str">
        <f>VLOOKUP(A555,'Questions_de_Village_V1-2-1'!$A:$AB,14,FALSE)</f>
        <v>bh_in_village</v>
      </c>
      <c r="L555" s="155">
        <f>VLOOKUP(A555,'Questions_de_Village_V1-2-1'!$A:$AB,15,FALSE)</f>
        <v>1</v>
      </c>
      <c r="M555" s="155">
        <f>VLOOKUP(A555,'Questions_de_Village_V1-2-1'!$A:$AB,16,FALSE)</f>
        <v>0</v>
      </c>
      <c r="N555" s="144"/>
      <c r="O555" s="144"/>
      <c r="P555" s="144">
        <v>1064</v>
      </c>
      <c r="Q555" s="144">
        <v>1131</v>
      </c>
      <c r="R555" s="144">
        <v>68</v>
      </c>
      <c r="S555" s="142">
        <v>409</v>
      </c>
      <c r="T555" s="142">
        <v>272</v>
      </c>
      <c r="U555" s="146">
        <v>66.503667481662589</v>
      </c>
      <c r="V555" s="142">
        <v>68</v>
      </c>
      <c r="W555" s="146">
        <v>16.625916870415647</v>
      </c>
      <c r="X555" s="145">
        <v>6.0147058823529411</v>
      </c>
      <c r="Y555" s="145">
        <v>4</v>
      </c>
      <c r="Z555" s="145">
        <v>1</v>
      </c>
      <c r="AA555" s="148">
        <v>60</v>
      </c>
      <c r="AB555" s="146">
        <v>88.235294117647058</v>
      </c>
      <c r="AC555" s="148">
        <v>8</v>
      </c>
      <c r="AD555" s="146">
        <v>11.76470588235294</v>
      </c>
      <c r="AE555" s="148">
        <v>0</v>
      </c>
      <c r="AF555" s="146">
        <v>0</v>
      </c>
      <c r="AG555" s="148">
        <v>0</v>
      </c>
      <c r="AH555" s="146">
        <v>0</v>
      </c>
      <c r="AI555" s="144">
        <v>25</v>
      </c>
      <c r="AJ555" s="144">
        <v>43</v>
      </c>
      <c r="AK555" s="146">
        <v>36.764705882352942</v>
      </c>
      <c r="AL555" s="146">
        <v>63.235294117647058</v>
      </c>
      <c r="AM555" s="146">
        <v>100</v>
      </c>
      <c r="AN555" s="147">
        <v>30.602941176470587</v>
      </c>
    </row>
    <row r="556" spans="1:40" x14ac:dyDescent="0.25">
      <c r="A556" s="150" t="s">
        <v>1249</v>
      </c>
      <c r="B556" s="144" t="s">
        <v>1249</v>
      </c>
      <c r="C556" s="155" t="str">
        <f>VLOOKUP(A556,'Questions_de_Village_V1-2-1'!$A:$AB,1,FALSE)</f>
        <v>Tchok Chari</v>
      </c>
      <c r="D556" s="155" t="str">
        <f>VLOOKUP(A556,'Questions_de_Village_V1-2-1'!$A:$AB,9,FALSE)</f>
        <v>Tchok Chari</v>
      </c>
      <c r="E556" s="155">
        <f>VLOOKUP(A556,'Questions_de_Village_V1-2-1'!$A:$AB,4,FALSE)</f>
        <v>12.0425286138</v>
      </c>
      <c r="F556" s="155">
        <f>VLOOKUP(A556,'Questions_de_Village_V1-2-1'!$A:$AB,5,FALSE)</f>
        <v>17.1140907001</v>
      </c>
      <c r="G556" s="155">
        <f>VLOOKUP(A556,'Questions_de_Village_V1-2-1'!$A:$AB,6,FALSE)</f>
        <v>328.301710748</v>
      </c>
      <c r="H556" s="155"/>
      <c r="I556" s="155" t="str">
        <f>VLOOKUP(A556,'Questions_de_Village_V1-2-1'!$A:$AB,10,FALSE)</f>
        <v>Tania_2_Dukshi_</v>
      </c>
      <c r="J556" s="155" t="str">
        <f>VLOOKUP(A556,'Questions_de_Village_V1-2-1'!$A:$AB,11,FALSE)</f>
        <v>Dilbini</v>
      </c>
      <c r="K556" s="155" t="str">
        <f>VLOOKUP(A556,'Questions_de_Village_V1-2-1'!$A:$AB,14,FALSE)</f>
        <v>bh_in_village</v>
      </c>
      <c r="L556" s="155">
        <f>VLOOKUP(A556,'Questions_de_Village_V1-2-1'!$A:$AB,15,FALSE)</f>
        <v>1</v>
      </c>
      <c r="M556" s="155">
        <f>VLOOKUP(A556,'Questions_de_Village_V1-2-1'!$A:$AB,16,FALSE)</f>
        <v>0</v>
      </c>
      <c r="N556" s="144"/>
      <c r="O556" s="144"/>
      <c r="P556" s="144">
        <v>1165</v>
      </c>
      <c r="Q556" s="144">
        <v>1202</v>
      </c>
      <c r="R556" s="144">
        <v>38</v>
      </c>
      <c r="S556" s="142">
        <v>285</v>
      </c>
      <c r="T556" s="142">
        <v>201</v>
      </c>
      <c r="U556" s="146">
        <v>70.526315789473685</v>
      </c>
      <c r="V556" s="142">
        <v>86</v>
      </c>
      <c r="W556" s="146">
        <v>30.175438596491226</v>
      </c>
      <c r="X556" s="145">
        <v>7.5</v>
      </c>
      <c r="Y556" s="145">
        <v>5.4324324324324325</v>
      </c>
      <c r="Z556" s="145">
        <v>2.263157894736842</v>
      </c>
      <c r="AA556" s="148">
        <v>30</v>
      </c>
      <c r="AB556" s="146">
        <v>78.94736842105263</v>
      </c>
      <c r="AC556" s="148">
        <v>8</v>
      </c>
      <c r="AD556" s="146">
        <v>21.052631578947366</v>
      </c>
      <c r="AE556" s="148">
        <v>0</v>
      </c>
      <c r="AF556" s="146">
        <v>0</v>
      </c>
      <c r="AG556" s="148">
        <v>0</v>
      </c>
      <c r="AH556" s="146">
        <v>0</v>
      </c>
      <c r="AI556" s="144">
        <v>40</v>
      </c>
      <c r="AJ556" s="144">
        <v>46</v>
      </c>
      <c r="AK556" s="146">
        <v>46.511627906976742</v>
      </c>
      <c r="AL556" s="146">
        <v>53.488372093023251</v>
      </c>
      <c r="AM556" s="146">
        <v>100</v>
      </c>
      <c r="AN556" s="147">
        <v>35.534883720930232</v>
      </c>
    </row>
    <row r="557" spans="1:40" x14ac:dyDescent="0.25">
      <c r="A557" s="142" t="s">
        <v>1829</v>
      </c>
      <c r="B557" s="144" t="s">
        <v>1967</v>
      </c>
      <c r="C557" s="155" t="e">
        <f>VLOOKUP(A557,'Questions_de_Village_V1-2-1'!$A:$AB,1,FALSE)</f>
        <v>#N/A</v>
      </c>
      <c r="D557" s="155" t="e">
        <f>VLOOKUP(A557,'Questions_de_Village_V1-2-1'!$A:$AB,9,FALSE)</f>
        <v>#N/A</v>
      </c>
      <c r="E557" s="155" t="e">
        <f>VLOOKUP(A557,'Questions_de_Village_V1-2-1'!$A:$AB,4,FALSE)</f>
        <v>#N/A</v>
      </c>
      <c r="F557" s="155" t="e">
        <f>VLOOKUP(A557,'Questions_de_Village_V1-2-1'!$A:$AB,5,FALSE)</f>
        <v>#N/A</v>
      </c>
      <c r="G557" s="155" t="e">
        <f>VLOOKUP(A557,'Questions_de_Village_V1-2-1'!$A:$AB,6,FALSE)</f>
        <v>#N/A</v>
      </c>
      <c r="H557" s="155"/>
      <c r="I557" s="155" t="e">
        <f>VLOOKUP(A557,'Questions_de_Village_V1-2-1'!$A:$AB,10,FALSE)</f>
        <v>#N/A</v>
      </c>
      <c r="J557" s="155" t="e">
        <f>VLOOKUP(A557,'Questions_de_Village_V1-2-1'!$A:$AB,11,FALSE)</f>
        <v>#N/A</v>
      </c>
      <c r="K557" s="155" t="e">
        <f>VLOOKUP(A557,'Questions_de_Village_V1-2-1'!$A:$AB,14,FALSE)</f>
        <v>#N/A</v>
      </c>
      <c r="L557" s="155" t="e">
        <f>VLOOKUP(A557,'Questions_de_Village_V1-2-1'!$A:$AB,15,FALSE)</f>
        <v>#N/A</v>
      </c>
      <c r="M557" s="155" t="e">
        <f>VLOOKUP(A557,'Questions_de_Village_V1-2-1'!$A:$AB,16,FALSE)</f>
        <v>#N/A</v>
      </c>
      <c r="N557" s="144"/>
      <c r="O557" s="144"/>
      <c r="P557" s="144">
        <v>2418</v>
      </c>
      <c r="Q557" s="144">
        <v>2474</v>
      </c>
      <c r="R557" s="144">
        <v>57</v>
      </c>
      <c r="S557" s="142">
        <v>348</v>
      </c>
      <c r="T557" s="142">
        <v>240</v>
      </c>
      <c r="U557" s="146">
        <v>68.965517241379317</v>
      </c>
      <c r="V557" s="142">
        <v>111</v>
      </c>
      <c r="W557" s="146">
        <v>31.896551724137932</v>
      </c>
      <c r="X557" s="145">
        <v>6.1052631578947372</v>
      </c>
      <c r="Y557" s="145">
        <v>4.2105263157894735</v>
      </c>
      <c r="Z557" s="145">
        <v>1.9473684210526316</v>
      </c>
      <c r="AA557" s="148">
        <v>56</v>
      </c>
      <c r="AB557" s="146">
        <v>98.245614035087712</v>
      </c>
      <c r="AC557" s="148">
        <v>0</v>
      </c>
      <c r="AD557" s="146">
        <v>0</v>
      </c>
      <c r="AE557" s="148">
        <v>0</v>
      </c>
      <c r="AF557" s="146">
        <v>0</v>
      </c>
      <c r="AG557" s="148">
        <v>0</v>
      </c>
      <c r="AH557" s="146">
        <v>0</v>
      </c>
      <c r="AI557" s="144">
        <v>53</v>
      </c>
      <c r="AJ557" s="144">
        <v>58</v>
      </c>
      <c r="AK557" s="146">
        <v>47.747747747747752</v>
      </c>
      <c r="AL557" s="146">
        <v>52.252252252252248</v>
      </c>
      <c r="AM557" s="146">
        <v>100</v>
      </c>
      <c r="AN557" s="147">
        <v>36.126126126126124</v>
      </c>
    </row>
    <row r="558" spans="1:40" x14ac:dyDescent="0.25">
      <c r="A558" s="150" t="s">
        <v>1410</v>
      </c>
      <c r="B558" s="144" t="s">
        <v>1410</v>
      </c>
      <c r="C558" s="155" t="str">
        <f>VLOOKUP(A558,'Questions_de_Village_V1-2-1'!$A:$AB,1,FALSE)</f>
        <v>Tchutchuna</v>
      </c>
      <c r="D558" s="155" t="str">
        <f>VLOOKUP(A558,'Questions_de_Village_V1-2-1'!$A:$AB,9,FALSE)</f>
        <v>Tchoutchouna</v>
      </c>
      <c r="E558" s="155">
        <f>VLOOKUP(A558,'Questions_de_Village_V1-2-1'!$A:$AB,4,FALSE)</f>
        <v>12.5848340371</v>
      </c>
      <c r="F558" s="155">
        <f>VLOOKUP(A558,'Questions_de_Village_V1-2-1'!$A:$AB,5,FALSE)</f>
        <v>16.561319365100001</v>
      </c>
      <c r="G558" s="155">
        <f>VLOOKUP(A558,'Questions_de_Village_V1-2-1'!$A:$AB,6,FALSE)</f>
        <v>300.52088213000002</v>
      </c>
      <c r="H558" s="155"/>
      <c r="I558" s="155" t="str">
        <f>VLOOKUP(A558,'Questions_de_Village_V1-2-1'!$A:$AB,10,FALSE)</f>
        <v>Moito</v>
      </c>
      <c r="J558" s="155" t="str">
        <f>VLOOKUP(A558,'Questions_de_Village_V1-2-1'!$A:$AB,11,FALSE)</f>
        <v>Moito</v>
      </c>
      <c r="K558" s="155" t="str">
        <f>VLOOKUP(A558,'Questions_de_Village_V1-2-1'!$A:$AB,14,FALSE)</f>
        <v>commercial_bh_in_village</v>
      </c>
      <c r="L558" s="155">
        <f>VLOOKUP(A558,'Questions_de_Village_V1-2-1'!$A:$AB,15,FALSE)</f>
        <v>0</v>
      </c>
      <c r="M558" s="155">
        <f>VLOOKUP(A558,'Questions_de_Village_V1-2-1'!$A:$AB,16,FALSE)</f>
        <v>0</v>
      </c>
      <c r="N558" s="144"/>
      <c r="O558" s="144"/>
      <c r="P558" s="144">
        <v>2215</v>
      </c>
      <c r="Q558" s="144">
        <v>2362</v>
      </c>
      <c r="R558" s="144">
        <v>148</v>
      </c>
      <c r="S558" s="142">
        <v>942</v>
      </c>
      <c r="T558" s="142">
        <v>657</v>
      </c>
      <c r="U558" s="146">
        <v>69.745222929936304</v>
      </c>
      <c r="V558" s="142">
        <v>231</v>
      </c>
      <c r="W558" s="146">
        <v>24.522292993630572</v>
      </c>
      <c r="X558" s="145">
        <v>6.3648648648648649</v>
      </c>
      <c r="Y558" s="145">
        <v>4.7266187050359711</v>
      </c>
      <c r="Z558" s="145">
        <v>1.5608108108108107</v>
      </c>
      <c r="AA558" s="148">
        <v>137</v>
      </c>
      <c r="AB558" s="146">
        <v>92.567567567567565</v>
      </c>
      <c r="AC558" s="148">
        <v>7</v>
      </c>
      <c r="AD558" s="146">
        <v>4.7297297297297298</v>
      </c>
      <c r="AE558" s="148">
        <v>1</v>
      </c>
      <c r="AF558" s="146">
        <v>0.67567567567567566</v>
      </c>
      <c r="AG558" s="148">
        <v>0</v>
      </c>
      <c r="AH558" s="146">
        <v>0</v>
      </c>
      <c r="AI558" s="144">
        <v>126</v>
      </c>
      <c r="AJ558" s="144">
        <v>105</v>
      </c>
      <c r="AK558" s="146">
        <v>54.54545454545454</v>
      </c>
      <c r="AL558" s="146">
        <v>45.454545454545453</v>
      </c>
      <c r="AM558" s="146">
        <v>100</v>
      </c>
      <c r="AN558" s="147">
        <v>30.173160173160174</v>
      </c>
    </row>
    <row r="559" spans="1:40" x14ac:dyDescent="0.25">
      <c r="A559" s="151" t="s">
        <v>933</v>
      </c>
      <c r="B559" s="144" t="s">
        <v>1786</v>
      </c>
      <c r="C559" s="155" t="str">
        <f>VLOOKUP(A559,'Questions_de_Village_V1-2-1'!$A:$AB,1,FALSE)</f>
        <v>Tersefe Centre</v>
      </c>
      <c r="D559" s="155" t="str">
        <f>VLOOKUP(A559,'Questions_de_Village_V1-2-1'!$A:$AB,9,FALSE)</f>
        <v>Tersefé</v>
      </c>
      <c r="E559" s="155">
        <f>VLOOKUP(A559,'Questions_de_Village_V1-2-1'!$A:$AB,4,FALSE)</f>
        <v>12.9220161832</v>
      </c>
      <c r="F559" s="155">
        <f>VLOOKUP(A559,'Questions_de_Village_V1-2-1'!$A:$AB,5,FALSE)</f>
        <v>16.820343259099999</v>
      </c>
      <c r="G559" s="155">
        <f>VLOOKUP(A559,'Questions_de_Village_V1-2-1'!$A:$AB,6,FALSE)</f>
        <v>299.66310244700003</v>
      </c>
      <c r="H559" s="155"/>
      <c r="I559" s="155" t="str">
        <f>VLOOKUP(A559,'Questions_de_Village_V1-2-1'!$A:$AB,10,FALSE)</f>
        <v>Kouka</v>
      </c>
      <c r="J559" s="155" t="str">
        <f>VLOOKUP(A559,'Questions_de_Village_V1-2-1'!$A:$AB,11,FALSE)</f>
        <v>Tersefe</v>
      </c>
      <c r="K559" s="155" t="str">
        <f>VLOOKUP(A559,'Questions_de_Village_V1-2-1'!$A:$AB,14,FALSE)</f>
        <v>open_well_in_or_near_village</v>
      </c>
      <c r="L559" s="155">
        <f>VLOOKUP(A559,'Questions_de_Village_V1-2-1'!$A:$AB,15,FALSE)</f>
        <v>0</v>
      </c>
      <c r="M559" s="155">
        <f>VLOOKUP(A559,'Questions_de_Village_V1-2-1'!$A:$AB,16,FALSE)</f>
        <v>1</v>
      </c>
      <c r="N559" s="144"/>
      <c r="O559" s="144"/>
      <c r="P559" s="144">
        <v>2</v>
      </c>
      <c r="Q559" s="144">
        <v>144</v>
      </c>
      <c r="R559" s="144">
        <v>143</v>
      </c>
      <c r="S559" s="142">
        <v>1085</v>
      </c>
      <c r="T559" s="142">
        <v>792</v>
      </c>
      <c r="U559" s="146">
        <v>72.995391705069125</v>
      </c>
      <c r="V559" s="142">
        <v>329</v>
      </c>
      <c r="W559" s="146">
        <v>30.322580645161288</v>
      </c>
      <c r="X559" s="145">
        <v>7.5874125874125875</v>
      </c>
      <c r="Y559" s="145">
        <v>5.5384615384615383</v>
      </c>
      <c r="Z559" s="145">
        <v>2.3006993006993008</v>
      </c>
      <c r="AA559" s="148">
        <v>134</v>
      </c>
      <c r="AB559" s="146">
        <v>93.706293706293707</v>
      </c>
      <c r="AC559" s="148">
        <v>9</v>
      </c>
      <c r="AD559" s="146">
        <v>6.2937062937062942</v>
      </c>
      <c r="AE559" s="148">
        <v>0</v>
      </c>
      <c r="AF559" s="146">
        <v>0</v>
      </c>
      <c r="AG559" s="148">
        <v>0</v>
      </c>
      <c r="AH559" s="146">
        <v>0</v>
      </c>
      <c r="AI559" s="144">
        <v>152</v>
      </c>
      <c r="AJ559" s="144">
        <v>177</v>
      </c>
      <c r="AK559" s="146">
        <v>46.200607902735563</v>
      </c>
      <c r="AL559" s="146">
        <v>53.799392097264445</v>
      </c>
      <c r="AM559" s="146">
        <v>100</v>
      </c>
      <c r="AN559" s="147">
        <v>33.231003039513681</v>
      </c>
    </row>
    <row r="560" spans="1:40" x14ac:dyDescent="0.25">
      <c r="A560" s="150" t="s">
        <v>1812</v>
      </c>
      <c r="B560" s="144" t="s">
        <v>1812</v>
      </c>
      <c r="C560" s="155" t="e">
        <f>VLOOKUP(A560,'Questions_de_Village_V1-2-1'!$A:$AB,1,FALSE)</f>
        <v>#N/A</v>
      </c>
      <c r="D560" s="155" t="e">
        <f>VLOOKUP(A560,'Questions_de_Village_V1-2-1'!$A:$AB,9,FALSE)</f>
        <v>#N/A</v>
      </c>
      <c r="E560" s="155" t="e">
        <f>VLOOKUP(A560,'Questions_de_Village_V1-2-1'!$A:$AB,4,FALSE)</f>
        <v>#N/A</v>
      </c>
      <c r="F560" s="155" t="e">
        <f>VLOOKUP(A560,'Questions_de_Village_V1-2-1'!$A:$AB,5,FALSE)</f>
        <v>#N/A</v>
      </c>
      <c r="G560" s="155" t="e">
        <f>VLOOKUP(A560,'Questions_de_Village_V1-2-1'!$A:$AB,6,FALSE)</f>
        <v>#N/A</v>
      </c>
      <c r="H560" s="155"/>
      <c r="I560" s="155" t="e">
        <f>VLOOKUP(A560,'Questions_de_Village_V1-2-1'!$A:$AB,10,FALSE)</f>
        <v>#N/A</v>
      </c>
      <c r="J560" s="155" t="e">
        <f>VLOOKUP(A560,'Questions_de_Village_V1-2-1'!$A:$AB,11,FALSE)</f>
        <v>#N/A</v>
      </c>
      <c r="K560" s="155" t="e">
        <f>VLOOKUP(A560,'Questions_de_Village_V1-2-1'!$A:$AB,14,FALSE)</f>
        <v>#N/A</v>
      </c>
      <c r="L560" s="155" t="e">
        <f>VLOOKUP(A560,'Questions_de_Village_V1-2-1'!$A:$AB,15,FALSE)</f>
        <v>#N/A</v>
      </c>
      <c r="M560" s="155" t="e">
        <f>VLOOKUP(A560,'Questions_de_Village_V1-2-1'!$A:$AB,16,FALSE)</f>
        <v>#N/A</v>
      </c>
      <c r="N560" s="144"/>
      <c r="O560" s="144"/>
      <c r="P560" s="144">
        <v>1278</v>
      </c>
      <c r="Q560" s="144">
        <v>1309</v>
      </c>
      <c r="R560" s="144">
        <v>32</v>
      </c>
      <c r="S560" s="142">
        <v>204</v>
      </c>
      <c r="T560" s="142">
        <v>142</v>
      </c>
      <c r="U560" s="146">
        <v>69.607843137254903</v>
      </c>
      <c r="V560" s="142">
        <v>68</v>
      </c>
      <c r="W560" s="146">
        <v>33.333333333333329</v>
      </c>
      <c r="X560" s="145">
        <v>6.375</v>
      </c>
      <c r="Y560" s="145">
        <v>4.4375</v>
      </c>
      <c r="Z560" s="145">
        <v>2.125</v>
      </c>
      <c r="AA560" s="148">
        <v>31</v>
      </c>
      <c r="AB560" s="146">
        <v>96.875</v>
      </c>
      <c r="AC560" s="148">
        <v>1</v>
      </c>
      <c r="AD560" s="146">
        <v>3.125</v>
      </c>
      <c r="AE560" s="148">
        <v>0</v>
      </c>
      <c r="AF560" s="146">
        <v>0</v>
      </c>
      <c r="AG560" s="148">
        <v>0</v>
      </c>
      <c r="AH560" s="146">
        <v>0</v>
      </c>
      <c r="AI560" s="144">
        <v>31</v>
      </c>
      <c r="AJ560" s="144">
        <v>37</v>
      </c>
      <c r="AK560" s="146">
        <v>45.588235294117645</v>
      </c>
      <c r="AL560" s="146">
        <v>54.411764705882348</v>
      </c>
      <c r="AM560" s="146">
        <v>100</v>
      </c>
      <c r="AN560" s="147">
        <v>34.573529411764703</v>
      </c>
    </row>
    <row r="561" spans="1:40" x14ac:dyDescent="0.25">
      <c r="A561" s="150" t="s">
        <v>1440</v>
      </c>
      <c r="B561" s="144" t="s">
        <v>1440</v>
      </c>
      <c r="C561" s="155" t="str">
        <f>VLOOKUP(A561,'Questions_de_Village_V1-2-1'!$A:$AB,1,FALSE)</f>
        <v>Toual 1</v>
      </c>
      <c r="D561" s="155" t="str">
        <f>VLOOKUP(A561,'Questions_de_Village_V1-2-1'!$A:$AB,9,FALSE)</f>
        <v>Atoual</v>
      </c>
      <c r="E561" s="155">
        <f>VLOOKUP(A561,'Questions_de_Village_V1-2-1'!$A:$AB,4,FALSE)</f>
        <v>11.9425066504</v>
      </c>
      <c r="F561" s="155">
        <f>VLOOKUP(A561,'Questions_de_Village_V1-2-1'!$A:$AB,5,FALSE)</f>
        <v>17.183482820399998</v>
      </c>
      <c r="G561" s="155">
        <f>VLOOKUP(A561,'Questions_de_Village_V1-2-1'!$A:$AB,6,FALSE)</f>
        <v>329.95076019800001</v>
      </c>
      <c r="H561" s="155"/>
      <c r="I561" s="155" t="str">
        <f>VLOOKUP(A561,'Questions_de_Village_V1-2-1'!$A:$AB,10,FALSE)</f>
        <v>Amloudouba</v>
      </c>
      <c r="J561" s="155" t="str">
        <f>VLOOKUP(A561,'Questions_de_Village_V1-2-1'!$A:$AB,11,FALSE)</f>
        <v>Ouled_Bili</v>
      </c>
      <c r="K561" s="155" t="str">
        <f>VLOOKUP(A561,'Questions_de_Village_V1-2-1'!$A:$AB,14,FALSE)</f>
        <v>bh_in_village</v>
      </c>
      <c r="L561" s="155">
        <f>VLOOKUP(A561,'Questions_de_Village_V1-2-1'!$A:$AB,15,FALSE)</f>
        <v>2</v>
      </c>
      <c r="M561" s="155">
        <f>VLOOKUP(A561,'Questions_de_Village_V1-2-1'!$A:$AB,16,FALSE)</f>
        <v>2</v>
      </c>
      <c r="N561" s="144"/>
      <c r="O561" s="144"/>
      <c r="P561" s="144">
        <v>1321</v>
      </c>
      <c r="Q561" s="144">
        <v>1423</v>
      </c>
      <c r="R561" s="144">
        <v>103</v>
      </c>
      <c r="S561" s="142">
        <v>613</v>
      </c>
      <c r="T561" s="142">
        <v>422</v>
      </c>
      <c r="U561" s="146">
        <v>68.841761827079935</v>
      </c>
      <c r="V561" s="142">
        <v>88</v>
      </c>
      <c r="W561" s="146">
        <v>14.355628058727568</v>
      </c>
      <c r="X561" s="145">
        <v>5.9514563106796112</v>
      </c>
      <c r="Y561" s="145">
        <v>4.262626262626263</v>
      </c>
      <c r="Z561" s="145">
        <v>0.85436893203883491</v>
      </c>
      <c r="AA561" s="148">
        <v>100</v>
      </c>
      <c r="AB561" s="146">
        <v>97.087378640776706</v>
      </c>
      <c r="AC561" s="148">
        <v>2</v>
      </c>
      <c r="AD561" s="146">
        <v>1.9417475728155338</v>
      </c>
      <c r="AE561" s="148">
        <v>1</v>
      </c>
      <c r="AF561" s="146">
        <v>0.97087378640776689</v>
      </c>
      <c r="AG561" s="148">
        <v>0</v>
      </c>
      <c r="AH561" s="146">
        <v>0</v>
      </c>
      <c r="AI561" s="144">
        <v>37</v>
      </c>
      <c r="AJ561" s="144">
        <v>51</v>
      </c>
      <c r="AK561" s="146">
        <v>42.045454545454547</v>
      </c>
      <c r="AL561" s="146">
        <v>57.95454545454546</v>
      </c>
      <c r="AM561" s="146">
        <v>100</v>
      </c>
      <c r="AN561" s="147">
        <v>32.034090909090907</v>
      </c>
    </row>
    <row r="562" spans="1:40" x14ac:dyDescent="0.25">
      <c r="A562" s="150" t="s">
        <v>1455</v>
      </c>
      <c r="B562" s="144" t="s">
        <v>1455</v>
      </c>
      <c r="C562" s="155" t="str">
        <f>VLOOKUP(A562,'Questions_de_Village_V1-2-1'!$A:$AB,1,FALSE)</f>
        <v>Toual 2</v>
      </c>
      <c r="D562" s="155" t="str">
        <f>VLOOKUP(A562,'Questions_de_Village_V1-2-1'!$A:$AB,9,FALSE)</f>
        <v/>
      </c>
      <c r="E562" s="155">
        <f>VLOOKUP(A562,'Questions_de_Village_V1-2-1'!$A:$AB,4,FALSE)</f>
        <v>11.9425066504</v>
      </c>
      <c r="F562" s="155">
        <f>VLOOKUP(A562,'Questions_de_Village_V1-2-1'!$A:$AB,5,FALSE)</f>
        <v>17.183482820399998</v>
      </c>
      <c r="G562" s="155">
        <f>VLOOKUP(A562,'Questions_de_Village_V1-2-1'!$A:$AB,6,FALSE)</f>
        <v>0</v>
      </c>
      <c r="H562" s="155"/>
      <c r="I562" s="155" t="str">
        <f>VLOOKUP(A562,'Questions_de_Village_V1-2-1'!$A:$AB,10,FALSE)</f>
        <v/>
      </c>
      <c r="J562" s="155" t="str">
        <f>VLOOKUP(A562,'Questions_de_Village_V1-2-1'!$A:$AB,11,FALSE)</f>
        <v>Ouled_Bili</v>
      </c>
      <c r="K562" s="155" t="str">
        <f>VLOOKUP(A562,'Questions_de_Village_V1-2-1'!$A:$AB,14,FALSE)</f>
        <v>bh_in_village</v>
      </c>
      <c r="L562" s="155">
        <f>VLOOKUP(A562,'Questions_de_Village_V1-2-1'!$A:$AB,15,FALSE)</f>
        <v>2</v>
      </c>
      <c r="M562" s="155">
        <f>VLOOKUP(A562,'Questions_de_Village_V1-2-1'!$A:$AB,16,FALSE)</f>
        <v>2</v>
      </c>
      <c r="N562" s="144"/>
      <c r="O562" s="144"/>
      <c r="P562" s="144">
        <v>1424</v>
      </c>
      <c r="Q562" s="144">
        <v>1549</v>
      </c>
      <c r="R562" s="144">
        <v>126</v>
      </c>
      <c r="S562" s="142">
        <v>743</v>
      </c>
      <c r="T562" s="142">
        <v>498</v>
      </c>
      <c r="U562" s="146">
        <v>67.02557200538358</v>
      </c>
      <c r="V562" s="142">
        <v>173</v>
      </c>
      <c r="W562" s="146">
        <v>23.283983849259755</v>
      </c>
      <c r="X562" s="145">
        <v>5.8968253968253972</v>
      </c>
      <c r="Y562" s="145">
        <v>4.4070796460176993</v>
      </c>
      <c r="Z562" s="145">
        <v>1.373015873015873</v>
      </c>
      <c r="AA562" s="148">
        <v>116</v>
      </c>
      <c r="AB562" s="146">
        <v>92.063492063492063</v>
      </c>
      <c r="AC562" s="148">
        <v>10</v>
      </c>
      <c r="AD562" s="146">
        <v>7.9365079365079358</v>
      </c>
      <c r="AE562" s="148">
        <v>0</v>
      </c>
      <c r="AF562" s="146">
        <v>0</v>
      </c>
      <c r="AG562" s="148">
        <v>0</v>
      </c>
      <c r="AH562" s="146">
        <v>0</v>
      </c>
      <c r="AI562" s="144">
        <v>83</v>
      </c>
      <c r="AJ562" s="144">
        <v>90</v>
      </c>
      <c r="AK562" s="146">
        <v>47.97687861271676</v>
      </c>
      <c r="AL562" s="146">
        <v>52.023121387283233</v>
      </c>
      <c r="AM562" s="146">
        <v>100</v>
      </c>
      <c r="AN562" s="147">
        <v>31.76300578034682</v>
      </c>
    </row>
    <row r="563" spans="1:40" x14ac:dyDescent="0.25">
      <c r="A563" s="149" t="s">
        <v>1590</v>
      </c>
      <c r="B563" s="144" t="s">
        <v>1967</v>
      </c>
      <c r="C563" s="155" t="str">
        <f>VLOOKUP(A563,'Questions_de_Village_V1-2-1'!$A:$AB,1,FALSE)</f>
        <v>Touka Midesis</v>
      </c>
      <c r="D563" s="155" t="str">
        <f>VLOOKUP(A563,'Questions_de_Village_V1-2-1'!$A:$AB,9,FALSE)</f>
        <v>Touka Midesis</v>
      </c>
      <c r="E563" s="155">
        <f>VLOOKUP(A563,'Questions_de_Village_V1-2-1'!$A:$AB,4,FALSE)</f>
        <v>12.176736138000001</v>
      </c>
      <c r="F563" s="155">
        <f>VLOOKUP(A563,'Questions_de_Village_V1-2-1'!$A:$AB,5,FALSE)</f>
        <v>17.0456747928</v>
      </c>
      <c r="G563" s="155">
        <f>VLOOKUP(A563,'Questions_de_Village_V1-2-1'!$A:$AB,6,FALSE)</f>
        <v>323.62699536000002</v>
      </c>
      <c r="H563" s="155"/>
      <c r="I563" s="155" t="str">
        <f>VLOOKUP(A563,'Questions_de_Village_V1-2-1'!$A:$AB,10,FALSE)</f>
        <v>Tania_2_Dukshi_</v>
      </c>
      <c r="J563" s="155" t="str">
        <f>VLOOKUP(A563,'Questions_de_Village_V1-2-1'!$A:$AB,11,FALSE)</f>
        <v>Dilbini</v>
      </c>
      <c r="K563" s="155" t="str">
        <f>VLOOKUP(A563,'Questions_de_Village_V1-2-1'!$A:$AB,14,FALSE)</f>
        <v>bh_in_village</v>
      </c>
      <c r="L563" s="155">
        <f>VLOOKUP(A563,'Questions_de_Village_V1-2-1'!$A:$AB,15,FALSE)</f>
        <v>1</v>
      </c>
      <c r="M563" s="155">
        <f>VLOOKUP(A563,'Questions_de_Village_V1-2-1'!$A:$AB,16,FALSE)</f>
        <v>0</v>
      </c>
      <c r="N563" s="144"/>
      <c r="O563" s="144"/>
      <c r="P563" s="144">
        <v>1750</v>
      </c>
      <c r="Q563" s="144">
        <v>1844</v>
      </c>
      <c r="R563" s="144">
        <v>95</v>
      </c>
      <c r="S563" s="142">
        <v>754</v>
      </c>
      <c r="T563" s="142">
        <v>561</v>
      </c>
      <c r="U563" s="146">
        <v>74.403183023872671</v>
      </c>
      <c r="V563" s="142">
        <v>351</v>
      </c>
      <c r="W563" s="146">
        <v>46.551724137931032</v>
      </c>
      <c r="X563" s="145">
        <v>7.9368421052631577</v>
      </c>
      <c r="Y563" s="145">
        <v>5.9680851063829783</v>
      </c>
      <c r="Z563" s="145">
        <v>3.6947368421052631</v>
      </c>
      <c r="AA563" s="148">
        <v>84</v>
      </c>
      <c r="AB563" s="146">
        <v>88.421052631578945</v>
      </c>
      <c r="AC563" s="148">
        <v>9</v>
      </c>
      <c r="AD563" s="146">
        <v>9.4736842105263168</v>
      </c>
      <c r="AE563" s="148">
        <v>0</v>
      </c>
      <c r="AF563" s="146">
        <v>0</v>
      </c>
      <c r="AG563" s="148">
        <v>0</v>
      </c>
      <c r="AH563" s="146">
        <v>0</v>
      </c>
      <c r="AI563" s="144">
        <v>138</v>
      </c>
      <c r="AJ563" s="144">
        <v>212</v>
      </c>
      <c r="AK563" s="146">
        <v>39.316239316239319</v>
      </c>
      <c r="AL563" s="146">
        <v>60.3988603988604</v>
      </c>
      <c r="AM563" s="146">
        <v>99.715099715099711</v>
      </c>
      <c r="AN563" s="147">
        <v>35.564102564102562</v>
      </c>
    </row>
    <row r="564" spans="1:40" x14ac:dyDescent="0.25">
      <c r="A564" s="69" t="s">
        <v>1501</v>
      </c>
      <c r="B564" s="144" t="s">
        <v>1501</v>
      </c>
      <c r="C564" s="155" t="str">
        <f>VLOOKUP(A564,'Questions_de_Village_V1-2-1'!$A:$AB,1,FALSE)</f>
        <v>Toukouri</v>
      </c>
      <c r="D564" s="155" t="str">
        <f>VLOOKUP(A564,'Questions_de_Village_V1-2-1'!$A:$AB,9,FALSE)</f>
        <v>Toukour</v>
      </c>
      <c r="E564" s="155">
        <f>VLOOKUP(A564,'Questions_de_Village_V1-2-1'!$A:$AB,4,FALSE)</f>
        <v>12.0114218519</v>
      </c>
      <c r="F564" s="155">
        <f>VLOOKUP(A564,'Questions_de_Village_V1-2-1'!$A:$AB,5,FALSE)</f>
        <v>17.441226895300002</v>
      </c>
      <c r="G564" s="155">
        <f>VLOOKUP(A564,'Questions_de_Village_V1-2-1'!$A:$AB,6,FALSE)</f>
        <v>381.568192651</v>
      </c>
      <c r="H564" s="155"/>
      <c r="I564" s="155" t="str">
        <f>VLOOKUP(A564,'Questions_de_Village_V1-2-1'!$A:$AB,10,FALSE)</f>
        <v>Amloudouba</v>
      </c>
      <c r="J564" s="155" t="str">
        <f>VLOOKUP(A564,'Questions_de_Village_V1-2-1'!$A:$AB,11,FALSE)</f>
        <v>Arbouchatak</v>
      </c>
      <c r="K564" s="155" t="str">
        <f>VLOOKUP(A564,'Questions_de_Village_V1-2-1'!$A:$AB,14,FALSE)</f>
        <v>swamp_far_away</v>
      </c>
      <c r="L564" s="155">
        <f>VLOOKUP(A564,'Questions_de_Village_V1-2-1'!$A:$AB,15,FALSE)</f>
        <v>0</v>
      </c>
      <c r="M564" s="155">
        <f>VLOOKUP(A564,'Questions_de_Village_V1-2-1'!$A:$AB,16,FALSE)</f>
        <v>0</v>
      </c>
      <c r="N564" s="144"/>
      <c r="O564" s="144"/>
      <c r="P564" s="144">
        <v>1299</v>
      </c>
      <c r="Q564" s="144">
        <v>1321</v>
      </c>
      <c r="R564" s="144">
        <v>23</v>
      </c>
      <c r="S564" s="142">
        <v>134</v>
      </c>
      <c r="T564" s="142">
        <v>88</v>
      </c>
      <c r="U564" s="146">
        <v>65.671641791044777</v>
      </c>
      <c r="V564" s="142">
        <v>38</v>
      </c>
      <c r="W564" s="146">
        <v>28.35820895522388</v>
      </c>
      <c r="X564" s="145">
        <v>5.8260869565217392</v>
      </c>
      <c r="Y564" s="145">
        <v>3.8260869565217392</v>
      </c>
      <c r="Z564" s="145">
        <v>1.6521739130434783</v>
      </c>
      <c r="AA564" s="148">
        <v>21</v>
      </c>
      <c r="AB564" s="146">
        <v>91.304347826086953</v>
      </c>
      <c r="AC564" s="148">
        <v>2</v>
      </c>
      <c r="AD564" s="146">
        <v>8.695652173913043</v>
      </c>
      <c r="AE564" s="148">
        <v>0</v>
      </c>
      <c r="AF564" s="146">
        <v>0</v>
      </c>
      <c r="AG564" s="148">
        <v>0</v>
      </c>
      <c r="AH564" s="146">
        <v>0</v>
      </c>
      <c r="AI564" s="144">
        <v>13</v>
      </c>
      <c r="AJ564" s="144">
        <v>25</v>
      </c>
      <c r="AK564" s="146">
        <v>34.210526315789473</v>
      </c>
      <c r="AL564" s="146">
        <v>65.789473684210535</v>
      </c>
      <c r="AM564" s="146">
        <v>100</v>
      </c>
      <c r="AN564" s="147">
        <v>33.94736842105263</v>
      </c>
    </row>
    <row r="565" spans="1:40" x14ac:dyDescent="0.25">
      <c r="A565" s="150" t="s">
        <v>1879</v>
      </c>
      <c r="B565" s="151" t="s">
        <v>1879</v>
      </c>
      <c r="C565" s="155" t="str">
        <f>VLOOKUP(A565,'Questions_de_Village_V1-2-1'!$A:$AB,1,FALSE)</f>
        <v>Toukoussa</v>
      </c>
      <c r="D565" s="155" t="str">
        <f>VLOOKUP(A565,'Questions_de_Village_V1-2-1'!$A:$AB,9,FALSE)</f>
        <v>Ene Fok</v>
      </c>
      <c r="E565" s="155">
        <f>VLOOKUP(A565,'Questions_de_Village_V1-2-1'!$A:$AB,4,FALSE)</f>
        <v>11.832509764399999</v>
      </c>
      <c r="F565" s="155">
        <f>VLOOKUP(A565,'Questions_de_Village_V1-2-1'!$A:$AB,5,FALSE)</f>
        <v>17.075507978099999</v>
      </c>
      <c r="G565" s="155">
        <f>VLOOKUP(A565,'Questions_de_Village_V1-2-1'!$A:$AB,6,FALSE)</f>
        <v>351.43095293599998</v>
      </c>
      <c r="H565" s="155"/>
      <c r="I565" s="155" t="str">
        <f>VLOOKUP(A565,'Questions_de_Village_V1-2-1'!$A:$AB,10,FALSE)</f>
        <v>Yessie</v>
      </c>
      <c r="J565" s="155" t="str">
        <f>VLOOKUP(A565,'Questions_de_Village_V1-2-1'!$A:$AB,11,FALSE)</f>
        <v>Gama</v>
      </c>
      <c r="K565" s="155" t="str">
        <f>VLOOKUP(A565,'Questions_de_Village_V1-2-1'!$A:$AB,14,FALSE)</f>
        <v>open_well_far_from_village</v>
      </c>
      <c r="L565" s="155">
        <f>VLOOKUP(A565,'Questions_de_Village_V1-2-1'!$A:$AB,15,FALSE)</f>
        <v>0</v>
      </c>
      <c r="M565" s="155">
        <f>VLOOKUP(A565,'Questions_de_Village_V1-2-1'!$A:$AB,16,FALSE)</f>
        <v>0</v>
      </c>
      <c r="N565" s="151"/>
      <c r="O565" s="151"/>
      <c r="P565" s="151">
        <v>2076</v>
      </c>
      <c r="Q565" s="151">
        <v>2094</v>
      </c>
      <c r="R565" s="151">
        <v>19</v>
      </c>
      <c r="S565" s="149">
        <v>101</v>
      </c>
      <c r="T565" s="149">
        <v>68</v>
      </c>
      <c r="U565" s="153">
        <v>67.32673267326733</v>
      </c>
      <c r="V565" s="149">
        <v>30</v>
      </c>
      <c r="W565" s="153">
        <v>29.702970297029701</v>
      </c>
      <c r="X565" s="152">
        <v>5.3157894736842106</v>
      </c>
      <c r="Y565" s="152">
        <v>3.7777777777777777</v>
      </c>
      <c r="Z565" s="152">
        <v>1.5789473684210527</v>
      </c>
      <c r="AA565" s="156">
        <v>19</v>
      </c>
      <c r="AB565" s="153">
        <v>100</v>
      </c>
      <c r="AC565" s="156">
        <v>0</v>
      </c>
      <c r="AD565" s="153">
        <v>0</v>
      </c>
      <c r="AE565" s="156">
        <v>0</v>
      </c>
      <c r="AF565" s="153">
        <v>0</v>
      </c>
      <c r="AG565" s="156">
        <v>0</v>
      </c>
      <c r="AH565" s="153">
        <v>0</v>
      </c>
      <c r="AI565" s="151">
        <v>9</v>
      </c>
      <c r="AJ565" s="151">
        <v>19</v>
      </c>
      <c r="AK565" s="153">
        <v>30</v>
      </c>
      <c r="AL565" s="153">
        <v>63.333333333333329</v>
      </c>
      <c r="AM565" s="153">
        <v>93.333333333333329</v>
      </c>
      <c r="AN565" s="154">
        <v>25.8</v>
      </c>
    </row>
    <row r="566" spans="1:40" x14ac:dyDescent="0.25">
      <c r="A566" s="149" t="s">
        <v>1145</v>
      </c>
      <c r="B566" s="151" t="s">
        <v>1145</v>
      </c>
      <c r="C566" s="155" t="str">
        <f>VLOOKUP(A566,'Questions_de_Village_V1-2-1'!$A:$AB,1,FALSE)</f>
        <v>Toumtoubaye</v>
      </c>
      <c r="D566" s="155" t="str">
        <f>VLOOKUP(A566,'Questions_de_Village_V1-2-1'!$A:$AB,9,FALSE)</f>
        <v>Toumtoubay</v>
      </c>
      <c r="E566" s="155">
        <f>VLOOKUP(A566,'Questions_de_Village_V1-2-1'!$A:$AB,4,FALSE)</f>
        <v>12.6298388608</v>
      </c>
      <c r="F566" s="155">
        <f>VLOOKUP(A566,'Questions_de_Village_V1-2-1'!$A:$AB,5,FALSE)</f>
        <v>16.1833482678</v>
      </c>
      <c r="G566" s="155">
        <f>VLOOKUP(A566,'Questions_de_Village_V1-2-1'!$A:$AB,6,FALSE)</f>
        <v>295.06230012600003</v>
      </c>
      <c r="H566" s="155"/>
      <c r="I566" s="155" t="str">
        <f>VLOOKUP(A566,'Questions_de_Village_V1-2-1'!$A:$AB,10,FALSE)</f>
        <v>Kouka</v>
      </c>
      <c r="J566" s="155" t="str">
        <f>VLOOKUP(A566,'Questions_de_Village_V1-2-1'!$A:$AB,11,FALSE)</f>
        <v>Bisney</v>
      </c>
      <c r="K566" s="155" t="str">
        <f>VLOOKUP(A566,'Questions_de_Village_V1-2-1'!$A:$AB,14,FALSE)</f>
        <v>bh_in_next_village</v>
      </c>
      <c r="L566" s="155">
        <f>VLOOKUP(A566,'Questions_de_Village_V1-2-1'!$A:$AB,15,FALSE)</f>
        <v>0</v>
      </c>
      <c r="M566" s="155">
        <f>VLOOKUP(A566,'Questions_de_Village_V1-2-1'!$A:$AB,16,FALSE)</f>
        <v>0</v>
      </c>
      <c r="N566" s="151"/>
      <c r="O566" s="151"/>
      <c r="P566" s="151">
        <v>1247</v>
      </c>
      <c r="Q566" s="151">
        <v>1311</v>
      </c>
      <c r="R566" s="151">
        <v>65</v>
      </c>
      <c r="S566" s="149">
        <v>383</v>
      </c>
      <c r="T566" s="149">
        <v>251</v>
      </c>
      <c r="U566" s="153">
        <v>65.535248041775461</v>
      </c>
      <c r="V566" s="149">
        <v>90</v>
      </c>
      <c r="W566" s="153">
        <v>23.49869451697128</v>
      </c>
      <c r="X566" s="152">
        <v>5.8923076923076927</v>
      </c>
      <c r="Y566" s="152">
        <v>3.8615384615384616</v>
      </c>
      <c r="Z566" s="152">
        <v>1.3846153846153846</v>
      </c>
      <c r="AA566" s="156">
        <v>59</v>
      </c>
      <c r="AB566" s="153">
        <v>90.769230769230774</v>
      </c>
      <c r="AC566" s="156">
        <v>5</v>
      </c>
      <c r="AD566" s="153">
        <v>7.6923076923076925</v>
      </c>
      <c r="AE566" s="156">
        <v>0</v>
      </c>
      <c r="AF566" s="153">
        <v>0</v>
      </c>
      <c r="AG566" s="156">
        <v>0</v>
      </c>
      <c r="AH566" s="153">
        <v>0</v>
      </c>
      <c r="AI566" s="151">
        <v>39</v>
      </c>
      <c r="AJ566" s="151">
        <v>51</v>
      </c>
      <c r="AK566" s="153">
        <v>43.333333333333336</v>
      </c>
      <c r="AL566" s="153">
        <v>56.666666666666664</v>
      </c>
      <c r="AM566" s="153">
        <v>100</v>
      </c>
      <c r="AN566" s="154">
        <v>32.033333333333331</v>
      </c>
    </row>
    <row r="567" spans="1:40" x14ac:dyDescent="0.25">
      <c r="A567" s="71" t="s">
        <v>1502</v>
      </c>
      <c r="B567" s="151" t="s">
        <v>1502</v>
      </c>
      <c r="C567" s="155" t="str">
        <f>VLOOKUP(A567,'Questions_de_Village_V1-2-1'!$A:$AB,1,FALSE)</f>
        <v>Touweyra I</v>
      </c>
      <c r="D567" s="155" t="str">
        <f>VLOOKUP(A567,'Questions_de_Village_V1-2-1'!$A:$AB,9,FALSE)</f>
        <v>Touweyrai</v>
      </c>
      <c r="E567" s="155">
        <f>VLOOKUP(A567,'Questions_de_Village_V1-2-1'!$A:$AB,4,FALSE)</f>
        <v>12.1537819655</v>
      </c>
      <c r="F567" s="155">
        <f>VLOOKUP(A567,'Questions_de_Village_V1-2-1'!$A:$AB,5,FALSE)</f>
        <v>17.5683011544</v>
      </c>
      <c r="G567" s="155">
        <f>VLOOKUP(A567,'Questions_de_Village_V1-2-1'!$A:$AB,6,FALSE)</f>
        <v>330.32013330400002</v>
      </c>
      <c r="H567" s="155"/>
      <c r="I567" s="155" t="str">
        <f>VLOOKUP(A567,'Questions_de_Village_V1-2-1'!$A:$AB,10,FALSE)</f>
        <v>Amloudouba</v>
      </c>
      <c r="J567" s="155" t="str">
        <f>VLOOKUP(A567,'Questions_de_Village_V1-2-1'!$A:$AB,11,FALSE)</f>
        <v>Arbouchatak</v>
      </c>
      <c r="K567" s="155" t="str">
        <f>VLOOKUP(A567,'Questions_de_Village_V1-2-1'!$A:$AB,14,FALSE)</f>
        <v>commercial_bh_in_next_village</v>
      </c>
      <c r="L567" s="155">
        <f>VLOOKUP(A567,'Questions_de_Village_V1-2-1'!$A:$AB,15,FALSE)</f>
        <v>1</v>
      </c>
      <c r="M567" s="155">
        <f>VLOOKUP(A567,'Questions_de_Village_V1-2-1'!$A:$AB,16,FALSE)</f>
        <v>0</v>
      </c>
      <c r="N567" s="151"/>
      <c r="O567" s="151"/>
      <c r="P567" s="151">
        <v>1117</v>
      </c>
      <c r="Q567" s="151">
        <v>1137</v>
      </c>
      <c r="R567" s="151">
        <v>21</v>
      </c>
      <c r="S567" s="149">
        <v>117</v>
      </c>
      <c r="T567" s="149">
        <v>78</v>
      </c>
      <c r="U567" s="153">
        <v>66.666666666666657</v>
      </c>
      <c r="V567" s="149">
        <v>34</v>
      </c>
      <c r="W567" s="153">
        <v>29.059829059829063</v>
      </c>
      <c r="X567" s="152">
        <v>5.5714285714285712</v>
      </c>
      <c r="Y567" s="152">
        <v>3.7142857142857144</v>
      </c>
      <c r="Z567" s="152">
        <v>1.6190476190476191</v>
      </c>
      <c r="AA567" s="156">
        <v>21</v>
      </c>
      <c r="AB567" s="153">
        <v>100</v>
      </c>
      <c r="AC567" s="156">
        <v>0</v>
      </c>
      <c r="AD567" s="153">
        <v>0</v>
      </c>
      <c r="AE567" s="156">
        <v>0</v>
      </c>
      <c r="AF567" s="153">
        <v>0</v>
      </c>
      <c r="AG567" s="156">
        <v>0</v>
      </c>
      <c r="AH567" s="153">
        <v>0</v>
      </c>
      <c r="AI567" s="151">
        <v>16</v>
      </c>
      <c r="AJ567" s="151">
        <v>18</v>
      </c>
      <c r="AK567" s="153">
        <v>47.058823529411761</v>
      </c>
      <c r="AL567" s="153">
        <v>52.941176470588239</v>
      </c>
      <c r="AM567" s="153">
        <v>100</v>
      </c>
      <c r="AN567" s="154">
        <v>31.794117647058822</v>
      </c>
    </row>
    <row r="568" spans="1:40" x14ac:dyDescent="0.25">
      <c r="A568" s="150" t="s">
        <v>1922</v>
      </c>
      <c r="B568" s="151" t="s">
        <v>1922</v>
      </c>
      <c r="C568" s="155" t="e">
        <f>VLOOKUP(A568,'Questions_de_Village_V1-2-1'!$A:$AB,1,FALSE)</f>
        <v>#N/A</v>
      </c>
      <c r="D568" s="155" t="e">
        <f>VLOOKUP(A568,'Questions_de_Village_V1-2-1'!$A:$AB,9,FALSE)</f>
        <v>#N/A</v>
      </c>
      <c r="E568" s="155" t="e">
        <f>VLOOKUP(A568,'Questions_de_Village_V1-2-1'!$A:$AB,4,FALSE)</f>
        <v>#N/A</v>
      </c>
      <c r="F568" s="155" t="e">
        <f>VLOOKUP(A568,'Questions_de_Village_V1-2-1'!$A:$AB,5,FALSE)</f>
        <v>#N/A</v>
      </c>
      <c r="G568" s="155" t="e">
        <f>VLOOKUP(A568,'Questions_de_Village_V1-2-1'!$A:$AB,6,FALSE)</f>
        <v>#N/A</v>
      </c>
      <c r="H568" s="155"/>
      <c r="I568" s="155" t="e">
        <f>VLOOKUP(A568,'Questions_de_Village_V1-2-1'!$A:$AB,10,FALSE)</f>
        <v>#N/A</v>
      </c>
      <c r="J568" s="155" t="e">
        <f>VLOOKUP(A568,'Questions_de_Village_V1-2-1'!$A:$AB,11,FALSE)</f>
        <v>#N/A</v>
      </c>
      <c r="K568" s="155" t="e">
        <f>VLOOKUP(A568,'Questions_de_Village_V1-2-1'!$A:$AB,14,FALSE)</f>
        <v>#N/A</v>
      </c>
      <c r="L568" s="155" t="e">
        <f>VLOOKUP(A568,'Questions_de_Village_V1-2-1'!$A:$AB,15,FALSE)</f>
        <v>#N/A</v>
      </c>
      <c r="M568" s="155" t="e">
        <f>VLOOKUP(A568,'Questions_de_Village_V1-2-1'!$A:$AB,16,FALSE)</f>
        <v>#N/A</v>
      </c>
      <c r="N568" s="151"/>
      <c r="O568" s="151"/>
      <c r="P568" s="151">
        <v>2</v>
      </c>
      <c r="Q568" s="151">
        <v>185</v>
      </c>
      <c r="R568" s="151">
        <v>184</v>
      </c>
      <c r="S568" s="149">
        <v>1043</v>
      </c>
      <c r="T568" s="149">
        <v>697</v>
      </c>
      <c r="U568" s="153">
        <v>66.826462128475555</v>
      </c>
      <c r="V568" s="149">
        <v>332</v>
      </c>
      <c r="W568" s="153">
        <v>31.831255992329815</v>
      </c>
      <c r="X568" s="152">
        <v>5.6684782608695654</v>
      </c>
      <c r="Y568" s="152">
        <v>4.4679487179487181</v>
      </c>
      <c r="Z568" s="152">
        <v>1.8043478260869565</v>
      </c>
      <c r="AA568" s="156">
        <v>163</v>
      </c>
      <c r="AB568" s="153">
        <v>88.58695652173914</v>
      </c>
      <c r="AC568" s="156">
        <v>16</v>
      </c>
      <c r="AD568" s="153">
        <v>8.695652173913043</v>
      </c>
      <c r="AE568" s="156">
        <v>2</v>
      </c>
      <c r="AF568" s="153">
        <v>1.0869565217391304</v>
      </c>
      <c r="AG568" s="156">
        <v>0</v>
      </c>
      <c r="AH568" s="153">
        <v>0</v>
      </c>
      <c r="AI568" s="151">
        <v>154</v>
      </c>
      <c r="AJ568" s="151">
        <v>178</v>
      </c>
      <c r="AK568" s="153">
        <v>46.385542168674696</v>
      </c>
      <c r="AL568" s="153">
        <v>53.614457831325304</v>
      </c>
      <c r="AM568" s="153">
        <v>100</v>
      </c>
      <c r="AN568" s="154">
        <v>35.816265060240966</v>
      </c>
    </row>
    <row r="569" spans="1:40" x14ac:dyDescent="0.25">
      <c r="A569" s="149" t="s">
        <v>1237</v>
      </c>
      <c r="B569" s="151" t="s">
        <v>1237</v>
      </c>
      <c r="C569" s="155" t="str">
        <f>VLOOKUP(A569,'Questions_de_Village_V1-2-1'!$A:$AB,1,FALSE)</f>
        <v>Walat Fayit</v>
      </c>
      <c r="D569" s="155" t="str">
        <f>VLOOKUP(A569,'Questions_de_Village_V1-2-1'!$A:$AB,9,FALSE)</f>
        <v>Waladfayd</v>
      </c>
      <c r="E569" s="155">
        <f>VLOOKUP(A569,'Questions_de_Village_V1-2-1'!$A:$AB,4,FALSE)</f>
        <v>12.2492438779</v>
      </c>
      <c r="F569" s="155">
        <f>VLOOKUP(A569,'Questions_de_Village_V1-2-1'!$A:$AB,5,FALSE)</f>
        <v>17.002572871600002</v>
      </c>
      <c r="G569" s="155">
        <f>VLOOKUP(A569,'Questions_de_Village_V1-2-1'!$A:$AB,6,FALSE)</f>
        <v>320.962662798</v>
      </c>
      <c r="H569" s="155"/>
      <c r="I569" s="155" t="str">
        <f>VLOOKUP(A569,'Questions_de_Village_V1-2-1'!$A:$AB,10,FALSE)</f>
        <v>Tania_1_Bokoro_</v>
      </c>
      <c r="J569" s="155" t="str">
        <f>VLOOKUP(A569,'Questions_de_Village_V1-2-1'!$A:$AB,11,FALSE)</f>
        <v>Bokoro</v>
      </c>
      <c r="K569" s="155" t="str">
        <f>VLOOKUP(A569,'Questions_de_Village_V1-2-1'!$A:$AB,14,FALSE)</f>
        <v>open_well_in_or_near_village</v>
      </c>
      <c r="L569" s="155">
        <f>VLOOKUP(A569,'Questions_de_Village_V1-2-1'!$A:$AB,15,FALSE)</f>
        <v>0</v>
      </c>
      <c r="M569" s="155">
        <f>VLOOKUP(A569,'Questions_de_Village_V1-2-1'!$A:$AB,16,FALSE)</f>
        <v>1</v>
      </c>
      <c r="N569" s="151"/>
      <c r="O569" s="151"/>
      <c r="P569" s="151">
        <v>8061</v>
      </c>
      <c r="Q569" s="151">
        <v>8185</v>
      </c>
      <c r="R569" s="151">
        <v>125</v>
      </c>
      <c r="S569" s="149">
        <v>697</v>
      </c>
      <c r="T569" s="149">
        <v>455</v>
      </c>
      <c r="U569" s="153">
        <v>65.279770444763273</v>
      </c>
      <c r="V569" s="149">
        <v>179</v>
      </c>
      <c r="W569" s="153">
        <v>25.681492109038739</v>
      </c>
      <c r="X569" s="152">
        <v>5.5759999999999996</v>
      </c>
      <c r="Y569" s="152">
        <v>3.64</v>
      </c>
      <c r="Z569" s="152">
        <v>1.4319999999999999</v>
      </c>
      <c r="AA569" s="156">
        <v>114</v>
      </c>
      <c r="AB569" s="153">
        <v>91.2</v>
      </c>
      <c r="AC569" s="156">
        <v>7</v>
      </c>
      <c r="AD569" s="153">
        <v>5.6000000000000005</v>
      </c>
      <c r="AE569" s="156">
        <v>2</v>
      </c>
      <c r="AF569" s="153">
        <v>1.6</v>
      </c>
      <c r="AG569" s="156">
        <v>0</v>
      </c>
      <c r="AH569" s="153">
        <v>0</v>
      </c>
      <c r="AI569" s="151">
        <v>91</v>
      </c>
      <c r="AJ569" s="151">
        <v>88</v>
      </c>
      <c r="AK569" s="153">
        <v>50.837988826815639</v>
      </c>
      <c r="AL569" s="153">
        <v>49.162011173184354</v>
      </c>
      <c r="AM569" s="153">
        <v>100</v>
      </c>
      <c r="AN569" s="154">
        <v>33.368715083798882</v>
      </c>
    </row>
    <row r="570" spans="1:40" x14ac:dyDescent="0.25">
      <c r="A570" s="150" t="s">
        <v>1138</v>
      </c>
      <c r="B570" s="151" t="s">
        <v>1138</v>
      </c>
      <c r="C570" s="155" t="str">
        <f>VLOOKUP(A570,'Questions_de_Village_V1-2-1'!$A:$AB,1,FALSE)</f>
        <v>Yaskoma</v>
      </c>
      <c r="D570" s="155" t="str">
        <f>VLOOKUP(A570,'Questions_de_Village_V1-2-1'!$A:$AB,9,FALSE)</f>
        <v>Yeskoma1</v>
      </c>
      <c r="E570" s="155">
        <f>VLOOKUP(A570,'Questions_de_Village_V1-2-1'!$A:$AB,4,FALSE)</f>
        <v>12.8020287479</v>
      </c>
      <c r="F570" s="155">
        <f>VLOOKUP(A570,'Questions_de_Village_V1-2-1'!$A:$AB,5,FALSE)</f>
        <v>16.180263382700002</v>
      </c>
      <c r="G570" s="155">
        <f>VLOOKUP(A570,'Questions_de_Village_V1-2-1'!$A:$AB,6,FALSE)</f>
        <v>298.69509602199997</v>
      </c>
      <c r="H570" s="155"/>
      <c r="I570" s="155" t="str">
        <f>VLOOKUP(A570,'Questions_de_Village_V1-2-1'!$A:$AB,10,FALSE)</f>
        <v>Moito</v>
      </c>
      <c r="J570" s="155" t="str">
        <f>VLOOKUP(A570,'Questions_de_Village_V1-2-1'!$A:$AB,11,FALSE)</f>
        <v>Bisney</v>
      </c>
      <c r="K570" s="155" t="str">
        <f>VLOOKUP(A570,'Questions_de_Village_V1-2-1'!$A:$AB,14,FALSE)</f>
        <v>bh_in_village</v>
      </c>
      <c r="L570" s="155">
        <f>VLOOKUP(A570,'Questions_de_Village_V1-2-1'!$A:$AB,15,FALSE)</f>
        <v>1</v>
      </c>
      <c r="M570" s="155">
        <f>VLOOKUP(A570,'Questions_de_Village_V1-2-1'!$A:$AB,16,FALSE)</f>
        <v>0</v>
      </c>
      <c r="N570" s="151"/>
      <c r="O570" s="151"/>
      <c r="P570" s="151">
        <v>423</v>
      </c>
      <c r="Q570" s="151">
        <v>513</v>
      </c>
      <c r="R570" s="151">
        <v>91</v>
      </c>
      <c r="S570" s="149">
        <v>594</v>
      </c>
      <c r="T570" s="149">
        <v>413</v>
      </c>
      <c r="U570" s="153">
        <v>69.528619528619529</v>
      </c>
      <c r="V570" s="149">
        <v>134</v>
      </c>
      <c r="W570" s="153">
        <v>22.558922558922561</v>
      </c>
      <c r="X570" s="152">
        <v>6.5274725274725274</v>
      </c>
      <c r="Y570" s="152">
        <v>4.5384615384615383</v>
      </c>
      <c r="Z570" s="152">
        <v>1.4725274725274726</v>
      </c>
      <c r="AA570" s="156">
        <v>85</v>
      </c>
      <c r="AB570" s="153">
        <v>93.406593406593402</v>
      </c>
      <c r="AC570" s="156">
        <v>5</v>
      </c>
      <c r="AD570" s="153">
        <v>5.4945054945054945</v>
      </c>
      <c r="AE570" s="156">
        <v>1</v>
      </c>
      <c r="AF570" s="153">
        <v>1.098901098901099</v>
      </c>
      <c r="AG570" s="156">
        <v>0</v>
      </c>
      <c r="AH570" s="153">
        <v>0</v>
      </c>
      <c r="AI570" s="151">
        <v>66</v>
      </c>
      <c r="AJ570" s="151">
        <v>68</v>
      </c>
      <c r="AK570" s="153">
        <v>49.253731343283583</v>
      </c>
      <c r="AL570" s="153">
        <v>50.746268656716417</v>
      </c>
      <c r="AM570" s="153">
        <v>100</v>
      </c>
      <c r="AN570" s="154">
        <v>36.820895522388057</v>
      </c>
    </row>
    <row r="571" spans="1:40" x14ac:dyDescent="0.25">
      <c r="A571" s="149" t="s">
        <v>225</v>
      </c>
      <c r="B571" s="151" t="s">
        <v>225</v>
      </c>
      <c r="C571" s="155" t="str">
        <f>VLOOKUP(A571,'Questions_de_Village_V1-2-1'!$A:$AB,1,FALSE)</f>
        <v>Yeskoma1</v>
      </c>
      <c r="D571" s="155" t="str">
        <f>VLOOKUP(A571,'Questions_de_Village_V1-2-1'!$A:$AB,9,FALSE)</f>
        <v>Yeskoma2</v>
      </c>
      <c r="E571" s="155">
        <f>VLOOKUP(A571,'Questions_de_Village_V1-2-1'!$A:$AB,4,FALSE)</f>
        <v>12.793341589500001</v>
      </c>
      <c r="F571" s="155">
        <f>VLOOKUP(A571,'Questions_de_Village_V1-2-1'!$A:$AB,5,FALSE)</f>
        <v>16.1887493069</v>
      </c>
      <c r="G571" s="155">
        <f>VLOOKUP(A571,'Questions_de_Village_V1-2-1'!$A:$AB,6,FALSE)</f>
        <v>292.89096551199998</v>
      </c>
      <c r="H571" s="155"/>
      <c r="I571" s="155" t="str">
        <f>VLOOKUP(A571,'Questions_de_Village_V1-2-1'!$A:$AB,10,FALSE)</f>
        <v>Kouka</v>
      </c>
      <c r="J571" s="155" t="str">
        <f>VLOOKUP(A571,'Questions_de_Village_V1-2-1'!$A:$AB,11,FALSE)</f>
        <v>Bisney</v>
      </c>
      <c r="K571" s="155" t="str">
        <f>VLOOKUP(A571,'Questions_de_Village_V1-2-1'!$A:$AB,14,FALSE)</f>
        <v>open_well_far_from_village</v>
      </c>
      <c r="L571" s="155">
        <f>VLOOKUP(A571,'Questions_de_Village_V1-2-1'!$A:$AB,15,FALSE)</f>
        <v>0</v>
      </c>
      <c r="M571" s="155">
        <f>VLOOKUP(A571,'Questions_de_Village_V1-2-1'!$A:$AB,16,FALSE)</f>
        <v>1</v>
      </c>
      <c r="N571" s="151"/>
      <c r="O571" s="151"/>
      <c r="P571" s="151">
        <v>1454</v>
      </c>
      <c r="Q571" s="151">
        <v>1486</v>
      </c>
      <c r="R571" s="151">
        <v>33</v>
      </c>
      <c r="S571" s="149">
        <v>216</v>
      </c>
      <c r="T571" s="149">
        <v>148</v>
      </c>
      <c r="U571" s="153">
        <v>68.518518518518519</v>
      </c>
      <c r="V571" s="149">
        <v>105</v>
      </c>
      <c r="W571" s="153">
        <v>48.611111111111107</v>
      </c>
      <c r="X571" s="152">
        <v>6.5454545454545459</v>
      </c>
      <c r="Y571" s="152">
        <v>4.4848484848484844</v>
      </c>
      <c r="Z571" s="152">
        <v>3.1818181818181817</v>
      </c>
      <c r="AA571" s="156">
        <v>31</v>
      </c>
      <c r="AB571" s="153">
        <v>93.939393939393938</v>
      </c>
      <c r="AC571" s="156">
        <v>2</v>
      </c>
      <c r="AD571" s="153">
        <v>6.0606060606060606</v>
      </c>
      <c r="AE571" s="156">
        <v>0</v>
      </c>
      <c r="AF571" s="153">
        <v>0</v>
      </c>
      <c r="AG571" s="156">
        <v>0</v>
      </c>
      <c r="AH571" s="153">
        <v>0</v>
      </c>
      <c r="AI571" s="151">
        <v>38</v>
      </c>
      <c r="AJ571" s="151">
        <v>67</v>
      </c>
      <c r="AK571" s="153">
        <v>36.19047619047619</v>
      </c>
      <c r="AL571" s="153">
        <v>63.809523809523803</v>
      </c>
      <c r="AM571" s="153">
        <v>100</v>
      </c>
      <c r="AN571" s="154">
        <v>36.25714285714286</v>
      </c>
    </row>
    <row r="572" spans="1:40" x14ac:dyDescent="0.25">
      <c r="A572" s="149" t="s">
        <v>225</v>
      </c>
      <c r="B572" s="151" t="s">
        <v>225</v>
      </c>
      <c r="C572" s="155" t="str">
        <f>VLOOKUP(A572,'Questions_de_Village_V1-2-1'!$A:$AB,1,FALSE)</f>
        <v>Yeskoma1</v>
      </c>
      <c r="D572" s="155" t="str">
        <f>VLOOKUP(A572,'Questions_de_Village_V1-2-1'!$A:$AB,9,FALSE)</f>
        <v>Yeskoma2</v>
      </c>
      <c r="E572" s="155">
        <f>VLOOKUP(A572,'Questions_de_Village_V1-2-1'!$A:$AB,4,FALSE)</f>
        <v>12.793341589500001</v>
      </c>
      <c r="F572" s="155">
        <f>VLOOKUP(A572,'Questions_de_Village_V1-2-1'!$A:$AB,5,FALSE)</f>
        <v>16.1887493069</v>
      </c>
      <c r="G572" s="155">
        <f>VLOOKUP(A572,'Questions_de_Village_V1-2-1'!$A:$AB,6,FALSE)</f>
        <v>292.89096551199998</v>
      </c>
      <c r="H572" s="155"/>
      <c r="I572" s="155" t="str">
        <f>VLOOKUP(A572,'Questions_de_Village_V1-2-1'!$A:$AB,10,FALSE)</f>
        <v>Kouka</v>
      </c>
      <c r="J572" s="155" t="str">
        <f>VLOOKUP(A572,'Questions_de_Village_V1-2-1'!$A:$AB,11,FALSE)</f>
        <v>Bisney</v>
      </c>
      <c r="K572" s="155" t="str">
        <f>VLOOKUP(A572,'Questions_de_Village_V1-2-1'!$A:$AB,14,FALSE)</f>
        <v>open_well_far_from_village</v>
      </c>
      <c r="L572" s="155">
        <f>VLOOKUP(A572,'Questions_de_Village_V1-2-1'!$A:$AB,15,FALSE)</f>
        <v>0</v>
      </c>
      <c r="M572" s="155">
        <f>VLOOKUP(A572,'Questions_de_Village_V1-2-1'!$A:$AB,16,FALSE)</f>
        <v>1</v>
      </c>
      <c r="N572" s="151"/>
      <c r="O572" s="151"/>
      <c r="P572" s="151">
        <v>1454</v>
      </c>
      <c r="Q572" s="151">
        <v>1486</v>
      </c>
      <c r="R572" s="151">
        <v>33</v>
      </c>
      <c r="S572" s="149">
        <v>216</v>
      </c>
      <c r="T572" s="149">
        <v>148</v>
      </c>
      <c r="U572" s="153">
        <v>68.518518518518519</v>
      </c>
      <c r="V572" s="149">
        <v>105</v>
      </c>
      <c r="W572" s="153">
        <v>48.611111111111107</v>
      </c>
      <c r="X572" s="152">
        <v>6.5454545454545459</v>
      </c>
      <c r="Y572" s="152">
        <v>4.4848484848484844</v>
      </c>
      <c r="Z572" s="152">
        <v>3.1818181818181817</v>
      </c>
      <c r="AA572" s="156">
        <v>31</v>
      </c>
      <c r="AB572" s="153">
        <v>93.939393939393938</v>
      </c>
      <c r="AC572" s="156">
        <v>2</v>
      </c>
      <c r="AD572" s="153">
        <v>6.0606060606060606</v>
      </c>
      <c r="AE572" s="156">
        <v>0</v>
      </c>
      <c r="AF572" s="153">
        <v>0</v>
      </c>
      <c r="AG572" s="156">
        <v>0</v>
      </c>
      <c r="AH572" s="153">
        <v>0</v>
      </c>
      <c r="AI572" s="151">
        <v>38</v>
      </c>
      <c r="AJ572" s="151">
        <v>67</v>
      </c>
      <c r="AK572" s="153">
        <v>36.19047619047619</v>
      </c>
      <c r="AL572" s="153">
        <v>63.809523809523803</v>
      </c>
      <c r="AM572" s="153">
        <v>100</v>
      </c>
      <c r="AN572" s="154">
        <v>36.25714285714286</v>
      </c>
    </row>
    <row r="573" spans="1:40" x14ac:dyDescent="0.25">
      <c r="A573" s="150" t="s">
        <v>38</v>
      </c>
      <c r="B573" s="151" t="s">
        <v>38</v>
      </c>
      <c r="C573" s="155" t="str">
        <f>VLOOKUP(A573,'Questions_de_Village_V1-2-1'!$A:$AB,1,FALSE)</f>
        <v>Zirega</v>
      </c>
      <c r="D573" s="155" t="str">
        <f>VLOOKUP(A573,'Questions_de_Village_V1-2-1'!$A:$AB,9,FALSE)</f>
        <v>Zirega</v>
      </c>
      <c r="E573" s="155">
        <f>VLOOKUP(A573,'Questions_de_Village_V1-2-1'!$A:$AB,4,FALSE)</f>
        <v>12.591132162999999</v>
      </c>
      <c r="F573" s="155">
        <f>VLOOKUP(A573,'Questions_de_Village_V1-2-1'!$A:$AB,5,FALSE)</f>
        <v>16.555453871200001</v>
      </c>
      <c r="G573" s="155">
        <f>VLOOKUP(A573,'Questions_de_Village_V1-2-1'!$A:$AB,6,FALSE)</f>
        <v>309.03290242700001</v>
      </c>
      <c r="H573" s="155"/>
      <c r="I573" s="155" t="str">
        <f>VLOOKUP(A573,'Questions_de_Village_V1-2-1'!$A:$AB,10,FALSE)</f>
        <v>Moito</v>
      </c>
      <c r="J573" s="155" t="str">
        <f>VLOOKUP(A573,'Questions_de_Village_V1-2-1'!$A:$AB,11,FALSE)</f>
        <v>Moito</v>
      </c>
      <c r="K573" s="155" t="str">
        <f>VLOOKUP(A573,'Questions_de_Village_V1-2-1'!$A:$AB,14,FALSE)</f>
        <v>bh_in_next_village</v>
      </c>
      <c r="L573" s="155">
        <f>VLOOKUP(A573,'Questions_de_Village_V1-2-1'!$A:$AB,15,FALSE)</f>
        <v>0</v>
      </c>
      <c r="M573" s="155">
        <f>VLOOKUP(A573,'Questions_de_Village_V1-2-1'!$A:$AB,16,FALSE)</f>
        <v>1</v>
      </c>
      <c r="N573" s="151"/>
      <c r="O573" s="151"/>
      <c r="P573" s="151">
        <v>2738</v>
      </c>
      <c r="Q573" s="151">
        <v>3036</v>
      </c>
      <c r="R573" s="151">
        <v>299</v>
      </c>
      <c r="S573" s="149">
        <v>1580</v>
      </c>
      <c r="T573" s="149">
        <v>1029</v>
      </c>
      <c r="U573" s="153">
        <v>65.12658227848101</v>
      </c>
      <c r="V573" s="149">
        <v>426</v>
      </c>
      <c r="W573" s="153">
        <v>26.962025316455694</v>
      </c>
      <c r="X573" s="152">
        <v>5.2842809364548495</v>
      </c>
      <c r="Y573" s="152">
        <v>4.0038910505836576</v>
      </c>
      <c r="Z573" s="152">
        <v>1.4247491638795986</v>
      </c>
      <c r="AA573" s="156">
        <v>271</v>
      </c>
      <c r="AB573" s="153">
        <v>90.635451505016718</v>
      </c>
      <c r="AC573" s="156">
        <v>16</v>
      </c>
      <c r="AD573" s="153">
        <v>5.3511705685618729</v>
      </c>
      <c r="AE573" s="156">
        <v>1</v>
      </c>
      <c r="AF573" s="153">
        <v>0.33444816053511706</v>
      </c>
      <c r="AG573" s="156">
        <v>0</v>
      </c>
      <c r="AH573" s="153">
        <v>0</v>
      </c>
      <c r="AI573" s="151">
        <v>196</v>
      </c>
      <c r="AJ573" s="151">
        <v>230</v>
      </c>
      <c r="AK573" s="153">
        <v>46.009389671361504</v>
      </c>
      <c r="AL573" s="153">
        <v>53.990610328638496</v>
      </c>
      <c r="AM573" s="153">
        <v>100</v>
      </c>
      <c r="AN573" s="154">
        <v>33.431924882629104</v>
      </c>
    </row>
    <row r="574" spans="1:40" x14ac:dyDescent="0.25">
      <c r="A574" s="149" t="s">
        <v>1149</v>
      </c>
      <c r="B574" s="151" t="s">
        <v>1149</v>
      </c>
      <c r="C574" s="155" t="str">
        <f>VLOOKUP(A574,'Questions_de_Village_V1-2-1'!$A:$AB,1,FALSE)</f>
        <v>Zougoubi</v>
      </c>
      <c r="D574" s="155" t="str">
        <f>VLOOKUP(A574,'Questions_de_Village_V1-2-1'!$A:$AB,9,FALSE)</f>
        <v>Moito</v>
      </c>
      <c r="E574" s="155">
        <f>VLOOKUP(A574,'Questions_de_Village_V1-2-1'!$A:$AB,4,FALSE)</f>
        <v>12.6147823403</v>
      </c>
      <c r="F574" s="155">
        <f>VLOOKUP(A574,'Questions_de_Village_V1-2-1'!$A:$AB,5,FALSE)</f>
        <v>16.158306816300001</v>
      </c>
      <c r="G574" s="155">
        <f>VLOOKUP(A574,'Questions_de_Village_V1-2-1'!$A:$AB,6,FALSE)</f>
        <v>313.19876842100001</v>
      </c>
      <c r="H574" s="155"/>
      <c r="I574" s="155" t="str">
        <f>VLOOKUP(A574,'Questions_de_Village_V1-2-1'!$A:$AB,10,FALSE)</f>
        <v>Assala</v>
      </c>
      <c r="J574" s="155" t="str">
        <f>VLOOKUP(A574,'Questions_de_Village_V1-2-1'!$A:$AB,11,FALSE)</f>
        <v>Bisney</v>
      </c>
      <c r="K574" s="155" t="str">
        <f>VLOOKUP(A574,'Questions_de_Village_V1-2-1'!$A:$AB,14,FALSE)</f>
        <v>bh_in_village</v>
      </c>
      <c r="L574" s="155">
        <f>VLOOKUP(A574,'Questions_de_Village_V1-2-1'!$A:$AB,15,FALSE)</f>
        <v>1</v>
      </c>
      <c r="M574" s="155">
        <f>VLOOKUP(A574,'Questions_de_Village_V1-2-1'!$A:$AB,16,FALSE)</f>
        <v>0</v>
      </c>
      <c r="N574" s="151"/>
      <c r="O574" s="151"/>
      <c r="P574" s="151">
        <v>1058</v>
      </c>
      <c r="Q574" s="151">
        <v>1094</v>
      </c>
      <c r="R574" s="151">
        <v>37</v>
      </c>
      <c r="S574" s="149">
        <v>218</v>
      </c>
      <c r="T574" s="149">
        <v>149</v>
      </c>
      <c r="U574" s="153">
        <v>68.348623853211009</v>
      </c>
      <c r="V574" s="149">
        <v>72</v>
      </c>
      <c r="W574" s="153">
        <v>33.027522935779821</v>
      </c>
      <c r="X574" s="152">
        <v>5.8918918918918921</v>
      </c>
      <c r="Y574" s="152">
        <v>4.0270270270270272</v>
      </c>
      <c r="Z574" s="152">
        <v>1.9459459459459461</v>
      </c>
      <c r="AA574" s="156">
        <v>36</v>
      </c>
      <c r="AB574" s="153">
        <v>97.297297297297305</v>
      </c>
      <c r="AC574" s="156">
        <v>0</v>
      </c>
      <c r="AD574" s="153">
        <v>0</v>
      </c>
      <c r="AE574" s="156">
        <v>0</v>
      </c>
      <c r="AF574" s="153">
        <v>0</v>
      </c>
      <c r="AG574" s="156">
        <v>0</v>
      </c>
      <c r="AH574" s="153">
        <v>0</v>
      </c>
      <c r="AI574" s="151">
        <v>35</v>
      </c>
      <c r="AJ574" s="151">
        <v>37</v>
      </c>
      <c r="AK574" s="153">
        <v>48.611111111111107</v>
      </c>
      <c r="AL574" s="153">
        <v>51.388888888888886</v>
      </c>
      <c r="AM574" s="153">
        <v>100</v>
      </c>
      <c r="AN574" s="154">
        <v>32.736111111111114</v>
      </c>
    </row>
    <row r="575" spans="1:40" x14ac:dyDescent="0.25">
      <c r="A575" s="149" t="s">
        <v>1238</v>
      </c>
      <c r="B575" s="151" t="s">
        <v>1965</v>
      </c>
      <c r="C575" s="155" t="str">
        <f>VLOOKUP(A575,'Questions_de_Village_V1-2-1'!$A:$AB,1,FALSE)</f>
        <v>Zouwa</v>
      </c>
      <c r="D575" s="155" t="str">
        <f>VLOOKUP(A575,'Questions_de_Village_V1-2-1'!$A:$AB,9,FALSE)</f>
        <v>Zoua1</v>
      </c>
      <c r="E575" s="155">
        <f>VLOOKUP(A575,'Questions_de_Village_V1-2-1'!$A:$AB,4,FALSE)</f>
        <v>12.4380166782</v>
      </c>
      <c r="F575" s="155">
        <f>VLOOKUP(A575,'Questions_de_Village_V1-2-1'!$A:$AB,5,FALSE)</f>
        <v>17.015373545500001</v>
      </c>
      <c r="G575" s="155">
        <f>VLOOKUP(A575,'Questions_de_Village_V1-2-1'!$A:$AB,6,FALSE)</f>
        <v>355.35839905300003</v>
      </c>
      <c r="H575" s="155"/>
      <c r="I575" s="155" t="str">
        <f>VLOOKUP(A575,'Questions_de_Village_V1-2-1'!$A:$AB,10,FALSE)</f>
        <v>Tania_1_Bokoro_</v>
      </c>
      <c r="J575" s="155" t="str">
        <f>VLOOKUP(A575,'Questions_de_Village_V1-2-1'!$A:$AB,11,FALSE)</f>
        <v>Bokoro</v>
      </c>
      <c r="K575" s="155" t="str">
        <f>VLOOKUP(A575,'Questions_de_Village_V1-2-1'!$A:$AB,14,FALSE)</f>
        <v>open_well_in_or_near_village</v>
      </c>
      <c r="L575" s="155">
        <f>VLOOKUP(A575,'Questions_de_Village_V1-2-1'!$A:$AB,15,FALSE)</f>
        <v>0</v>
      </c>
      <c r="M575" s="155">
        <f>VLOOKUP(A575,'Questions_de_Village_V1-2-1'!$A:$AB,16,FALSE)</f>
        <v>1</v>
      </c>
      <c r="N575" s="151"/>
      <c r="O575" s="151"/>
      <c r="P575" s="151">
        <v>9080</v>
      </c>
      <c r="Q575" s="151">
        <v>9110</v>
      </c>
      <c r="R575" s="151">
        <v>31</v>
      </c>
      <c r="S575" s="149">
        <v>174</v>
      </c>
      <c r="T575" s="149">
        <v>113</v>
      </c>
      <c r="U575" s="153">
        <v>64.942528735632195</v>
      </c>
      <c r="V575" s="149">
        <v>39</v>
      </c>
      <c r="W575" s="153">
        <v>22.413793103448278</v>
      </c>
      <c r="X575" s="152">
        <v>5.612903225806452</v>
      </c>
      <c r="Y575" s="152">
        <v>3.6451612903225805</v>
      </c>
      <c r="Z575" s="152">
        <v>1.2580645161290323</v>
      </c>
      <c r="AA575" s="156">
        <v>27</v>
      </c>
      <c r="AB575" s="153">
        <v>87.096774193548384</v>
      </c>
      <c r="AC575" s="156">
        <v>2</v>
      </c>
      <c r="AD575" s="153">
        <v>6.4516129032258061</v>
      </c>
      <c r="AE575" s="156">
        <v>0</v>
      </c>
      <c r="AF575" s="153">
        <v>0</v>
      </c>
      <c r="AG575" s="156">
        <v>0</v>
      </c>
      <c r="AH575" s="153">
        <v>0</v>
      </c>
      <c r="AI575" s="151">
        <v>24</v>
      </c>
      <c r="AJ575" s="151">
        <v>15</v>
      </c>
      <c r="AK575" s="153">
        <v>61.53846153846154</v>
      </c>
      <c r="AL575" s="153">
        <v>38.461538461538467</v>
      </c>
      <c r="AM575" s="153">
        <v>100</v>
      </c>
      <c r="AN575" s="154">
        <v>33.07692307692308</v>
      </c>
    </row>
    <row r="576" spans="1:40" x14ac:dyDescent="0.25">
      <c r="A576" s="149" t="s">
        <v>1239</v>
      </c>
      <c r="B576" s="151" t="s">
        <v>1239</v>
      </c>
      <c r="C576" s="155" t="str">
        <f>VLOOKUP(A576,'Questions_de_Village_V1-2-1'!$A:$AB,1,FALSE)</f>
        <v>Zouwa 2</v>
      </c>
      <c r="D576" s="155" t="str">
        <f>VLOOKUP(A576,'Questions_de_Village_V1-2-1'!$A:$AB,9,FALSE)</f>
        <v>Zoua2</v>
      </c>
      <c r="E576" s="155">
        <f>VLOOKUP(A576,'Questions_de_Village_V1-2-1'!$A:$AB,4,FALSE)</f>
        <v>12.451213381200001</v>
      </c>
      <c r="F576" s="155">
        <f>VLOOKUP(A576,'Questions_de_Village_V1-2-1'!$A:$AB,5,FALSE)</f>
        <v>17.0189996061</v>
      </c>
      <c r="G576" s="155">
        <f>VLOOKUP(A576,'Questions_de_Village_V1-2-1'!$A:$AB,6,FALSE)</f>
        <v>307.979086564</v>
      </c>
      <c r="H576" s="155"/>
      <c r="I576" s="155" t="str">
        <f>VLOOKUP(A576,'Questions_de_Village_V1-2-1'!$A:$AB,10,FALSE)</f>
        <v>Tania_1_Bokoro_</v>
      </c>
      <c r="J576" s="155" t="str">
        <f>VLOOKUP(A576,'Questions_de_Village_V1-2-1'!$A:$AB,11,FALSE)</f>
        <v>Bokoro</v>
      </c>
      <c r="K576" s="155" t="str">
        <f>VLOOKUP(A576,'Questions_de_Village_V1-2-1'!$A:$AB,14,FALSE)</f>
        <v>open_well_far_from_village</v>
      </c>
      <c r="L576" s="155">
        <f>VLOOKUP(A576,'Questions_de_Village_V1-2-1'!$A:$AB,15,FALSE)</f>
        <v>0</v>
      </c>
      <c r="M576" s="155">
        <f>VLOOKUP(A576,'Questions_de_Village_V1-2-1'!$A:$AB,16,FALSE)</f>
        <v>0</v>
      </c>
      <c r="N576" s="151"/>
      <c r="O576" s="151"/>
      <c r="P576" s="151">
        <v>63</v>
      </c>
      <c r="Q576" s="151">
        <v>78</v>
      </c>
      <c r="R576" s="151">
        <v>16</v>
      </c>
      <c r="S576" s="149">
        <v>85</v>
      </c>
      <c r="T576" s="149">
        <v>54</v>
      </c>
      <c r="U576" s="153">
        <v>63.529411764705877</v>
      </c>
      <c r="V576" s="149">
        <v>23</v>
      </c>
      <c r="W576" s="153">
        <v>27.058823529411764</v>
      </c>
      <c r="X576" s="152">
        <v>5.3125</v>
      </c>
      <c r="Y576" s="152">
        <v>3.8571428571428572</v>
      </c>
      <c r="Z576" s="152">
        <v>1.4375</v>
      </c>
      <c r="AA576" s="156">
        <v>14</v>
      </c>
      <c r="AB576" s="153">
        <v>87.5</v>
      </c>
      <c r="AC576" s="156">
        <v>1</v>
      </c>
      <c r="AD576" s="153">
        <v>6.25</v>
      </c>
      <c r="AE576" s="156">
        <v>0</v>
      </c>
      <c r="AF576" s="153">
        <v>0</v>
      </c>
      <c r="AG576" s="156">
        <v>0</v>
      </c>
      <c r="AH576" s="153">
        <v>0</v>
      </c>
      <c r="AI576" s="151">
        <v>10</v>
      </c>
      <c r="AJ576" s="151">
        <v>13</v>
      </c>
      <c r="AK576" s="153">
        <v>43.478260869565219</v>
      </c>
      <c r="AL576" s="153">
        <v>56.521739130434781</v>
      </c>
      <c r="AM576" s="153">
        <v>100</v>
      </c>
      <c r="AN576" s="154">
        <v>31.608695652173914</v>
      </c>
    </row>
  </sheetData>
  <autoFilter ref="J1:J576"/>
  <sortState ref="A2:AN579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Questions_de_Village_V1-2-1</vt:lpstr>
      <vt:lpstr>Analysis</vt:lpstr>
      <vt:lpstr>Sheet1</vt:lpstr>
      <vt:lpstr>20160324 - Watsan data for cens</vt:lpstr>
      <vt:lpstr>IGNORE census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Pete Masters</cp:lastModifiedBy>
  <dcterms:created xsi:type="dcterms:W3CDTF">2016-02-14T05:14:10Z</dcterms:created>
  <dcterms:modified xsi:type="dcterms:W3CDTF">2016-06-25T23:18:47Z</dcterms:modified>
</cp:coreProperties>
</file>