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cak\racunalniski-praktikum\racunalniski-praktikum\10-razpredelnice\"/>
    </mc:Choice>
  </mc:AlternateContent>
  <xr:revisionPtr revIDLastSave="0" documentId="13_ncr:1_{89D972E5-C97B-4AF6-988D-9B02E89FD502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2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D2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<sst xmlns="http://schemas.openxmlformats.org/spreadsheetml/2006/main" count="19" uniqueCount="19">
  <si>
    <t>Bencin</t>
  </si>
  <si>
    <t>Veljavnost</t>
  </si>
  <si>
    <t>Datum</t>
  </si>
  <si>
    <t>Litri</t>
  </si>
  <si>
    <t>Števec</t>
  </si>
  <si>
    <t>Poraba</t>
  </si>
  <si>
    <t>Prevoženo</t>
  </si>
  <si>
    <t>Plačano</t>
  </si>
  <si>
    <t>Prikaz</t>
  </si>
  <si>
    <t>Sum of Prevoženo</t>
  </si>
  <si>
    <t>May</t>
  </si>
  <si>
    <t>Jun</t>
  </si>
  <si>
    <t>Jul</t>
  </si>
  <si>
    <t>Aug</t>
  </si>
  <si>
    <t>Sep</t>
  </si>
  <si>
    <t>Oct</t>
  </si>
  <si>
    <t>Average of Poraba</t>
  </si>
  <si>
    <t>Vrednosti</t>
  </si>
  <si>
    <t>Mesec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</si>
</sst>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0.000\ &quot;€/l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5"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73" formatCode="0.000000000"/>
    </dxf>
    <dxf>
      <numFmt numFmtId="174" formatCode="0.0000000000"/>
    </dxf>
    <dxf>
      <numFmt numFmtId="173" formatCode="0.000000000"/>
    </dxf>
    <dxf>
      <numFmt numFmtId="166" formatCode="0.00000000"/>
    </dxf>
    <dxf>
      <numFmt numFmtId="167" formatCode="0.0000000"/>
    </dxf>
    <dxf>
      <numFmt numFmtId="166" formatCode="0.00000000"/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ca klemencic" refreshedDate="45631.671537499999" createdVersion="8" refreshedVersion="8" minRefreshableVersion="3" recordCount="19" xr:uid="{566F9367-B605-40EA-A2F2-591E6C3C2F08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44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3">
      <sharedItems containsString="0" containsBlank="1" containsNumber="1" containsInteger="1" minValue="446" maxValue="683"/>
    </cacheField>
    <cacheField name="Poraba" numFmtId="0">
      <sharedItems containsString="0" containsBlank="1" containsNumber="1" minValue="6.3103953147877023" maxValue="8.1008968609865484"/>
    </cacheField>
    <cacheField name="Prikaz" numFmtId="2">
      <sharedItems containsString="0" containsBlank="1" containsNumber="1" minValue="6.3103953147877023" maxValue="8.1008968609865484"/>
    </cacheField>
    <cacheField name="Days (Datum)" numFmtId="0" databaseField="0">
      <fieldGroup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m/>
    <m/>
    <m/>
  </r>
  <r>
    <x v="1"/>
    <n v="43.02"/>
    <n v="59.797800000000002"/>
    <n v="42521"/>
    <n v="614"/>
    <n v="7.006514657980456"/>
    <n v="7.006514657980456"/>
  </r>
  <r>
    <x v="2"/>
    <n v="41.67"/>
    <n v="57.921299999999995"/>
    <n v="43181"/>
    <n v="660"/>
    <n v="6.3136363636363644"/>
    <n v="6.3136363636363644"/>
  </r>
  <r>
    <x v="3"/>
    <n v="34.04"/>
    <n v="47.043279999999996"/>
    <n v="43696"/>
    <n v="515"/>
    <n v="6.6097087378640769"/>
    <n v="6.6097087378640769"/>
  </r>
  <r>
    <x v="4"/>
    <n v="42.42"/>
    <n v="59.897039999999997"/>
    <n v="44314"/>
    <n v="618"/>
    <n v="6.8640776699029127"/>
    <n v="6.8640776699029127"/>
  </r>
  <r>
    <x v="5"/>
    <n v="43.1"/>
    <n v="60.857199999999999"/>
    <n v="44997"/>
    <n v="683"/>
    <n v="6.3103953147877023"/>
    <n v="6.3103953147877023"/>
  </r>
  <r>
    <x v="6"/>
    <n v="38.18"/>
    <n v="54.368319999999997"/>
    <n v="45546"/>
    <n v="549"/>
    <n v="6.9544626593806917"/>
    <n v="6.9544626593806917"/>
  </r>
  <r>
    <x v="7"/>
    <n v="40.659999999999997"/>
    <n v="58.713039999999992"/>
    <n v="46126"/>
    <n v="580"/>
    <n v="7.0103448275862066"/>
    <n v="7.0103448275862066"/>
  </r>
  <r>
    <x v="8"/>
    <n v="39.17"/>
    <n v="56.561480000000003"/>
    <n v="46687"/>
    <n v="561"/>
    <n v="6.9821746880570412"/>
    <n v="6.9821746880570412"/>
  </r>
  <r>
    <x v="9"/>
    <n v="40.29"/>
    <n v="58.662239999999997"/>
    <n v="47250"/>
    <n v="563"/>
    <n v="7.1563055062166967"/>
    <n v="7.1563055062166967"/>
  </r>
  <r>
    <x v="10"/>
    <n v="41.01"/>
    <n v="59.710559999999994"/>
    <n v="47867"/>
    <n v="617"/>
    <n v="6.6466774716369521"/>
    <n v="6.6466774716369521"/>
  </r>
  <r>
    <x v="11"/>
    <n v="37.18"/>
    <n v="56.178979999999996"/>
    <n v="48407"/>
    <n v="540"/>
    <n v="6.8851851851851844"/>
    <n v="6.8851851851851844"/>
  </r>
  <r>
    <x v="12"/>
    <n v="41.46"/>
    <n v="62.646059999999999"/>
    <n v="49005"/>
    <n v="598"/>
    <n v="6.9331103678929766"/>
    <n v="6.9331103678929766"/>
  </r>
  <r>
    <x v="13"/>
    <n v="35.97"/>
    <n v="55.537680000000002"/>
    <n v="49480"/>
    <n v="475"/>
    <n v="7.5726315789473686"/>
    <n v="7.5726315789473686"/>
  </r>
  <r>
    <x v="14"/>
    <n v="38.74"/>
    <n v="60.085740000000001"/>
    <n v="50012"/>
    <n v="532"/>
    <n v="7.2819548872180455"/>
    <n v="7.2819548872180455"/>
  </r>
  <r>
    <x v="15"/>
    <n v="36.130000000000003"/>
    <n v="56.03763"/>
    <n v="50458"/>
    <n v="446"/>
    <n v="8.1008968609865484"/>
    <n v="8.1008968609865484"/>
  </r>
  <r>
    <x v="16"/>
    <n v="38.51"/>
    <n v="61.153880000000001"/>
    <n v="50991"/>
    <n v="533"/>
    <n v="7.2251407129455911"/>
    <n v="7.2251407129455911"/>
  </r>
  <r>
    <x v="17"/>
    <n v="38.840000000000003"/>
    <n v="61.677920000000007"/>
    <n v="51593"/>
    <n v="602"/>
    <n v="6.4518272425249172"/>
    <n v="6.4518272425249172"/>
  </r>
  <r>
    <x v="18"/>
    <n v="41.73"/>
    <n v="64.097279999999998"/>
    <n v="52176"/>
    <n v="583"/>
    <n v="7.1578044596912509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B9B46-E55A-4D81-8057-DEA64992051D}" name="PivotTable8" cacheId="27" dataOnRows="1" dataPosition="0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olHeaderCaption="Mesec">
  <location ref="M4:S7" firstHeaderRow="1" firstDataRow="2" firstDataCol="1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44" showAll="0"/>
    <pivotField numFmtId="3" showAll="0"/>
    <pivotField dataField="1" showAll="0"/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11"/>
        <item sd="0" x="12"/>
        <item sd="0" x="13"/>
        <item sd="0" x="9"/>
        <item sd="0" x="10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12"/>
    </i>
    <i>
      <x v="13"/>
    </i>
  </colItems>
  <dataFields count="2">
    <dataField name="Sum of Prevoženo" fld="4" baseField="0" baseItem="0"/>
    <dataField name="Average of Poraba" fld="5" subtotal="average" baseField="7" baseItem="126"/>
  </dataFields>
  <formats count="1">
    <format dxfId="1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5B71E-FC31-5C41-A064-103F27749A97}" uniqueName="1" name="Datum" queryTableFieldId="1" dataDxfId="24"/>
    <tableColumn id="2" xr3:uid="{6DC2697C-FCB3-8A47-945B-8CD05834AA8C}" uniqueName="2" name="Litri" queryTableFieldId="2" dataDxfId="23"/>
    <tableColumn id="3" xr3:uid="{19DBC541-3ADF-4E48-8786-6E42DA219788}" uniqueName="3" name="Plačano" queryTableFieldId="3" dataDxfId="22"/>
    <tableColumn id="4" xr3:uid="{3238A9AD-2FC0-0E49-9EE3-7019C05B366B}" uniqueName="4" name="Števec" queryTableFieldId="4" dataDxfId="21"/>
    <tableColumn id="5" xr3:uid="{E0B5480D-9C8F-CA4C-941D-AE9FDE0CDFDC}" uniqueName="5" name="Prevoženo" queryTableFieldId="5" dataDxfId="20"/>
    <tableColumn id="6" xr3:uid="{1DEAFC6B-8470-6742-BAB3-957B7429D133}" uniqueName="6" name="Poraba" queryTableFieldId="6" dataDxfId="19"/>
    <tableColumn id="11" xr3:uid="{911769A8-5CFE-8245-A64B-38797D90A3B5}" uniqueName="11" name="Prikaz" queryTableFieldId="11" dataDxfId="13">
      <calculatedColumnFormula>realna_poraba_cupra__2[[#This Row],[Litri]]/realna_poraba_cupra__2[[#This Row],[Prevoženo]]*100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18" tableBorderDxfId="17" totalsRowBorderDxfId="16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5"/>
    <tableColumn id="2" xr3:uid="{079EA12A-47EB-F54A-8E37-30D8BCE75150}" name="Bencin" dataDxfId="1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S25"/>
  <sheetViews>
    <sheetView tabSelected="1" topLeftCell="J1" zoomScale="87" zoomScaleNormal="120" workbookViewId="0">
      <selection activeCell="O14" sqref="O14"/>
    </sheetView>
  </sheetViews>
  <sheetFormatPr defaultColWidth="10.6640625" defaultRowHeight="14.25" x14ac:dyDescent="0.45"/>
  <cols>
    <col min="1" max="1" width="3.796875" customWidth="1"/>
    <col min="2" max="2" width="15.6640625" bestFit="1" customWidth="1"/>
    <col min="3" max="3" width="14.796875" bestFit="1" customWidth="1"/>
    <col min="4" max="4" width="8.19921875" bestFit="1" customWidth="1"/>
    <col min="5" max="5" width="6.33203125" bestFit="1" customWidth="1"/>
    <col min="6" max="6" width="6.19921875" bestFit="1" customWidth="1"/>
    <col min="7" max="7" width="6" bestFit="1" customWidth="1"/>
    <col min="8" max="8" width="5.796875" bestFit="1" customWidth="1"/>
    <col min="9" max="9" width="10.33203125" bestFit="1" customWidth="1"/>
    <col min="10" max="10" width="11.86328125" bestFit="1" customWidth="1"/>
    <col min="11" max="11" width="10.73046875" bestFit="1" customWidth="1"/>
    <col min="13" max="13" width="15.265625" bestFit="1" customWidth="1"/>
    <col min="14" max="19" width="12.265625" bestFit="1" customWidth="1"/>
    <col min="20" max="20" width="11.796875" bestFit="1" customWidth="1"/>
    <col min="21" max="21" width="5.33203125" bestFit="1" customWidth="1"/>
    <col min="22" max="22" width="4.796875" bestFit="1" customWidth="1"/>
    <col min="23" max="23" width="5.73046875" bestFit="1" customWidth="1"/>
    <col min="24" max="24" width="5.53125" bestFit="1" customWidth="1"/>
    <col min="25" max="25" width="5.33203125" bestFit="1" customWidth="1"/>
    <col min="26" max="26" width="17.73046875" bestFit="1" customWidth="1"/>
    <col min="27" max="27" width="20.59765625" bestFit="1" customWidth="1"/>
  </cols>
  <sheetData>
    <row r="2" spans="2:19" x14ac:dyDescent="0.45">
      <c r="B2" t="s">
        <v>2</v>
      </c>
      <c r="C2" t="s">
        <v>3</v>
      </c>
      <c r="D2" t="s">
        <v>7</v>
      </c>
      <c r="E2" t="s">
        <v>4</v>
      </c>
      <c r="F2" t="s">
        <v>6</v>
      </c>
      <c r="G2" t="s">
        <v>5</v>
      </c>
      <c r="H2" t="s">
        <v>8</v>
      </c>
      <c r="J2" t="s">
        <v>1</v>
      </c>
      <c r="K2" t="s">
        <v>0</v>
      </c>
    </row>
    <row r="3" spans="2:19" x14ac:dyDescent="0.45">
      <c r="B3" s="1">
        <v>45051</v>
      </c>
      <c r="C3" s="3">
        <v>41.17</v>
      </c>
      <c r="D3" s="6">
        <f>INDEX(Table3[Bencin],MATCH(realna_poraba_cupra__2[[#This Row],[Datum]],Table3[Veljavnost],1))*C3</f>
        <v>58.296720000000001</v>
      </c>
      <c r="E3" s="2">
        <v>41907</v>
      </c>
      <c r="F3" s="2"/>
      <c r="H3" s="3"/>
      <c r="J3" s="1">
        <v>44930</v>
      </c>
      <c r="K3" s="4">
        <v>1.276</v>
      </c>
    </row>
    <row r="4" spans="2:19" x14ac:dyDescent="0.45">
      <c r="B4" s="1">
        <v>45059</v>
      </c>
      <c r="C4" s="3">
        <v>43.02</v>
      </c>
      <c r="D4" s="6">
        <f>INDEX(Table3[Bencin],MATCH(realna_poraba_cupra__2[[#This Row],[Datum]],Table3[Veljavnost],1))*C4</f>
        <v>59.797800000000002</v>
      </c>
      <c r="E4" s="2">
        <v>42521</v>
      </c>
      <c r="F4" s="2">
        <f>realna_poraba_cupra__2[[#This Row],[Števec]]-E3</f>
        <v>614</v>
      </c>
      <c r="G4" s="3">
        <f>realna_poraba_cupra__2[[#This Row],[Litri]]/realna_poraba_cupra__2[[#This Row],[Prevoženo]]*100</f>
        <v>7.006514657980456</v>
      </c>
      <c r="H4" s="3">
        <f>realna_poraba_cupra__2[[#This Row],[Litri]]/realna_poraba_cupra__2[[#This Row],[Prevoženo]]*100</f>
        <v>7.006514657980456</v>
      </c>
      <c r="J4" s="1">
        <v>44943</v>
      </c>
      <c r="K4" s="4">
        <v>1.288</v>
      </c>
      <c r="N4" s="8" t="s">
        <v>18</v>
      </c>
    </row>
    <row r="5" spans="2:19" x14ac:dyDescent="0.45">
      <c r="B5" s="1">
        <v>45068</v>
      </c>
      <c r="C5" s="3">
        <v>41.67</v>
      </c>
      <c r="D5" s="6">
        <f>INDEX(Table3[Bencin],MATCH(realna_poraba_cupra__2[[#This Row],[Datum]],Table3[Veljavnost],1))*C5</f>
        <v>57.921299999999995</v>
      </c>
      <c r="E5" s="2">
        <v>43181</v>
      </c>
      <c r="F5" s="2">
        <f>realna_poraba_cupra__2[[#This Row],[Števec]]-E4</f>
        <v>660</v>
      </c>
      <c r="G5" s="3">
        <f>realna_poraba_cupra__2[[#This Row],[Litri]]/realna_poraba_cupra__2[[#This Row],[Prevoženo]]*100</f>
        <v>6.3136363636363644</v>
      </c>
      <c r="H5" s="3">
        <f>realna_poraba_cupra__2[[#This Row],[Litri]]/realna_poraba_cupra__2[[#This Row],[Prevoženo]]*100</f>
        <v>6.3136363636363644</v>
      </c>
      <c r="J5" s="1">
        <v>44957</v>
      </c>
      <c r="K5" s="4">
        <v>1.355</v>
      </c>
      <c r="M5" s="8" t="s">
        <v>17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</row>
    <row r="6" spans="2:19" x14ac:dyDescent="0.45">
      <c r="B6" s="1">
        <v>45073</v>
      </c>
      <c r="C6" s="3">
        <v>34.04</v>
      </c>
      <c r="D6" s="6">
        <f>INDEX(Table3[Bencin],MATCH(realna_poraba_cupra__2[[#This Row],[Datum]],Table3[Veljavnost],1))*C6</f>
        <v>47.043279999999996</v>
      </c>
      <c r="E6" s="2">
        <v>43696</v>
      </c>
      <c r="F6" s="2">
        <f>realna_poraba_cupra__2[[#This Row],[Števec]]-E5</f>
        <v>515</v>
      </c>
      <c r="G6" s="3">
        <f>realna_poraba_cupra__2[[#This Row],[Litri]]/realna_poraba_cupra__2[[#This Row],[Prevoženo]]*100</f>
        <v>6.6097087378640769</v>
      </c>
      <c r="H6" s="3">
        <f>realna_poraba_cupra__2[[#This Row],[Litri]]/realna_poraba_cupra__2[[#This Row],[Prevoženo]]*100</f>
        <v>6.6097087378640769</v>
      </c>
      <c r="J6" s="1">
        <v>44971</v>
      </c>
      <c r="K6" s="4">
        <v>1.355</v>
      </c>
      <c r="M6" s="5" t="s">
        <v>9</v>
      </c>
      <c r="N6" s="7">
        <v>1789</v>
      </c>
      <c r="O6" s="7">
        <v>1850</v>
      </c>
      <c r="P6" s="7">
        <v>2321</v>
      </c>
      <c r="Q6" s="7">
        <v>1138</v>
      </c>
      <c r="R6" s="7">
        <v>1986</v>
      </c>
      <c r="S6" s="7">
        <v>1185</v>
      </c>
    </row>
    <row r="7" spans="2:19" x14ac:dyDescent="0.45">
      <c r="B7" s="1">
        <v>45085</v>
      </c>
      <c r="C7" s="3">
        <v>42.42</v>
      </c>
      <c r="D7" s="6">
        <f>INDEX(Table3[Bencin],MATCH(realna_poraba_cupra__2[[#This Row],[Datum]],Table3[Veljavnost],1))*C7</f>
        <v>59.897039999999997</v>
      </c>
      <c r="E7" s="2">
        <v>44314</v>
      </c>
      <c r="F7" s="2">
        <f>realna_poraba_cupra__2[[#This Row],[Števec]]-E6</f>
        <v>618</v>
      </c>
      <c r="G7" s="3">
        <f>realna_poraba_cupra__2[[#This Row],[Litri]]/realna_poraba_cupra__2[[#This Row],[Prevoženo]]*100</f>
        <v>6.8640776699029127</v>
      </c>
      <c r="H7" s="3">
        <f>realna_poraba_cupra__2[[#This Row],[Litri]]/realna_poraba_cupra__2[[#This Row],[Prevoženo]]*100</f>
        <v>6.8640776699029127</v>
      </c>
      <c r="J7" s="1">
        <v>44985</v>
      </c>
      <c r="K7" s="4">
        <v>1.359</v>
      </c>
      <c r="M7" s="5" t="s">
        <v>16</v>
      </c>
      <c r="N7" s="3">
        <v>6.643286586493633</v>
      </c>
      <c r="O7" s="3">
        <v>6.7096452146904353</v>
      </c>
      <c r="P7" s="3">
        <v>6.9488756233742244</v>
      </c>
      <c r="Q7" s="3">
        <v>6.909147776539081</v>
      </c>
      <c r="R7" s="3">
        <v>7.5451560100243888</v>
      </c>
      <c r="S7" s="3">
        <v>6.8048158511080841</v>
      </c>
    </row>
    <row r="8" spans="2:19" x14ac:dyDescent="0.45">
      <c r="B8" s="1">
        <v>45093</v>
      </c>
      <c r="C8" s="3">
        <v>43.1</v>
      </c>
      <c r="D8" s="6">
        <f>INDEX(Table3[Bencin],MATCH(realna_poraba_cupra__2[[#This Row],[Datum]],Table3[Veljavnost],1))*C8</f>
        <v>60.857199999999999</v>
      </c>
      <c r="E8" s="2">
        <v>44997</v>
      </c>
      <c r="F8" s="2">
        <f>realna_poraba_cupra__2[[#This Row],[Števec]]-E7</f>
        <v>683</v>
      </c>
      <c r="G8" s="3">
        <f>realna_poraba_cupra__2[[#This Row],[Litri]]/realna_poraba_cupra__2[[#This Row],[Prevoženo]]*100</f>
        <v>6.3103953147877023</v>
      </c>
      <c r="H8" s="3">
        <f>realna_poraba_cupra__2[[#This Row],[Litri]]/realna_poraba_cupra__2[[#This Row],[Prevoženo]]*100</f>
        <v>6.3103953147877023</v>
      </c>
      <c r="J8" s="1">
        <v>44999</v>
      </c>
      <c r="K8" s="4">
        <v>1.3740000000000001</v>
      </c>
    </row>
    <row r="9" spans="2:19" x14ac:dyDescent="0.45">
      <c r="B9" s="1">
        <v>45099</v>
      </c>
      <c r="C9" s="3">
        <v>38.18</v>
      </c>
      <c r="D9" s="6">
        <f>INDEX(Table3[Bencin],MATCH(realna_poraba_cupra__2[[#This Row],[Datum]],Table3[Veljavnost],1))*C9</f>
        <v>54.368319999999997</v>
      </c>
      <c r="E9" s="2">
        <v>45546</v>
      </c>
      <c r="F9" s="2">
        <f>realna_poraba_cupra__2[[#This Row],[Števec]]-E8</f>
        <v>549</v>
      </c>
      <c r="G9" s="3">
        <f>realna_poraba_cupra__2[[#This Row],[Litri]]/realna_poraba_cupra__2[[#This Row],[Prevoženo]]*100</f>
        <v>6.9544626593806917</v>
      </c>
      <c r="H9" s="3">
        <f>realna_poraba_cupra__2[[#This Row],[Litri]]/realna_poraba_cupra__2[[#This Row],[Prevoženo]]*100</f>
        <v>6.9544626593806917</v>
      </c>
      <c r="J9" s="1">
        <v>45013</v>
      </c>
      <c r="K9" s="4">
        <v>1.3740000000000001</v>
      </c>
    </row>
    <row r="10" spans="2:19" x14ac:dyDescent="0.45">
      <c r="B10" s="1">
        <v>45113</v>
      </c>
      <c r="C10" s="3">
        <v>40.659999999999997</v>
      </c>
      <c r="D10" s="6">
        <f>INDEX(Table3[Bencin],MATCH(realna_poraba_cupra__2[[#This Row],[Datum]],Table3[Veljavnost],1))*C10</f>
        <v>58.713039999999992</v>
      </c>
      <c r="E10" s="2">
        <v>46126</v>
      </c>
      <c r="F10" s="2">
        <f>realna_poraba_cupra__2[[#This Row],[Števec]]-E9</f>
        <v>580</v>
      </c>
      <c r="G10" s="3">
        <f>realna_poraba_cupra__2[[#This Row],[Litri]]/realna_poraba_cupra__2[[#This Row],[Prevoženo]]*100</f>
        <v>7.0103448275862066</v>
      </c>
      <c r="H10" s="3">
        <f>realna_poraba_cupra__2[[#This Row],[Litri]]/realna_poraba_cupra__2[[#This Row],[Prevoženo]]*100</f>
        <v>7.0103448275862066</v>
      </c>
      <c r="J10" s="1">
        <v>45028</v>
      </c>
      <c r="K10" s="4">
        <v>1.4159999999999999</v>
      </c>
    </row>
    <row r="11" spans="2:19" x14ac:dyDescent="0.45">
      <c r="B11" s="1">
        <v>45122</v>
      </c>
      <c r="C11" s="3">
        <v>39.17</v>
      </c>
      <c r="D11" s="6">
        <f>INDEX(Table3[Bencin],MATCH(realna_poraba_cupra__2[[#This Row],[Datum]],Table3[Veljavnost],1))*C11</f>
        <v>56.561480000000003</v>
      </c>
      <c r="E11" s="2">
        <v>46687</v>
      </c>
      <c r="F11" s="2">
        <f>realna_poraba_cupra__2[[#This Row],[Števec]]-E10</f>
        <v>561</v>
      </c>
      <c r="G11" s="3">
        <f>realna_poraba_cupra__2[[#This Row],[Litri]]/realna_poraba_cupra__2[[#This Row],[Prevoženo]]*100</f>
        <v>6.9821746880570412</v>
      </c>
      <c r="H11" s="3">
        <f>realna_poraba_cupra__2[[#This Row],[Litri]]/realna_poraba_cupra__2[[#This Row],[Prevoženo]]*100</f>
        <v>6.9821746880570412</v>
      </c>
      <c r="J11" s="1">
        <v>45041</v>
      </c>
      <c r="K11" s="4">
        <v>1.4159999999999999</v>
      </c>
    </row>
    <row r="12" spans="2:19" x14ac:dyDescent="0.45">
      <c r="B12" s="1">
        <v>45129</v>
      </c>
      <c r="C12" s="3">
        <v>40.29</v>
      </c>
      <c r="D12" s="6">
        <f>INDEX(Table3[Bencin],MATCH(realna_poraba_cupra__2[[#This Row],[Datum]],Table3[Veljavnost],1))*C12</f>
        <v>58.662239999999997</v>
      </c>
      <c r="E12" s="2">
        <v>47250</v>
      </c>
      <c r="F12" s="2">
        <f>realna_poraba_cupra__2[[#This Row],[Števec]]-E11</f>
        <v>563</v>
      </c>
      <c r="G12" s="3">
        <f>realna_poraba_cupra__2[[#This Row],[Litri]]/realna_poraba_cupra__2[[#This Row],[Prevoženo]]*100</f>
        <v>7.1563055062166967</v>
      </c>
      <c r="H12" s="3">
        <f>realna_poraba_cupra__2[[#This Row],[Litri]]/realna_poraba_cupra__2[[#This Row],[Prevoženo]]*100</f>
        <v>7.1563055062166967</v>
      </c>
      <c r="J12" s="1">
        <v>45055</v>
      </c>
      <c r="K12" s="4">
        <v>1.39</v>
      </c>
    </row>
    <row r="13" spans="2:19" x14ac:dyDescent="0.45">
      <c r="B13" s="1">
        <v>45138</v>
      </c>
      <c r="C13" s="3">
        <v>41.01</v>
      </c>
      <c r="D13" s="6">
        <f>INDEX(Table3[Bencin],MATCH(realna_poraba_cupra__2[[#This Row],[Datum]],Table3[Veljavnost],1))*C13</f>
        <v>59.710559999999994</v>
      </c>
      <c r="E13" s="2">
        <v>47867</v>
      </c>
      <c r="F13" s="2">
        <f>realna_poraba_cupra__2[[#This Row],[Števec]]-E12</f>
        <v>617</v>
      </c>
      <c r="G13" s="3">
        <f>realna_poraba_cupra__2[[#This Row],[Litri]]/realna_poraba_cupra__2[[#This Row],[Prevoženo]]*100</f>
        <v>6.6466774716369521</v>
      </c>
      <c r="H13" s="3">
        <f>realna_poraba_cupra__2[[#This Row],[Litri]]/realna_poraba_cupra__2[[#This Row],[Prevoženo]]*100</f>
        <v>6.6466774716369521</v>
      </c>
      <c r="J13" s="1">
        <v>45069</v>
      </c>
      <c r="K13" s="4">
        <v>1.3819999999999999</v>
      </c>
    </row>
    <row r="14" spans="2:19" x14ac:dyDescent="0.45">
      <c r="B14" s="1">
        <v>45151</v>
      </c>
      <c r="C14" s="3">
        <v>37.18</v>
      </c>
      <c r="D14" s="6">
        <f>INDEX(Table3[Bencin],MATCH(realna_poraba_cupra__2[[#This Row],[Datum]],Table3[Veljavnost],1))*C14</f>
        <v>56.178979999999996</v>
      </c>
      <c r="E14" s="2">
        <v>48407</v>
      </c>
      <c r="F14" s="2">
        <f>realna_poraba_cupra__2[[#This Row],[Števec]]-E13</f>
        <v>540</v>
      </c>
      <c r="G14" s="3">
        <f>realna_poraba_cupra__2[[#This Row],[Litri]]/realna_poraba_cupra__2[[#This Row],[Prevoženo]]*100</f>
        <v>6.8851851851851844</v>
      </c>
      <c r="H14" s="3">
        <f>realna_poraba_cupra__2[[#This Row],[Litri]]/realna_poraba_cupra__2[[#This Row],[Prevoženo]]*100</f>
        <v>6.8851851851851844</v>
      </c>
      <c r="J14" s="1">
        <v>45083</v>
      </c>
      <c r="K14" s="4">
        <v>1.4119999999999999</v>
      </c>
    </row>
    <row r="15" spans="2:19" x14ac:dyDescent="0.45">
      <c r="B15" s="1">
        <v>45163</v>
      </c>
      <c r="C15" s="3">
        <v>41.46</v>
      </c>
      <c r="D15" s="6">
        <f>INDEX(Table3[Bencin],MATCH(realna_poraba_cupra__2[[#This Row],[Datum]],Table3[Veljavnost],1))*C15</f>
        <v>62.646059999999999</v>
      </c>
      <c r="E15" s="2">
        <v>49005</v>
      </c>
      <c r="F15" s="2">
        <f>realna_poraba_cupra__2[[#This Row],[Števec]]-E14</f>
        <v>598</v>
      </c>
      <c r="G15" s="3">
        <f>realna_poraba_cupra__2[[#This Row],[Litri]]/realna_poraba_cupra__2[[#This Row],[Prevoženo]]*100</f>
        <v>6.9331103678929766</v>
      </c>
      <c r="H15" s="3">
        <f>realna_poraba_cupra__2[[#This Row],[Litri]]/realna_poraba_cupra__2[[#This Row],[Prevoženo]]*100</f>
        <v>6.9331103678929766</v>
      </c>
      <c r="J15" s="1">
        <v>45097</v>
      </c>
      <c r="K15" s="4">
        <v>1.4239999999999999</v>
      </c>
    </row>
    <row r="16" spans="2:19" x14ac:dyDescent="0.45">
      <c r="B16" s="1">
        <v>45175</v>
      </c>
      <c r="C16" s="3">
        <v>35.97</v>
      </c>
      <c r="D16" s="6">
        <f>INDEX(Table3[Bencin],MATCH(realna_poraba_cupra__2[[#This Row],[Datum]],Table3[Veljavnost],1))*C16</f>
        <v>55.537680000000002</v>
      </c>
      <c r="E16" s="2">
        <v>49480</v>
      </c>
      <c r="F16" s="2">
        <f>realna_poraba_cupra__2[[#This Row],[Števec]]-E15</f>
        <v>475</v>
      </c>
      <c r="G16" s="3">
        <f>realna_poraba_cupra__2[[#This Row],[Litri]]/realna_poraba_cupra__2[[#This Row],[Prevoženo]]*100</f>
        <v>7.5726315789473686</v>
      </c>
      <c r="H16" s="3">
        <f>realna_poraba_cupra__2[[#This Row],[Litri]]/realna_poraba_cupra__2[[#This Row],[Prevoženo]]*100</f>
        <v>7.5726315789473686</v>
      </c>
      <c r="J16" s="1">
        <v>45111</v>
      </c>
      <c r="K16" s="4">
        <v>1.444</v>
      </c>
    </row>
    <row r="17" spans="2:11" x14ac:dyDescent="0.45">
      <c r="B17" s="1">
        <v>45184</v>
      </c>
      <c r="C17" s="3">
        <v>38.74</v>
      </c>
      <c r="D17" s="6">
        <f>INDEX(Table3[Bencin],MATCH(realna_poraba_cupra__2[[#This Row],[Datum]],Table3[Veljavnost],1))*C17</f>
        <v>60.085740000000001</v>
      </c>
      <c r="E17" s="2">
        <v>50012</v>
      </c>
      <c r="F17" s="2">
        <f>realna_poraba_cupra__2[[#This Row],[Števec]]-E16</f>
        <v>532</v>
      </c>
      <c r="G17" s="3">
        <f>realna_poraba_cupra__2[[#This Row],[Litri]]/realna_poraba_cupra__2[[#This Row],[Prevoženo]]*100</f>
        <v>7.2819548872180455</v>
      </c>
      <c r="H17" s="3">
        <f>realna_poraba_cupra__2[[#This Row],[Litri]]/realna_poraba_cupra__2[[#This Row],[Prevoženo]]*100</f>
        <v>7.2819548872180455</v>
      </c>
      <c r="J17" s="1">
        <v>45125</v>
      </c>
      <c r="K17" s="4">
        <v>1.456</v>
      </c>
    </row>
    <row r="18" spans="2:11" x14ac:dyDescent="0.45">
      <c r="B18" s="1">
        <v>45191</v>
      </c>
      <c r="C18" s="3">
        <v>36.130000000000003</v>
      </c>
      <c r="D18" s="6">
        <f>INDEX(Table3[Bencin],MATCH(realna_poraba_cupra__2[[#This Row],[Datum]],Table3[Veljavnost],1))*C18</f>
        <v>56.03763</v>
      </c>
      <c r="E18" s="2">
        <v>50458</v>
      </c>
      <c r="F18" s="2">
        <f>realna_poraba_cupra__2[[#This Row],[Števec]]-E17</f>
        <v>446</v>
      </c>
      <c r="G18" s="3">
        <f>realna_poraba_cupra__2[[#This Row],[Litri]]/realna_poraba_cupra__2[[#This Row],[Prevoženo]]*100</f>
        <v>8.1008968609865484</v>
      </c>
      <c r="H18" s="3">
        <f>realna_poraba_cupra__2[[#This Row],[Litri]]/realna_poraba_cupra__2[[#This Row],[Prevoženo]]*100</f>
        <v>8.1008968609865484</v>
      </c>
      <c r="J18" s="1">
        <v>45139</v>
      </c>
      <c r="K18" s="4">
        <v>1.5109999999999999</v>
      </c>
    </row>
    <row r="19" spans="2:11" x14ac:dyDescent="0.45">
      <c r="B19" s="1">
        <v>45198</v>
      </c>
      <c r="C19" s="3">
        <v>38.51</v>
      </c>
      <c r="D19" s="6">
        <f>INDEX(Table3[Bencin],MATCH(realna_poraba_cupra__2[[#This Row],[Datum]],Table3[Veljavnost],1))*C19</f>
        <v>61.153880000000001</v>
      </c>
      <c r="E19" s="2">
        <v>50991</v>
      </c>
      <c r="F19" s="2">
        <f>realna_poraba_cupra__2[[#This Row],[Števec]]-E18</f>
        <v>533</v>
      </c>
      <c r="G19" s="3">
        <f>realna_poraba_cupra__2[[#This Row],[Litri]]/realna_poraba_cupra__2[[#This Row],[Prevoženo]]*100</f>
        <v>7.2251407129455911</v>
      </c>
      <c r="H19" s="3">
        <f>realna_poraba_cupra__2[[#This Row],[Litri]]/realna_poraba_cupra__2[[#This Row],[Prevoženo]]*100</f>
        <v>7.2251407129455911</v>
      </c>
      <c r="J19" s="1">
        <v>45155</v>
      </c>
      <c r="K19" s="4">
        <v>1.5109999999999999</v>
      </c>
    </row>
    <row r="20" spans="2:11" x14ac:dyDescent="0.45">
      <c r="B20" s="1">
        <v>45205</v>
      </c>
      <c r="C20" s="3">
        <v>38.840000000000003</v>
      </c>
      <c r="D20" s="6">
        <f>INDEX(Table3[Bencin],MATCH(realna_poraba_cupra__2[[#This Row],[Datum]],Table3[Veljavnost],1))*C20</f>
        <v>61.677920000000007</v>
      </c>
      <c r="E20" s="2">
        <v>51593</v>
      </c>
      <c r="F20" s="2">
        <f>realna_poraba_cupra__2[[#This Row],[Števec]]-E19</f>
        <v>602</v>
      </c>
      <c r="G20" s="3">
        <f>realna_poraba_cupra__2[[#This Row],[Litri]]/realna_poraba_cupra__2[[#This Row],[Prevoženo]]*100</f>
        <v>6.4518272425249172</v>
      </c>
      <c r="H20" s="3">
        <f>realna_poraba_cupra__2[[#This Row],[Litri]]/realna_poraba_cupra__2[[#This Row],[Prevoženo]]*100</f>
        <v>6.4518272425249172</v>
      </c>
      <c r="J20" s="1">
        <v>45167</v>
      </c>
      <c r="K20" s="4">
        <v>1.544</v>
      </c>
    </row>
    <row r="21" spans="2:11" x14ac:dyDescent="0.45">
      <c r="B21" s="1">
        <v>45213</v>
      </c>
      <c r="C21" s="3">
        <v>41.73</v>
      </c>
      <c r="D21" s="6">
        <f>INDEX(Table3[Bencin],MATCH(realna_poraba_cupra__2[[#This Row],[Datum]],Table3[Veljavnost],1))*C21</f>
        <v>64.097279999999998</v>
      </c>
      <c r="E21" s="2">
        <v>52176</v>
      </c>
      <c r="F21" s="2">
        <f>realna_poraba_cupra__2[[#This Row],[Števec]]-E20</f>
        <v>583</v>
      </c>
      <c r="G21" s="3">
        <f>realna_poraba_cupra__2[[#This Row],[Litri]]/realna_poraba_cupra__2[[#This Row],[Prevoženo]]*100</f>
        <v>7.1578044596912509</v>
      </c>
      <c r="H21" s="3">
        <f>realna_poraba_cupra__2[[#This Row],[Litri]]/realna_poraba_cupra__2[[#This Row],[Prevoženo]]*100</f>
        <v>7.1578044596912509</v>
      </c>
      <c r="J21" s="1">
        <v>45181</v>
      </c>
      <c r="K21" s="4">
        <v>1.5509999999999999</v>
      </c>
    </row>
    <row r="22" spans="2:11" x14ac:dyDescent="0.45">
      <c r="J22" s="1">
        <v>45195</v>
      </c>
      <c r="K22" s="4">
        <v>1.5880000000000001</v>
      </c>
    </row>
    <row r="23" spans="2:11" x14ac:dyDescent="0.45">
      <c r="J23" s="1">
        <v>45209</v>
      </c>
      <c r="K23" s="4">
        <v>1.536</v>
      </c>
    </row>
    <row r="24" spans="2:11" x14ac:dyDescent="0.45">
      <c r="J24" s="1">
        <v>45223</v>
      </c>
      <c r="K24" s="4">
        <v>1.536</v>
      </c>
    </row>
    <row r="25" spans="2:11" x14ac:dyDescent="0.45">
      <c r="J25" s="1">
        <v>45237</v>
      </c>
      <c r="K25" s="4">
        <v>1.534</v>
      </c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{F7937868-3CC7-4A36-AA19-62C82F05AE5A}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937868-3CC7-4A36-AA19-62C82F05AE5A}">
            <x14:dataBar minLength="0" maxLength="100" gradient="0">
              <x14:cfvo type="min"/>
              <x14:cfvo type="auto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d Y G F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d Y G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B h V m H h 6 I 9 j w E A A J g D A A A T A B w A R m 9 y b X V s Y X M v U 2 V j d G l v b j E u b S C i G A A o o B Q A A A A A A A A A A A A A A A A A A A A A A A A A A A D d U k 1 r 2 0 A Q v R v y H 4 b N R Q Z Z c t I 0 F E w O Q W 5 p a S l u 7 P Z S c h i v p v F G + y H 2 w + S D / P e O J F M f 7 J J 7 T j v v z e 6 b N z M b S E b l L C y H 8 2 x 2 M j o Z h Q 1 6 q u F U e E J t c d I 6 j 2 u c y N R 6 F H A F m u I I Y O m S l 8 S w C t t i 7 m Q y Z G P 2 S W k q K m c j g 5 C J 8 m c g H 8 o G 4 z 2 W v z j k I l S X C 9 Y 3 F F X p U S b L R V R o 1 I T l m 6 i a Z M o t 3 l M 5 f T e h B 0 m 6 R + f l E T O F D F s x z u H 3 n L Q y K p J n O 2 I m c q i c T s Y G h h 9 y + G i l q 5 W 9 Y 3 T 5 f j o 9 y + F H c p G W 8 V F 3 / v e g + M 7 u b s c 5 d 3 c q F t 4 Z T t S w I a z Z e d f 5 C t d 8 a 5 f 5 P P D Z M A h 2 s e O v t V 5 K 1 O i 7 8 t G n f 4 r V B u 0 d C 8 r e H M T H l v a i K 4 8 2 / H H e D N Z X n A z Z E R c 5 P D + L O c Z k O O w k I N J D f G F a f F P R K 2 a / 2 H h 5 U X Q K P V 2 R x U P 2 q 9 K O V 9 A / 6 G V s M m v y f e 4 G n 7 R q j j x a u G 3 r S V q E Y Q 2 H N + a u R t 4 9 u F a F A 4 O V b 1 H 3 u n v + Z T x S 9 r / j e f U / Q n Y + f g t / 8 n Y 3 h q G D 2 V 9 Q S w E C L Q A U A A I A C A B 1 g Y V Z h l S o c 6 Q A A A D 2 A A A A E g A A A A A A A A A A A A A A A A A A A A A A Q 2 9 u Z m l n L 1 B h Y 2 t h Z 2 U u e G 1 s U E s B A i 0 A F A A C A A g A d Y G F W Q / K 6 a u k A A A A 6 Q A A A B M A A A A A A A A A A A A A A A A A 8 A A A A F t D b 2 5 0 Z W 5 0 X 1 R 5 c G V z X S 5 4 b W x Q S w E C L Q A U A A I A C A B 1 g Y V Z h 4 e i P Y 8 B A A C Y A w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G A A A A A A A A L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J l Y W x u Y S 1 w b 3 J h Y m E t Y 3 V w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N D o z O S 4 0 N j k x M j U w W i I g L z 4 8 R W 5 0 c n k g V H l w Z T 0 i R m l s b E N v b H V t b l R 5 c G V z I i B W Y W x 1 Z T 0 i c 0 J n T U R C U U 1 E Q m d Z P S I g L z 4 8 R W 5 0 c n k g V H l w Z T 0 i R m l s b E N v b H V t b k 5 h b W V z I i B W Y W x 1 Z T 0 i c 1 s m c X V v d D t E Y X R 1 b S Z x d W 9 0 O y w m c X V v d D t M a X R y a S Z x d W 9 0 O y w m c X V v d D t D Z W 5 h J n F 1 b 3 Q 7 L C Z x d W 9 0 O 0 t p b G 9 t Z X R y a S Z x d W 9 0 O y w m c X V v d D t S Y X p s a W t h J n F 1 b 3 Q 7 L C Z x d W 9 0 O 1 B v d n B y Z W N u Y S B w b 3 J h Y m E m c X V v d D s s J n F 1 b 3 Q 7 R G 9 k Y X R l b i B v c G l z J n F 1 b 3 Q 7 L C Z x d W 9 0 O 0 N y c G F s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Y W x u Y S 1 w b 3 J h Y m E t Y 3 V w c m E v Q X V 0 b 1 J l b W 9 2 Z W R D b 2 x 1 b W 5 z M S 5 7 R G F 0 d W 0 s M H 0 m c X V v d D s s J n F 1 b 3 Q 7 U 2 V j d G l v b j E v c m V h b G 5 h L X B v c m F i Y S 1 j d X B y Y S 9 B d X R v U m V t b 3 Z l Z E N v b H V t b n M x L n t M a X R y a S w x f S Z x d W 9 0 O y w m c X V v d D t T Z W N 0 a W 9 u M S 9 y Z W F s b m E t c G 9 y Y W J h L W N 1 c H J h L 0 F 1 d G 9 S Z W 1 v d m V k Q 2 9 s d W 1 u c z E u e 0 N l b m E s M n 0 m c X V v d D s s J n F 1 b 3 Q 7 U 2 V j d G l v b j E v c m V h b G 5 h L X B v c m F i Y S 1 j d X B y Y S 9 B d X R v U m V t b 3 Z l Z E N v b H V t b n M x L n t L a W x v b W V 0 c m k s M 3 0 m c X V v d D s s J n F 1 b 3 Q 7 U 2 V j d G l v b j E v c m V h b G 5 h L X B v c m F i Y S 1 j d X B y Y S 9 B d X R v U m V t b 3 Z l Z E N v b H V t b n M x L n t S Y X p s a W t h L D R 9 J n F 1 b 3 Q 7 L C Z x d W 9 0 O 1 N l Y 3 R p b 2 4 x L 3 J l Y W x u Y S 1 w b 3 J h Y m E t Y 3 V w c m E v Q X V 0 b 1 J l b W 9 2 Z W R D b 2 x 1 b W 5 z M S 5 7 U G 9 2 c H J l Y 2 5 h I H B v c m F i Y S w 1 f S Z x d W 9 0 O y w m c X V v d D t T Z W N 0 a W 9 u M S 9 y Z W F s b m E t c G 9 y Y W J h L W N 1 c H J h L 0 F 1 d G 9 S Z W 1 v d m V k Q 2 9 s d W 1 u c z E u e 0 R v Z G F 0 Z W 4 g b 3 B p c y w 2 f S Z x d W 9 0 O y w m c X V v d D t T Z W N 0 a W 9 u M S 9 y Z W F s b m E t c G 9 y Y W J h L W N 1 c H J h L 0 F 1 d G 9 S Z W 1 v d m V k Q 2 9 s d W 1 u c z E u e 0 N y c G F s a 2 E s N 3 0 m c X V v d D t d L C Z x d W 9 0 O 1 J l b G F 0 a W 9 u c 2 h p c E l u Z m 8 m c X V v d D s 6 W 1 1 9 I i A v P j x F b n R y e S B U e X B l P S J R d W V y e U l E I i B W Y W x 1 Z T 0 i c z E 3 N 2 E 3 O W F l L W M 4 N z A t N D d h N C 0 5 N T U 0 L T M 1 M G J j N D Y 1 M 2 I y N y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F s b m F f c G 9 y Y W J h X 2 N 1 c H J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2 V D A 5 O j A 4 O j E 1 L j E x M T g 3 N z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x u Y S 1 w b 3 J h Y m E t Y 3 V w c m E g K D I p L 0 F 1 d G 9 S Z W 1 v d m V k Q 2 9 s d W 1 u c z E u e 0 N v b H V t b j E s M H 0 m c X V v d D s s J n F 1 b 3 Q 7 U 2 V j d G l v b j E v c m V h b G 5 h L X B v c m F i Y S 1 j d X B y Y S A o M i k v Q X V 0 b 1 J l b W 9 2 Z W R D b 2 x 1 b W 5 z M S 5 7 Q 2 9 s d W 1 u M i w x f S Z x d W 9 0 O y w m c X V v d D t T Z W N 0 a W 9 u M S 9 y Z W F s b m E t c G 9 y Y W J h L W N 1 c H J h I C g y K S 9 B d X R v U m V t b 3 Z l Z E N v b H V t b n M x L n t D b 2 x 1 b W 4 z L D J 9 J n F 1 b 3 Q 7 L C Z x d W 9 0 O 1 N l Y 3 R p b 2 4 x L 3 J l Y W x u Y S 1 w b 3 J h Y m E t Y 3 V w c m E g K D I p L 0 F 1 d G 9 S Z W 1 v d m V k Q 2 9 s d W 1 u c z E u e 0 N v b H V t b j Q s M 3 0 m c X V v d D s s J n F 1 b 3 Q 7 U 2 V j d G l v b j E v c m V h b G 5 h L X B v c m F i Y S 1 j d X B y Y S A o M i k v Q X V 0 b 1 J l b W 9 2 Z W R D b 2 x 1 b W 5 z M S 5 7 Q 2 9 s d W 1 u N S w 0 f S Z x d W 9 0 O y w m c X V v d D t T Z W N 0 a W 9 u M S 9 y Z W F s b m E t c G 9 y Y W J h L W N 1 c H J h I C g y K S 9 B d X R v U m V t b 3 Z l Z E N v b H V t b n M x L n t D b 2 x 1 b W 4 2 L D V 9 J n F 1 b 3 Q 7 L C Z x d W 9 0 O 1 N l Y 3 R p b 2 4 x L 3 J l Y W x u Y S 1 w b 3 J h Y m E t Y 3 V w c m E g K D I p L 0 F 1 d G 9 S Z W 1 v d m V k Q 2 9 s d W 1 u c z E u e 0 N v b H V t b j c s N n 0 m c X V v d D s s J n F 1 b 3 Q 7 U 2 V j d G l v b j E v c m V h b G 5 h L X B v c m F i Y S 1 j d X B y Y S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1 J l b G F 0 a W 9 u c 2 h p c E l u Z m 8 m c X V v d D s 6 W 1 1 9 I i A v P j x F b n R y e S B U e X B l P S J R d W V y e U l E I i B W Y W x 1 Z T 0 i c z Z m O T U 2 M T l k L T U 0 Z j c t N D A 1 Y i 0 4 Z G Q 3 L T A 5 N j d i M T N k M m I w M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k f o I p 2 m 4 Q b f s h f W T t a M z A A A A A A I A A A A A A B B m A A A A A Q A A I A A A A J v y C k I i s J 8 P 3 Q u u B q 4 o b P O F X P X T L d f 6 + c Q E D L s w e E a 1 A A A A A A 6 A A A A A A g A A I A A A A H 2 U a n + T V Z O I w f g 0 B 6 y e o o 3 0 0 i n L e T l t z d B r S s c z P n z A U A A A A K D 9 E z I p o K 6 X m 8 v M 8 K c g W 8 F E T r a o V J Y I n E 6 S Y W x w J n U N 4 o c P 2 w x + / R m Q W r E i P z q U n G l x S H d Z 4 g k 3 E 7 a 5 p q 9 T U o P 6 t u o m p P N i n c V L s D o 2 F m k u Q A A A A N V c R h e p X t I L 3 l f d 2 1 2 / n 2 U m Z n A O / j R Q z L 0 1 X P Z q D p P S 5 n X X G / B h B i j P A 4 X J m Y q y A i 5 X C 5 Z e 1 4 O X Q S u v Y R J 0 K Q Y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Klemenčič, Neca</cp:lastModifiedBy>
  <dcterms:created xsi:type="dcterms:W3CDTF">2007-10-01T06:54:22Z</dcterms:created>
  <dcterms:modified xsi:type="dcterms:W3CDTF">2024-12-05T15:20:45Z</dcterms:modified>
</cp:coreProperties>
</file>