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ETH Zürich\GEG\Software engineering\"/>
    </mc:Choice>
  </mc:AlternateContent>
  <xr:revisionPtr revIDLastSave="0" documentId="13_ncr:1_{C19A1F40-3E97-4CA4-B8FA-1DA640CCF4F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alpha" sheetId="1" r:id="rId1"/>
    <sheet name="beta" sheetId="2" r:id="rId2"/>
    <sheet name="gam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8" i="1" s="1"/>
  <c r="L19" i="1"/>
  <c r="L7" i="1" s="1"/>
  <c r="L18" i="1"/>
  <c r="L6" i="1" s="1"/>
  <c r="L16" i="1"/>
  <c r="L4" i="1" s="1"/>
  <c r="L1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M8" i="1"/>
  <c r="N8" i="1"/>
  <c r="O8" i="1"/>
  <c r="P8" i="1"/>
  <c r="Q8" i="1"/>
  <c r="K2" i="1"/>
  <c r="L2" i="1"/>
  <c r="M2" i="1"/>
  <c r="N2" i="1"/>
  <c r="O2" i="1"/>
  <c r="P2" i="1"/>
  <c r="Q2" i="1"/>
  <c r="J2" i="1"/>
  <c r="C2" i="1"/>
  <c r="D2" i="1"/>
  <c r="E2" i="1"/>
  <c r="F2" i="1"/>
  <c r="G2" i="1"/>
  <c r="H2" i="1"/>
  <c r="I2" i="1"/>
  <c r="B2" i="1"/>
  <c r="L15" i="1"/>
  <c r="L14" i="1"/>
</calcChain>
</file>

<file path=xl/sharedStrings.xml><?xml version="1.0" encoding="utf-8"?>
<sst xmlns="http://schemas.openxmlformats.org/spreadsheetml/2006/main" count="82" uniqueCount="45">
  <si>
    <r>
      <t>β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</si>
  <si>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</si>
  <si>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</si>
  <si>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</si>
  <si>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</si>
  <si>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</si>
  <si>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</si>
  <si>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</si>
  <si>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</si>
  <si>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</si>
  <si>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</si>
  <si>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</si>
  <si>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</si>
  <si>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</si>
  <si>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</si>
  <si>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</si>
  <si>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</si>
  <si>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</si>
  <si>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</si>
  <si>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</si>
  <si>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human toxicity: carcinogenic</t>
  </si>
  <si>
    <t>human toxicity: non-carcinogenic</t>
  </si>
  <si>
    <t>acidification</t>
  </si>
  <si>
    <t>ecotoxicity: freshwater</t>
  </si>
  <si>
    <t>material resources: metals/minerals</t>
  </si>
  <si>
    <t>energy resources: non-renewable</t>
  </si>
  <si>
    <t>climate change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</si>
  <si>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a-b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</si>
  <si>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b-c</t>
    </r>
  </si>
  <si>
    <t>biomass</t>
  </si>
  <si>
    <t>coal</t>
  </si>
  <si>
    <t>hydro</t>
  </si>
  <si>
    <t>NG</t>
  </si>
  <si>
    <t>nuclear</t>
  </si>
  <si>
    <t>oil</t>
  </si>
  <si>
    <t>solar</t>
  </si>
  <si>
    <t>wind</t>
  </si>
  <si>
    <t>N_in</t>
  </si>
  <si>
    <t>N_prod*P_prod</t>
  </si>
  <si>
    <t>potency</t>
  </si>
  <si>
    <t>exponent1</t>
  </si>
  <si>
    <t>exponent3</t>
  </si>
  <si>
    <t>exponent2</t>
  </si>
  <si>
    <t>L_W</t>
  </si>
  <si>
    <t>N_in+N_prod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</si>
</sst>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bscript"/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/>
  </sheetViews>
  <sheetFormatPr baseColWidth="10" defaultColWidth="9.06640625" defaultRowHeight="14.25" x14ac:dyDescent="0.45"/>
  <cols>
    <col min="1" max="1" width="28.265625" customWidth="1"/>
    <col min="2" max="2" width="11.73046875" bestFit="1" customWidth="1"/>
  </cols>
  <sheetData>
    <row r="1" spans="1:19" x14ac:dyDescent="0.45">
      <c r="B1" s="2" t="s">
        <v>3</v>
      </c>
      <c r="C1" s="3" t="s">
        <v>4</v>
      </c>
      <c r="D1" s="3" t="s">
        <v>5</v>
      </c>
      <c r="E1" s="2" t="s">
        <v>7</v>
      </c>
      <c r="F1" s="3" t="s">
        <v>8</v>
      </c>
      <c r="G1" s="3" t="s">
        <v>9</v>
      </c>
      <c r="H1" s="2" t="s">
        <v>10</v>
      </c>
      <c r="I1" s="3" t="s">
        <v>11</v>
      </c>
      <c r="J1" s="3" t="s">
        <v>12</v>
      </c>
      <c r="K1" s="2" t="s">
        <v>13</v>
      </c>
      <c r="L1" s="2" t="s">
        <v>14</v>
      </c>
      <c r="M1" s="3" t="s">
        <v>15</v>
      </c>
      <c r="N1" s="3" t="s">
        <v>16</v>
      </c>
      <c r="O1" s="2" t="s">
        <v>17</v>
      </c>
      <c r="P1" s="3" t="s">
        <v>18</v>
      </c>
      <c r="Q1" s="3" t="s">
        <v>19</v>
      </c>
    </row>
    <row r="2" spans="1:19" x14ac:dyDescent="0.45">
      <c r="A2" s="4" t="s">
        <v>26</v>
      </c>
      <c r="B2">
        <f>B14*$R14</f>
        <v>6.6443999999999989E-5</v>
      </c>
      <c r="C2">
        <f t="shared" ref="C2:J2" si="0">C14*$R14</f>
        <v>1.4464E-3</v>
      </c>
      <c r="D2">
        <f t="shared" si="0"/>
        <v>0</v>
      </c>
      <c r="E2">
        <f t="shared" si="0"/>
        <v>4.9041999999999998E-4</v>
      </c>
      <c r="F2">
        <f t="shared" si="0"/>
        <v>0</v>
      </c>
      <c r="G2">
        <f t="shared" si="0"/>
        <v>1.0362100000000001E-3</v>
      </c>
      <c r="H2">
        <f t="shared" si="0"/>
        <v>7.0511999999999992E-5</v>
      </c>
      <c r="I2">
        <f t="shared" si="0"/>
        <v>0</v>
      </c>
      <c r="J2">
        <f>J14*$S14</f>
        <v>0</v>
      </c>
      <c r="K2">
        <f t="shared" ref="K2:Q2" si="1">K14*$S14</f>
        <v>1.65968E-5</v>
      </c>
      <c r="L2">
        <f t="shared" si="1"/>
        <v>4.3830619412627724E-4</v>
      </c>
      <c r="M2">
        <f t="shared" si="1"/>
        <v>1.3965600000000001E-6</v>
      </c>
      <c r="N2">
        <f t="shared" si="1"/>
        <v>1.4269200000000002E-7</v>
      </c>
      <c r="O2">
        <f t="shared" si="1"/>
        <v>2.9601000000000001E-7</v>
      </c>
      <c r="P2">
        <f t="shared" si="1"/>
        <v>1.31054E-7</v>
      </c>
      <c r="Q2">
        <f t="shared" si="1"/>
        <v>3.6786200000000005E-2</v>
      </c>
    </row>
    <row r="3" spans="1:19" x14ac:dyDescent="0.45">
      <c r="A3" s="4" t="s">
        <v>23</v>
      </c>
      <c r="B3">
        <f t="shared" ref="B3:I3" si="2">B15*$R15</f>
        <v>3.4916999999999999E-4</v>
      </c>
      <c r="C3">
        <f t="shared" si="2"/>
        <v>1.00683E-4</v>
      </c>
      <c r="D3">
        <f t="shared" si="2"/>
        <v>0</v>
      </c>
      <c r="E3">
        <f t="shared" si="2"/>
        <v>1.2882E-5</v>
      </c>
      <c r="F3">
        <f t="shared" si="2"/>
        <v>2.8362999999999999E-5</v>
      </c>
      <c r="G3">
        <f t="shared" si="2"/>
        <v>7.5823000000000004E-4</v>
      </c>
      <c r="H3">
        <f t="shared" si="2"/>
        <v>1.05881E-4</v>
      </c>
      <c r="I3">
        <f t="shared" si="2"/>
        <v>4.2262000000000003E-5</v>
      </c>
      <c r="J3">
        <f t="shared" ref="J3:Q3" si="3">J15*$S15</f>
        <v>4.1501699999999999E-3</v>
      </c>
      <c r="K3">
        <f t="shared" si="3"/>
        <v>4.0629600000000001E-5</v>
      </c>
      <c r="L3">
        <f t="shared" si="3"/>
        <v>7.3686624215410534E-5</v>
      </c>
      <c r="M3">
        <f t="shared" si="3"/>
        <v>1.68264E-6</v>
      </c>
      <c r="N3">
        <f t="shared" si="3"/>
        <v>1.0362600000000001E-6</v>
      </c>
      <c r="O3">
        <f t="shared" si="3"/>
        <v>3.4063200000000006E-7</v>
      </c>
      <c r="P3">
        <f t="shared" si="3"/>
        <v>1.41588E-8</v>
      </c>
      <c r="Q3">
        <f t="shared" si="3"/>
        <v>2.8368900000000002E-2</v>
      </c>
    </row>
    <row r="4" spans="1:19" x14ac:dyDescent="0.45">
      <c r="A4" s="4" t="s">
        <v>25</v>
      </c>
      <c r="B4">
        <f t="shared" ref="B4:I4" si="4">B16*$R16</f>
        <v>7.7856999999999991E-4</v>
      </c>
      <c r="C4">
        <f t="shared" si="4"/>
        <v>1.7402000000000001E-2</v>
      </c>
      <c r="D4">
        <f t="shared" si="4"/>
        <v>0</v>
      </c>
      <c r="E4">
        <f t="shared" si="4"/>
        <v>8.8252999999999995E-3</v>
      </c>
      <c r="F4">
        <f t="shared" si="4"/>
        <v>1.5141999999999999E-2</v>
      </c>
      <c r="G4">
        <f t="shared" si="4"/>
        <v>1.2542999999999999E-2</v>
      </c>
      <c r="H4">
        <f t="shared" si="4"/>
        <v>1.0339500000000001E-3</v>
      </c>
      <c r="I4">
        <f t="shared" si="4"/>
        <v>2.3051999999999998E-4</v>
      </c>
      <c r="J4">
        <f t="shared" ref="J4:Q4" si="5">J16*$S16</f>
        <v>0</v>
      </c>
      <c r="K4">
        <f t="shared" si="5"/>
        <v>2.3546999999999999E-4</v>
      </c>
      <c r="L4">
        <f t="shared" si="5"/>
        <v>5.7680235508112297E-3</v>
      </c>
      <c r="M4">
        <f t="shared" si="5"/>
        <v>1.9338599999999998E-5</v>
      </c>
      <c r="N4">
        <f t="shared" si="5"/>
        <v>2.3096099999999997E-6</v>
      </c>
      <c r="O4">
        <f t="shared" si="5"/>
        <v>4.2033899999999996E-6</v>
      </c>
      <c r="P4">
        <f t="shared" si="5"/>
        <v>6.4127999999999998E-7</v>
      </c>
      <c r="Q4">
        <f t="shared" si="5"/>
        <v>0.261021</v>
      </c>
    </row>
    <row r="5" spans="1:19" x14ac:dyDescent="0.45">
      <c r="A5" s="4" t="s">
        <v>22</v>
      </c>
      <c r="B5">
        <f t="shared" ref="B5:I5" si="6">B17*$R17</f>
        <v>2.3842999999999998E-6</v>
      </c>
      <c r="C5">
        <f t="shared" si="6"/>
        <v>1.07237E-5</v>
      </c>
      <c r="D5">
        <f t="shared" si="6"/>
        <v>0</v>
      </c>
      <c r="E5">
        <f t="shared" si="6"/>
        <v>2.7233E-7</v>
      </c>
      <c r="F5">
        <f t="shared" si="6"/>
        <v>0</v>
      </c>
      <c r="G5">
        <f t="shared" si="6"/>
        <v>1.00344E-5</v>
      </c>
      <c r="H5">
        <f t="shared" si="6"/>
        <v>5.7742999999999995E-7</v>
      </c>
      <c r="I5">
        <f t="shared" si="6"/>
        <v>0</v>
      </c>
      <c r="J5">
        <f t="shared" ref="J5:Q5" si="7">J17*$S17</f>
        <v>3.2164199999999999E-5</v>
      </c>
      <c r="K5">
        <f t="shared" si="7"/>
        <v>1.3026E-7</v>
      </c>
      <c r="L5">
        <f t="shared" si="7"/>
        <v>6.1525584541986449E-6</v>
      </c>
      <c r="M5">
        <f t="shared" si="7"/>
        <v>9.1182000000000002E-9</v>
      </c>
      <c r="N5">
        <f t="shared" si="7"/>
        <v>0</v>
      </c>
      <c r="O5">
        <f t="shared" si="7"/>
        <v>1.28256E-9</v>
      </c>
      <c r="P5">
        <f t="shared" si="7"/>
        <v>3.3116100000000003E-10</v>
      </c>
      <c r="Q5">
        <f t="shared" si="7"/>
        <v>3.0911699999999997E-4</v>
      </c>
    </row>
    <row r="6" spans="1:19" x14ac:dyDescent="0.45">
      <c r="A6" s="4" t="s">
        <v>24</v>
      </c>
      <c r="B6">
        <f t="shared" ref="B6:I6" si="8">B18*$R18</f>
        <v>7.9890999999999988E-10</v>
      </c>
      <c r="C6">
        <f t="shared" si="8"/>
        <v>2.8927999999999998E-9</v>
      </c>
      <c r="D6">
        <f t="shared" si="8"/>
        <v>2.1695999999999999E-10</v>
      </c>
      <c r="E6">
        <f t="shared" si="8"/>
        <v>1.1638999999999999E-10</v>
      </c>
      <c r="F6">
        <f t="shared" si="8"/>
        <v>0</v>
      </c>
      <c r="G6">
        <f t="shared" si="8"/>
        <v>5.6612999999999999E-10</v>
      </c>
      <c r="H6">
        <f t="shared" si="8"/>
        <v>9.6501999999999996E-9</v>
      </c>
      <c r="I6">
        <f t="shared" si="8"/>
        <v>1.8079999999999998E-9</v>
      </c>
      <c r="J6">
        <f t="shared" ref="J6:Q6" si="9">J18*$S18</f>
        <v>5.7178000000000004E-8</v>
      </c>
      <c r="K6">
        <f t="shared" si="9"/>
        <v>5.3130000000000002E-10</v>
      </c>
      <c r="L6">
        <f t="shared" si="9"/>
        <v>4.0335266218962475E-10</v>
      </c>
      <c r="M6">
        <f t="shared" si="9"/>
        <v>1.19922E-10</v>
      </c>
      <c r="N6">
        <f t="shared" si="9"/>
        <v>3.8253600000000006E-12</v>
      </c>
      <c r="O6">
        <f t="shared" si="9"/>
        <v>4.9082000000000004E-12</v>
      </c>
      <c r="P6">
        <f t="shared" si="9"/>
        <v>7.0839999999999999E-13</v>
      </c>
      <c r="Q6">
        <f t="shared" si="9"/>
        <v>2.0948400000000001E-6</v>
      </c>
    </row>
    <row r="7" spans="1:19" x14ac:dyDescent="0.45">
      <c r="A7" s="4" t="s">
        <v>21</v>
      </c>
      <c r="B7">
        <f t="shared" ref="B7:I7" si="10">B19*$R19</f>
        <v>3.8081E-10</v>
      </c>
      <c r="C7">
        <f t="shared" si="10"/>
        <v>7.0398999999999989E-11</v>
      </c>
      <c r="D7">
        <f t="shared" si="10"/>
        <v>0</v>
      </c>
      <c r="E7">
        <f t="shared" si="10"/>
        <v>3.0283999999999995E-12</v>
      </c>
      <c r="F7">
        <f t="shared" si="10"/>
        <v>4.4860999999999996E-12</v>
      </c>
      <c r="G7">
        <f t="shared" si="10"/>
        <v>2.4181999999999999E-11</v>
      </c>
      <c r="H7">
        <f t="shared" si="10"/>
        <v>3.3221999999999994E-11</v>
      </c>
      <c r="I7">
        <f t="shared" si="10"/>
        <v>8.0116999999999991E-12</v>
      </c>
      <c r="J7">
        <f t="shared" ref="J7:Q7" si="11">J19*$S19</f>
        <v>9.4848000000000002E-10</v>
      </c>
      <c r="K7">
        <f t="shared" si="11"/>
        <v>7.1135999999999999E-12</v>
      </c>
      <c r="L7">
        <f t="shared" si="11"/>
        <v>9.4248879827683697E-12</v>
      </c>
      <c r="M7">
        <f t="shared" si="11"/>
        <v>1.9957599999999998E-13</v>
      </c>
      <c r="N7">
        <f t="shared" si="11"/>
        <v>1.7388800000000001E-13</v>
      </c>
      <c r="O7">
        <f t="shared" si="11"/>
        <v>5.8292000000000003E-14</v>
      </c>
      <c r="P7">
        <f t="shared" si="11"/>
        <v>6.4713999999999994E-15</v>
      </c>
      <c r="Q7">
        <f t="shared" si="11"/>
        <v>5.9773999999999996E-9</v>
      </c>
    </row>
    <row r="8" spans="1:19" x14ac:dyDescent="0.45">
      <c r="A8" s="4" t="s">
        <v>20</v>
      </c>
      <c r="B8">
        <f t="shared" ref="B8:I8" si="12">B20*$R20</f>
        <v>3.8081000000000003E-12</v>
      </c>
      <c r="C8">
        <f t="shared" si="12"/>
        <v>2.2712999999999998E-12</v>
      </c>
      <c r="D8">
        <f t="shared" si="12"/>
        <v>4.3279000000000002E-13</v>
      </c>
      <c r="E8">
        <f t="shared" si="12"/>
        <v>5.9663999999999997E-13</v>
      </c>
      <c r="F8">
        <f t="shared" si="12"/>
        <v>6.7234999999999996E-13</v>
      </c>
      <c r="G8">
        <f t="shared" si="12"/>
        <v>2.3503999999999998E-12</v>
      </c>
      <c r="H8">
        <f t="shared" si="12"/>
        <v>2.4972999999999999E-12</v>
      </c>
      <c r="I8">
        <f t="shared" si="12"/>
        <v>2.4972999999999999E-12</v>
      </c>
      <c r="J8">
        <f t="shared" ref="J8:Q8" si="13">J20*$S20</f>
        <v>2.5704500000000002E-10</v>
      </c>
      <c r="K8">
        <f t="shared" si="13"/>
        <v>2.5098500000000003E-12</v>
      </c>
      <c r="L8">
        <f t="shared" si="13"/>
        <v>6.6446578686277062E-13</v>
      </c>
      <c r="M8">
        <f t="shared" si="13"/>
        <v>4.8884000000000002E-14</v>
      </c>
      <c r="N8">
        <f t="shared" si="13"/>
        <v>4.9388999999999995E-14</v>
      </c>
      <c r="O8">
        <f t="shared" si="13"/>
        <v>2.0856500000000001E-14</v>
      </c>
      <c r="P8">
        <f t="shared" si="13"/>
        <v>3.2421E-16</v>
      </c>
      <c r="Q8">
        <f t="shared" si="13"/>
        <v>1.1716E-9</v>
      </c>
    </row>
    <row r="9" spans="1:19" x14ac:dyDescent="0.45">
      <c r="A9" s="4"/>
    </row>
    <row r="12" spans="1:19" x14ac:dyDescent="0.45">
      <c r="B12" t="s">
        <v>29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  <c r="M12" t="s">
        <v>43</v>
      </c>
      <c r="N12" t="s">
        <v>40</v>
      </c>
      <c r="O12" t="s">
        <v>42</v>
      </c>
      <c r="P12" t="s">
        <v>41</v>
      </c>
      <c r="Q12" t="s">
        <v>44</v>
      </c>
    </row>
    <row r="13" spans="1:19" x14ac:dyDescent="0.45">
      <c r="B13" s="2" t="s">
        <v>3</v>
      </c>
      <c r="C13" s="3" t="s">
        <v>4</v>
      </c>
      <c r="D13" s="3" t="s">
        <v>5</v>
      </c>
      <c r="E13" s="2" t="s">
        <v>7</v>
      </c>
      <c r="F13" s="3" t="s">
        <v>8</v>
      </c>
      <c r="G13" s="3" t="s">
        <v>9</v>
      </c>
      <c r="H13" s="2" t="s">
        <v>10</v>
      </c>
      <c r="I13" s="3" t="s">
        <v>11</v>
      </c>
      <c r="J13" s="3" t="s">
        <v>12</v>
      </c>
      <c r="K13" s="2" t="s">
        <v>13</v>
      </c>
      <c r="L13" s="2" t="s">
        <v>14</v>
      </c>
      <c r="M13" s="3" t="s">
        <v>15</v>
      </c>
      <c r="N13" s="3" t="s">
        <v>16</v>
      </c>
      <c r="O13" s="2" t="s">
        <v>17</v>
      </c>
      <c r="P13" s="3" t="s">
        <v>18</v>
      </c>
      <c r="Q13" s="3" t="s">
        <v>19</v>
      </c>
      <c r="R13" s="3" t="s">
        <v>27</v>
      </c>
      <c r="S13" s="3" t="s">
        <v>28</v>
      </c>
    </row>
    <row r="14" spans="1:19" x14ac:dyDescent="0.45">
      <c r="A14" s="4" t="s">
        <v>26</v>
      </c>
      <c r="B14">
        <v>5.8799999999999998E-2</v>
      </c>
      <c r="C14">
        <v>1.28</v>
      </c>
      <c r="E14">
        <v>0.434</v>
      </c>
      <c r="G14">
        <v>0.91700000000000004</v>
      </c>
      <c r="H14">
        <v>6.2399999999999997E-2</v>
      </c>
      <c r="K14">
        <v>3280</v>
      </c>
      <c r="L14">
        <f>790*10^2.04</f>
        <v>86621.777495311704</v>
      </c>
      <c r="M14">
        <v>276</v>
      </c>
      <c r="N14">
        <v>28.2</v>
      </c>
      <c r="O14">
        <v>58.5</v>
      </c>
      <c r="P14">
        <v>25.9</v>
      </c>
      <c r="Q14">
        <v>7270000</v>
      </c>
      <c r="R14">
        <v>1.1299999999999999E-3</v>
      </c>
      <c r="S14">
        <v>5.0600000000000003E-9</v>
      </c>
    </row>
    <row r="15" spans="1:19" x14ac:dyDescent="0.45">
      <c r="A15" s="4" t="s">
        <v>23</v>
      </c>
      <c r="B15">
        <v>0.309</v>
      </c>
      <c r="C15">
        <v>8.9099999999999999E-2</v>
      </c>
      <c r="E15">
        <v>1.14E-2</v>
      </c>
      <c r="F15">
        <v>2.5100000000000001E-2</v>
      </c>
      <c r="G15">
        <v>0.67100000000000004</v>
      </c>
      <c r="H15">
        <v>9.3700000000000006E-2</v>
      </c>
      <c r="I15">
        <v>3.7400000000000003E-2</v>
      </c>
      <c r="J15">
        <v>809000</v>
      </c>
      <c r="K15">
        <v>7920</v>
      </c>
      <c r="L15">
        <f>131*10^2.04</f>
        <v>14363.864369475737</v>
      </c>
      <c r="M15">
        <v>328</v>
      </c>
      <c r="N15">
        <v>202</v>
      </c>
      <c r="O15">
        <v>66.400000000000006</v>
      </c>
      <c r="P15">
        <v>2.76</v>
      </c>
      <c r="Q15">
        <v>5530000</v>
      </c>
      <c r="R15">
        <v>1.1299999999999999E-3</v>
      </c>
      <c r="S15">
        <v>5.1300000000000003E-9</v>
      </c>
    </row>
    <row r="16" spans="1:19" x14ac:dyDescent="0.45">
      <c r="A16" s="4" t="s">
        <v>25</v>
      </c>
      <c r="B16">
        <v>0.68899999999999995</v>
      </c>
      <c r="C16">
        <v>15.4</v>
      </c>
      <c r="E16">
        <v>7.81</v>
      </c>
      <c r="F16">
        <v>13.4</v>
      </c>
      <c r="G16">
        <v>11.1</v>
      </c>
      <c r="H16">
        <v>0.91500000000000004</v>
      </c>
      <c r="I16">
        <v>0.20399999999999999</v>
      </c>
      <c r="K16">
        <v>47000</v>
      </c>
      <c r="L16">
        <f>10500*10^2.04</f>
        <v>1151302.1059503453</v>
      </c>
      <c r="M16">
        <v>3860</v>
      </c>
      <c r="N16">
        <v>461</v>
      </c>
      <c r="O16">
        <v>839</v>
      </c>
      <c r="P16">
        <v>128</v>
      </c>
      <c r="Q16">
        <v>52100000</v>
      </c>
      <c r="R16">
        <v>1.1299999999999999E-3</v>
      </c>
      <c r="S16">
        <v>5.0099999999999999E-9</v>
      </c>
    </row>
    <row r="17" spans="1:19" x14ac:dyDescent="0.45">
      <c r="A17" s="4" t="s">
        <v>22</v>
      </c>
      <c r="B17">
        <v>2.1099999999999999E-3</v>
      </c>
      <c r="C17">
        <v>9.4900000000000002E-3</v>
      </c>
      <c r="E17">
        <v>2.41E-4</v>
      </c>
      <c r="G17">
        <v>8.8800000000000007E-3</v>
      </c>
      <c r="H17">
        <v>5.1099999999999995E-4</v>
      </c>
      <c r="J17">
        <v>6420</v>
      </c>
      <c r="K17">
        <v>26</v>
      </c>
      <c r="L17">
        <f>11.2*10^2.04</f>
        <v>1228.0555796803683</v>
      </c>
      <c r="M17">
        <v>1.82</v>
      </c>
      <c r="O17">
        <v>0.25600000000000001</v>
      </c>
      <c r="P17">
        <v>6.6100000000000006E-2</v>
      </c>
      <c r="Q17">
        <v>61700</v>
      </c>
      <c r="R17">
        <v>1.1299999999999999E-3</v>
      </c>
      <c r="S17">
        <v>5.0099999999999999E-9</v>
      </c>
    </row>
    <row r="18" spans="1:19" x14ac:dyDescent="0.45">
      <c r="A18" s="4" t="s">
        <v>24</v>
      </c>
      <c r="B18">
        <v>7.0699999999999996E-7</v>
      </c>
      <c r="C18">
        <v>2.5600000000000001E-6</v>
      </c>
      <c r="D18">
        <v>1.92E-7</v>
      </c>
      <c r="E18">
        <v>1.03E-7</v>
      </c>
      <c r="G18">
        <v>5.0100000000000005E-7</v>
      </c>
      <c r="H18">
        <v>8.5399999999999996E-6</v>
      </c>
      <c r="I18">
        <v>1.5999999999999999E-6</v>
      </c>
      <c r="J18">
        <v>11.3</v>
      </c>
      <c r="K18">
        <v>0.105</v>
      </c>
      <c r="L18">
        <f>0.000727*10^2.04</f>
        <v>7.9713964859609632E-2</v>
      </c>
      <c r="M18">
        <v>2.3699999999999999E-2</v>
      </c>
      <c r="N18">
        <v>7.5600000000000005E-4</v>
      </c>
      <c r="O18">
        <v>9.7000000000000005E-4</v>
      </c>
      <c r="P18">
        <v>1.3999999999999999E-4</v>
      </c>
      <c r="Q18">
        <v>414</v>
      </c>
      <c r="R18">
        <v>1.1299999999999999E-3</v>
      </c>
      <c r="S18">
        <v>5.0600000000000003E-9</v>
      </c>
    </row>
    <row r="19" spans="1:19" x14ac:dyDescent="0.45">
      <c r="A19" s="4" t="s">
        <v>21</v>
      </c>
      <c r="B19">
        <v>3.3700000000000001E-7</v>
      </c>
      <c r="C19">
        <v>6.2299999999999995E-8</v>
      </c>
      <c r="E19">
        <v>2.6799999999999998E-9</v>
      </c>
      <c r="F19">
        <v>3.9700000000000001E-9</v>
      </c>
      <c r="G19">
        <v>2.14E-8</v>
      </c>
      <c r="H19">
        <v>2.9399999999999999E-8</v>
      </c>
      <c r="I19">
        <v>7.0900000000000001E-9</v>
      </c>
      <c r="J19">
        <v>0.192</v>
      </c>
      <c r="K19">
        <v>1.4400000000000001E-3</v>
      </c>
      <c r="L19">
        <f>0.0000174*10^2.04</f>
        <v>1.9078720612891436E-3</v>
      </c>
      <c r="M19">
        <v>4.0399999999999999E-5</v>
      </c>
      <c r="N19">
        <v>3.5200000000000002E-5</v>
      </c>
      <c r="O19">
        <v>1.1800000000000001E-5</v>
      </c>
      <c r="P19">
        <v>1.31E-6</v>
      </c>
      <c r="Q19">
        <v>1.21</v>
      </c>
      <c r="R19">
        <v>1.1299999999999999E-3</v>
      </c>
      <c r="S19">
        <v>4.9399999999999999E-9</v>
      </c>
    </row>
    <row r="20" spans="1:19" x14ac:dyDescent="0.45">
      <c r="A20" s="4" t="s">
        <v>20</v>
      </c>
      <c r="B20">
        <v>3.3700000000000001E-9</v>
      </c>
      <c r="C20">
        <v>2.0099999999999999E-9</v>
      </c>
      <c r="D20">
        <v>3.8300000000000002E-10</v>
      </c>
      <c r="E20">
        <v>5.2800000000000004E-10</v>
      </c>
      <c r="F20">
        <v>5.9500000000000001E-10</v>
      </c>
      <c r="G20">
        <v>2.0799999999999998E-9</v>
      </c>
      <c r="H20">
        <v>2.21E-9</v>
      </c>
      <c r="I20">
        <v>2.21E-9</v>
      </c>
      <c r="J20">
        <v>5.0900000000000001E-2</v>
      </c>
      <c r="K20">
        <v>4.9700000000000005E-4</v>
      </c>
      <c r="L20">
        <f>0.0000012*10^2.04</f>
        <v>1.3157738353718231E-4</v>
      </c>
      <c r="M20">
        <v>9.6800000000000005E-6</v>
      </c>
      <c r="N20">
        <v>9.7799999999999995E-6</v>
      </c>
      <c r="O20">
        <v>4.1300000000000003E-6</v>
      </c>
      <c r="P20">
        <v>6.4200000000000006E-8</v>
      </c>
      <c r="Q20">
        <v>0.23200000000000001</v>
      </c>
      <c r="R20">
        <v>1.1299999999999999E-3</v>
      </c>
      <c r="S20">
        <v>5.0499999999999997E-9</v>
      </c>
    </row>
    <row r="21" spans="1:19" x14ac:dyDescent="0.45">
      <c r="A21" s="4"/>
    </row>
    <row r="23" spans="1:19" x14ac:dyDescent="0.45">
      <c r="A23" s="4"/>
    </row>
    <row r="25" spans="1:19" x14ac:dyDescent="0.45">
      <c r="A25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0E40-09BB-4C16-BA92-CB2991C865DC}">
  <dimension ref="A1:D8"/>
  <sheetViews>
    <sheetView workbookViewId="0">
      <selection activeCell="A7" sqref="A7:A8"/>
    </sheetView>
  </sheetViews>
  <sheetFormatPr baseColWidth="10" defaultRowHeight="14.25" x14ac:dyDescent="0.45"/>
  <cols>
    <col min="1" max="1" width="24" customWidth="1"/>
  </cols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4" t="s">
        <v>26</v>
      </c>
      <c r="B2">
        <v>1.05</v>
      </c>
      <c r="C2">
        <v>1.22</v>
      </c>
      <c r="D2">
        <v>1.23</v>
      </c>
    </row>
    <row r="3" spans="1:4" x14ac:dyDescent="0.45">
      <c r="A3" s="4" t="s">
        <v>23</v>
      </c>
      <c r="B3">
        <v>1.05</v>
      </c>
      <c r="C3">
        <v>1.22</v>
      </c>
      <c r="D3">
        <v>1.23</v>
      </c>
    </row>
    <row r="4" spans="1:4" x14ac:dyDescent="0.45">
      <c r="A4" s="4" t="s">
        <v>25</v>
      </c>
      <c r="B4">
        <v>1.05</v>
      </c>
      <c r="C4">
        <v>1.22</v>
      </c>
      <c r="D4">
        <v>1.23</v>
      </c>
    </row>
    <row r="5" spans="1:4" x14ac:dyDescent="0.45">
      <c r="A5" s="4" t="s">
        <v>22</v>
      </c>
      <c r="B5">
        <v>1.05</v>
      </c>
      <c r="C5">
        <v>1.22</v>
      </c>
      <c r="D5">
        <v>1.23</v>
      </c>
    </row>
    <row r="6" spans="1:4" x14ac:dyDescent="0.45">
      <c r="A6" s="4" t="s">
        <v>24</v>
      </c>
      <c r="B6">
        <v>1.05</v>
      </c>
      <c r="C6">
        <v>1.22</v>
      </c>
      <c r="D6">
        <v>1.23</v>
      </c>
    </row>
    <row r="7" spans="1:4" x14ac:dyDescent="0.45">
      <c r="A7" s="4" t="s">
        <v>21</v>
      </c>
      <c r="B7">
        <v>1.05</v>
      </c>
      <c r="C7">
        <v>1.22</v>
      </c>
      <c r="D7">
        <v>1.23</v>
      </c>
    </row>
    <row r="8" spans="1:4" x14ac:dyDescent="0.45">
      <c r="A8" s="4" t="s">
        <v>20</v>
      </c>
      <c r="B8">
        <v>1.05</v>
      </c>
      <c r="C8">
        <v>1.22</v>
      </c>
      <c r="D8">
        <v>1.23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AC31-DB05-450E-9F2F-763CE267115D}">
  <dimension ref="A1:D8"/>
  <sheetViews>
    <sheetView workbookViewId="0">
      <selection activeCell="B2" sqref="B2"/>
    </sheetView>
  </sheetViews>
  <sheetFormatPr baseColWidth="10" defaultRowHeight="14.25" x14ac:dyDescent="0.45"/>
  <cols>
    <col min="1" max="1" width="22.1328125" customWidth="1"/>
  </cols>
  <sheetData>
    <row r="1" spans="1:4" x14ac:dyDescent="0.45">
      <c r="B1" s="2" t="s">
        <v>6</v>
      </c>
      <c r="C1" s="3"/>
      <c r="D1" s="3"/>
    </row>
    <row r="2" spans="1:4" x14ac:dyDescent="0.45">
      <c r="A2" s="4" t="s">
        <v>26</v>
      </c>
      <c r="B2">
        <v>3.97E-4</v>
      </c>
    </row>
    <row r="3" spans="1:4" x14ac:dyDescent="0.45">
      <c r="A3" s="4" t="s">
        <v>23</v>
      </c>
      <c r="B3">
        <v>3.9500000000000001E-4</v>
      </c>
    </row>
    <row r="4" spans="1:4" x14ac:dyDescent="0.45">
      <c r="A4" s="4" t="s">
        <v>25</v>
      </c>
      <c r="B4">
        <v>4.0099999999999999E-4</v>
      </c>
    </row>
    <row r="5" spans="1:4" x14ac:dyDescent="0.45">
      <c r="A5" s="4" t="s">
        <v>22</v>
      </c>
      <c r="B5">
        <v>3.9800000000000002E-4</v>
      </c>
    </row>
    <row r="6" spans="1:4" x14ac:dyDescent="0.45">
      <c r="A6" s="4" t="s">
        <v>24</v>
      </c>
      <c r="B6">
        <v>4.0200000000000001E-4</v>
      </c>
    </row>
    <row r="7" spans="1:4" x14ac:dyDescent="0.45">
      <c r="A7" s="4" t="s">
        <v>21</v>
      </c>
      <c r="B7">
        <v>3.9500000000000001E-4</v>
      </c>
    </row>
    <row r="8" spans="1:4" x14ac:dyDescent="0.45">
      <c r="A8" s="4" t="s">
        <v>20</v>
      </c>
      <c r="B8">
        <v>3.9800000000000002E-4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alpha</vt:lpstr>
      <vt:lpstr>beta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Neubauer</dc:creator>
  <cp:lastModifiedBy>David Neubauer</cp:lastModifiedBy>
  <dcterms:created xsi:type="dcterms:W3CDTF">2015-06-05T18:19:34Z</dcterms:created>
  <dcterms:modified xsi:type="dcterms:W3CDTF">2024-09-17T10:27:37Z</dcterms:modified>
</cp:coreProperties>
</file>