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hidePivotFieldList="1"/>
  <mc:AlternateContent xmlns:mc="http://schemas.openxmlformats.org/markup-compatibility/2006">
    <mc:Choice Requires="x15">
      <x15ac:absPath xmlns:x15ac="http://schemas.microsoft.com/office/spreadsheetml/2010/11/ac" url="https://d.docs.live.net/0a45b3ddba8a2e2d/Desktop/nexus-analytics-main/nexus-analytics-main/"/>
    </mc:Choice>
  </mc:AlternateContent>
  <xr:revisionPtr revIDLastSave="3" documentId="13_ncr:1_{C9B41020-A1A0-4B26-BE86-1446A6A358D2}" xr6:coauthVersionLast="47" xr6:coauthVersionMax="47" xr10:uidLastSave="{F0AF374D-5FD6-4874-9A63-84E9164C6EA5}"/>
  <bookViews>
    <workbookView xWindow="-108" yWindow="-108" windowWidth="23256" windowHeight="12456" firstSheet="2" activeTab="2" xr2:uid="{00000000-000D-0000-FFFF-FFFF00000000}"/>
  </bookViews>
  <sheets>
    <sheet name="DataModel" sheetId="1" state="hidden" r:id="rId1"/>
    <sheet name="Pivots" sheetId="2" state="hidden" r:id="rId2"/>
    <sheet name="Dashboard" sheetId="3" r:id="rId3"/>
  </sheets>
  <definedNames>
    <definedName name="Slicer_Category">#N/A</definedName>
    <definedName name="Slicer_Date_Hierarchy">#N/A</definedName>
    <definedName name="Slicer_Marketing_Channel">#N/A</definedName>
    <definedName name="Slicer_Region">#N/A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860b3534-0bda-46ae-bb63-2c40495301ab" name="SalesData" connection="Query - SalesData"/>
          <x15:modelTable id="Calendar" name="DateTable" connection="Connection"/>
        </x15:modelTables>
        <x15:modelRelationships>
          <x15:modelRelationship fromTable="SalesData" fromColumn="Date" toTable="Date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7" i="2" l="1" a="1"/>
  <c r="I77" i="2" s="1"/>
  <c r="H77" i="2" a="1"/>
  <c r="H77" i="2" s="1"/>
  <c r="G77" i="2" a="1"/>
  <c r="G77" i="2" s="1"/>
  <c r="F77" i="2" a="1"/>
  <c r="F77" i="2" s="1"/>
  <c r="I93" i="2"/>
  <c r="E93" i="2"/>
  <c r="G93" i="2"/>
  <c r="A93" i="2"/>
  <c r="K93" i="2"/>
  <c r="C93" i="2"/>
  <c r="C98" i="2"/>
  <c r="B98" i="2"/>
  <c r="A98" i="2"/>
  <c r="D98" i="2"/>
  <c r="H16"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ED3871-C452-4899-BFF1-4BB243B3E64B}" name="Connection" type="104" refreshedVersion="0" background="1">
    <extLst>
      <ext xmlns:x15="http://schemas.microsoft.com/office/spreadsheetml/2010/11/main" uri="{DE250136-89BD-433C-8126-D09CA5730AF9}">
        <x15:connection id="Calendar"/>
      </ext>
    </extLst>
  </connection>
  <connection id="2" xr16:uid="{35A645E5-3094-4C2E-963F-FC56DA52A98C}" name="Query - SalesData" description="Connection to the 'SalesData' query in the workbook." type="100" refreshedVersion="8" minRefreshableVersion="5">
    <extLst>
      <ext xmlns:x15="http://schemas.microsoft.com/office/spreadsheetml/2010/11/main" uri="{DE250136-89BD-433C-8126-D09CA5730AF9}">
        <x15:connection id="3f85022a-4797-4f37-b709-bcf129cd0c3e"/>
      </ext>
    </extLst>
  </connection>
  <connection id="3" xr16:uid="{20A6D435-D63C-48AA-A1A5-E2F34568CA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<sst xmlns="http://schemas.openxmlformats.org/spreadsheetml/2006/main" count="123" uniqueCount="108">
  <si>
    <t>2024-01</t>
  </si>
  <si>
    <t>2024-02</t>
  </si>
  <si>
    <t>2024-03</t>
  </si>
  <si>
    <t>2024-04</t>
  </si>
  <si>
    <t>2024-05</t>
  </si>
  <si>
    <t>2024-06</t>
  </si>
  <si>
    <t>2024-07</t>
  </si>
  <si>
    <t>2024-08</t>
  </si>
  <si>
    <t>2024-09</t>
  </si>
  <si>
    <t>2024-10</t>
  </si>
  <si>
    <t>2024-11</t>
  </si>
  <si>
    <t>2024-12</t>
  </si>
  <si>
    <t>Grand Total</t>
  </si>
  <si>
    <t>Total Revenue</t>
  </si>
  <si>
    <t>Year_Month</t>
  </si>
  <si>
    <t>Electronics</t>
  </si>
  <si>
    <t>Fashion</t>
  </si>
  <si>
    <t>Home &amp; Living</t>
  </si>
  <si>
    <t>Sports</t>
  </si>
  <si>
    <t>Europe</t>
  </si>
  <si>
    <t>Category</t>
  </si>
  <si>
    <t>Region</t>
  </si>
  <si>
    <t>Corporate</t>
  </si>
  <si>
    <t>New Customer</t>
  </si>
  <si>
    <t>Returning Customer</t>
  </si>
  <si>
    <t>VIP Customer</t>
  </si>
  <si>
    <t>AOV</t>
  </si>
  <si>
    <t>Cancelled</t>
  </si>
  <si>
    <t>Delivered</t>
  </si>
  <si>
    <t>Processing</t>
  </si>
  <si>
    <t>Returned</t>
  </si>
  <si>
    <t>Shipped</t>
  </si>
  <si>
    <t>Orders</t>
  </si>
  <si>
    <t>Direct</t>
  </si>
  <si>
    <t>Email Campaign</t>
  </si>
  <si>
    <t>Organic Search</t>
  </si>
  <si>
    <t>Paid Ads</t>
  </si>
  <si>
    <t>Referral</t>
  </si>
  <si>
    <t>Social Media</t>
  </si>
  <si>
    <t>Customer_Segment</t>
  </si>
  <si>
    <t>Order_Status</t>
  </si>
  <si>
    <t>Marketing_Channel</t>
  </si>
  <si>
    <t>Monthly Revenue Trend (2022–2024)</t>
  </si>
  <si>
    <t>Revenue by Product Category and Region</t>
  </si>
  <si>
    <t>Customer Segment Revenue &amp; AOV Analysis</t>
  </si>
  <si>
    <t>Order Fulfillment &amp; Status Distribution</t>
  </si>
  <si>
    <t>Marketing Channel Revenue &amp; Order Value</t>
  </si>
  <si>
    <t>PIVOT TABLES</t>
  </si>
  <si>
    <t>Total Revenue Status</t>
  </si>
  <si>
    <t>Fulfillment Rate</t>
  </si>
  <si>
    <t>AOV Status</t>
  </si>
  <si>
    <t>Cancellation Rate</t>
  </si>
  <si>
    <t>Cancellation Rate Status</t>
  </si>
  <si>
    <t>KPI SOURCE PIVOT</t>
  </si>
  <si>
    <t>Customer Satisfaction Status</t>
  </si>
  <si>
    <t>Customer Satisfaction</t>
  </si>
  <si>
    <t xml:space="preserve"> </t>
  </si>
  <si>
    <t>NEXUS ANALYTICS | E-COMMERCE PERFORMANCE DASHBOARD</t>
  </si>
  <si>
    <t>Revenue YoY %</t>
  </si>
  <si>
    <t>Orders YoY %</t>
  </si>
  <si>
    <t>AOV YoY %</t>
  </si>
  <si>
    <t>CSAT YoY</t>
  </si>
  <si>
    <t>Total Revenue2</t>
  </si>
  <si>
    <t>Bank Transfer</t>
  </si>
  <si>
    <t>COD</t>
  </si>
  <si>
    <t>Credit Card</t>
  </si>
  <si>
    <t>Digital Wallet</t>
  </si>
  <si>
    <t>PayPal</t>
  </si>
  <si>
    <t>Payment_Method</t>
  </si>
  <si>
    <t>Revenue BY Payment Method</t>
  </si>
  <si>
    <t>Order_Count</t>
  </si>
  <si>
    <t>Order_Percentage</t>
  </si>
  <si>
    <t>Global Sales Intelligence | 2022-2024 | Real-time Business Insights</t>
  </si>
  <si>
    <t>End-to-end Data Analytics Project | Python • Excel Power Pivot • DAX</t>
  </si>
  <si>
    <t>• Organic Search and Paid Ads are top revenue channels</t>
  </si>
  <si>
    <r>
      <t xml:space="preserve">• Total revenue reached </t>
    </r>
    <r>
      <rPr>
        <b/>
        <sz val="16"/>
        <color rgb="FFFFFFFF"/>
        <rFont val="Calibri"/>
        <family val="2"/>
        <scheme val="minor"/>
      </rPr>
      <t>$13.33M (+3.4% YoY)</t>
    </r>
    <r>
      <rPr>
        <sz val="16"/>
        <color rgb="FFFFFFFF"/>
        <rFont val="Calibri"/>
        <family val="2"/>
        <scheme val="minor"/>
      </rPr>
      <t xml:space="preserve"> with strong Q4 seasonality</t>
    </r>
  </si>
  <si>
    <r>
      <t xml:space="preserve">• Electronics contributes </t>
    </r>
    <r>
      <rPr>
        <b/>
        <sz val="16"/>
        <color rgb="FFFFFFFF"/>
        <rFont val="Calibri"/>
        <family val="2"/>
        <scheme val="minor"/>
      </rPr>
      <t>50%+ of total revenue</t>
    </r>
    <r>
      <rPr>
        <sz val="16"/>
        <color rgb="FFFFFFFF"/>
        <rFont val="Calibri"/>
        <family val="2"/>
        <scheme val="minor"/>
      </rPr>
      <t>, driving overall growth</t>
    </r>
  </si>
  <si>
    <r>
      <t xml:space="preserve">• Order fulfillment stands at </t>
    </r>
    <r>
      <rPr>
        <b/>
        <sz val="16"/>
        <color rgb="FFFFFFFF"/>
        <rFont val="Calibri"/>
        <family val="2"/>
        <scheme val="minor"/>
      </rPr>
      <t>90.4%</t>
    </r>
    <r>
      <rPr>
        <sz val="16"/>
        <color rgb="FFFFFFFF"/>
        <rFont val="Calibri"/>
        <family val="2"/>
        <scheme val="minor"/>
      </rPr>
      <t>, indicating strong operational efficiency</t>
    </r>
  </si>
  <si>
    <r>
      <t xml:space="preserve">• Average Order Value declined </t>
    </r>
    <r>
      <rPr>
        <b/>
        <sz val="16"/>
        <color rgb="FFFFFFFF"/>
        <rFont val="Calibri"/>
        <family val="2"/>
        <scheme val="minor"/>
      </rPr>
      <t>-2.2% YoY</t>
    </r>
    <r>
      <rPr>
        <sz val="16"/>
        <color rgb="FFFFFFFF"/>
        <rFont val="Calibri"/>
        <family val="2"/>
        <scheme val="minor"/>
      </rPr>
      <t>, highlighting upsell opportunities</t>
    </r>
  </si>
  <si>
    <t xml:space="preserve">  </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</si>
  <si>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</si>
  <si>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</si>
  <si>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</si>
  <si>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</si>
  <si>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</si>
  <si>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</si>
  <si>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</si>
  <si>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</si>
  <si>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</si>
  <si>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</si>
  <si>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</si>
  <si>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</si>
  <si>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</si>
  <si>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</si>
  <si>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</si>
  <si>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</si>
  <si>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</si>
  <si>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</si>
  <si>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</si>
  <si>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</si>
  <si>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</si>
  <si>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</si>
  <si>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</si>
  <si>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</si>
  <si>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Latin America</t>
  </si>
  <si>
    <t>North America</t>
  </si>
  <si>
    <t>Asia Pacific</t>
  </si>
  <si>
    <t xml:space="preserve">© 2026 Neelesh Kumar Pandey — Nexus Analytics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</si>
</sst>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quot;M&quot;"/>
    <numFmt numFmtId="165" formatCode="\ #,##0"/>
    <numFmt numFmtId="166" formatCode="\$#,##0.00"/>
    <numFmt numFmtId="167" formatCode="\+0.0%;\-0.0%;0.0%"/>
    <numFmt numFmtId="168" formatCode="0.0"/>
    <numFmt numFmtId="169" formatCode="0.00%;\-0.00%;0.00%"/>
    <numFmt numFmtId="170" formatCode="\+0.00;\-0.00;0.00"/>
    <numFmt numFmtId="171" formatCode="\$0.0,,&quot;M&quot;"/>
  </numFmts>
  <fonts count="11" x14ac:knownFonts="1">
    <font>
      <sz val="11"/>
      <color theme="1"/>
      <name val="Calibri"/>
      <family val="2"/>
      <scheme val="minor"/>
    </font>
    <font>
      <b/>
      <sz val="16"/>
      <color theme="1"/>
      <name val="Calibri"/>
      <family val="2"/>
      <scheme val="minor"/>
    </font>
    <font>
      <b/>
      <sz val="20"/>
      <color theme="1"/>
      <name val="Calibri"/>
      <family val="2"/>
      <scheme val="minor"/>
    </font>
    <font>
      <sz val="11"/>
      <color rgb="FF002060"/>
      <name val="Calibri"/>
      <family val="2"/>
      <scheme val="minor"/>
    </font>
    <font>
      <b/>
      <sz val="20"/>
      <color theme="0"/>
      <name val="Calibri"/>
      <family val="2"/>
      <scheme val="minor"/>
    </font>
    <font>
      <b/>
      <i/>
      <sz val="11"/>
      <color theme="0" tint="-0.249977111117893"/>
      <name val="Calibri"/>
      <family val="2"/>
      <scheme val="minor"/>
    </font>
    <font>
      <b/>
      <sz val="11"/>
      <color theme="1"/>
      <name val="Calibri"/>
      <family val="2"/>
      <scheme val="minor"/>
    </font>
    <font>
      <b/>
      <i/>
      <sz val="12"/>
      <color theme="0" tint="-0.249977111117893"/>
      <name val="Calibri"/>
      <family val="2"/>
      <scheme val="minor"/>
    </font>
    <font>
      <b/>
      <sz val="11"/>
      <color theme="0" tint="-0.14999847407452621"/>
      <name val="Calibri"/>
      <family val="2"/>
      <scheme val="minor"/>
    </font>
    <font>
      <sz val="16"/>
      <color rgb="FFFFFFFF"/>
      <name val="Calibri"/>
      <family val="2"/>
      <scheme val="minor"/>
    </font>
    <font>
      <b/>
      <sz val="16"/>
      <color rgb="FFFFFFFF"/>
      <name val="Calibri"/>
      <family val="2"/>
      <scheme val="minor"/>
    </font>
  </fonts>
  <fills count="5">
    <fill>
      <patternFill patternType="none"/>
    </fill>
    <fill>
      <patternFill patternType="gray125"/>
    </fill>
    <fill>
      <patternFill patternType="solid">
        <fgColor rgb="FF16233E"/>
        <bgColor indexed="64"/>
      </patternFill>
    </fill>
    <fill>
      <patternFill patternType="solid">
        <fgColor theme="4" tint="0.59999389629810485"/>
        <bgColor indexed="64"/>
      </patternFill>
    </fill>
    <fill>
      <patternFill patternType="solid">
        <fgColor rgb="FF152443"/>
        <bgColor indexed="64"/>
      </patternFill>
    </fill>
  </fills>
  <borders count="1">
    <border>
      <left/>
      <right/>
      <top/>
      <bottom/>
      <diagonal/>
    </border>
  </borders>
  <cellStyleXfs count="1">
    <xf numFmtId="0" fontId="0" fillId="0" borderId="0"/>
  </cellStyleXfs>
  <cellXfs count="24">
    <xf numFmtId="0" fontId="0" fillId="0" borderId="0" xfId="0"/>
    <xf numFmtId="0" fontId="4" fillId="2" borderId="0" xfId="0" applyFont="1" applyFill="1"/>
    <xf numFmtId="0" fontId="3" fillId="2" borderId="0" xfId="0" applyFont="1" applyFill="1"/>
    <xf numFmtId="0" fontId="5" fillId="2" borderId="0" xfId="0" applyFont="1" applyFill="1"/>
    <xf numFmtId="171" fontId="3" fillId="2" borderId="0" xfId="0" applyNumberFormat="1" applyFont="1" applyFill="1"/>
    <xf numFmtId="0" fontId="7" fillId="2" borderId="0" xfId="0" applyFont="1" applyFill="1"/>
    <xf numFmtId="0" fontId="8" fillId="2" borderId="0" xfId="0" applyFont="1" applyFill="1"/>
    <xf numFmtId="0" fontId="0" fillId="3" borderId="0" xfId="0" applyFill="1"/>
    <xf numFmtId="0" fontId="1" fillId="3" borderId="0" xfId="0" applyFont="1" applyFill="1"/>
    <xf numFmtId="4" fontId="0" fillId="3" borderId="0" xfId="0" applyNumberFormat="1" applyFill="1"/>
    <xf numFmtId="0" fontId="0" fillId="3" borderId="0" xfId="0" applyFill="1" applyAlignment="1">
      <alignment horizontal="left"/>
    </xf>
    <xf numFmtId="0" fontId="6" fillId="3" borderId="0" xfId="0" applyFont="1" applyFill="1"/>
    <xf numFmtId="2" fontId="0" fillId="3" borderId="0" xfId="0" applyNumberFormat="1" applyFill="1"/>
    <xf numFmtId="164" fontId="0" fillId="3" borderId="0" xfId="0" applyNumberFormat="1" applyFill="1"/>
    <xf numFmtId="166" fontId="0" fillId="3" borderId="0" xfId="0" applyNumberFormat="1" applyFill="1"/>
    <xf numFmtId="168" fontId="0" fillId="3" borderId="0" xfId="0" applyNumberFormat="1" applyFill="1"/>
    <xf numFmtId="165" fontId="0" fillId="3" borderId="0" xfId="0" applyNumberFormat="1" applyFill="1"/>
    <xf numFmtId="167" fontId="0" fillId="3" borderId="0" xfId="0" applyNumberFormat="1" applyFill="1"/>
    <xf numFmtId="169" fontId="0" fillId="3" borderId="0" xfId="0" applyNumberFormat="1" applyFill="1"/>
    <xf numFmtId="170" fontId="0" fillId="3" borderId="0" xfId="0" applyNumberFormat="1" applyFill="1"/>
    <xf numFmtId="0" fontId="9" fillId="4" borderId="0" xfId="0" applyFont="1" applyFill="1"/>
    <xf numFmtId="10" fontId="0" fillId="3" borderId="0" xfId="0" applyNumberFormat="1" applyFill="1"/>
    <xf numFmtId="0" fontId="2" fillId="3" borderId="0" xfId="0" applyFont="1" applyFill="1" applyAlignment="1">
      <alignment horizontal="center" vertical="center"/>
    </xf>
    <xf numFmtId="0" fontId="0" fillId="3" borderId="0" xfId="0" applyFill="1" applyAlignment="1">
      <alignment horizontal="center" vertical="center"/>
    </xf>
  </cellXfs>
  <cellStyles count="1">
    <cellStyle name="Normal" xfId="0" builtinId="0"/>
  </cellStyles>
  <dxfs count="146">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14" formatCode="0.00%"/>
    </dxf>
    <dxf>
      <alignment horizontal="general"/>
    </dxf>
    <dxf>
      <alignment horizontal="general"/>
    </dxf>
    <dxf>
      <alignment horizontal="general"/>
    </dxf>
    <dxf>
      <alignment horizontal="general"/>
    </dxf>
    <dxf>
      <alignment horizontal="genera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alignment horizontal="general"/>
    </dxf>
    <dxf>
      <alignment horizontal="general"/>
    </dxf>
    <dxf>
      <alignment horizontal="general"/>
    </dxf>
    <dxf>
      <alignment horizontal="general"/>
    </dxf>
    <dxf>
      <alignment horizontal="general"/>
    </dxf>
    <dxf>
      <alignment horizontal="genera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167" formatCode="\+0.0%;\-0.0%;0.0%"/>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alignment horizontal="general"/>
    </dxf>
    <dxf>
      <alignment horizontal="general"/>
    </dxf>
    <dxf>
      <alignment horizontal="general"/>
    </dxf>
    <dxf>
      <alignment horizontal="general"/>
    </dxf>
    <dxf>
      <alignment horizontal="general"/>
    </dxf>
    <dxf>
      <alignment horizontal="genera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alignment horizontal="general"/>
    </dxf>
    <dxf>
      <alignment horizontal="general"/>
    </dxf>
    <dxf>
      <alignment horizontal="general"/>
    </dxf>
    <dxf>
      <alignment horizontal="general"/>
    </dxf>
    <dxf>
      <alignment horizontal="general"/>
    </dxf>
    <dxf>
      <alignment horizontal="general"/>
    </dxf>
    <dxf>
      <numFmt numFmtId="4" formatCode="#,##0.00"/>
    </dxf>
    <dxf>
      <numFmt numFmtId="4" formatCode="#,##0.00"/>
    </dxf>
    <dxf>
      <font>
        <b/>
        <i val="0"/>
        <color rgb="FFFF0000"/>
      </font>
    </dxf>
    <dxf>
      <font>
        <b/>
        <i val="0"/>
        <color theme="9" tint="-0.24994659260841701"/>
      </font>
    </dxf>
    <dxf>
      <font>
        <b val="0"/>
        <i val="0"/>
        <color theme="1" tint="0.499984740745262"/>
      </font>
    </dxf>
    <dxf>
      <font>
        <b/>
        <i val="0"/>
        <color rgb="FFFF0000"/>
      </font>
    </dxf>
    <dxf>
      <font>
        <b/>
        <i val="0"/>
        <color theme="9" tint="-0.24994659260841701"/>
      </font>
    </dxf>
    <dxf>
      <font>
        <b/>
        <i val="0"/>
        <color theme="1" tint="0.34998626667073579"/>
      </font>
    </dxf>
    <dxf>
      <font>
        <b/>
        <i val="0"/>
        <color theme="9" tint="-0.24994659260841701"/>
      </font>
    </dxf>
    <dxf>
      <font>
        <b/>
        <i val="0"/>
        <color rgb="FFFF0000"/>
      </font>
    </dxf>
    <dxf>
      <font>
        <b/>
        <i val="0"/>
        <color theme="9" tint="-0.24994659260841701"/>
      </font>
    </dxf>
    <dxf>
      <font>
        <b/>
        <i val="0"/>
        <color rgb="FFFF0000"/>
      </font>
    </dxf>
    <dxf>
      <font>
        <b/>
        <i val="0"/>
        <color theme="9" tint="-0.24994659260841701"/>
      </font>
    </dxf>
    <dxf>
      <font>
        <b/>
        <i val="0"/>
        <color rgb="FFFF0000"/>
      </font>
    </dxf>
    <dxf>
      <font>
        <color theme="2" tint="-9.9948118533890809E-2"/>
      </font>
      <fill>
        <patternFill>
          <fgColor theme="8" tint="-0.24994659260841701"/>
        </patternFill>
      </fill>
      <border diagonalUp="0" diagonalDown="0">
        <left/>
        <right/>
        <top/>
        <bottom/>
        <vertical/>
        <horizontal/>
      </border>
    </dxf>
    <dxf>
      <font>
        <b/>
        <i val="0"/>
        <sz val="12"/>
        <color theme="1"/>
      </font>
      <fill>
        <patternFill patternType="solid">
          <fgColor theme="8" tint="-0.499984740745262"/>
          <bgColor rgb="FF152443"/>
        </patternFill>
      </fill>
      <border diagonalUp="0" diagonalDown="0">
        <left/>
        <right/>
        <top/>
        <bottom/>
        <vertical/>
        <horizontal/>
      </border>
    </dxf>
    <dxf>
      <font>
        <color theme="1"/>
      </font>
    </dxf>
  </dxfs>
  <tableStyles count="2" defaultTableStyle="TableStyleMedium2" defaultPivotStyle="PivotStyleLight16">
    <tableStyle name="Slicer Style 1" pivot="0" table="0" count="1" xr9:uid="{9D61CD1D-8A43-48E0-AF4D-1B2D0800C41E}">
      <tableStyleElement type="wholeTable" dxfId="145"/>
    </tableStyle>
    <tableStyle name="SlicerStyleDark5 2" pivot="0" table="0" count="10" xr9:uid="{96ED08E9-7061-4EA8-AEF0-89E881DB4EE8}">
      <tableStyleElement type="wholeTable" dxfId="144"/>
      <tableStyleElement type="headerRow" dxfId="143"/>
    </tableStyle>
  </tableStyles>
  <colors>
    <mruColors>
      <color rgb="FF0B1220"/>
      <color rgb="FF152443"/>
      <color rgb="FF172849"/>
      <color rgb="FF9244CC"/>
      <color rgb="FF000066"/>
      <color rgb="FF1B2E55"/>
      <color rgb="FF1D3159"/>
      <color rgb="FF183C5C"/>
      <color rgb="FF1A2A4A"/>
      <color rgb="FF16233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8" tint="-0.499984740745262"/>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tint="-0.499984740745262"/>
              <bgColor theme="8"/>
            </patternFill>
          </fill>
          <border>
            <left style="thin">
              <color theme="8"/>
            </left>
            <right style="thin">
              <color theme="8"/>
            </right>
            <top style="thin">
              <color theme="8"/>
            </top>
            <bottom style="thin">
              <color theme="8"/>
            </bottom>
            <vertical/>
            <horizontal/>
          </border>
        </dxf>
        <dxf>
          <font>
            <color rgb="FF959595"/>
          </font>
          <fill>
            <patternFill patternType="none">
              <fgColor indexed="64"/>
              <bgColor auto="1"/>
            </patternFill>
          </fill>
          <border>
            <left style="thin">
              <color rgb="FFDFDFDF"/>
            </left>
            <right style="thin">
              <color rgb="FFDFDFDF"/>
            </right>
            <top style="thin">
              <color rgb="FFDFDFDF"/>
            </top>
            <bottom style="thin">
              <color rgb="FFDFDFDF"/>
            </bottom>
            <vertical/>
            <horizontal/>
          </border>
        </dxf>
        <dxf>
          <font>
            <color theme="2" tint="-9.9948118533890809E-2"/>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5.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5" Type="http://schemas.openxmlformats.org/officeDocument/2006/relationships/pivotCacheDefinition" Target="pivotCache/pivotCacheDefinition2.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5.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7.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[Nexus_Analytics.xlsx]Pivots!PivotTable4</c:name>
    <c:fmtId val="3"/>
  </c:pivotSource>
  <c:chart>
    <c:title>
      <c:tx>
        <c:rich>
          <a:bodyPr rot="0" spcFirstLastPara="1" vertOverflow="ellipsis" vert="horz" wrap="square" anchor="ctr" anchorCtr="1"/>
          <a:lstStyle/>
          <a:p>
            <a:pPr>
              <a:defRPr sz="1320" b="0" i="0" u="none" strike="noStrike" kern="1200" spc="0" baseline="0">
                <a:solidFill>
                  <a:schemeClr val="bg1"/>
                </a:solidFill>
                <a:latin typeface="+mn-lt"/>
                <a:ea typeface="+mn-ea"/>
                <a:cs typeface="+mn-cs"/>
              </a:defRPr>
            </a:pPr>
            <a:r>
              <a:rPr lang="en-US" sz="1800" b="1"/>
              <a:t>Sales By Category</a:t>
            </a:r>
          </a:p>
        </c:rich>
      </c:tx>
      <c:layout>
        <c:manualLayout>
          <c:xMode val="edge"/>
          <c:yMode val="edge"/>
          <c:x val="0.34652980623030938"/>
          <c:y val="2.7777777777777776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chemeClr val="accent2"/>
          </a:solidFill>
          <a:ln>
            <a:noFill/>
          </a:ln>
          <a:effectLst/>
        </c:spPr>
      </c:pivotFmt>
      <c:pivotFmt>
        <c:idx val="3"/>
        <c:spPr>
          <a:solidFill>
            <a:schemeClr val="accent6">
              <a:lumMod val="60000"/>
              <a:lumOff val="40000"/>
            </a:schemeClr>
          </a:solidFill>
          <a:ln>
            <a:noFill/>
          </a:ln>
          <a:effectLst/>
        </c:spPr>
      </c:pivotFmt>
      <c:pivotFmt>
        <c:idx val="4"/>
        <c:spPr>
          <a:solidFill>
            <a:schemeClr val="accent1">
              <a:lumMod val="75000"/>
            </a:schemeClr>
          </a:solidFill>
          <a:ln>
            <a:noFill/>
          </a:ln>
          <a:effectLst/>
        </c:spPr>
      </c:pivotFmt>
      <c:pivotFmt>
        <c:idx val="5"/>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pivotFmt>
      <c:pivotFmt>
        <c:idx val="7"/>
        <c:spPr>
          <a:solidFill>
            <a:schemeClr val="accent6">
              <a:lumMod val="60000"/>
              <a:lumOff val="40000"/>
            </a:schemeClr>
          </a:solidFill>
          <a:ln>
            <a:noFill/>
          </a:ln>
          <a:effectLst/>
        </c:spPr>
      </c:pivotFmt>
      <c:pivotFmt>
        <c:idx val="8"/>
        <c:spPr>
          <a:solidFill>
            <a:schemeClr val="accent2"/>
          </a:solidFill>
          <a:ln>
            <a:noFill/>
          </a:ln>
          <a:effectLst/>
        </c:spPr>
      </c:pivotFmt>
      <c:pivotFmt>
        <c:idx val="9"/>
        <c:spPr>
          <a:solidFill>
            <a:srgbClr val="7030A0"/>
          </a:solidFill>
          <a:ln>
            <a:noFill/>
          </a:ln>
          <a:effectLst/>
        </c:spPr>
      </c:pivotFmt>
      <c:pivotFmt>
        <c:idx val="10"/>
        <c:spPr>
          <a:solidFill>
            <a:schemeClr val="accent1"/>
          </a:solidFill>
          <a:ln w="44450">
            <a:noFill/>
          </a:ln>
          <a:effectLst>
            <a:softEdge rad="0"/>
          </a:effectLst>
        </c:spPr>
        <c:marker>
          <c:symbol val="none"/>
        </c:marker>
        <c:dLbl>
          <c:idx val="0"/>
          <c:numFmt formatCode="\$#,##0.00,,&quot;M&quot;" sourceLinked="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w="44450">
            <a:noFill/>
          </a:ln>
          <a:effectLst>
            <a:softEdge rad="0"/>
          </a:effectLst>
        </c:spPr>
      </c:pivotFmt>
      <c:pivotFmt>
        <c:idx val="12"/>
        <c:spPr>
          <a:solidFill>
            <a:srgbClr val="00B050"/>
          </a:solidFill>
          <a:ln w="44450">
            <a:noFill/>
          </a:ln>
          <a:effectLst>
            <a:softEdge rad="0"/>
          </a:effectLst>
        </c:spPr>
      </c:pivotFmt>
      <c:pivotFmt>
        <c:idx val="13"/>
        <c:spPr>
          <a:solidFill>
            <a:schemeClr val="accent2"/>
          </a:solidFill>
          <a:ln w="44450">
            <a:noFill/>
          </a:ln>
          <a:effectLst>
            <a:softEdge rad="0"/>
          </a:effectLst>
        </c:spPr>
      </c:pivotFmt>
      <c:pivotFmt>
        <c:idx val="14"/>
        <c:spPr>
          <a:solidFill>
            <a:srgbClr val="7030A0"/>
          </a:solidFill>
          <a:ln w="44450">
            <a:noFill/>
          </a:ln>
          <a:effectLst>
            <a:softEdge rad="0"/>
          </a:effectLst>
        </c:spPr>
      </c:pivotFmt>
    </c:pivotFmts>
    <c:plotArea>
      <c:layout/>
      <c:barChart>
        <c:barDir val="bar"/>
        <c:grouping val="clustered"/>
        <c:varyColors val="0"/>
        <c:ser>
          <c:idx val="0"/>
          <c:order val="0"/>
          <c:tx>
            <c:strRef>
              <c:f>Pivots!$E$48</c:f>
              <c:strCache>
                <c:ptCount val="1"/>
                <c:pt idx="0">
                  <c:v>Total</c:v>
                </c:pt>
              </c:strCache>
            </c:strRef>
          </c:tx>
          <c:spPr>
            <a:solidFill>
              <a:schemeClr val="accent1"/>
            </a:solidFill>
            <a:ln w="44450">
              <a:noFill/>
            </a:ln>
            <a:effectLst>
              <a:softEdge rad="0"/>
            </a:effectLst>
          </c:spPr>
          <c:invertIfNegative val="0"/>
          <c:dPt>
            <c:idx val="0"/>
            <c:invertIfNegative val="0"/>
            <c:bubble3D val="0"/>
            <c:spPr>
              <a:solidFill>
                <a:schemeClr val="accent1">
                  <a:lumMod val="75000"/>
                </a:schemeClr>
              </a:solidFill>
              <a:ln w="44450">
                <a:noFill/>
              </a:ln>
              <a:effectLst>
                <a:softEdge rad="0"/>
              </a:effectLst>
            </c:spPr>
            <c:extLst>
              <c:ext xmlns:c16="http://schemas.microsoft.com/office/drawing/2014/chart" uri="{C3380CC4-5D6E-409C-BE32-E72D297353CC}">
                <c16:uniqueId val="{00000001-254D-4BCF-AB22-39FEA85833F0}"/>
              </c:ext>
            </c:extLst>
          </c:dPt>
          <c:dPt>
            <c:idx val="1"/>
            <c:invertIfNegative val="0"/>
            <c:bubble3D val="0"/>
            <c:spPr>
              <a:solidFill>
                <a:srgbClr val="00B050"/>
              </a:solidFill>
              <a:ln w="44450">
                <a:noFill/>
              </a:ln>
              <a:effectLst>
                <a:softEdge rad="0"/>
              </a:effectLst>
            </c:spPr>
            <c:extLst>
              <c:ext xmlns:c16="http://schemas.microsoft.com/office/drawing/2014/chart" uri="{C3380CC4-5D6E-409C-BE32-E72D297353CC}">
                <c16:uniqueId val="{00000003-254D-4BCF-AB22-39FEA85833F0}"/>
              </c:ext>
            </c:extLst>
          </c:dPt>
          <c:dPt>
            <c:idx val="2"/>
            <c:invertIfNegative val="0"/>
            <c:bubble3D val="0"/>
            <c:spPr>
              <a:solidFill>
                <a:schemeClr val="accent2"/>
              </a:solidFill>
              <a:ln w="44450">
                <a:noFill/>
              </a:ln>
              <a:effectLst>
                <a:softEdge rad="0"/>
              </a:effectLst>
            </c:spPr>
            <c:extLst>
              <c:ext xmlns:c16="http://schemas.microsoft.com/office/drawing/2014/chart" uri="{C3380CC4-5D6E-409C-BE32-E72D297353CC}">
                <c16:uniqueId val="{00000005-254D-4BCF-AB22-39FEA85833F0}"/>
              </c:ext>
            </c:extLst>
          </c:dPt>
          <c:dPt>
            <c:idx val="3"/>
            <c:invertIfNegative val="0"/>
            <c:bubble3D val="0"/>
            <c:spPr>
              <a:solidFill>
                <a:srgbClr val="7030A0"/>
              </a:solidFill>
              <a:ln w="44450">
                <a:noFill/>
              </a:ln>
              <a:effectLst>
                <a:softEdge rad="0"/>
              </a:effectLst>
            </c:spPr>
            <c:extLst>
              <c:ext xmlns:c16="http://schemas.microsoft.com/office/drawing/2014/chart" uri="{C3380CC4-5D6E-409C-BE32-E72D297353CC}">
                <c16:uniqueId val="{00000007-254D-4BCF-AB22-39FEA85833F0}"/>
              </c:ext>
            </c:extLst>
          </c:dPt>
          <c:dLbls>
            <c:numFmt formatCode="\$#,##0.00,,&quot;M&quot;" sourceLinked="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Pivots!$D$49:$D$53</c:f>
              <c:strCache>
                <c:ptCount val="4"/>
                <c:pt idx="0">
                  <c:v>Sports</c:v>
                </c:pt>
                <c:pt idx="1">
                  <c:v>Fashion</c:v>
                </c:pt>
                <c:pt idx="2">
                  <c:v>Home &amp; Living</c:v>
                </c:pt>
                <c:pt idx="3">
                  <c:v>Electronics</c:v>
                </c:pt>
              </c:strCache>
            </c:strRef>
          </c:cat>
          <c:val>
            <c:numRef>
              <c:f>Pivots!$E$49:$E$53</c:f>
              <c:numCache>
                <c:formatCode>General</c:formatCode>
                <c:ptCount val="4"/>
                <c:pt idx="0">
                  <c:v>1231944.7</c:v>
                </c:pt>
                <c:pt idx="1">
                  <c:v>1239482.6299999999</c:v>
                </c:pt>
                <c:pt idx="2">
                  <c:v>3807414.13</c:v>
                </c:pt>
                <c:pt idx="3">
                  <c:v>7048539.71</c:v>
                </c:pt>
              </c:numCache>
            </c:numRef>
          </c:val>
          <c:extLst>
            <c:ext xmlns:c16="http://schemas.microsoft.com/office/drawing/2014/chart" uri="{C3380CC4-5D6E-409C-BE32-E72D297353CC}">
              <c16:uniqueId val="{00000008-254D-4BCF-AB22-39FEA85833F0}"/>
            </c:ext>
          </c:extLst>
        </c:ser>
        <c:dLbls>
          <c:showLegendKey val="0"/>
          <c:showVal val="0"/>
          <c:showCatName val="0"/>
          <c:showSerName val="0"/>
          <c:showPercent val="0"/>
          <c:showBubbleSize val="0"/>
        </c:dLbls>
        <c:gapWidth val="25"/>
        <c:overlap val="20"/>
        <c:axId val="193887615"/>
        <c:axId val="193889055"/>
      </c:barChart>
      <c:catAx>
        <c:axId val="193887615"/>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93889055"/>
        <c:crosses val="autoZero"/>
        <c:auto val="1"/>
        <c:lblAlgn val="ctr"/>
        <c:lblOffset val="100"/>
        <c:noMultiLvlLbl val="0"/>
      </c:catAx>
      <c:valAx>
        <c:axId val="193889055"/>
        <c:scaling>
          <c:orientation val="minMax"/>
        </c:scaling>
        <c:delete val="0"/>
        <c:axPos val="b"/>
        <c:majorGridlines>
          <c:spPr>
            <a:ln w="9525" cap="flat" cmpd="sng" algn="ctr">
              <a:solidFill>
                <a:schemeClr val="accent1">
                  <a:alpha val="12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r>
                  <a:rPr lang="en-IN" b="1"/>
                  <a:t>Revenue</a:t>
                </a:r>
                <a:r>
                  <a:rPr lang="en-IN" b="1" baseline="0"/>
                  <a:t> ($)</a:t>
                </a:r>
                <a:endParaRPr lang="en-IN" b="1"/>
              </a:p>
            </c:rich>
          </c:tx>
          <c:layout>
            <c:manualLayout>
              <c:xMode val="edge"/>
              <c:yMode val="edge"/>
              <c:x val="0.45603677259940872"/>
              <c:y val="0.8834846797309545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IN"/>
            </a:p>
          </c:txPr>
        </c:title>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93887615"/>
        <c:crosses val="autoZero"/>
        <c:crossBetween val="between"/>
      </c:valAx>
      <c:spPr>
        <a:solidFill>
          <a:schemeClr val="tx2">
            <a:lumMod val="75000"/>
            <a:alpha val="1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[Nexus_Analytics.xlsx]Pivots!Monthly_Revenue_Trend</c:name>
    <c:fmtId val="4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bg1"/>
                </a:solidFill>
              </a:rPr>
              <a:t> Revenue</a:t>
            </a:r>
            <a:r>
              <a:rPr lang="en-IN" sz="1800" b="1" baseline="0">
                <a:solidFill>
                  <a:schemeClr val="bg1"/>
                </a:solidFill>
              </a:rPr>
              <a:t> Trend Analysis (Monthly)</a:t>
            </a:r>
            <a:endParaRPr lang="en-IN" sz="1800" b="1">
              <a:solidFill>
                <a:schemeClr val="bg1"/>
              </a:solidFill>
            </a:endParaRPr>
          </a:p>
        </c:rich>
      </c:tx>
      <c:layout>
        <c:manualLayout>
          <c:xMode val="edge"/>
          <c:yMode val="edge"/>
          <c:x val="0.30117041464453337"/>
          <c:y val="2.957033865521816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alpha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39110628930328"/>
          <c:y val="0.15668055153172025"/>
          <c:w val="0.82448569961449047"/>
          <c:h val="0.66451070403018109"/>
        </c:manualLayout>
      </c:layout>
      <c:areaChart>
        <c:grouping val="standard"/>
        <c:varyColors val="0"/>
        <c:ser>
          <c:idx val="1"/>
          <c:order val="1"/>
          <c:tx>
            <c:strRef>
              <c:f>Pivots!$C$7</c:f>
              <c:strCache>
                <c:ptCount val="1"/>
                <c:pt idx="0">
                  <c:v>Total Revenue2</c:v>
                </c:pt>
              </c:strCache>
            </c:strRef>
          </c:tx>
          <c:spPr>
            <a:solidFill>
              <a:schemeClr val="accent1">
                <a:lumMod val="75000"/>
                <a:alpha val="15000"/>
              </a:schemeClr>
            </a:solidFill>
            <a:ln>
              <a:noFill/>
            </a:ln>
            <a:effectLst/>
          </c:spPr>
          <c:trendline>
            <c:name>Trend</c:name>
            <c:spPr>
              <a:ln w="22225" cap="rnd">
                <a:solidFill>
                  <a:schemeClr val="accent2"/>
                </a:solidFill>
                <a:prstDash val="dash"/>
              </a:ln>
              <a:effectLst/>
            </c:spPr>
            <c:trendlineType val="linear"/>
            <c:dispRSqr val="0"/>
            <c:dispEq val="0"/>
          </c:trendline>
          <c:cat>
            <c:strRef>
              <c:f>Pivots!$A$8:$A$44</c:f>
              <c:strCache>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Cache>
            </c:strRef>
          </c:cat>
          <c:val>
            <c:numRef>
              <c:f>Pivots!$C$8:$C$44</c:f>
              <c:numCache>
                <c:formatCode>#,##0.00</c:formatCode>
                <c:ptCount val="36"/>
                <c:pt idx="0">
                  <c:v>346525.52</c:v>
                </c:pt>
                <c:pt idx="1">
                  <c:v>307035.12</c:v>
                </c:pt>
                <c:pt idx="2">
                  <c:v>313856.84999999998</c:v>
                </c:pt>
                <c:pt idx="3">
                  <c:v>309387.83</c:v>
                </c:pt>
                <c:pt idx="4">
                  <c:v>391012.58</c:v>
                </c:pt>
                <c:pt idx="5">
                  <c:v>443439.11</c:v>
                </c:pt>
                <c:pt idx="6">
                  <c:v>376963.94</c:v>
                </c:pt>
                <c:pt idx="7">
                  <c:v>343290.53</c:v>
                </c:pt>
                <c:pt idx="8">
                  <c:v>318319.03000000003</c:v>
                </c:pt>
                <c:pt idx="9">
                  <c:v>317685.71999999997</c:v>
                </c:pt>
                <c:pt idx="10">
                  <c:v>501299.45</c:v>
                </c:pt>
                <c:pt idx="11">
                  <c:v>497317.12</c:v>
                </c:pt>
                <c:pt idx="12">
                  <c:v>332377.40999999997</c:v>
                </c:pt>
                <c:pt idx="13">
                  <c:v>316390.18</c:v>
                </c:pt>
                <c:pt idx="14">
                  <c:v>328080.34000000003</c:v>
                </c:pt>
                <c:pt idx="15">
                  <c:v>295997.07</c:v>
                </c:pt>
                <c:pt idx="16">
                  <c:v>321120.71999999997</c:v>
                </c:pt>
                <c:pt idx="17">
                  <c:v>403521.29</c:v>
                </c:pt>
                <c:pt idx="18">
                  <c:v>400237.42</c:v>
                </c:pt>
                <c:pt idx="19">
                  <c:v>309157.23</c:v>
                </c:pt>
                <c:pt idx="20">
                  <c:v>281846.21999999997</c:v>
                </c:pt>
                <c:pt idx="21">
                  <c:v>354553.1</c:v>
                </c:pt>
                <c:pt idx="22">
                  <c:v>502489.95</c:v>
                </c:pt>
                <c:pt idx="23">
                  <c:v>510777.46</c:v>
                </c:pt>
                <c:pt idx="24">
                  <c:v>388278.4</c:v>
                </c:pt>
                <c:pt idx="25">
                  <c:v>324224.78000000003</c:v>
                </c:pt>
                <c:pt idx="26">
                  <c:v>323059.49</c:v>
                </c:pt>
                <c:pt idx="27">
                  <c:v>289025.62</c:v>
                </c:pt>
                <c:pt idx="28">
                  <c:v>315366.87</c:v>
                </c:pt>
                <c:pt idx="29">
                  <c:v>410646.02</c:v>
                </c:pt>
                <c:pt idx="30">
                  <c:v>364511.8</c:v>
                </c:pt>
                <c:pt idx="31">
                  <c:v>376656.16</c:v>
                </c:pt>
                <c:pt idx="32">
                  <c:v>383772.81</c:v>
                </c:pt>
                <c:pt idx="33">
                  <c:v>330753.18</c:v>
                </c:pt>
                <c:pt idx="34">
                  <c:v>492711.3</c:v>
                </c:pt>
                <c:pt idx="35">
                  <c:v>505693.55</c:v>
                </c:pt>
              </c:numCache>
            </c:numRef>
          </c:val>
          <c:extLst>
            <c:ext xmlns:c16="http://schemas.microsoft.com/office/drawing/2014/chart" uri="{C3380CC4-5D6E-409C-BE32-E72D297353CC}">
              <c16:uniqueId val="{00000001-0976-4418-A1C9-FAECA308AC20}"/>
            </c:ext>
          </c:extLst>
        </c:ser>
        <c:dLbls>
          <c:showLegendKey val="0"/>
          <c:showVal val="0"/>
          <c:showCatName val="0"/>
          <c:showSerName val="0"/>
          <c:showPercent val="0"/>
          <c:showBubbleSize val="0"/>
        </c:dLbls>
        <c:axId val="1307992623"/>
        <c:axId val="1307996463"/>
      </c:areaChart>
      <c:lineChart>
        <c:grouping val="standard"/>
        <c:varyColors val="0"/>
        <c:ser>
          <c:idx val="0"/>
          <c:order val="0"/>
          <c:tx>
            <c:strRef>
              <c:f>Pivots!$B$7</c:f>
              <c:strCache>
                <c:ptCount val="1"/>
                <c:pt idx="0">
                  <c:v>Total Revenue</c:v>
                </c:pt>
              </c:strCache>
            </c:strRef>
          </c:tx>
          <c:spPr>
            <a:ln w="28575" cap="rnd">
              <a:solidFill>
                <a:schemeClr val="accent1"/>
              </a:solidFill>
              <a:round/>
            </a:ln>
            <a:effectLst/>
          </c:spPr>
          <c:marker>
            <c:symbol val="none"/>
          </c:marker>
          <c:cat>
            <c:strRef>
              <c:f>Pivots!$A$8:$A$44</c:f>
              <c:strCache>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Cache>
            </c:strRef>
          </c:cat>
          <c:val>
            <c:numRef>
              <c:f>Pivots!$B$8:$B$44</c:f>
              <c:numCache>
                <c:formatCode>#,##0.00</c:formatCode>
                <c:ptCount val="36"/>
                <c:pt idx="0">
                  <c:v>346525.52</c:v>
                </c:pt>
                <c:pt idx="1">
                  <c:v>307035.12</c:v>
                </c:pt>
                <c:pt idx="2">
                  <c:v>313856.84999999998</c:v>
                </c:pt>
                <c:pt idx="3">
                  <c:v>309387.83</c:v>
                </c:pt>
                <c:pt idx="4">
                  <c:v>391012.58</c:v>
                </c:pt>
                <c:pt idx="5">
                  <c:v>443439.11</c:v>
                </c:pt>
                <c:pt idx="6">
                  <c:v>376963.94</c:v>
                </c:pt>
                <c:pt idx="7">
                  <c:v>343290.53</c:v>
                </c:pt>
                <c:pt idx="8">
                  <c:v>318319.03000000003</c:v>
                </c:pt>
                <c:pt idx="9">
                  <c:v>317685.71999999997</c:v>
                </c:pt>
                <c:pt idx="10">
                  <c:v>501299.45</c:v>
                </c:pt>
                <c:pt idx="11">
                  <c:v>497317.12</c:v>
                </c:pt>
                <c:pt idx="12">
                  <c:v>332377.40999999997</c:v>
                </c:pt>
                <c:pt idx="13">
                  <c:v>316390.18</c:v>
                </c:pt>
                <c:pt idx="14">
                  <c:v>328080.34000000003</c:v>
                </c:pt>
                <c:pt idx="15">
                  <c:v>295997.07</c:v>
                </c:pt>
                <c:pt idx="16">
                  <c:v>321120.71999999997</c:v>
                </c:pt>
                <c:pt idx="17">
                  <c:v>403521.29</c:v>
                </c:pt>
                <c:pt idx="18">
                  <c:v>400237.42</c:v>
                </c:pt>
                <c:pt idx="19">
                  <c:v>309157.23</c:v>
                </c:pt>
                <c:pt idx="20">
                  <c:v>281846.21999999997</c:v>
                </c:pt>
                <c:pt idx="21">
                  <c:v>354553.1</c:v>
                </c:pt>
                <c:pt idx="22">
                  <c:v>502489.95</c:v>
                </c:pt>
                <c:pt idx="23">
                  <c:v>510777.46</c:v>
                </c:pt>
                <c:pt idx="24">
                  <c:v>388278.4</c:v>
                </c:pt>
                <c:pt idx="25">
                  <c:v>324224.78000000003</c:v>
                </c:pt>
                <c:pt idx="26">
                  <c:v>323059.49</c:v>
                </c:pt>
                <c:pt idx="27">
                  <c:v>289025.62</c:v>
                </c:pt>
                <c:pt idx="28">
                  <c:v>315366.87</c:v>
                </c:pt>
                <c:pt idx="29">
                  <c:v>410646.02</c:v>
                </c:pt>
                <c:pt idx="30">
                  <c:v>364511.8</c:v>
                </c:pt>
                <c:pt idx="31">
                  <c:v>376656.16</c:v>
                </c:pt>
                <c:pt idx="32">
                  <c:v>383772.81</c:v>
                </c:pt>
                <c:pt idx="33">
                  <c:v>330753.18</c:v>
                </c:pt>
                <c:pt idx="34">
                  <c:v>492711.3</c:v>
                </c:pt>
                <c:pt idx="35">
                  <c:v>505693.55</c:v>
                </c:pt>
              </c:numCache>
            </c:numRef>
          </c:val>
          <c:smooth val="0"/>
          <c:extLst>
            <c:ext xmlns:c16="http://schemas.microsoft.com/office/drawing/2014/chart" uri="{C3380CC4-5D6E-409C-BE32-E72D297353CC}">
              <c16:uniqueId val="{00000002-0976-4418-A1C9-FAECA308AC20}"/>
            </c:ext>
          </c:extLst>
        </c:ser>
        <c:dLbls>
          <c:showLegendKey val="0"/>
          <c:showVal val="0"/>
          <c:showCatName val="0"/>
          <c:showSerName val="0"/>
          <c:showPercent val="0"/>
          <c:showBubbleSize val="0"/>
        </c:dLbls>
        <c:marker val="1"/>
        <c:smooth val="0"/>
        <c:axId val="1307992623"/>
        <c:axId val="1307996463"/>
      </c:lineChart>
      <c:catAx>
        <c:axId val="1307992623"/>
        <c:scaling>
          <c:orientation val="minMax"/>
        </c:scaling>
        <c:delete val="0"/>
        <c:axPos val="b"/>
        <c:majorGridlines>
          <c:spPr>
            <a:ln w="9525" cap="flat" cmpd="sng" algn="ctr">
              <a:solidFill>
                <a:schemeClr val="tx2">
                  <a:alpha val="33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bg1"/>
                </a:solidFill>
                <a:latin typeface="+mn-lt"/>
                <a:ea typeface="+mn-ea"/>
                <a:cs typeface="+mn-cs"/>
              </a:defRPr>
            </a:pPr>
            <a:endParaRPr lang="en-US"/>
          </a:p>
        </c:txPr>
        <c:crossAx val="1307996463"/>
        <c:crosses val="autoZero"/>
        <c:auto val="1"/>
        <c:lblAlgn val="ctr"/>
        <c:lblOffset val="100"/>
        <c:noMultiLvlLbl val="0"/>
      </c:catAx>
      <c:valAx>
        <c:axId val="1307996463"/>
        <c:scaling>
          <c:orientation val="minMax"/>
        </c:scaling>
        <c:delete val="0"/>
        <c:axPos val="l"/>
        <c:majorGridlines>
          <c:spPr>
            <a:ln w="9525" cap="flat" cmpd="sng" algn="ctr">
              <a:solidFill>
                <a:schemeClr val="tx1">
                  <a:lumMod val="65000"/>
                  <a:lumOff val="35000"/>
                  <a:alpha val="3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bg1"/>
                    </a:solidFill>
                  </a:rPr>
                  <a:t>Revenue ($)</a:t>
                </a:r>
              </a:p>
            </c:rich>
          </c:tx>
          <c:layout>
            <c:manualLayout>
              <c:xMode val="edge"/>
              <c:yMode val="edge"/>
              <c:x val="3.9651927766142805E-2"/>
              <c:y val="0.360642710811734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07992623"/>
        <c:crosses val="autoZero"/>
        <c:crossBetween val="between"/>
      </c:valAx>
      <c:spPr>
        <a:solidFill>
          <a:schemeClr val="tx2">
            <a:lumMod val="75000"/>
            <a:alpha val="10000"/>
          </a:schemeClr>
        </a:solidFill>
        <a:ln>
          <a:noFill/>
        </a:ln>
        <a:effectLst/>
      </c:spPr>
    </c:plotArea>
    <c:legend>
      <c:legendPos val="r"/>
      <c:legendEntry>
        <c:idx val="0"/>
        <c:delete val="1"/>
      </c:legendEntry>
      <c:legendEntry>
        <c:idx val="1"/>
        <c:delete val="1"/>
      </c:legendEntry>
      <c:layout>
        <c:manualLayout>
          <c:xMode val="edge"/>
          <c:yMode val="edge"/>
          <c:x val="0.15369225346074331"/>
          <c:y val="2.574382374082413E-2"/>
          <c:w val="0.10491876409109989"/>
          <c:h val="7.9734804953846661E-2"/>
        </c:manualLayout>
      </c:layout>
      <c:overlay val="0"/>
      <c:spPr>
        <a:noFill/>
        <a:ln>
          <a:solidFill>
            <a:schemeClr val="bg1">
              <a:lumMod val="75000"/>
            </a:schemeClr>
          </a:solidFill>
        </a:ln>
        <a:effectLst/>
      </c:spPr>
      <c:txPr>
        <a:bodyPr rot="0" spcFirstLastPara="1" vertOverflow="ellipsis" vert="horz" wrap="square" anchor="ctr" anchorCtr="1"/>
        <a:lstStyle/>
        <a:p>
          <a:pPr>
            <a:defRPr sz="100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[Nexus_Analytics.xlsx]Pivots!Category_Region_Revenue_Matrix</c:name>
    <c:fmtId val="1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solidFill>
                  <a:schemeClr val="bg1"/>
                </a:solidFill>
              </a:rPr>
              <a:t>Regional Revenue</a:t>
            </a:r>
            <a:r>
              <a:rPr lang="en-US" sz="1800" b="1" baseline="0">
                <a:solidFill>
                  <a:schemeClr val="bg1"/>
                </a:solidFill>
              </a:rPr>
              <a:t> Share</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rgbClr val="000066"/>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rgbClr val="000066"/>
            </a:solidFill>
          </a:ln>
          <a:effectLst/>
        </c:spPr>
      </c:pivotFmt>
      <c:pivotFmt>
        <c:idx val="13"/>
        <c:spPr>
          <a:solidFill>
            <a:schemeClr val="accent1"/>
          </a:solidFill>
          <a:ln w="19050">
            <a:solidFill>
              <a:srgbClr val="000066"/>
            </a:solidFill>
          </a:ln>
          <a:effectLst/>
        </c:spPr>
      </c:pivotFmt>
      <c:pivotFmt>
        <c:idx val="14"/>
        <c:spPr>
          <a:solidFill>
            <a:schemeClr val="accent1"/>
          </a:solidFill>
          <a:ln w="19050">
            <a:solidFill>
              <a:srgbClr val="000066"/>
            </a:solidFill>
          </a:ln>
          <a:effectLst/>
        </c:spPr>
      </c:pivotFmt>
      <c:pivotFmt>
        <c:idx val="15"/>
        <c:spPr>
          <a:solidFill>
            <a:schemeClr val="accent1"/>
          </a:solidFill>
          <a:ln w="19050">
            <a:solidFill>
              <a:srgbClr val="000066"/>
            </a:solidFill>
          </a:ln>
          <a:effectLst/>
        </c:spPr>
      </c:pivotFmt>
    </c:pivotFmts>
    <c:plotArea>
      <c:layout>
        <c:manualLayout>
          <c:layoutTarget val="inner"/>
          <c:xMode val="edge"/>
          <c:yMode val="edge"/>
          <c:x val="0.14741879912188921"/>
          <c:y val="0.11392536232145238"/>
          <c:w val="0.70099723914169199"/>
          <c:h val="0.8510129862640432"/>
        </c:manualLayout>
      </c:layout>
      <c:doughnutChart>
        <c:varyColors val="1"/>
        <c:ser>
          <c:idx val="0"/>
          <c:order val="0"/>
          <c:tx>
            <c:strRef>
              <c:f>Pivots!$B$48</c:f>
              <c:strCache>
                <c:ptCount val="1"/>
                <c:pt idx="0">
                  <c:v>Total</c:v>
                </c:pt>
              </c:strCache>
            </c:strRef>
          </c:tx>
          <c:spPr>
            <a:ln>
              <a:solidFill>
                <a:srgbClr val="000066"/>
              </a:solidFill>
            </a:ln>
          </c:spPr>
          <c:dPt>
            <c:idx val="0"/>
            <c:bubble3D val="0"/>
            <c:spPr>
              <a:solidFill>
                <a:schemeClr val="accent1"/>
              </a:solidFill>
              <a:ln w="19050">
                <a:solidFill>
                  <a:srgbClr val="000066"/>
                </a:solidFill>
              </a:ln>
              <a:effectLst/>
            </c:spPr>
            <c:extLst>
              <c:ext xmlns:c16="http://schemas.microsoft.com/office/drawing/2014/chart" uri="{C3380CC4-5D6E-409C-BE32-E72D297353CC}">
                <c16:uniqueId val="{00000001-BCEF-4164-8393-F3FB82F7D7B0}"/>
              </c:ext>
            </c:extLst>
          </c:dPt>
          <c:dPt>
            <c:idx val="1"/>
            <c:bubble3D val="0"/>
            <c:spPr>
              <a:solidFill>
                <a:schemeClr val="accent2"/>
              </a:solidFill>
              <a:ln w="19050">
                <a:solidFill>
                  <a:srgbClr val="000066"/>
                </a:solidFill>
              </a:ln>
              <a:effectLst/>
            </c:spPr>
            <c:extLst>
              <c:ext xmlns:c16="http://schemas.microsoft.com/office/drawing/2014/chart" uri="{C3380CC4-5D6E-409C-BE32-E72D297353CC}">
                <c16:uniqueId val="{00000003-BCEF-4164-8393-F3FB82F7D7B0}"/>
              </c:ext>
            </c:extLst>
          </c:dPt>
          <c:dPt>
            <c:idx val="2"/>
            <c:bubble3D val="0"/>
            <c:spPr>
              <a:solidFill>
                <a:schemeClr val="accent3"/>
              </a:solidFill>
              <a:ln w="19050">
                <a:solidFill>
                  <a:srgbClr val="000066"/>
                </a:solidFill>
              </a:ln>
              <a:effectLst/>
            </c:spPr>
            <c:extLst>
              <c:ext xmlns:c16="http://schemas.microsoft.com/office/drawing/2014/chart" uri="{C3380CC4-5D6E-409C-BE32-E72D297353CC}">
                <c16:uniqueId val="{00000005-BCEF-4164-8393-F3FB82F7D7B0}"/>
              </c:ext>
            </c:extLst>
          </c:dPt>
          <c:dPt>
            <c:idx val="3"/>
            <c:bubble3D val="0"/>
            <c:spPr>
              <a:solidFill>
                <a:schemeClr val="accent4"/>
              </a:solidFill>
              <a:ln w="19050">
                <a:solidFill>
                  <a:srgbClr val="000066"/>
                </a:solidFill>
              </a:ln>
              <a:effectLst/>
            </c:spPr>
            <c:extLst>
              <c:ext xmlns:c16="http://schemas.microsoft.com/office/drawing/2014/chart" uri="{C3380CC4-5D6E-409C-BE32-E72D297353CC}">
                <c16:uniqueId val="{00000007-BCEF-4164-8393-F3FB82F7D7B0}"/>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Pivots!$A$49:$A$53</c:f>
              <c:strCache>
                <c:ptCount val="4"/>
                <c:pt idx="0">
                  <c:v>North America</c:v>
                </c:pt>
                <c:pt idx="1">
                  <c:v>Latin America</c:v>
                </c:pt>
                <c:pt idx="2">
                  <c:v>Europe</c:v>
                </c:pt>
                <c:pt idx="3">
                  <c:v>Asia Pacific</c:v>
                </c:pt>
              </c:strCache>
            </c:strRef>
          </c:cat>
          <c:val>
            <c:numRef>
              <c:f>Pivots!$B$49:$B$53</c:f>
              <c:numCache>
                <c:formatCode>General</c:formatCode>
                <c:ptCount val="4"/>
                <c:pt idx="0">
                  <c:v>3413605.96</c:v>
                </c:pt>
                <c:pt idx="1">
                  <c:v>3388435.39</c:v>
                </c:pt>
                <c:pt idx="2">
                  <c:v>3288887.19</c:v>
                </c:pt>
                <c:pt idx="3">
                  <c:v>3236452.63</c:v>
                </c:pt>
              </c:numCache>
            </c:numRef>
          </c:val>
          <c:extLst>
            <c:ext xmlns:c16="http://schemas.microsoft.com/office/drawing/2014/chart" uri="{C3380CC4-5D6E-409C-BE32-E72D297353CC}">
              <c16:uniqueId val="{00000008-BCEF-4164-8393-F3FB82F7D7B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[Nexus_Analytics.xlsx]Pivots!Customer_Segment_Performance</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bg1"/>
                </a:solidFill>
              </a:rPr>
              <a:t>Segment Performance</a:t>
            </a:r>
          </a:p>
        </c:rich>
      </c:tx>
      <c:layout>
        <c:manualLayout>
          <c:xMode val="edge"/>
          <c:yMode val="edge"/>
          <c:x val="0.26002204195142992"/>
          <c:y val="2.33017119113336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Pivots!$B$58</c:f>
              <c:strCache>
                <c:ptCount val="1"/>
                <c:pt idx="0">
                  <c:v>Total Revenue</c:v>
                </c:pt>
              </c:strCache>
            </c:strRef>
          </c:tx>
          <c:spPr>
            <a:solidFill>
              <a:schemeClr val="accent1"/>
            </a:solidFill>
            <a:ln>
              <a:noFill/>
            </a:ln>
            <a:effectLst/>
          </c:spPr>
          <c:invertIfNegative val="0"/>
          <c:cat>
            <c:strRef>
              <c:f>Pivots!$A$59:$A$63</c:f>
              <c:strCache>
                <c:ptCount val="4"/>
                <c:pt idx="0">
                  <c:v>VIP Customer</c:v>
                </c:pt>
                <c:pt idx="1">
                  <c:v>Returning Customer</c:v>
                </c:pt>
                <c:pt idx="2">
                  <c:v>New Customer</c:v>
                </c:pt>
                <c:pt idx="3">
                  <c:v>Corporate</c:v>
                </c:pt>
              </c:strCache>
            </c:strRef>
          </c:cat>
          <c:val>
            <c:numRef>
              <c:f>Pivots!$B$59:$B$63</c:f>
              <c:numCache>
                <c:formatCode>General</c:formatCode>
                <c:ptCount val="4"/>
                <c:pt idx="0">
                  <c:v>1771002.96</c:v>
                </c:pt>
                <c:pt idx="1">
                  <c:v>4867797.87</c:v>
                </c:pt>
                <c:pt idx="2">
                  <c:v>5541411.96</c:v>
                </c:pt>
                <c:pt idx="3">
                  <c:v>1147168.3799999999</c:v>
                </c:pt>
              </c:numCache>
            </c:numRef>
          </c:val>
          <c:extLst>
            <c:ext xmlns:c16="http://schemas.microsoft.com/office/drawing/2014/chart" uri="{C3380CC4-5D6E-409C-BE32-E72D297353CC}">
              <c16:uniqueId val="{00000000-9015-42C8-AEB3-738E4D669015}"/>
            </c:ext>
          </c:extLst>
        </c:ser>
        <c:dLbls>
          <c:showLegendKey val="0"/>
          <c:showVal val="0"/>
          <c:showCatName val="0"/>
          <c:showSerName val="0"/>
          <c:showPercent val="0"/>
          <c:showBubbleSize val="0"/>
        </c:dLbls>
        <c:gapWidth val="57"/>
        <c:axId val="1456506639"/>
        <c:axId val="1456511439"/>
      </c:barChart>
      <c:barChart>
        <c:barDir val="col"/>
        <c:grouping val="clustered"/>
        <c:varyColors val="0"/>
        <c:ser>
          <c:idx val="1"/>
          <c:order val="1"/>
          <c:tx>
            <c:strRef>
              <c:f>Pivots!$C$58</c:f>
              <c:strCache>
                <c:ptCount val="1"/>
                <c:pt idx="0">
                  <c:v>AOV</c:v>
                </c:pt>
              </c:strCache>
            </c:strRef>
          </c:tx>
          <c:spPr>
            <a:solidFill>
              <a:schemeClr val="accent2"/>
            </a:solidFill>
            <a:ln>
              <a:noFill/>
            </a:ln>
            <a:effectLst/>
          </c:spPr>
          <c:invertIfNegative val="0"/>
          <c:cat>
            <c:strRef>
              <c:f>Pivots!$A$59:$A$63</c:f>
              <c:strCache>
                <c:ptCount val="4"/>
                <c:pt idx="0">
                  <c:v>VIP Customer</c:v>
                </c:pt>
                <c:pt idx="1">
                  <c:v>Returning Customer</c:v>
                </c:pt>
                <c:pt idx="2">
                  <c:v>New Customer</c:v>
                </c:pt>
                <c:pt idx="3">
                  <c:v>Corporate</c:v>
                </c:pt>
              </c:strCache>
            </c:strRef>
          </c:cat>
          <c:val>
            <c:numRef>
              <c:f>Pivots!$C$59:$C$63</c:f>
              <c:numCache>
                <c:formatCode>General</c:formatCode>
                <c:ptCount val="4"/>
                <c:pt idx="0">
                  <c:v>786.06434087882826</c:v>
                </c:pt>
                <c:pt idx="1">
                  <c:v>921.58233055660742</c:v>
                </c:pt>
                <c:pt idx="2">
                  <c:v>926.81250376317109</c:v>
                </c:pt>
                <c:pt idx="3">
                  <c:v>771.98410497981149</c:v>
                </c:pt>
              </c:numCache>
            </c:numRef>
          </c:val>
          <c:extLst>
            <c:ext xmlns:c16="http://schemas.microsoft.com/office/drawing/2014/chart" uri="{C3380CC4-5D6E-409C-BE32-E72D297353CC}">
              <c16:uniqueId val="{00000001-9015-42C8-AEB3-738E4D669015}"/>
            </c:ext>
          </c:extLst>
        </c:ser>
        <c:dLbls>
          <c:showLegendKey val="0"/>
          <c:showVal val="0"/>
          <c:showCatName val="0"/>
          <c:showSerName val="0"/>
          <c:showPercent val="0"/>
          <c:showBubbleSize val="0"/>
        </c:dLbls>
        <c:gapWidth val="190"/>
        <c:axId val="1347543199"/>
        <c:axId val="1347547039"/>
      </c:barChart>
      <c:catAx>
        <c:axId val="145650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456511439"/>
        <c:crosses val="autoZero"/>
        <c:auto val="1"/>
        <c:lblAlgn val="ctr"/>
        <c:lblOffset val="100"/>
        <c:noMultiLvlLbl val="0"/>
      </c:catAx>
      <c:valAx>
        <c:axId val="14565114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accent5"/>
                    </a:solidFill>
                  </a:rPr>
                  <a:t>Revenue ($)</a:t>
                </a:r>
              </a:p>
            </c:rich>
          </c:tx>
          <c:layout>
            <c:manualLayout>
              <c:xMode val="edge"/>
              <c:yMode val="edge"/>
              <c:x val="2.3033925652604377E-2"/>
              <c:y val="0.370557325991153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456506639"/>
        <c:crosses val="autoZero"/>
        <c:crossBetween val="between"/>
        <c:majorUnit val="1000000"/>
        <c:minorUnit val="1000000"/>
      </c:valAx>
      <c:valAx>
        <c:axId val="1347547039"/>
        <c:scaling>
          <c:orientation val="minMax"/>
          <c:max val="950"/>
          <c:min val="0"/>
        </c:scaling>
        <c:delete val="0"/>
        <c:axPos val="r"/>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b="1">
                    <a:solidFill>
                      <a:schemeClr val="accent2">
                        <a:lumMod val="75000"/>
                      </a:schemeClr>
                    </a:solidFill>
                  </a:rPr>
                  <a:t>AOV</a:t>
                </a:r>
              </a:p>
            </c:rich>
          </c:tx>
          <c:layout>
            <c:manualLayout>
              <c:xMode val="edge"/>
              <c:yMode val="edge"/>
              <c:x val="0.90084969991500174"/>
              <c:y val="0.4538908466249789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47543199"/>
        <c:crosses val="max"/>
        <c:crossBetween val="between"/>
        <c:majorUnit val="200"/>
      </c:valAx>
      <c:catAx>
        <c:axId val="1347543199"/>
        <c:scaling>
          <c:orientation val="minMax"/>
        </c:scaling>
        <c:delete val="1"/>
        <c:axPos val="b"/>
        <c:numFmt formatCode="General" sourceLinked="1"/>
        <c:majorTickMark val="out"/>
        <c:minorTickMark val="none"/>
        <c:tickLblPos val="nextTo"/>
        <c:crossAx val="1347547039"/>
        <c:crosses val="autoZero"/>
        <c:auto val="1"/>
        <c:lblAlgn val="ctr"/>
        <c:lblOffset val="100"/>
        <c:noMultiLvlLbl val="0"/>
      </c:catAx>
      <c:spPr>
        <a:solidFill>
          <a:schemeClr val="tx2">
            <a:lumMod val="75000"/>
            <a:alpha val="1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[Nexus_Analytics.xlsx]Pivots!Payment_method_revenue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Revenue By Payment Method</a:t>
            </a:r>
          </a:p>
        </c:rich>
      </c:tx>
      <c:layout>
        <c:manualLayout>
          <c:xMode val="edge"/>
          <c:yMode val="edge"/>
          <c:x val="0.19583468285823225"/>
          <c:y val="2.45359106557978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5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a:noFill/>
          </a:ln>
          <a:effectLst/>
        </c:spPr>
      </c:pivotFmt>
      <c:pivotFmt>
        <c:idx val="9"/>
        <c:spPr>
          <a:solidFill>
            <a:schemeClr val="accent1">
              <a:lumMod val="40000"/>
              <a:lumOff val="6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pivotFmt>
      <c:pivotFmt>
        <c:idx val="14"/>
        <c:spPr>
          <a:solidFill>
            <a:schemeClr val="accent1">
              <a:lumMod val="75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s>
    <c:plotArea>
      <c:layout/>
      <c:barChart>
        <c:barDir val="col"/>
        <c:grouping val="clustered"/>
        <c:varyColors val="0"/>
        <c:ser>
          <c:idx val="0"/>
          <c:order val="0"/>
          <c:tx>
            <c:strRef>
              <c:f>Pivots!$G$7</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F96F-4E7A-8B02-9735A90BE55A}"/>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F96F-4E7A-8B02-9735A90BE55A}"/>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F96F-4E7A-8B02-9735A90BE55A}"/>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F96F-4E7A-8B02-9735A90BE55A}"/>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F96F-4E7A-8B02-9735A90BE55A}"/>
              </c:ext>
            </c:extLst>
          </c:dPt>
          <c:cat>
            <c:strRef>
              <c:f>Pivots!$F$8:$F$13</c:f>
              <c:strCache>
                <c:ptCount val="5"/>
                <c:pt idx="0">
                  <c:v>PayPal</c:v>
                </c:pt>
                <c:pt idx="1">
                  <c:v>Bank Transfer</c:v>
                </c:pt>
                <c:pt idx="2">
                  <c:v>COD</c:v>
                </c:pt>
                <c:pt idx="3">
                  <c:v>Digital Wallet</c:v>
                </c:pt>
                <c:pt idx="4">
                  <c:v>Credit Card</c:v>
                </c:pt>
              </c:strCache>
            </c:strRef>
          </c:cat>
          <c:val>
            <c:numRef>
              <c:f>Pivots!$G$8:$G$13</c:f>
              <c:numCache>
                <c:formatCode>General</c:formatCode>
                <c:ptCount val="5"/>
                <c:pt idx="0">
                  <c:v>2765058.73</c:v>
                </c:pt>
                <c:pt idx="1">
                  <c:v>2650471.84</c:v>
                </c:pt>
                <c:pt idx="2">
                  <c:v>2649625.14</c:v>
                </c:pt>
                <c:pt idx="3">
                  <c:v>2647767.73</c:v>
                </c:pt>
                <c:pt idx="4">
                  <c:v>2614457.73</c:v>
                </c:pt>
              </c:numCache>
            </c:numRef>
          </c:val>
          <c:extLst>
            <c:ext xmlns:c16="http://schemas.microsoft.com/office/drawing/2014/chart" uri="{C3380CC4-5D6E-409C-BE32-E72D297353CC}">
              <c16:uniqueId val="{00000008-F96F-4E7A-8B02-9735A90BE55A}"/>
            </c:ext>
          </c:extLst>
        </c:ser>
        <c:dLbls>
          <c:showLegendKey val="0"/>
          <c:showVal val="0"/>
          <c:showCatName val="0"/>
          <c:showSerName val="0"/>
          <c:showPercent val="0"/>
          <c:showBubbleSize val="0"/>
        </c:dLbls>
        <c:gapWidth val="60"/>
        <c:axId val="1544962735"/>
        <c:axId val="1544963695"/>
      </c:barChart>
      <c:catAx>
        <c:axId val="154496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bg1"/>
                </a:solidFill>
                <a:latin typeface="+mn-lt"/>
                <a:ea typeface="+mn-ea"/>
                <a:cs typeface="+mn-cs"/>
              </a:defRPr>
            </a:pPr>
            <a:endParaRPr lang="en-US"/>
          </a:p>
        </c:txPr>
        <c:crossAx val="1544963695"/>
        <c:crosses val="autoZero"/>
        <c:auto val="1"/>
        <c:lblAlgn val="ctr"/>
        <c:lblOffset val="100"/>
        <c:noMultiLvlLbl val="0"/>
      </c:catAx>
      <c:valAx>
        <c:axId val="1544963695"/>
        <c:scaling>
          <c:orientation val="minMax"/>
          <c:min val="0"/>
        </c:scaling>
        <c:delete val="0"/>
        <c:axPos val="l"/>
        <c:majorGridlines>
          <c:spPr>
            <a:ln w="9525" cap="flat" cmpd="sng" algn="ctr">
              <a:solidFill>
                <a:schemeClr val="tx2">
                  <a:alpha val="17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bg1"/>
                    </a:solidFill>
                  </a:rPr>
                  <a:t>Revenue</a:t>
                </a:r>
                <a:r>
                  <a:rPr lang="en-IN" sz="1100" b="1" baseline="0">
                    <a:solidFill>
                      <a:schemeClr val="bg1"/>
                    </a:solidFill>
                  </a:rPr>
                  <a:t> ($)</a:t>
                </a:r>
                <a:endParaRPr lang="en-IN" sz="1100" b="1">
                  <a:solidFill>
                    <a:schemeClr val="bg1"/>
                  </a:solidFill>
                </a:endParaRPr>
              </a:p>
            </c:rich>
          </c:tx>
          <c:layout>
            <c:manualLayout>
              <c:xMode val="edge"/>
              <c:yMode val="edge"/>
              <c:x val="2.6959632682146906E-2"/>
              <c:y val="0.34972404491105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quot;M&quot;" sourceLinked="0"/>
        <c:majorTickMark val="none"/>
        <c:minorTickMark val="none"/>
        <c:tickLblPos val="nextTo"/>
        <c:spPr>
          <a:noFill/>
          <a:ln>
            <a:solidFill>
              <a:schemeClr val="tx2">
                <a:alpha val="98000"/>
              </a:schemeClr>
            </a:solid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544962735"/>
        <c:crosses val="autoZero"/>
        <c:crossBetween val="between"/>
      </c:valAx>
      <c:spPr>
        <a:solidFill>
          <a:schemeClr val="tx2">
            <a:lumMod val="75000"/>
            <a:alpha val="1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[Nexus_Analytics.xlsx]Pivots!Order_Status_Distribution</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chemeClr val="bg1"/>
                </a:solidFill>
              </a:rPr>
              <a:t>Order Fulfillment Status %</a:t>
            </a:r>
          </a:p>
        </c:rich>
      </c:tx>
      <c:layout>
        <c:manualLayout>
          <c:xMode val="edge"/>
          <c:yMode val="edge"/>
          <c:x val="0.27681554048455442"/>
          <c:y val="2.204585537918871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A061EC-B320-421A-8CB8-3117DCFBFAC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786913-3923-4572-B9D4-B17AF33659C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BF4367-22F1-4B91-BC95-BC92069A8C6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684C98-6C81-4709-A80A-85707D3D29B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AB160D-6837-42C6-B6FF-1104B1ED045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A061EC-B320-421A-8CB8-3117DCFBFAC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786913-3923-4572-B9D4-B17AF33659C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BF4367-22F1-4B91-BC95-BC92069A8C6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684C98-6C81-4709-A80A-85707D3D29B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AB160D-6837-42C6-B6FF-1104B1ED045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6"/>
        <c:spPr>
          <a:solidFill>
            <a:srgbClr val="00B05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57C4CACD-C434-47C8-8C8A-3464FC12D66C}" type="CELLRANGE">
                  <a:rPr lang="en-US">
                    <a:solidFill>
                      <a:schemeClr val="bg1"/>
                    </a:solidFill>
                  </a:rPr>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solidFill>
            <a:srgbClr val="92D05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2E41C67-22C1-4B18-84BC-DCE1B20D24E2}"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8"/>
        <c:spPr>
          <a:solidFill>
            <a:schemeClr val="accent6">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F8A0C64-B868-4258-AA18-67B4199BC7FE}" type="CELLRANGE">
                  <a:rPr lang="en-IN"/>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7365C0D5-E933-4B59-8CBE-09704107744D}" type="CELLRANGE">
                  <a:rPr lang="en-IN"/>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tx2">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6FF3E15D-B002-46D3-BD70-EF5793F20FD3}" type="CELLRANGE">
                  <a:rPr lang="en-IN"/>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Pivots!$B$68:$B$72</c:f>
              <c:strCache>
                <c:ptCount val="1"/>
                <c:pt idx="0">
                  <c:v>Order_Percentage</c:v>
                </c:pt>
              </c:strCache>
            </c:strRef>
          </c:tx>
          <c:spPr>
            <a:solidFill>
              <a:schemeClr val="accent1"/>
            </a:solidFill>
            <a:ln>
              <a:noFill/>
            </a:ln>
            <a:effectLst/>
          </c:spPr>
          <c:invertIfNegative val="0"/>
          <c:cat>
            <c:strRef>
              <c:f>Pivots!$B$68:$B$72</c:f>
              <c:strCache>
                <c:ptCount val="5"/>
                <c:pt idx="0">
                  <c:v>Delivered</c:v>
                </c:pt>
                <c:pt idx="1">
                  <c:v>Shipped</c:v>
                </c:pt>
                <c:pt idx="2">
                  <c:v>Processing</c:v>
                </c:pt>
                <c:pt idx="3">
                  <c:v>Cancelled</c:v>
                </c:pt>
                <c:pt idx="4">
                  <c:v>Returned</c:v>
                </c:pt>
              </c:strCache>
            </c:strRef>
          </c:cat>
          <c:val>
            <c:numRef>
              <c:f>Pivots!$B$68:$B$72</c:f>
              <c:numCache>
                <c:formatCode>0.00%</c:formatCode>
                <c:ptCount val="5"/>
                <c:pt idx="0">
                  <c:v>0.90433333333333332</c:v>
                </c:pt>
                <c:pt idx="1">
                  <c:v>3.8066666666666665E-2</c:v>
                </c:pt>
                <c:pt idx="2">
                  <c:v>2.8000000000000001E-2</c:v>
                </c:pt>
                <c:pt idx="3">
                  <c:v>1.9800000000000002E-2</c:v>
                </c:pt>
                <c:pt idx="4">
                  <c:v>9.7999999999999997E-3</c:v>
                </c:pt>
              </c:numCache>
            </c:numRef>
          </c:val>
          <c:extLst>
            <c:ext xmlns:c16="http://schemas.microsoft.com/office/drawing/2014/chart" uri="{C3380CC4-5D6E-409C-BE32-E72D297353CC}">
              <c16:uniqueId val="{00000000-AC03-409C-9B96-F9D85CB585E9}"/>
            </c:ext>
          </c:extLst>
        </c:ser>
        <c:ser>
          <c:idx val="1"/>
          <c:order val="1"/>
          <c:tx>
            <c:strRef>
              <c:f>Pivots!$B$68:$B$72</c:f>
              <c:strCache>
                <c:ptCount val="1"/>
                <c:pt idx="0">
                  <c:v>Order_Count</c:v>
                </c:pt>
              </c:strCache>
            </c:strRef>
          </c:tx>
          <c:spPr>
            <a:solidFill>
              <a:srgbClr val="92D05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AC03-409C-9B96-F9D85CB585E9}"/>
              </c:ext>
            </c:extLst>
          </c:dPt>
          <c:dPt>
            <c:idx val="1"/>
            <c:invertIfNegative val="0"/>
            <c:bubble3D val="0"/>
            <c:extLst>
              <c:ext xmlns:c16="http://schemas.microsoft.com/office/drawing/2014/chart" uri="{C3380CC4-5D6E-409C-BE32-E72D297353CC}">
                <c16:uniqueId val="{00000002-AC03-409C-9B96-F9D85CB585E9}"/>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AC03-409C-9B96-F9D85CB585E9}"/>
              </c:ext>
            </c:extLst>
          </c:dPt>
          <c:dPt>
            <c:idx val="3"/>
            <c:invertIfNegative val="0"/>
            <c:bubble3D val="0"/>
            <c:spPr>
              <a:solidFill>
                <a:srgbClr val="FF0000"/>
              </a:solidFill>
              <a:ln>
                <a:noFill/>
              </a:ln>
              <a:effectLst/>
            </c:spPr>
            <c:extLst>
              <c:ext xmlns:c16="http://schemas.microsoft.com/office/drawing/2014/chart" uri="{C3380CC4-5D6E-409C-BE32-E72D297353CC}">
                <c16:uniqueId val="{00000004-AC03-409C-9B96-F9D85CB585E9}"/>
              </c:ext>
            </c:extLst>
          </c:dPt>
          <c:dPt>
            <c:idx val="4"/>
            <c:invertIfNegative val="0"/>
            <c:bubble3D val="0"/>
            <c:spPr>
              <a:solidFill>
                <a:schemeClr val="tx2">
                  <a:lumMod val="50000"/>
                </a:schemeClr>
              </a:solidFill>
              <a:ln>
                <a:noFill/>
              </a:ln>
              <a:effectLst/>
            </c:spPr>
            <c:extLst>
              <c:ext xmlns:c16="http://schemas.microsoft.com/office/drawing/2014/chart" uri="{C3380CC4-5D6E-409C-BE32-E72D297353CC}">
                <c16:uniqueId val="{00000005-AC03-409C-9B96-F9D85CB585E9}"/>
              </c:ext>
            </c:extLst>
          </c:dPt>
          <c:dLbls>
            <c:dLbl>
              <c:idx val="0"/>
              <c:tx>
                <c:rich>
                  <a:bodyPr/>
                  <a:lstStyle/>
                  <a:p>
                    <a:fld id="{57C4CACD-C434-47C8-8C8A-3464FC12D66C}" type="CELLRANGE">
                      <a:rPr lang="en-US">
                        <a:solidFill>
                          <a:schemeClr val="bg1"/>
                        </a:solidFill>
                      </a:rPr>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C03-409C-9B96-F9D85CB585E9}"/>
                </c:ext>
              </c:extLst>
            </c:dLbl>
            <c:dLbl>
              <c:idx val="1"/>
              <c:tx>
                <c:rich>
                  <a:bodyPr/>
                  <a:lstStyle/>
                  <a:p>
                    <a:fld id="{42E41C67-22C1-4B18-84BC-DCE1B20D24E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C03-409C-9B96-F9D85CB585E9}"/>
                </c:ext>
              </c:extLst>
            </c:dLbl>
            <c:dLbl>
              <c:idx val="2"/>
              <c:tx>
                <c:rich>
                  <a:bodyPr/>
                  <a:lstStyle/>
                  <a:p>
                    <a:fld id="{0F8A0C64-B868-4258-AA18-67B4199BC7F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C03-409C-9B96-F9D85CB585E9}"/>
                </c:ext>
              </c:extLst>
            </c:dLbl>
            <c:dLbl>
              <c:idx val="3"/>
              <c:tx>
                <c:rich>
                  <a:bodyPr/>
                  <a:lstStyle/>
                  <a:p>
                    <a:fld id="{7365C0D5-E933-4B59-8CBE-09704107744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C03-409C-9B96-F9D85CB585E9}"/>
                </c:ext>
              </c:extLst>
            </c:dLbl>
            <c:dLbl>
              <c:idx val="4"/>
              <c:tx>
                <c:rich>
                  <a:bodyPr/>
                  <a:lstStyle/>
                  <a:p>
                    <a:fld id="{6FF3E15D-B002-46D3-BD70-EF5793F20FD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C03-409C-9B96-F9D85CB585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Pivots!$B$68:$B$72</c:f>
              <c:strCache>
                <c:ptCount val="5"/>
                <c:pt idx="0">
                  <c:v>Delivered</c:v>
                </c:pt>
                <c:pt idx="1">
                  <c:v>Shipped</c:v>
                </c:pt>
                <c:pt idx="2">
                  <c:v>Processing</c:v>
                </c:pt>
                <c:pt idx="3">
                  <c:v>Cancelled</c:v>
                </c:pt>
                <c:pt idx="4">
                  <c:v>Returned</c:v>
                </c:pt>
              </c:strCache>
            </c:strRef>
          </c:cat>
          <c:val>
            <c:numRef>
              <c:f>Pivots!$B$68:$B$72</c:f>
              <c:numCache>
                <c:formatCode>General</c:formatCode>
                <c:ptCount val="5"/>
                <c:pt idx="0">
                  <c:v>13565</c:v>
                </c:pt>
                <c:pt idx="1">
                  <c:v>571</c:v>
                </c:pt>
                <c:pt idx="2">
                  <c:v>420</c:v>
                </c:pt>
                <c:pt idx="3">
                  <c:v>297</c:v>
                </c:pt>
                <c:pt idx="4">
                  <c:v>147</c:v>
                </c:pt>
              </c:numCache>
            </c:numRef>
          </c:val>
          <c:extLst>
            <c:ext xmlns:c15="http://schemas.microsoft.com/office/drawing/2012/chart" uri="{02D57815-91ED-43cb-92C2-25804820EDAC}">
              <c15:datalabelsRange>
                <c15:f>Pivots!$B$68:$B$72</c15:f>
                <c15:dlblRangeCache>
                  <c:ptCount val="5"/>
                  <c:pt idx="0">
                    <c:v>90.43%</c:v>
                  </c:pt>
                  <c:pt idx="1">
                    <c:v>3.81%</c:v>
                  </c:pt>
                  <c:pt idx="2">
                    <c:v>2.80%</c:v>
                  </c:pt>
                  <c:pt idx="3">
                    <c:v>1.98%</c:v>
                  </c:pt>
                  <c:pt idx="4">
                    <c:v>0.98%</c:v>
                  </c:pt>
                </c15:dlblRangeCache>
              </c15:datalabelsRange>
            </c:ext>
            <c:ext xmlns:c16="http://schemas.microsoft.com/office/drawing/2014/chart" uri="{C3380CC4-5D6E-409C-BE32-E72D297353CC}">
              <c16:uniqueId val="{00000006-AC03-409C-9B96-F9D85CB585E9}"/>
            </c:ext>
          </c:extLst>
        </c:ser>
        <c:dLbls>
          <c:showLegendKey val="0"/>
          <c:showVal val="0"/>
          <c:showCatName val="0"/>
          <c:showSerName val="0"/>
          <c:showPercent val="0"/>
          <c:showBubbleSize val="0"/>
        </c:dLbls>
        <c:gapWidth val="50"/>
        <c:overlap val="-27"/>
        <c:axId val="1767146255"/>
        <c:axId val="1767153935"/>
      </c:barChart>
      <c:catAx>
        <c:axId val="176714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767153935"/>
        <c:crosses val="autoZero"/>
        <c:auto val="1"/>
        <c:lblAlgn val="ctr"/>
        <c:lblOffset val="100"/>
        <c:noMultiLvlLbl val="0"/>
      </c:catAx>
      <c:valAx>
        <c:axId val="1767153935"/>
        <c:scaling>
          <c:orientation val="minMax"/>
          <c:max val="15000"/>
          <c:min val="0"/>
        </c:scaling>
        <c:delete val="0"/>
        <c:axPos val="l"/>
        <c:majorGridlines>
          <c:spPr>
            <a:ln w="9525" cap="flat" cmpd="sng" algn="ctr">
              <a:solidFill>
                <a:schemeClr val="bg1">
                  <a:lumMod val="65000"/>
                  <a:alpha val="8000"/>
                </a:schemeClr>
              </a:solidFill>
              <a:round/>
            </a:ln>
            <a:effectLst/>
          </c:spPr>
        </c:majorGridlines>
        <c:numFmt formatCode="General" sourceLinked="0"/>
        <c:majorTickMark val="none"/>
        <c:minorTickMark val="none"/>
        <c:tickLblPos val="low"/>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767146255"/>
        <c:crosses val="autoZero"/>
        <c:crossBetween val="between"/>
      </c:valAx>
      <c:spPr>
        <a:solidFill>
          <a:schemeClr val="tx2">
            <a:lumMod val="75000"/>
            <a:alpha val="1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bg1"/>
                </a:solidFill>
              </a:rPr>
              <a:t>Order Status</a:t>
            </a:r>
            <a:r>
              <a:rPr lang="en-IN" sz="1800" b="1" baseline="0">
                <a:solidFill>
                  <a:schemeClr val="bg1"/>
                </a:solidFill>
              </a:rPr>
              <a:t> Distribution</a:t>
            </a:r>
            <a:endParaRPr lang="en-IN" sz="1800" b="1">
              <a:solidFill>
                <a:schemeClr val="bg1"/>
              </a:solidFill>
            </a:endParaRPr>
          </a:p>
        </c:rich>
      </c:tx>
      <c:layout>
        <c:manualLayout>
          <c:xMode val="edge"/>
          <c:yMode val="edge"/>
          <c:x val="0.2456804461942256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6372066804796928"/>
          <c:y val="0.19835854819678789"/>
          <c:w val="0.80168754346373594"/>
          <c:h val="0.69608756798326299"/>
        </c:manualLayout>
      </c:layout>
      <c:bubbleChart>
        <c:varyColors val="0"/>
        <c:ser>
          <c:idx val="1"/>
          <c:order val="0"/>
          <c:tx>
            <c:strRef>
              <c:f>Pivots!$I$77</c:f>
              <c:strCache>
                <c:ptCount val="1"/>
                <c:pt idx="0">
                  <c:v>Order_Count</c:v>
                </c:pt>
              </c:strCache>
            </c:strRef>
          </c:tx>
          <c:spPr>
            <a:solidFill>
              <a:schemeClr val="accent2">
                <a:alpha val="75000"/>
              </a:schemeClr>
            </a:solidFill>
            <a:ln w="25400">
              <a:noFill/>
            </a:ln>
            <a:effectLst/>
          </c:spPr>
          <c:invertIfNegative val="0"/>
          <c:xVal>
            <c:strRef>
              <c:f>Pivots!$F$78:$F$84</c:f>
              <c:strCache>
                <c:ptCount val="6"/>
                <c:pt idx="0">
                  <c:v>Referral</c:v>
                </c:pt>
                <c:pt idx="1">
                  <c:v>Direct</c:v>
                </c:pt>
                <c:pt idx="2">
                  <c:v>Email Campaign</c:v>
                </c:pt>
                <c:pt idx="3">
                  <c:v>Social Media</c:v>
                </c:pt>
                <c:pt idx="4">
                  <c:v>Paid Ads</c:v>
                </c:pt>
                <c:pt idx="5">
                  <c:v>Organic Search</c:v>
                </c:pt>
              </c:strCache>
            </c:strRef>
          </c:xVal>
          <c:yVal>
            <c:numRef>
              <c:f>Pivots!$I$78:$I$84</c:f>
              <c:numCache>
                <c:formatCode>General</c:formatCode>
                <c:ptCount val="7"/>
                <c:pt idx="0">
                  <c:v>430</c:v>
                </c:pt>
                <c:pt idx="1">
                  <c:v>1052</c:v>
                </c:pt>
                <c:pt idx="2">
                  <c:v>2231</c:v>
                </c:pt>
                <c:pt idx="3">
                  <c:v>2987</c:v>
                </c:pt>
                <c:pt idx="4">
                  <c:v>3740</c:v>
                </c:pt>
                <c:pt idx="5">
                  <c:v>4560</c:v>
                </c:pt>
              </c:numCache>
            </c:numRef>
          </c:yVal>
          <c:bubbleSize>
            <c:numLit>
              <c:formatCode>General</c:formatCode>
              <c:ptCount val="7"/>
              <c:pt idx="0">
                <c:v>1</c:v>
              </c:pt>
              <c:pt idx="1">
                <c:v>1</c:v>
              </c:pt>
              <c:pt idx="2">
                <c:v>1</c:v>
              </c:pt>
              <c:pt idx="3">
                <c:v>1</c:v>
              </c:pt>
              <c:pt idx="4">
                <c:v>1</c:v>
              </c:pt>
              <c:pt idx="5">
                <c:v>1</c:v>
              </c:pt>
              <c:pt idx="6">
                <c:v>1</c:v>
              </c:pt>
            </c:numLit>
          </c:bubbleSize>
          <c:bubble3D val="0"/>
          <c:extLst>
            <c:ext xmlns:c16="http://schemas.microsoft.com/office/drawing/2014/chart" uri="{C3380CC4-5D6E-409C-BE32-E72D297353CC}">
              <c16:uniqueId val="{00000000-77CF-4F13-B23A-3E02D07F0CDB}"/>
            </c:ext>
          </c:extLst>
        </c:ser>
        <c:ser>
          <c:idx val="0"/>
          <c:order val="1"/>
          <c:tx>
            <c:strRef>
              <c:f>Pivots!$G$77</c:f>
              <c:strCache>
                <c:ptCount val="1"/>
                <c:pt idx="0">
                  <c:v>Total Revenue</c:v>
                </c:pt>
              </c:strCache>
            </c:strRef>
          </c:tx>
          <c:spPr>
            <a:solidFill>
              <a:schemeClr val="accent1">
                <a:alpha val="75000"/>
              </a:schemeClr>
            </a:solidFill>
            <a:ln>
              <a:solidFill>
                <a:schemeClr val="bg1">
                  <a:lumMod val="75000"/>
                </a:schemeClr>
              </a:solidFill>
            </a:ln>
            <a:effectLst/>
          </c:spPr>
          <c:invertIfNegative val="0"/>
          <c:dPt>
            <c:idx val="0"/>
            <c:invertIfNegative val="0"/>
            <c:bubble3D val="0"/>
            <c:spPr>
              <a:solidFill>
                <a:srgbClr val="92D050"/>
              </a:solidFill>
              <a:ln>
                <a:solidFill>
                  <a:schemeClr val="bg1">
                    <a:lumMod val="75000"/>
                  </a:schemeClr>
                </a:solidFill>
              </a:ln>
              <a:effectLst/>
            </c:spPr>
            <c:extLst>
              <c:ext xmlns:c16="http://schemas.microsoft.com/office/drawing/2014/chart" uri="{C3380CC4-5D6E-409C-BE32-E72D297353CC}">
                <c16:uniqueId val="{00000002-77CF-4F13-B23A-3E02D07F0CDB}"/>
              </c:ext>
            </c:extLst>
          </c:dPt>
          <c:dPt>
            <c:idx val="1"/>
            <c:invertIfNegative val="0"/>
            <c:bubble3D val="0"/>
            <c:spPr>
              <a:solidFill>
                <a:srgbClr val="7030A0"/>
              </a:solidFill>
              <a:ln>
                <a:solidFill>
                  <a:schemeClr val="bg1">
                    <a:lumMod val="75000"/>
                  </a:schemeClr>
                </a:solidFill>
              </a:ln>
              <a:effectLst/>
            </c:spPr>
            <c:extLst>
              <c:ext xmlns:c16="http://schemas.microsoft.com/office/drawing/2014/chart" uri="{C3380CC4-5D6E-409C-BE32-E72D297353CC}">
                <c16:uniqueId val="{00000004-77CF-4F13-B23A-3E02D07F0CDB}"/>
              </c:ext>
            </c:extLst>
          </c:dPt>
          <c:dPt>
            <c:idx val="2"/>
            <c:invertIfNegative val="0"/>
            <c:bubble3D val="0"/>
            <c:spPr>
              <a:solidFill>
                <a:schemeClr val="tx2">
                  <a:lumMod val="60000"/>
                  <a:lumOff val="40000"/>
                </a:schemeClr>
              </a:solidFill>
              <a:ln>
                <a:solidFill>
                  <a:schemeClr val="bg1">
                    <a:lumMod val="75000"/>
                  </a:schemeClr>
                </a:solidFill>
              </a:ln>
              <a:effectLst/>
            </c:spPr>
            <c:extLst>
              <c:ext xmlns:c16="http://schemas.microsoft.com/office/drawing/2014/chart" uri="{C3380CC4-5D6E-409C-BE32-E72D297353CC}">
                <c16:uniqueId val="{00000006-77CF-4F13-B23A-3E02D07F0CDB}"/>
              </c:ext>
            </c:extLst>
          </c:dPt>
          <c:dPt>
            <c:idx val="3"/>
            <c:invertIfNegative val="0"/>
            <c:bubble3D val="0"/>
            <c:spPr>
              <a:solidFill>
                <a:schemeClr val="accent4"/>
              </a:solidFill>
              <a:ln>
                <a:solidFill>
                  <a:schemeClr val="bg1">
                    <a:lumMod val="75000"/>
                  </a:schemeClr>
                </a:solidFill>
              </a:ln>
              <a:effectLst/>
            </c:spPr>
            <c:extLst>
              <c:ext xmlns:c16="http://schemas.microsoft.com/office/drawing/2014/chart" uri="{C3380CC4-5D6E-409C-BE32-E72D297353CC}">
                <c16:uniqueId val="{00000008-77CF-4F13-B23A-3E02D07F0CDB}"/>
              </c:ext>
            </c:extLst>
          </c:dPt>
          <c:dPt>
            <c:idx val="4"/>
            <c:invertIfNegative val="0"/>
            <c:bubble3D val="0"/>
            <c:spPr>
              <a:solidFill>
                <a:srgbClr val="00B050"/>
              </a:solidFill>
              <a:ln>
                <a:solidFill>
                  <a:schemeClr val="bg1">
                    <a:lumMod val="75000"/>
                  </a:schemeClr>
                </a:solidFill>
              </a:ln>
              <a:effectLst/>
            </c:spPr>
            <c:extLst>
              <c:ext xmlns:c16="http://schemas.microsoft.com/office/drawing/2014/chart" uri="{C3380CC4-5D6E-409C-BE32-E72D297353CC}">
                <c16:uniqueId val="{0000000A-77CF-4F13-B23A-3E02D07F0CD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strRef>
              <c:f>Pivots!$F$78:$F$84</c:f>
              <c:strCache>
                <c:ptCount val="6"/>
                <c:pt idx="0">
                  <c:v>Referral</c:v>
                </c:pt>
                <c:pt idx="1">
                  <c:v>Direct</c:v>
                </c:pt>
                <c:pt idx="2">
                  <c:v>Email Campaign</c:v>
                </c:pt>
                <c:pt idx="3">
                  <c:v>Social Media</c:v>
                </c:pt>
                <c:pt idx="4">
                  <c:v>Paid Ads</c:v>
                </c:pt>
                <c:pt idx="5">
                  <c:v>Organic Search</c:v>
                </c:pt>
              </c:strCache>
            </c:strRef>
          </c:xVal>
          <c:yVal>
            <c:numRef>
              <c:f>Pivots!$G$78:$G$84</c:f>
              <c:numCache>
                <c:formatCode>General</c:formatCode>
                <c:ptCount val="7"/>
                <c:pt idx="0">
                  <c:v>366839.45</c:v>
                </c:pt>
                <c:pt idx="1">
                  <c:v>950801.28</c:v>
                </c:pt>
                <c:pt idx="2">
                  <c:v>1967930.05</c:v>
                </c:pt>
                <c:pt idx="3">
                  <c:v>2643422.85</c:v>
                </c:pt>
                <c:pt idx="4">
                  <c:v>3256140.51</c:v>
                </c:pt>
                <c:pt idx="5">
                  <c:v>4142247.03</c:v>
                </c:pt>
              </c:numCache>
            </c:numRef>
          </c:yVal>
          <c:bubbleSize>
            <c:numRef>
              <c:f>Pivots!$H$78:$H$84</c:f>
              <c:numCache>
                <c:formatCode>General</c:formatCode>
                <c:ptCount val="7"/>
                <c:pt idx="0">
                  <c:v>853.11500000000001</c:v>
                </c:pt>
                <c:pt idx="1">
                  <c:v>903.80349809885934</c:v>
                </c:pt>
                <c:pt idx="2">
                  <c:v>882.08428955625277</c:v>
                </c:pt>
                <c:pt idx="3">
                  <c:v>884.97584532976236</c:v>
                </c:pt>
                <c:pt idx="4">
                  <c:v>870.62580481283419</c:v>
                </c:pt>
                <c:pt idx="5">
                  <c:v>908.3875065789473</c:v>
                </c:pt>
              </c:numCache>
            </c:numRef>
          </c:bubbleSize>
          <c:bubble3D val="0"/>
          <c:extLst>
            <c:ext xmlns:c16="http://schemas.microsoft.com/office/drawing/2014/chart" uri="{C3380CC4-5D6E-409C-BE32-E72D297353CC}">
              <c16:uniqueId val="{0000000B-77CF-4F13-B23A-3E02D07F0CDB}"/>
            </c:ext>
          </c:extLst>
        </c:ser>
        <c:dLbls>
          <c:showLegendKey val="0"/>
          <c:showVal val="0"/>
          <c:showCatName val="0"/>
          <c:showSerName val="0"/>
          <c:showPercent val="0"/>
          <c:showBubbleSize val="0"/>
        </c:dLbls>
        <c:bubbleScale val="100"/>
        <c:showNegBubbles val="0"/>
        <c:axId val="744834943"/>
        <c:axId val="744820063"/>
      </c:bubbleChart>
      <c:valAx>
        <c:axId val="744834943"/>
        <c:scaling>
          <c:orientation val="minMax"/>
        </c:scaling>
        <c:delete val="0"/>
        <c:axPos val="b"/>
        <c:majorGridlines>
          <c:spPr>
            <a:ln w="9525" cap="flat" cmpd="sng" algn="ctr">
              <a:solidFill>
                <a:schemeClr val="bg2">
                  <a:lumMod val="25000"/>
                  <a:alpha val="20000"/>
                </a:schemeClr>
              </a:solidFill>
              <a:round/>
            </a:ln>
            <a:effectLst/>
          </c:spPr>
        </c:majorGridlines>
        <c:majorTickMark val="none"/>
        <c:minorTickMark val="none"/>
        <c:tickLblPos val="nextTo"/>
        <c:spPr>
          <a:noFill/>
          <a:ln w="9525" cap="flat" cmpd="sng" algn="ctr">
            <a:solidFill>
              <a:schemeClr val="bg1">
                <a:lumMod val="95000"/>
                <a:alpha val="20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744820063"/>
        <c:crosses val="autoZero"/>
        <c:crossBetween val="midCat"/>
      </c:valAx>
      <c:valAx>
        <c:axId val="744820063"/>
        <c:scaling>
          <c:orientation val="minMax"/>
          <c:min val="0"/>
        </c:scaling>
        <c:delete val="0"/>
        <c:axPos val="l"/>
        <c:majorGridlines>
          <c:spPr>
            <a:ln w="9525" cap="flat" cmpd="sng" algn="ctr">
              <a:solidFill>
                <a:schemeClr val="bg2">
                  <a:lumMod val="25000"/>
                  <a:alpha val="2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bg1"/>
                    </a:solidFill>
                  </a:rPr>
                  <a:t>Revenue</a:t>
                </a:r>
                <a:r>
                  <a:rPr lang="en-IN" sz="1100" b="1" baseline="0">
                    <a:solidFill>
                      <a:schemeClr val="bg1"/>
                    </a:solidFill>
                  </a:rPr>
                  <a:t> ($)</a:t>
                </a:r>
                <a:endParaRPr lang="en-IN" sz="1100" b="1">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quot;M&quot;"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44834943"/>
        <c:crosses val="autoZero"/>
        <c:crossBetween val="midCat"/>
      </c:valAx>
      <c:spPr>
        <a:solidFill>
          <a:schemeClr val="tx2">
            <a:lumMod val="75000"/>
            <a:alpha val="1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514350</xdr:colOff>
      <xdr:row>97</xdr:row>
      <xdr:rowOff>61913</xdr:rowOff>
    </xdr:from>
    <xdr:ext cx="184731" cy="264560"/>
    <xdr:sp macro="" textlink="">
      <xdr:nvSpPr>
        <xdr:cNvPr id="6" name="TextBox 5">
          <a:extLst>
            <a:ext uri="{FF2B5EF4-FFF2-40B4-BE49-F238E27FC236}">
              <a16:creationId xmlns:a16="http://schemas.microsoft.com/office/drawing/2014/main" id="{9C8B155A-69C8-33D1-3FDC-A0053ACD8310}"/>
            </a:ext>
          </a:extLst>
        </xdr:cNvPr>
        <xdr:cNvSpPr txBox="1"/>
      </xdr:nvSpPr>
      <xdr:spPr>
        <a:xfrm>
          <a:off x="1490663" y="1810226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66857</xdr:colOff>
      <xdr:row>6</xdr:row>
      <xdr:rowOff>69689</xdr:rowOff>
    </xdr:from>
    <xdr:to>
      <xdr:col>25</xdr:col>
      <xdr:colOff>644357</xdr:colOff>
      <xdr:row>16</xdr:row>
      <xdr:rowOff>104564</xdr:rowOff>
    </xdr:to>
    <xdr:grpSp>
      <xdr:nvGrpSpPr>
        <xdr:cNvPr id="6" name="Group 5">
          <a:extLst>
            <a:ext uri="{FF2B5EF4-FFF2-40B4-BE49-F238E27FC236}">
              <a16:creationId xmlns:a16="http://schemas.microsoft.com/office/drawing/2014/main" id="{E12818E8-4F63-A422-0E71-D35A622AB4B7}"/>
            </a:ext>
          </a:extLst>
        </xdr:cNvPr>
        <xdr:cNvGrpSpPr>
          <a:grpSpLocks noChangeAspect="1"/>
        </xdr:cNvGrpSpPr>
      </xdr:nvGrpSpPr>
      <xdr:grpSpPr>
        <a:xfrm>
          <a:off x="4504386" y="1324748"/>
          <a:ext cx="12477699" cy="1827816"/>
          <a:chOff x="1282008" y="211708"/>
          <a:chExt cx="11503727" cy="1290817"/>
        </a:xfrm>
      </xdr:grpSpPr>
      <xdr:sp macro="" textlink="Pivots!A93">
        <xdr:nvSpPr>
          <xdr:cNvPr id="2" name="Rectangle: Rounded Corners 1">
            <a:extLst>
              <a:ext uri="{FF2B5EF4-FFF2-40B4-BE49-F238E27FC236}">
                <a16:creationId xmlns:a16="http://schemas.microsoft.com/office/drawing/2014/main" id="{0DCA7779-B5DC-7427-92A7-2B39879CC4CE}"/>
              </a:ext>
            </a:extLst>
          </xdr:cNvPr>
          <xdr:cNvSpPr/>
        </xdr:nvSpPr>
        <xdr:spPr>
          <a:xfrm>
            <a:off x="1282008" y="233700"/>
            <a:ext cx="1928812" cy="1262245"/>
          </a:xfrm>
          <a:prstGeom prst="roundRect">
            <a:avLst>
              <a:gd name="adj" fmla="val 18352"/>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w="28575">
            <a:solidFill>
              <a:srgbClr val="0070C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324505E8-9A1E-496D-BAC9-E529048EBA1E}" type="TxLink">
              <a:rPr lang="en-US" sz="2400" b="1" i="0" u="none" strike="noStrike">
                <a:solidFill>
                  <a:schemeClr val="bg1"/>
                </a:solidFill>
                <a:latin typeface="Calibri"/>
                <a:ea typeface="Calibri"/>
                <a:cs typeface="Calibri"/>
              </a:rPr>
              <a:pPr algn="ctr"/>
              <a:t>$13.33M</a:t>
            </a:fld>
            <a:endParaRPr lang="en-IN" sz="2400" b="1">
              <a:solidFill>
                <a:schemeClr val="bg1"/>
              </a:solidFill>
            </a:endParaRPr>
          </a:p>
        </xdr:txBody>
      </xdr:sp>
      <xdr:sp macro="" textlink="Pivots!K93">
        <xdr:nvSpPr>
          <xdr:cNvPr id="3" name="Rectangle: Rounded Corners 2">
            <a:extLst>
              <a:ext uri="{FF2B5EF4-FFF2-40B4-BE49-F238E27FC236}">
                <a16:creationId xmlns:a16="http://schemas.microsoft.com/office/drawing/2014/main" id="{15D7381D-6AA2-31D3-3038-835683E25731}"/>
              </a:ext>
            </a:extLst>
          </xdr:cNvPr>
          <xdr:cNvSpPr/>
        </xdr:nvSpPr>
        <xdr:spPr>
          <a:xfrm>
            <a:off x="4471197" y="225783"/>
            <a:ext cx="1932721" cy="1276742"/>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w="28575">
            <a:solidFill>
              <a:schemeClr val="accent6">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56BE7D31-4AB6-4EF4-A357-76B9931BFBE7}" type="TxLink">
              <a:rPr lang="en-US" sz="2400" b="1" i="0" u="none" strike="noStrike">
                <a:solidFill>
                  <a:schemeClr val="bg1"/>
                </a:solidFill>
                <a:latin typeface="Calibri"/>
                <a:ea typeface="Calibri"/>
                <a:cs typeface="Calibri"/>
              </a:rPr>
              <a:pPr marL="0" indent="0" algn="ctr"/>
              <a:t> 15,000</a:t>
            </a:fld>
            <a:endParaRPr lang="en-IN" sz="2400" b="1" i="0" u="none" strike="noStrike">
              <a:solidFill>
                <a:schemeClr val="bg1"/>
              </a:solidFill>
              <a:latin typeface="+mn-lt"/>
              <a:ea typeface="Calibri"/>
              <a:cs typeface="Calibri"/>
            </a:endParaRPr>
          </a:p>
        </xdr:txBody>
      </xdr:sp>
      <xdr:sp macro="" textlink="Pivots!E93">
        <xdr:nvSpPr>
          <xdr:cNvPr id="4" name="Rectangle: Rounded Corners 3">
            <a:extLst>
              <a:ext uri="{FF2B5EF4-FFF2-40B4-BE49-F238E27FC236}">
                <a16:creationId xmlns:a16="http://schemas.microsoft.com/office/drawing/2014/main" id="{43E88C10-6BC7-0CE8-4059-0C69B16520F6}"/>
              </a:ext>
            </a:extLst>
          </xdr:cNvPr>
          <xdr:cNvSpPr/>
        </xdr:nvSpPr>
        <xdr:spPr>
          <a:xfrm>
            <a:off x="7605712" y="225783"/>
            <a:ext cx="1966913" cy="1253859"/>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w="28575">
            <a:solidFill>
              <a:schemeClr val="accent2">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FB665CE7-870E-4F46-9FE4-F2CB76F1221D}" type="TxLink">
              <a:rPr lang="en-US" sz="2400" b="1" i="0" u="none" strike="noStrike">
                <a:solidFill>
                  <a:schemeClr val="bg1"/>
                </a:solidFill>
                <a:latin typeface="Calibri"/>
                <a:ea typeface="Calibri"/>
                <a:cs typeface="Calibri"/>
              </a:rPr>
              <a:pPr marL="0" indent="0" algn="ctr"/>
              <a:t>$888.49</a:t>
            </a:fld>
            <a:endParaRPr lang="en-IN" sz="2400" b="1" i="0" u="none" strike="noStrike">
              <a:solidFill>
                <a:schemeClr val="bg1"/>
              </a:solidFill>
              <a:latin typeface="+mn-lt"/>
              <a:ea typeface="Calibri"/>
              <a:cs typeface="Calibri"/>
            </a:endParaRPr>
          </a:p>
        </xdr:txBody>
      </xdr:sp>
      <xdr:sp macro="" textlink="">
        <xdr:nvSpPr>
          <xdr:cNvPr id="5" name="Rectangle: Rounded Corners 4">
            <a:extLst>
              <a:ext uri="{FF2B5EF4-FFF2-40B4-BE49-F238E27FC236}">
                <a16:creationId xmlns:a16="http://schemas.microsoft.com/office/drawing/2014/main" id="{887B826D-D53C-877F-F019-6173BD110518}"/>
              </a:ext>
            </a:extLst>
          </xdr:cNvPr>
          <xdr:cNvSpPr/>
        </xdr:nvSpPr>
        <xdr:spPr>
          <a:xfrm>
            <a:off x="10871210" y="211708"/>
            <a:ext cx="1914525" cy="1253859"/>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w="28575">
            <a:solidFill>
              <a:srgbClr val="7030A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bg1">
                    <a:lumMod val="85000"/>
                  </a:schemeClr>
                </a:solidFill>
                <a:effectLst/>
                <a:latin typeface="+mn-lt"/>
                <a:ea typeface="+mn-ea"/>
                <a:cs typeface="+mn-cs"/>
              </a:rPr>
              <a:t>Customer Satisfaction</a:t>
            </a:r>
            <a:endParaRPr lang="en-IN" sz="1400" b="1">
              <a:solidFill>
                <a:schemeClr val="bg1">
                  <a:lumMod val="85000"/>
                </a:schemeClr>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000" b="1" i="0" u="none" strike="noStrike">
              <a:solidFill>
                <a:schemeClr val="bg1"/>
              </a:solidFill>
              <a:ea typeface="Calibri"/>
              <a:cs typeface="Calibri"/>
            </a:endParaRPr>
          </a:p>
        </xdr:txBody>
      </xdr:sp>
    </xdr:grpSp>
    <xdr:clientData/>
  </xdr:twoCellAnchor>
  <xdr:oneCellAnchor>
    <xdr:from>
      <xdr:col>24</xdr:col>
      <xdr:colOff>11205</xdr:colOff>
      <xdr:row>9</xdr:row>
      <xdr:rowOff>168088</xdr:rowOff>
    </xdr:from>
    <xdr:ext cx="795201" cy="468013"/>
    <xdr:sp macro="" textlink="">
      <xdr:nvSpPr>
        <xdr:cNvPr id="14" name="TextBox 13">
          <a:extLst>
            <a:ext uri="{FF2B5EF4-FFF2-40B4-BE49-F238E27FC236}">
              <a16:creationId xmlns:a16="http://schemas.microsoft.com/office/drawing/2014/main" id="{1FEBFAEA-7567-8035-EE70-8E443B87035C}"/>
            </a:ext>
          </a:extLst>
        </xdr:cNvPr>
        <xdr:cNvSpPr txBox="1">
          <a:spLocks noChangeAspect="1"/>
        </xdr:cNvSpPr>
      </xdr:nvSpPr>
      <xdr:spPr>
        <a:xfrm>
          <a:off x="13066058" y="1568823"/>
          <a:ext cx="79520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solidFill>
                <a:schemeClr val="bg1"/>
              </a:solidFill>
            </a:rPr>
            <a:t>/ 5.0</a:t>
          </a:r>
        </a:p>
      </xdr:txBody>
    </xdr:sp>
    <xdr:clientData/>
  </xdr:oneCellAnchor>
  <xdr:oneCellAnchor>
    <xdr:from>
      <xdr:col>7</xdr:col>
      <xdr:colOff>49827</xdr:colOff>
      <xdr:row>13</xdr:row>
      <xdr:rowOff>56029</xdr:rowOff>
    </xdr:from>
    <xdr:ext cx="882807" cy="280205"/>
    <xdr:sp macro="" textlink="Pivots!A98">
      <xdr:nvSpPr>
        <xdr:cNvPr id="21" name="TextBox 20">
          <a:extLst>
            <a:ext uri="{FF2B5EF4-FFF2-40B4-BE49-F238E27FC236}">
              <a16:creationId xmlns:a16="http://schemas.microsoft.com/office/drawing/2014/main" id="{F473A47F-E286-251C-90FE-AD80AB59765C}"/>
            </a:ext>
          </a:extLst>
        </xdr:cNvPr>
        <xdr:cNvSpPr txBox="1">
          <a:spLocks noChangeAspect="1"/>
        </xdr:cNvSpPr>
      </xdr:nvSpPr>
      <xdr:spPr>
        <a:xfrm>
          <a:off x="2055090" y="2199154"/>
          <a:ext cx="88280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89DFA00-489B-47D1-9E6B-67A90EBA15DF}" type="TxLink">
            <a:rPr lang="en-US" sz="1200" b="1" i="0" u="none" strike="noStrike">
              <a:solidFill>
                <a:schemeClr val="accent1">
                  <a:lumMod val="75000"/>
                </a:schemeClr>
              </a:solidFill>
              <a:latin typeface="+mn-lt"/>
              <a:ea typeface="Cambria" panose="02040503050406030204" pitchFamily="18" charset="0"/>
              <a:cs typeface="Calibri"/>
            </a:rPr>
            <a:pPr algn="ctr"/>
            <a:t>+3.4%</a:t>
          </a:fld>
          <a:r>
            <a:rPr lang="en-US" sz="1200" b="1" i="0" u="none" strike="noStrike">
              <a:solidFill>
                <a:schemeClr val="accent1">
                  <a:lumMod val="75000"/>
                </a:schemeClr>
              </a:solidFill>
              <a:latin typeface="+mn-lt"/>
              <a:ea typeface="Cambria" panose="02040503050406030204" pitchFamily="18" charset="0"/>
              <a:cs typeface="Calibri"/>
            </a:rPr>
            <a:t>  YoY</a:t>
          </a:r>
          <a:endParaRPr lang="en-IN" sz="1200" b="1">
            <a:solidFill>
              <a:schemeClr val="accent1">
                <a:lumMod val="75000"/>
              </a:schemeClr>
            </a:solidFill>
            <a:latin typeface="+mn-lt"/>
            <a:ea typeface="Cambria" panose="02040503050406030204" pitchFamily="18" charset="0"/>
          </a:endParaRPr>
        </a:p>
      </xdr:txBody>
    </xdr:sp>
    <xdr:clientData/>
  </xdr:oneCellAnchor>
  <xdr:twoCellAnchor>
    <xdr:from>
      <xdr:col>12</xdr:col>
      <xdr:colOff>367765</xdr:colOff>
      <xdr:row>13</xdr:row>
      <xdr:rowOff>68273</xdr:rowOff>
    </xdr:from>
    <xdr:to>
      <xdr:col>14</xdr:col>
      <xdr:colOff>16856</xdr:colOff>
      <xdr:row>14</xdr:row>
      <xdr:rowOff>167049</xdr:rowOff>
    </xdr:to>
    <xdr:sp macro="" textlink="Pivots!B98">
      <xdr:nvSpPr>
        <xdr:cNvPr id="23" name="TextBox 22">
          <a:extLst>
            <a:ext uri="{FF2B5EF4-FFF2-40B4-BE49-F238E27FC236}">
              <a16:creationId xmlns:a16="http://schemas.microsoft.com/office/drawing/2014/main" id="{2A271C91-F64D-D48F-29EA-D08D844BBDD5}"/>
            </a:ext>
          </a:extLst>
        </xdr:cNvPr>
        <xdr:cNvSpPr txBox="1">
          <a:spLocks noChangeAspect="1"/>
        </xdr:cNvSpPr>
      </xdr:nvSpPr>
      <xdr:spPr>
        <a:xfrm>
          <a:off x="8459479" y="2227273"/>
          <a:ext cx="88280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AC13A8E2-B536-488E-9FD4-65E6E1A803AF}" type="TxLink">
            <a:rPr lang="en-US" sz="1200" b="1" i="0" u="none" strike="noStrike">
              <a:solidFill>
                <a:schemeClr val="accent6">
                  <a:lumMod val="75000"/>
                </a:schemeClr>
              </a:solidFill>
              <a:latin typeface="+mn-lt"/>
              <a:ea typeface="Cambria" panose="02040503050406030204" pitchFamily="18" charset="0"/>
              <a:cs typeface="Calibri"/>
            </a:rPr>
            <a:pPr marL="0" indent="0" algn="ctr"/>
            <a:t>+5.7%</a:t>
          </a:fld>
          <a:r>
            <a:rPr lang="en-US" sz="1200" b="1" i="0" u="none" strike="noStrike">
              <a:solidFill>
                <a:schemeClr val="accent6">
                  <a:lumMod val="75000"/>
                </a:schemeClr>
              </a:solidFill>
              <a:latin typeface="+mn-lt"/>
              <a:ea typeface="Cambria" panose="02040503050406030204" pitchFamily="18" charset="0"/>
              <a:cs typeface="Calibri"/>
            </a:rPr>
            <a:t>  YoY</a:t>
          </a:r>
          <a:endParaRPr lang="en-IN" sz="1200" b="1" i="0" u="none" strike="noStrike">
            <a:solidFill>
              <a:schemeClr val="accent6">
                <a:lumMod val="75000"/>
              </a:schemeClr>
            </a:solidFill>
            <a:latin typeface="+mn-lt"/>
            <a:ea typeface="Cambria" panose="02040503050406030204" pitchFamily="18" charset="0"/>
            <a:cs typeface="Calibri"/>
          </a:endParaRPr>
        </a:p>
      </xdr:txBody>
    </xdr:sp>
    <xdr:clientData/>
  </xdr:twoCellAnchor>
  <xdr:oneCellAnchor>
    <xdr:from>
      <xdr:col>18</xdr:col>
      <xdr:colOff>61632</xdr:colOff>
      <xdr:row>13</xdr:row>
      <xdr:rowOff>44824</xdr:rowOff>
    </xdr:from>
    <xdr:ext cx="882806" cy="280205"/>
    <xdr:sp macro="" textlink="Pivots!C98">
      <xdr:nvSpPr>
        <xdr:cNvPr id="24" name="TextBox 23">
          <a:extLst>
            <a:ext uri="{FF2B5EF4-FFF2-40B4-BE49-F238E27FC236}">
              <a16:creationId xmlns:a16="http://schemas.microsoft.com/office/drawing/2014/main" id="{B63B00AB-73E1-43BA-8962-3C93D826DB9A}"/>
            </a:ext>
          </a:extLst>
        </xdr:cNvPr>
        <xdr:cNvSpPr txBox="1">
          <a:spLocks noChangeAspect="1"/>
        </xdr:cNvSpPr>
      </xdr:nvSpPr>
      <xdr:spPr>
        <a:xfrm>
          <a:off x="9216838" y="2162736"/>
          <a:ext cx="88280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3017DE1-366A-4073-BA00-0CBD1BF6146E}" type="TxLink">
            <a:rPr lang="en-US" sz="1200" b="1" i="0" u="none" strike="noStrike">
              <a:solidFill>
                <a:schemeClr val="accent2">
                  <a:lumMod val="75000"/>
                </a:schemeClr>
              </a:solidFill>
              <a:latin typeface="Calibri"/>
              <a:ea typeface="Calibri"/>
              <a:cs typeface="Calibri"/>
            </a:rPr>
            <a:pPr/>
            <a:t>-2.2%</a:t>
          </a:fld>
          <a:r>
            <a:rPr lang="en-US" sz="1200" b="1" i="0" u="none" strike="noStrike">
              <a:solidFill>
                <a:schemeClr val="accent2">
                  <a:lumMod val="75000"/>
                </a:schemeClr>
              </a:solidFill>
              <a:latin typeface="Calibri"/>
              <a:ea typeface="Calibri"/>
              <a:cs typeface="Calibri"/>
            </a:rPr>
            <a:t>  YoY</a:t>
          </a:r>
          <a:endParaRPr lang="en-IN" sz="1200" b="1">
            <a:solidFill>
              <a:schemeClr val="accent2">
                <a:lumMod val="75000"/>
              </a:schemeClr>
            </a:solidFill>
          </a:endParaRPr>
        </a:p>
      </xdr:txBody>
    </xdr:sp>
    <xdr:clientData/>
  </xdr:oneCellAnchor>
  <xdr:oneCellAnchor>
    <xdr:from>
      <xdr:col>23</xdr:col>
      <xdr:colOff>431426</xdr:colOff>
      <xdr:row>13</xdr:row>
      <xdr:rowOff>39221</xdr:rowOff>
    </xdr:from>
    <xdr:ext cx="848566" cy="280205"/>
    <xdr:sp macro="" textlink="Pivots!D98">
      <xdr:nvSpPr>
        <xdr:cNvPr id="25" name="TextBox 24">
          <a:extLst>
            <a:ext uri="{FF2B5EF4-FFF2-40B4-BE49-F238E27FC236}">
              <a16:creationId xmlns:a16="http://schemas.microsoft.com/office/drawing/2014/main" id="{610C5738-DC17-86A0-2ABE-2F8C9B02DCC4}"/>
            </a:ext>
          </a:extLst>
        </xdr:cNvPr>
        <xdr:cNvSpPr txBox="1">
          <a:spLocks noChangeAspect="1"/>
        </xdr:cNvSpPr>
      </xdr:nvSpPr>
      <xdr:spPr>
        <a:xfrm>
          <a:off x="12836338" y="2157133"/>
          <a:ext cx="84856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FCC537C-F401-471E-9335-7B84AB383E66}" type="TxLink">
            <a:rPr lang="en-US" sz="1200" b="1" i="0" u="none" strike="noStrike">
              <a:solidFill>
                <a:srgbClr val="7030A0"/>
              </a:solidFill>
              <a:latin typeface="Calibri"/>
              <a:ea typeface="Calibri"/>
              <a:cs typeface="Calibri"/>
            </a:rPr>
            <a:pPr/>
            <a:t>-0.01</a:t>
          </a:fld>
          <a:r>
            <a:rPr lang="en-US" sz="1200" b="1" i="0" u="none" strike="noStrike">
              <a:solidFill>
                <a:srgbClr val="7030A0"/>
              </a:solidFill>
              <a:latin typeface="Calibri"/>
              <a:ea typeface="Calibri"/>
              <a:cs typeface="Calibri"/>
            </a:rPr>
            <a:t>  YoY</a:t>
          </a:r>
          <a:endParaRPr lang="en-IN" sz="1200" b="1">
            <a:solidFill>
              <a:srgbClr val="7030A0"/>
            </a:solidFill>
          </a:endParaRPr>
        </a:p>
      </xdr:txBody>
    </xdr:sp>
    <xdr:clientData/>
  </xdr:oneCellAnchor>
  <xdr:twoCellAnchor>
    <xdr:from>
      <xdr:col>27</xdr:col>
      <xdr:colOff>569065</xdr:colOff>
      <xdr:row>6</xdr:row>
      <xdr:rowOff>47625</xdr:rowOff>
    </xdr:from>
    <xdr:to>
      <xdr:col>30</xdr:col>
      <xdr:colOff>623479</xdr:colOff>
      <xdr:row>23</xdr:row>
      <xdr:rowOff>52553</xdr:rowOff>
    </xdr:to>
    <xdr:sp macro="" textlink="">
      <xdr:nvSpPr>
        <xdr:cNvPr id="40" name="Rectangle 39">
          <a:extLst>
            <a:ext uri="{FF2B5EF4-FFF2-40B4-BE49-F238E27FC236}">
              <a16:creationId xmlns:a16="http://schemas.microsoft.com/office/drawing/2014/main" id="{15578227-E03B-CF6E-DE23-9C3AB7115D74}"/>
            </a:ext>
          </a:extLst>
        </xdr:cNvPr>
        <xdr:cNvSpPr>
          <a:spLocks noChangeAspect="1"/>
        </xdr:cNvSpPr>
      </xdr:nvSpPr>
      <xdr:spPr>
        <a:xfrm>
          <a:off x="15112755" y="941004"/>
          <a:ext cx="1946276" cy="3131756"/>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baseline="0">
              <a:solidFill>
                <a:schemeClr val="lt1"/>
              </a:solidFill>
              <a:effectLst/>
              <a:latin typeface="+mn-lt"/>
              <a:ea typeface="+mn-ea"/>
              <a:cs typeface="+mn-cs"/>
            </a:rPr>
            <a:t>FILTERS</a:t>
          </a:r>
          <a:endParaRPr lang="en-IN" sz="1200" b="1">
            <a:solidFill>
              <a:schemeClr val="bg2"/>
            </a:solidFill>
          </a:endParaRPr>
        </a:p>
        <a:p>
          <a:pPr algn="l"/>
          <a:r>
            <a:rPr lang="en-IN" sz="1200" b="1">
              <a:solidFill>
                <a:schemeClr val="bg2"/>
              </a:solidFill>
            </a:rPr>
            <a:t>       Year</a:t>
          </a:r>
          <a:endParaRPr lang="en-IN" sz="1100" b="1">
            <a:solidFill>
              <a:schemeClr val="bg2"/>
            </a:solidFill>
          </a:endParaRPr>
        </a:p>
        <a:p>
          <a:pPr algn="ctr"/>
          <a:endParaRPr lang="en-IN" sz="1100" b="1">
            <a:solidFill>
              <a:schemeClr val="bg2"/>
            </a:solidFill>
          </a:endParaRPr>
        </a:p>
        <a:p>
          <a:pPr algn="ctr"/>
          <a:endParaRPr lang="en-IN" sz="1100" b="1">
            <a:solidFill>
              <a:schemeClr val="bg2"/>
            </a:solidFill>
          </a:endParaRPr>
        </a:p>
        <a:p>
          <a:pPr algn="ctr"/>
          <a:endParaRPr lang="en-IN" sz="1100" b="1">
            <a:solidFill>
              <a:schemeClr val="bg2"/>
            </a:solidFill>
          </a:endParaRPr>
        </a:p>
        <a:p>
          <a:pPr algn="l"/>
          <a:r>
            <a:rPr lang="en-IN" sz="1100" b="1">
              <a:solidFill>
                <a:schemeClr val="bg2"/>
              </a:solidFill>
            </a:rPr>
            <a:t>       Region</a:t>
          </a:r>
        </a:p>
        <a:p>
          <a:pPr algn="ctr"/>
          <a:endParaRPr lang="en-IN" sz="1100" b="1">
            <a:solidFill>
              <a:schemeClr val="bg2"/>
            </a:solidFill>
          </a:endParaRPr>
        </a:p>
        <a:p>
          <a:pPr algn="ctr"/>
          <a:endParaRPr lang="en-IN" sz="1100" b="1">
            <a:solidFill>
              <a:schemeClr val="bg2"/>
            </a:solidFill>
          </a:endParaRPr>
        </a:p>
        <a:p>
          <a:pPr algn="ctr"/>
          <a:endParaRPr lang="en-IN" sz="1100" b="1">
            <a:solidFill>
              <a:schemeClr val="bg2"/>
            </a:solidFill>
          </a:endParaRPr>
        </a:p>
        <a:p>
          <a:pPr algn="l"/>
          <a:r>
            <a:rPr lang="en-IN" sz="1100" b="1">
              <a:solidFill>
                <a:schemeClr val="bg2"/>
              </a:solidFill>
            </a:rPr>
            <a:t>        Category</a:t>
          </a:r>
        </a:p>
        <a:p>
          <a:pPr algn="l"/>
          <a:endParaRPr lang="en-IN" sz="1100" b="1">
            <a:solidFill>
              <a:schemeClr val="bg2"/>
            </a:solidFill>
          </a:endParaRPr>
        </a:p>
        <a:p>
          <a:pPr algn="l"/>
          <a:endParaRPr lang="en-IN" sz="1100" b="1">
            <a:solidFill>
              <a:schemeClr val="bg2"/>
            </a:solidFill>
          </a:endParaRPr>
        </a:p>
        <a:p>
          <a:pPr algn="l"/>
          <a:endParaRPr lang="en-IN" sz="1100" b="1">
            <a:solidFill>
              <a:schemeClr val="bg2"/>
            </a:solidFill>
          </a:endParaRPr>
        </a:p>
        <a:p>
          <a:pPr algn="l"/>
          <a:r>
            <a:rPr lang="en-IN" sz="1100" b="1">
              <a:solidFill>
                <a:schemeClr val="bg2"/>
              </a:solidFill>
            </a:rPr>
            <a:t>       Marketing</a:t>
          </a:r>
          <a:r>
            <a:rPr lang="en-IN" sz="1100" b="1" baseline="0">
              <a:solidFill>
                <a:schemeClr val="bg2"/>
              </a:solidFill>
            </a:rPr>
            <a:t> Channel</a:t>
          </a:r>
          <a:endParaRPr lang="en-IN" sz="1100" b="1">
            <a:solidFill>
              <a:schemeClr val="bg2"/>
            </a:solidFill>
          </a:endParaRPr>
        </a:p>
      </xdr:txBody>
    </xdr:sp>
    <xdr:clientData fLocksWithSheet="0"/>
  </xdr:twoCellAnchor>
  <xdr:twoCellAnchor>
    <xdr:from>
      <xdr:col>27</xdr:col>
      <xdr:colOff>563497</xdr:colOff>
      <xdr:row>7</xdr:row>
      <xdr:rowOff>126867</xdr:rowOff>
    </xdr:from>
    <xdr:to>
      <xdr:col>30</xdr:col>
      <xdr:colOff>580305</xdr:colOff>
      <xdr:row>7</xdr:row>
      <xdr:rowOff>126867</xdr:rowOff>
    </xdr:to>
    <xdr:cxnSp macro="">
      <xdr:nvCxnSpPr>
        <xdr:cNvPr id="45" name="Straight Connector 44">
          <a:extLst>
            <a:ext uri="{FF2B5EF4-FFF2-40B4-BE49-F238E27FC236}">
              <a16:creationId xmlns:a16="http://schemas.microsoft.com/office/drawing/2014/main" id="{3A542423-4D41-301D-6A4F-9124E5581300}"/>
            </a:ext>
          </a:extLst>
        </xdr:cNvPr>
        <xdr:cNvCxnSpPr>
          <a:cxnSpLocks noChangeAspect="1"/>
        </xdr:cNvCxnSpPr>
      </xdr:nvCxnSpPr>
      <xdr:spPr>
        <a:xfrm>
          <a:off x="15497337" y="1201831"/>
          <a:ext cx="1955825" cy="0"/>
        </a:xfrm>
        <a:prstGeom prst="line">
          <a:avLst/>
        </a:prstGeom>
        <a:ln w="19050">
          <a:solidFill>
            <a:schemeClr val="bg1"/>
          </a:solidFill>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5</xdr:col>
      <xdr:colOff>217714</xdr:colOff>
      <xdr:row>17</xdr:row>
      <xdr:rowOff>68931</xdr:rowOff>
    </xdr:from>
    <xdr:to>
      <xdr:col>30</xdr:col>
      <xdr:colOff>585106</xdr:colOff>
      <xdr:row>56</xdr:row>
      <xdr:rowOff>47624</xdr:rowOff>
    </xdr:to>
    <xdr:grpSp>
      <xdr:nvGrpSpPr>
        <xdr:cNvPr id="9" name="Group 8">
          <a:extLst>
            <a:ext uri="{FF2B5EF4-FFF2-40B4-BE49-F238E27FC236}">
              <a16:creationId xmlns:a16="http://schemas.microsoft.com/office/drawing/2014/main" id="{F814D020-3BCB-5DB6-64DD-F771D007D93B}"/>
            </a:ext>
          </a:extLst>
        </xdr:cNvPr>
        <xdr:cNvGrpSpPr/>
      </xdr:nvGrpSpPr>
      <xdr:grpSpPr>
        <a:xfrm>
          <a:off x="3355361" y="3296225"/>
          <a:ext cx="16727980" cy="6971164"/>
          <a:chOff x="344655" y="2980860"/>
          <a:chExt cx="17133784" cy="6917799"/>
        </a:xfrm>
      </xdr:grpSpPr>
      <xdr:grpSp>
        <xdr:nvGrpSpPr>
          <xdr:cNvPr id="28" name="Group 27">
            <a:extLst>
              <a:ext uri="{FF2B5EF4-FFF2-40B4-BE49-F238E27FC236}">
                <a16:creationId xmlns:a16="http://schemas.microsoft.com/office/drawing/2014/main" id="{32299083-6C9C-837C-199A-AEB663019F99}"/>
              </a:ext>
            </a:extLst>
          </xdr:cNvPr>
          <xdr:cNvGrpSpPr>
            <a:grpSpLocks noChangeAspect="1"/>
          </xdr:cNvGrpSpPr>
        </xdr:nvGrpSpPr>
        <xdr:grpSpPr>
          <a:xfrm>
            <a:off x="344655" y="2980860"/>
            <a:ext cx="15091738" cy="6917799"/>
            <a:chOff x="344655" y="3101891"/>
            <a:chExt cx="14883197" cy="6517105"/>
          </a:xfrm>
        </xdr:grpSpPr>
        <xdr:graphicFrame macro="">
          <xdr:nvGraphicFramePr>
            <xdr:cNvPr id="50" name="Chart 49">
              <a:extLst>
                <a:ext uri="{FF2B5EF4-FFF2-40B4-BE49-F238E27FC236}">
                  <a16:creationId xmlns:a16="http://schemas.microsoft.com/office/drawing/2014/main" id="{032B9AD6-E0E9-4B9B-AE77-5719953983ED}"/>
                </a:ext>
              </a:extLst>
            </xdr:cNvPr>
            <xdr:cNvGraphicFramePr>
              <a:graphicFrameLocks/>
            </xdr:cNvGraphicFramePr>
          </xdr:nvGraphicFramePr>
          <xdr:xfrm>
            <a:off x="7381875" y="3119956"/>
            <a:ext cx="3788473" cy="298983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 name="Chart 7">
              <a:extLst>
                <a:ext uri="{FF2B5EF4-FFF2-40B4-BE49-F238E27FC236}">
                  <a16:creationId xmlns:a16="http://schemas.microsoft.com/office/drawing/2014/main" id="{DD763BBB-211D-4BA0-B909-51E506D28A2B}"/>
                </a:ext>
              </a:extLst>
            </xdr:cNvPr>
            <xdr:cNvGraphicFramePr>
              <a:graphicFrameLocks/>
            </xdr:cNvGraphicFramePr>
          </xdr:nvGraphicFramePr>
          <xdr:xfrm>
            <a:off x="344655" y="3152023"/>
            <a:ext cx="7137484" cy="300639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453803F1-C2AC-46B7-AAEC-9ECA3A6B7789}"/>
                </a:ext>
              </a:extLst>
            </xdr:cNvPr>
            <xdr:cNvGraphicFramePr>
              <a:graphicFrameLocks/>
            </xdr:cNvGraphicFramePr>
          </xdr:nvGraphicFramePr>
          <xdr:xfrm>
            <a:off x="11242033" y="3101891"/>
            <a:ext cx="3985819" cy="317082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1" name="Chart 10">
              <a:extLst>
                <a:ext uri="{FF2B5EF4-FFF2-40B4-BE49-F238E27FC236}">
                  <a16:creationId xmlns:a16="http://schemas.microsoft.com/office/drawing/2014/main" id="{1B6B6CE6-BC6A-4EAE-BA9E-3C74FB61DA8F}"/>
                </a:ext>
              </a:extLst>
            </xdr:cNvPr>
            <xdr:cNvGraphicFramePr>
              <a:graphicFrameLocks/>
            </xdr:cNvGraphicFramePr>
          </xdr:nvGraphicFramePr>
          <xdr:xfrm>
            <a:off x="591376" y="6504571"/>
            <a:ext cx="3857802" cy="311442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2" name="Chart 11">
              <a:extLst>
                <a:ext uri="{FF2B5EF4-FFF2-40B4-BE49-F238E27FC236}">
                  <a16:creationId xmlns:a16="http://schemas.microsoft.com/office/drawing/2014/main" id="{BB611194-58F8-4F01-9811-B706F67EB7D2}"/>
                </a:ext>
              </a:extLst>
            </xdr:cNvPr>
            <xdr:cNvGraphicFramePr>
              <a:graphicFrameLocks/>
            </xdr:cNvGraphicFramePr>
          </xdr:nvGraphicFramePr>
          <xdr:xfrm>
            <a:off x="4338862" y="6598569"/>
            <a:ext cx="3980869" cy="295776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5" name="Chart 14">
              <a:extLst>
                <a:ext uri="{FF2B5EF4-FFF2-40B4-BE49-F238E27FC236}">
                  <a16:creationId xmlns:a16="http://schemas.microsoft.com/office/drawing/2014/main" id="{D05D30AF-2B05-41D1-9E67-B5F60A86BB7C}"/>
                </a:ext>
              </a:extLst>
            </xdr:cNvPr>
            <xdr:cNvGraphicFramePr>
              <a:graphicFrameLocks/>
            </xdr:cNvGraphicFramePr>
          </xdr:nvGraphicFramePr>
          <xdr:xfrm>
            <a:off x="8386413" y="6617370"/>
            <a:ext cx="3880849" cy="2743200"/>
          </xdr:xfrm>
          <a:graphic>
            <a:graphicData uri="http://schemas.openxmlformats.org/drawingml/2006/chart">
              <c:chart xmlns:c="http://schemas.openxmlformats.org/drawingml/2006/chart" xmlns:r="http://schemas.openxmlformats.org/officeDocument/2006/relationships" r:id="rId6"/>
            </a:graphicData>
          </a:graphic>
        </xdr:graphicFrame>
      </xdr:grpSp>
      <xdr:graphicFrame macro="">
        <xdr:nvGraphicFramePr>
          <xdr:cNvPr id="16" name="Chart 15">
            <a:extLst>
              <a:ext uri="{FF2B5EF4-FFF2-40B4-BE49-F238E27FC236}">
                <a16:creationId xmlns:a16="http://schemas.microsoft.com/office/drawing/2014/main" id="{C37108F6-3F0E-490E-8B67-614D4E80F082}"/>
              </a:ext>
            </a:extLst>
          </xdr:cNvPr>
          <xdr:cNvGraphicFramePr>
            <a:graphicFrameLocks noChangeAspect="1"/>
          </xdr:cNvGraphicFramePr>
        </xdr:nvGraphicFramePr>
        <xdr:xfrm>
          <a:off x="12326134" y="6734640"/>
          <a:ext cx="5152305" cy="287647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28</xdr:col>
      <xdr:colOff>43511</xdr:colOff>
      <xdr:row>9</xdr:row>
      <xdr:rowOff>34086</xdr:rowOff>
    </xdr:from>
    <xdr:to>
      <xdr:col>30</xdr:col>
      <xdr:colOff>479781</xdr:colOff>
      <xdr:row>22</xdr:row>
      <xdr:rowOff>78826</xdr:rowOff>
    </xdr:to>
    <xdr:grpSp>
      <xdr:nvGrpSpPr>
        <xdr:cNvPr id="18" name="Group 17">
          <a:extLst>
            <a:ext uri="{FF2B5EF4-FFF2-40B4-BE49-F238E27FC236}">
              <a16:creationId xmlns:a16="http://schemas.microsoft.com/office/drawing/2014/main" id="{DD812107-1D8B-965A-FC34-43716D0502D9}"/>
            </a:ext>
          </a:extLst>
        </xdr:cNvPr>
        <xdr:cNvGrpSpPr/>
      </xdr:nvGrpSpPr>
      <xdr:grpSpPr>
        <a:xfrm>
          <a:off x="18286687" y="1827027"/>
          <a:ext cx="1691329" cy="2375564"/>
          <a:chOff x="15649121" y="1489581"/>
          <a:chExt cx="1728825" cy="2432757"/>
        </a:xfrm>
      </xdr:grpSpPr>
      <mc:AlternateContent xmlns:mc="http://schemas.openxmlformats.org/markup-compatibility/2006" xmlns:a14="http://schemas.microsoft.com/office/drawing/2010/main">
        <mc:Choice Requires="a14">
          <xdr:graphicFrame macro="">
            <xdr:nvGraphicFramePr>
              <xdr:cNvPr id="41" name="Year 1">
                <a:extLst>
                  <a:ext uri="{FF2B5EF4-FFF2-40B4-BE49-F238E27FC236}">
                    <a16:creationId xmlns:a16="http://schemas.microsoft.com/office/drawing/2014/main" id="{7BFA31AD-0CBB-4820-A7B1-E62391F378DC}"/>
                  </a:ext>
                </a:extLst>
              </xdr:cNvPr>
              <xdr:cNvGraphicFramePr>
                <a:graphicFrameLocks noChangeAspect="1"/>
              </xdr:cNvGraphicFramePr>
            </xdr:nvGraphicFramePr>
            <xdr:xfrm>
              <a:off x="15695841" y="1489581"/>
              <a:ext cx="1661608" cy="385838"/>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263695" y="1479258"/>
                <a:ext cx="1631512" cy="386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Region 1">
                <a:extLst>
                  <a:ext uri="{FF2B5EF4-FFF2-40B4-BE49-F238E27FC236}">
                    <a16:creationId xmlns:a16="http://schemas.microsoft.com/office/drawing/2014/main" id="{E9053697-777A-46C3-A0A9-DF665E6BA6E6}"/>
                  </a:ext>
                </a:extLst>
              </xdr:cNvPr>
              <xdr:cNvGraphicFramePr>
                <a:graphicFrameLocks noChangeAspect="1"/>
              </xdr:cNvGraphicFramePr>
            </xdr:nvGraphicFramePr>
            <xdr:xfrm>
              <a:off x="15702097" y="2203139"/>
              <a:ext cx="1661608" cy="38083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269837" y="2193721"/>
                <a:ext cx="1631512" cy="381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3" name="Category 1">
                <a:extLst>
                  <a:ext uri="{FF2B5EF4-FFF2-40B4-BE49-F238E27FC236}">
                    <a16:creationId xmlns:a16="http://schemas.microsoft.com/office/drawing/2014/main" id="{2B87175F-6924-47A6-A92E-ADF9B46D0BD9}"/>
                  </a:ext>
                </a:extLst>
              </xdr:cNvPr>
              <xdr:cNvGraphicFramePr>
                <a:graphicFrameLocks noChangeAspect="1"/>
              </xdr:cNvGraphicFramePr>
            </xdr:nvGraphicFramePr>
            <xdr:xfrm>
              <a:off x="15681366" y="2891677"/>
              <a:ext cx="1661608" cy="361477"/>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249482" y="2883133"/>
                <a:ext cx="1631512" cy="361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Marketing_Channel">
                <a:extLst>
                  <a:ext uri="{FF2B5EF4-FFF2-40B4-BE49-F238E27FC236}">
                    <a16:creationId xmlns:a16="http://schemas.microsoft.com/office/drawing/2014/main" id="{E2CC82DA-B521-46BA-BDEB-80D5E234B1BD}"/>
                  </a:ext>
                </a:extLst>
              </xdr:cNvPr>
              <xdr:cNvGraphicFramePr/>
            </xdr:nvGraphicFramePr>
            <xdr:xfrm>
              <a:off x="15649121" y="3517910"/>
              <a:ext cx="1728825" cy="404428"/>
            </xdr:xfrm>
            <a:graphic>
              <a:graphicData uri="http://schemas.microsoft.com/office/drawing/2010/slicer">
                <sle:slicer xmlns:sle="http://schemas.microsoft.com/office/drawing/2010/slicer" name="Marketing_Channel"/>
              </a:graphicData>
            </a:graphic>
          </xdr:graphicFrame>
        </mc:Choice>
        <mc:Fallback xmlns="">
          <xdr:sp macro="" textlink="">
            <xdr:nvSpPr>
              <xdr:cNvPr id="0" name=""/>
              <xdr:cNvSpPr>
                <a:spLocks noTextEdit="1"/>
              </xdr:cNvSpPr>
            </xdr:nvSpPr>
            <xdr:spPr>
              <a:xfrm>
                <a:off x="15217821" y="3510161"/>
                <a:ext cx="1697512" cy="404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fLocksWithSheet="0"/>
  </xdr:twoCellAnchor>
  <xdr:twoCellAnchor>
    <xdr:from>
      <xdr:col>5</xdr:col>
      <xdr:colOff>619123</xdr:colOff>
      <xdr:row>61</xdr:row>
      <xdr:rowOff>136072</xdr:rowOff>
    </xdr:from>
    <xdr:to>
      <xdr:col>10</xdr:col>
      <xdr:colOff>585107</xdr:colOff>
      <xdr:row>65</xdr:row>
      <xdr:rowOff>0</xdr:rowOff>
    </xdr:to>
    <xdr:sp macro="" textlink="">
      <xdr:nvSpPr>
        <xdr:cNvPr id="19" name="Rectangle: Rounded Corners 18">
          <a:extLst>
            <a:ext uri="{FF2B5EF4-FFF2-40B4-BE49-F238E27FC236}">
              <a16:creationId xmlns:a16="http://schemas.microsoft.com/office/drawing/2014/main" id="{B0D7E767-059C-BE1F-EF6E-55EBAEDEEBCD}"/>
            </a:ext>
          </a:extLst>
        </xdr:cNvPr>
        <xdr:cNvSpPr/>
      </xdr:nvSpPr>
      <xdr:spPr>
        <a:xfrm>
          <a:off x="619123" y="11130643"/>
          <a:ext cx="3912055" cy="598714"/>
        </a:xfrm>
        <a:prstGeom prst="roundRect">
          <a:avLst/>
        </a:prstGeom>
        <a:solidFill>
          <a:srgbClr val="0B1220"/>
        </a:solidFill>
        <a:ln w="28575">
          <a:solidFill>
            <a:srgbClr val="0B1220"/>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a:t>
          </a:r>
          <a:r>
            <a:rPr lang="en-IN" sz="2400" b="1"/>
            <a:t>KEY BUSINESS INSIGHTS</a:t>
          </a:r>
        </a:p>
        <a:p>
          <a:pPr algn="ctr"/>
          <a:endParaRPr lang="en-IN" sz="1100"/>
        </a:p>
      </xdr:txBody>
    </xdr:sp>
    <xdr:clientData/>
  </xdr:twoCellAnchor>
  <xdr:oneCellAnchor>
    <xdr:from>
      <xdr:col>6</xdr:col>
      <xdr:colOff>462644</xdr:colOff>
      <xdr:row>7</xdr:row>
      <xdr:rowOff>0</xdr:rowOff>
    </xdr:from>
    <xdr:ext cx="1296189" cy="311496"/>
    <xdr:sp macro="" textlink="">
      <xdr:nvSpPr>
        <xdr:cNvPr id="20" name="TextBox 19">
          <a:extLst>
            <a:ext uri="{FF2B5EF4-FFF2-40B4-BE49-F238E27FC236}">
              <a16:creationId xmlns:a16="http://schemas.microsoft.com/office/drawing/2014/main" id="{351CF3A7-4375-D9E5-A5AC-9EE5537AA8FF}"/>
            </a:ext>
          </a:extLst>
        </xdr:cNvPr>
        <xdr:cNvSpPr txBox="1"/>
      </xdr:nvSpPr>
      <xdr:spPr>
        <a:xfrm>
          <a:off x="1823358" y="1074964"/>
          <a:ext cx="129618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400" b="1" i="0">
              <a:solidFill>
                <a:schemeClr val="bg1">
                  <a:lumMod val="85000"/>
                </a:schemeClr>
              </a:solidFill>
              <a:effectLst/>
              <a:latin typeface="+mn-lt"/>
              <a:ea typeface="+mn-ea"/>
              <a:cs typeface="+mn-cs"/>
            </a:rPr>
            <a:t>Total Revenue</a:t>
          </a:r>
          <a:r>
            <a:rPr lang="en-US" sz="1400" b="0" i="0">
              <a:solidFill>
                <a:schemeClr val="bg1">
                  <a:lumMod val="85000"/>
                </a:schemeClr>
              </a:solidFill>
              <a:effectLst/>
              <a:latin typeface="+mn-lt"/>
              <a:ea typeface="+mn-ea"/>
              <a:cs typeface="+mn-cs"/>
            </a:rPr>
            <a:t> </a:t>
          </a:r>
          <a:endParaRPr lang="en-IN" sz="1400">
            <a:solidFill>
              <a:schemeClr val="bg1">
                <a:lumMod val="85000"/>
              </a:schemeClr>
            </a:solidFill>
          </a:endParaRPr>
        </a:p>
      </xdr:txBody>
    </xdr:sp>
    <xdr:clientData/>
  </xdr:oneCellAnchor>
  <xdr:oneCellAnchor>
    <xdr:from>
      <xdr:col>12</xdr:col>
      <xdr:colOff>204107</xdr:colOff>
      <xdr:row>7</xdr:row>
      <xdr:rowOff>6804</xdr:rowOff>
    </xdr:from>
    <xdr:ext cx="1197429" cy="311496"/>
    <xdr:sp macro="" textlink="">
      <xdr:nvSpPr>
        <xdr:cNvPr id="22" name="TextBox 21">
          <a:extLst>
            <a:ext uri="{FF2B5EF4-FFF2-40B4-BE49-F238E27FC236}">
              <a16:creationId xmlns:a16="http://schemas.microsoft.com/office/drawing/2014/main" id="{D898D0B9-5877-069B-FE24-E6CEC44333EA}"/>
            </a:ext>
          </a:extLst>
        </xdr:cNvPr>
        <xdr:cNvSpPr txBox="1"/>
      </xdr:nvSpPr>
      <xdr:spPr>
        <a:xfrm>
          <a:off x="5442857" y="1081768"/>
          <a:ext cx="119742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i="0">
              <a:solidFill>
                <a:schemeClr val="bg1">
                  <a:lumMod val="85000"/>
                </a:schemeClr>
              </a:solidFill>
              <a:effectLst/>
              <a:latin typeface="+mn-lt"/>
              <a:ea typeface="+mn-ea"/>
              <a:cs typeface="+mn-cs"/>
            </a:rPr>
            <a:t>Total Orders</a:t>
          </a:r>
          <a:endParaRPr lang="en-IN" sz="1400" b="1">
            <a:solidFill>
              <a:schemeClr val="bg1">
                <a:lumMod val="85000"/>
              </a:schemeClr>
            </a:solidFill>
          </a:endParaRPr>
        </a:p>
      </xdr:txBody>
    </xdr:sp>
    <xdr:clientData/>
  </xdr:oneCellAnchor>
  <xdr:oneCellAnchor>
    <xdr:from>
      <xdr:col>17</xdr:col>
      <xdr:colOff>262009</xdr:colOff>
      <xdr:row>6</xdr:row>
      <xdr:rowOff>176892</xdr:rowOff>
    </xdr:from>
    <xdr:ext cx="1739515" cy="311496"/>
    <xdr:sp macro="" textlink="">
      <xdr:nvSpPr>
        <xdr:cNvPr id="26" name="TextBox 25">
          <a:extLst>
            <a:ext uri="{FF2B5EF4-FFF2-40B4-BE49-F238E27FC236}">
              <a16:creationId xmlns:a16="http://schemas.microsoft.com/office/drawing/2014/main" id="{B441F09B-E500-6AC9-D12F-5D8CB8B1A50E}"/>
            </a:ext>
          </a:extLst>
        </xdr:cNvPr>
        <xdr:cNvSpPr txBox="1"/>
      </xdr:nvSpPr>
      <xdr:spPr>
        <a:xfrm>
          <a:off x="8732456" y="1068161"/>
          <a:ext cx="17395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bg1">
                  <a:lumMod val="85000"/>
                </a:schemeClr>
              </a:solidFill>
              <a:effectLst/>
              <a:latin typeface="+mn-lt"/>
              <a:ea typeface="+mn-ea"/>
              <a:cs typeface="+mn-cs"/>
            </a:rPr>
            <a:t>Average Order Value</a:t>
          </a:r>
          <a:endParaRPr lang="en-IN" sz="1400">
            <a:solidFill>
              <a:schemeClr val="bg1">
                <a:lumMod val="85000"/>
              </a:schemeClr>
            </a:solidFill>
            <a:effectLst/>
          </a:endParaRPr>
        </a:p>
      </xdr:txBody>
    </xdr:sp>
    <xdr:clientData/>
  </xdr:oneCellAnchor>
  <xdr:oneCellAnchor>
    <xdr:from>
      <xdr:col>23</xdr:col>
      <xdr:colOff>197302</xdr:colOff>
      <xdr:row>9</xdr:row>
      <xdr:rowOff>176893</xdr:rowOff>
    </xdr:from>
    <xdr:ext cx="714375" cy="585108"/>
    <xdr:sp macro="" textlink="Pivots!I93">
      <xdr:nvSpPr>
        <xdr:cNvPr id="27" name="TextBox 26">
          <a:extLst>
            <a:ext uri="{FF2B5EF4-FFF2-40B4-BE49-F238E27FC236}">
              <a16:creationId xmlns:a16="http://schemas.microsoft.com/office/drawing/2014/main" id="{43FC5D9D-F3FD-03A8-20FE-8F7FAE9CAE9D}"/>
            </a:ext>
          </a:extLst>
        </xdr:cNvPr>
        <xdr:cNvSpPr txBox="1"/>
      </xdr:nvSpPr>
      <xdr:spPr>
        <a:xfrm>
          <a:off x="12545785" y="1619250"/>
          <a:ext cx="714375" cy="585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BBB7A9D-FFC5-4426-AB41-819373F68C6B}" type="TxLink">
            <a:rPr lang="en-US" sz="2400" b="1" i="0" u="none" strike="noStrike">
              <a:solidFill>
                <a:schemeClr val="bg1"/>
              </a:solidFill>
              <a:latin typeface="Calibri"/>
              <a:ea typeface="Calibri"/>
              <a:cs typeface="Calibri"/>
            </a:rPr>
            <a:pPr/>
            <a:t>4.2</a:t>
          </a:fld>
          <a:endParaRPr lang="en-IN" sz="2400" b="1">
            <a:solidFill>
              <a:schemeClr val="bg1"/>
            </a:solidFill>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YADAV" refreshedDate="46061.696749421295" backgroundQuery="1" createdVersion="8" refreshedVersion="8" minRefreshableVersion="3" recordCount="0" supportSubquery="1" supportAdvancedDrill="1" xr:uid="{95EDDEC1-B93B-4E2D-8436-450BE12A233F}">
  <cacheSource type="external" connectionId="3"/>
  <cacheFields count="5">
    <cacheField name="[SalesData].[Payment_Method].[Payment_Method]" caption="Payment_Method" numFmtId="0" hierarchy="24" level="1">
      <sharedItems count="5">
        <s v="Bank Transfer"/>
        <s v="COD"/>
        <s v="Credit Card"/>
        <s v="Digital Wallet"/>
        <s v="PayPal"/>
      </sharedItems>
    </cacheField>
    <cacheField name="[Measures].[Total Revenue]" caption="Total Revenue" numFmtId="0" hierarchy="44" level="32767"/>
    <cacheField name="[DateTable].[Date Hierarchy].[Year]" caption="Year" numFmtId="0" hierarchy="1" level="1">
      <sharedItems containsSemiMixedTypes="0" containsNonDate="0" containsString="0"/>
    </cacheField>
    <cacheField name="[DateTable].[Date Hierarchy].[Month]" caption="Month" numFmtId="0" hierarchy="1" level="2">
      <sharedItems containsSemiMixedTypes="0" containsNonDate="0" containsString="0"/>
    </cacheField>
    <cacheField name="[DateTable].[Date Hierarchy].[DateColumn]" caption="DateColumn" numFmtId="0" hierarchy="1" level="3">
      <sharedItems containsSemiMixedTypes="0" containsNonDate="0" containsString="0"/>
    </cacheField>
  </cacheFields>
  <cacheHierarchies count="65">
    <cacheHierarchy uniqueName="[DateTable].[Date]" caption="Date" attribute="1" time="1" keyAttribute="1" defaultMemberUniqueName="[DateTable].[Date].[All]" allUniqueName="[DateTable].[Date].[All]" dimensionUniqueName="[DateTable]" displayFolder="" count="0" memberValueDatatype="7" unbalanced="0"/>
    <cacheHierarchy uniqueName="[DateTable].[Date Hierarchy]" caption="Date Hierarchy" time="1" defaultMemberUniqueName="[DateTable].[Date Hierarchy].[All]" allUniqueName="[DateTable].[Date Hierarchy].[All]" dimensionUniqueName="[DateTable]" displayFolder="" count="4" unbalanced="0">
      <fieldsUsage count="4">
        <fieldUsage x="-1"/>
        <fieldUsage x="2"/>
        <fieldUsage x="3"/>
        <fieldUsage x="4"/>
      </fieldsUsage>
    </cacheHierarchy>
    <cacheHierarchy uniqueName="[DateTable].[Year]" caption="Year" attribute="1" time="1" defaultMemberUniqueName="[DateTable].[Year].[All]" allUniqueName="[DateTable].[Year].[All]" dimensionUniqueName="[DateTable]" displayFolder="" count="0" memberValueDatatype="2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SalesData].[Transaction_ID]" caption="Transaction_ID" attribute="1" defaultMemberUniqueName="[SalesData].[Transaction_ID].[All]" allUniqueName="[SalesData].[Transaction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Month]" caption="Month" attribute="1" defaultMemberUniqueName="[SalesData].[Month].[All]" allUniqueName="[SalesData].[Month].[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Customer_Segment]" caption="Customer_Segment" attribute="1" defaultMemberUniqueName="[SalesData].[Customer_Segment].[All]" allUniqueName="[SalesData].[Customer_Segment].[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caption="Unit_Price" attribute="1" defaultMemberUniqueName="[SalesData].[Unit_Price].[All]" allUniqueName="[SalesData].[Unit_Price].[All]" dimensionUniqueName="[SalesData]" displayFolder="" count="0" memberValueDatatype="5" unbalanced="0"/>
    <cacheHierarchy uniqueName="[SalesData].[Discount_Amount]" caption="Discount_Amount" attribute="1" defaultMemberUniqueName="[SalesData].[Discount_Amount].[All]" allUniqueName="[SalesData].[Discount_Amount].[All]" dimensionUniqueName="[SalesData]" displayFolder="" count="0" memberValueDatatype="5" unbalanced="0"/>
    <cacheHierarchy uniqueName="[SalesData].[Final_Unit_Price]" caption="Final_Unit_Price" attribute="1" defaultMemberUniqueName="[SalesData].[Final_Unit_Price].[All]" allUniqueName="[SalesData].[Final_Unit_Price].[All]" dimensionUniqueName="[SalesData]" displayFolder="" count="0" memberValueDatatype="5" unbalanced="0"/>
    <cacheHierarchy uniqueName="[SalesData].[Total_Amount]" caption="Total_Amount" attribute="1" defaultMemberUniqueName="[SalesData].[Total_Amount].[All]" allUniqueName="[SalesData].[Total_Amount].[All]" dimensionUniqueName="[SalesData]" displayFolder="" count="0" memberValueDatatype="5" unbalanced="0"/>
    <cacheHierarchy uniqueName="[SalesData].[Shipping_Cost]" caption="Shipping_Cost" attribute="1" defaultMemberUniqueName="[SalesData].[Shipping_Cost].[All]" allUniqueName="[SalesData].[Shipping_Cost].[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2" memberValueDatatype="130" unbalanced="0">
      <fieldsUsage count="2">
        <fieldUsage x="-1"/>
        <fieldUsage x="0"/>
      </fieldsUsage>
    </cacheHierarchy>
    <cacheHierarchy uniqueName="[SalesData].[Order_Status]" caption="Order_Status" attribute="1" defaultMemberUniqueName="[SalesData].[Order_Status].[All]" allUniqueName="[SalesData].[Order_Status].[All]" dimensionUniqueName="[SalesData]" displayFolder="" count="0" memberValueDatatype="130" unbalanced="0"/>
    <cacheHierarchy uniqueName="[SalesData].[Customer_Satisfaction]" caption="Customer_Satisfaction" attribute="1" defaultMemberUniqueName="[SalesData].[Customer_Satisfaction].[All]" allUniqueName="[SalesData].[Customer_Satisfaction].[All]" dimensionUniqueName="[SalesData]" displayFolder="" count="0" memberValueDatatype="5" unbalanced="0"/>
    <cacheHierarchy uniqueName="[SalesData].[Marketing_Channel]" caption="Marketing_Channel" attribute="1" defaultMemberUniqueName="[SalesData].[Marketing_Channel].[All]" allUniqueName="[SalesData].[Marketing_Channel].[All]" dimensionUniqueName="[SalesData]" displayFolder="" count="0" memberValueDatatype="130" unbalanced="0"/>
    <cacheHierarchy uniqueName="[SalesData].[Year_Month]" caption="Year_Month" attribute="1" defaultMemberUniqueName="[SalesData].[Year_Month].[All]" allUniqueName="[SalesData].[Year_Month].[All]" dimensionUniqueName="[SalesData]" displayFolder="" count="0" memberValueDatatype="130" unbalanced="0"/>
    <cacheHierarchy uniqueName="[SalesData].[Profit_Margin_Estimate]" caption="Profit_Margin_Estimate" attribute="1" defaultMemberUniqueName="[SalesData].[Profit_Margin_Estimate].[All]" allUniqueName="[SalesData].[Profit_Margin_Estimate].[All]" dimensionUniqueName="[SalesData]" displayFolder="" count="0" memberValueDatatype="5" unbalanced="0"/>
    <cacheHierarchy uniqueName="[SalesData].[Season]" caption="Season" attribute="1" defaultMemberUniqueName="[SalesData].[Season].[All]" allUniqueName="[SalesData].[Season].[All]" dimensionUniqueName="[SalesData]" displayFolder="" count="0" memberValueDatatype="130" unbalanced="0"/>
    <cacheHierarchy uniqueName="[Measures].[Latest Year]" caption="Latest Year" measure="1" displayFolder="" measureGroup="DateTable" count="0"/>
    <cacheHierarchy uniqueName="[Measures].[Revenue Latest Year]" caption="Revenue Latest Year" measure="1" displayFolder="" measureGroup="DateTable" count="0"/>
    <cacheHierarchy uniqueName="[Measures].[Revenue Previous Year]" caption="Revenue Previous Year" measure="1" displayFolder="" measureGroup="DateTable" count="0"/>
    <cacheHierarchy uniqueName="[Measures].[Revenue YoY %]" caption="Revenue YoY %" measure="1" displayFolder="" measureGroup="DateTable" count="0"/>
    <cacheHierarchy uniqueName="[Measures].[Orders Latest Year]" caption="Orders Latest Year" measure="1" displayFolder="" measureGroup="DateTable" count="0"/>
    <cacheHierarchy uniqueName="[Measures].[Orders Previous Year]" caption="Orders Previous Year" measure="1" displayFolder="" measureGroup="DateTable" count="0"/>
    <cacheHierarchy uniqueName="[Measures].[Orders YoY %]" caption="Orders YoY %" measure="1" displayFolder="" measureGroup="DateTable" count="0"/>
    <cacheHierarchy uniqueName="[Measures].[AOV Latest Year]" caption="AOV Latest Year" measure="1" displayFolder="" measureGroup="DateTable" count="0"/>
    <cacheHierarchy uniqueName="[Measures].[AOV Previous Year]" caption="AOV Previous Year" measure="1" displayFolder="" measureGroup="DateTable" count="0"/>
    <cacheHierarchy uniqueName="[Measures].[AOV YoY %]" caption="AOV YoY %" measure="1" displayFolder="" measureGroup="DateTable" count="0"/>
    <cacheHierarchy uniqueName="[Measures].[CSAT Latest Year]" caption="CSAT Latest Year" measure="1" displayFolder="" measureGroup="DateTable" count="0"/>
    <cacheHierarchy uniqueName="[Measures].[CSAT Previous Year]" caption="CSAT Previous Year" measure="1" displayFolder="" measureGroup="DateTable" count="0"/>
    <cacheHierarchy uniqueName="[Measures].[CSAT YoY]" caption="CSAT YoY" measure="1" displayFolder="" measureGroup="DateTable" count="0"/>
    <cacheHierarchy uniqueName="[Measures].[Total Revenue]" caption="Total Revenue" measure="1" displayFolder="" measureGroup="SalesData" count="0" oneField="1">
      <fieldsUsage count="1">
        <fieldUsage x="1"/>
      </fieldsUsage>
    </cacheHierarchy>
    <cacheHierarchy uniqueName="[Measures].[Fulfillment Rate]" caption="Fulfillment Rate" measure="1" displayFolder="" measureGroup="SalesData" count="0"/>
    <cacheHierarchy uniqueName="[Measures].[AOV]" caption="AOV" measure="1" displayFolder="" measureGroup="SalesData" count="0"/>
    <cacheHierarchy uniqueName="[Measures].[Cancellation Rate]" caption="Cancellation Rate" measure="1" displayFolder="" measureGroup="SalesData" count="0"/>
    <cacheHierarchy uniqueName="[Measures].[Customer Satisfaction]" caption="Customer Satisfaction" measure="1" displayFolder="" measureGroup="SalesData" count="0"/>
    <cacheHierarchy uniqueName="[Measures].[Total Orders]" caption="Total Orders"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y uniqueName="[Measures].[_Total Revenue Goal]" caption="_Total Revenue Goal" measure="1" displayFolder="" measureGroup="SalesData" count="0" hidden="1"/>
    <cacheHierarchy uniqueName="[Measures].[_Total Revenue Status]" caption="_Total Revenue Status" measure="1" displayFolder="" measureGroup="SalesData" count="0" hidden="1"/>
    <cacheHierarchy uniqueName="[Measures].[_Fulfillment Rate Goal]" caption="_Fulfillment Rate Goal" measure="1" displayFolder="" measureGroup="SalesData" count="0" hidden="1"/>
    <cacheHierarchy uniqueName="[Measures].[_Fulfillment Rate Status]" caption="_Fulfillment Rate Status" measure="1" displayFolder="" measureGroup="SalesData" count="0" hidden="1"/>
    <cacheHierarchy uniqueName="[Measures].[_AOV Goal]" caption="_AOV Goal" measure="1" displayFolder="" measureGroup="SalesData" count="0" hidden="1"/>
    <cacheHierarchy uniqueName="[Measures].[_AOV Status]" caption="_AOV Status" measure="1" displayFolder="" measureGroup="SalesData" count="0" hidden="1"/>
    <cacheHierarchy uniqueName="[Measures].[_Cancellation Rate Goal]" caption="_Cancellation Rate Goal" measure="1" displayFolder="" measureGroup="SalesData" count="0" hidden="1"/>
    <cacheHierarchy uniqueName="[Measures].[_Cancellation Rate Status]" caption="_Cancellation Rate Status" measure="1" displayFolder="" measureGroup="SalesData" count="0" hidden="1"/>
    <cacheHierarchy uniqueName="[Measures].[_Customer Satisfaction Goal]" caption="_Customer Satisfaction Goal" measure="1" displayFolder="" measureGroup="SalesData" count="0" hidden="1"/>
    <cacheHierarchy uniqueName="[Measures].[_Customer Satisfaction Status]" caption="_Customer Satisfaction Status" measure="1" displayFolder="" measureGroup="SalesData" count="0" hidden="1"/>
    <cacheHierarchy uniqueName="[Measures].[_Total Orders Goal]" caption="_Total Orders Goal" measure="1" displayFolder="" measureGroup="SalesData" count="0" hidden="1"/>
    <cacheHierarchy uniqueName="[Measures].[_Total Orders Status]" caption="_Total Orders Status" measure="1" displayFolder="" measureGroup="SalesData" count="0" hidden="1"/>
  </cacheHierarchies>
  <kpis count="6">
    <kpi uniqueName="Total Revenue" caption="Total Revenue" displayFolder="" measureGroup="SalesData" parent="" value="[Measures].[Total Revenue]" goal="[Measures].[_Total Revenue Goal]" status="[Measures].[_Total Revenue Status]" trend="" weight=""/>
    <kpi uniqueName="Fulfillment Rate" caption="Fulfillment Rate" displayFolder="" measureGroup="SalesData" parent="" value="[Measures].[Fulfillment Rate]" goal="[Measures].[_Fulfillment Rate Goal]" status="[Measures].[_Fulfillment Rate Status]" trend="" weight=""/>
    <kpi uniqueName="AOV" caption="AOV" displayFolder="" measureGroup="SalesData" parent="" value="[Measures].[AOV]" goal="[Measures].[_AOV Goal]" status="[Measures].[_AOV Status]" trend="" weight=""/>
    <kpi uniqueName="Cancellation Rate" caption="Cancellation Rate" displayFolder="" measureGroup="SalesData" parent="" value="[Measures].[Cancellation Rate]" goal="[Measures].[_Cancellation Rate Goal]" status="[Measures].[_Cancellation Rate Status]" trend="" weight=""/>
    <kpi uniqueName="Customer Satisfaction" caption="Customer Satisfaction" displayFolder="" measureGroup="SalesData" parent="" value="[Measures].[Customer Satisfaction]" goal="[Measures].[_Customer Satisfaction Goal]" status="[Measures].[_Customer Satisfaction Status]" trend="" weight=""/>
    <kpi uniqueName="Total Orders" caption="Total Orders" displayFolder="" measureGroup="SalesData" parent="" value="[Measures].[Total Orders]" goal="[Measures].[_Total Orders Goal]" status="[Measures].[_Total Orders Status]" trend="" weight=""/>
  </kpis>
  <dimensions count="3">
    <dimension name="DateTable" uniqueName="[DateTable]" caption="DateTable"/>
    <dimension measure="1" name="Measures" uniqueName="[Measures]" caption="Measures"/>
    <dimension name="SalesData" uniqueName="[SalesData]" caption="SalesData"/>
  </dimensions>
  <measureGroups count="2">
    <measureGroup name="DateTable" caption="DateTable"/>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YADAV" refreshedDate="46061.697040277781" backgroundQuery="1" createdVersion="8" refreshedVersion="8" minRefreshableVersion="3" recordCount="0" supportSubquery="1" supportAdvancedDrill="1" xr:uid="{2BD29259-0F14-41FC-B8BB-9214AD693A7B}">
  <cacheSource type="external" connectionId="3"/>
  <cacheFields count="4">
    <cacheField name="[SalesData].[Order_Status].[Order_Status]" caption="Order_Status" numFmtId="0" hierarchy="25" level="1">
      <sharedItems count="5">
        <s v="Cancelled"/>
        <s v="Delivered"/>
        <s v="Processing"/>
        <s v="Returned"/>
        <s v="Shipped"/>
      </sharedItems>
    </cacheField>
    <cacheField name="[Measures].[Total Orders]" caption="Total Orders" numFmtId="0" hierarchy="49" level="32767"/>
    <cacheField name="[SalesData].[Region].[Region]" caption="Region" numFmtId="0" hierarchy="15" level="1">
      <sharedItems containsSemiMixedTypes="0" containsNonDate="0" containsString="0"/>
    </cacheField>
    <cacheField name="Unsupported0" numFmtId="0" hierarchy="65" level="32767">
      <extLst>
        <ext xmlns:x14="http://schemas.microsoft.com/office/spreadsheetml/2009/9/main" uri="{63CAB8AC-B538-458d-9737-405883B0398D}">
          <x14:cacheField ignore="1"/>
        </ext>
      </extLst>
    </cacheField>
  </cacheFields>
  <cacheHierarchies count="66">
    <cacheHierarchy uniqueName="[DateTable].[Date]" caption="Date" attribute="1" time="1" keyAttribute="1" defaultMemberUniqueName="[DateTable].[Date].[All]" allUniqueName="[DateTable].[Date].[All]" dimensionUniqueName="[DateTable]" displayFolder="" count="0" memberValueDatatype="7" unbalanced="0"/>
    <cacheHierarchy uniqueName="[DateTable].[Date Hierarchy]" caption="Date Hierarchy" time="1" defaultMemberUniqueName="[DateTable].[Date Hierarchy].[All]" allUniqueName="[DateTable].[Date Hierarchy].[All]" dimensionUniqueName="[DateTable]" displayFolder="" count="4" unbalanced="0"/>
    <cacheHierarchy uniqueName="[DateTable].[Year]" caption="Year" attribute="1" time="1" defaultMemberUniqueName="[DateTable].[Year].[All]" allUniqueName="[DateTable].[Year].[All]" dimensionUniqueName="[DateTable]" displayFolder="" count="0" memberValueDatatype="2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SalesData].[Transaction_ID]" caption="Transaction_ID" attribute="1" defaultMemberUniqueName="[SalesData].[Transaction_ID].[All]" allUniqueName="[SalesData].[Transaction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Month]" caption="Month" attribute="1" defaultMemberUniqueName="[SalesData].[Month].[All]" allUniqueName="[SalesData].[Month].[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Country]" caption="Country" attribute="1" defaultMemberUniqueName="[SalesData].[Country].[All]" allUniqueName="[SalesData].[Country].[All]" dimensionUniqueName="[SalesData]" displayFolder="" count="0" memberValueDatatype="130" unbalanced="0"/>
    <cacheHierarchy uniqueName="[SalesData].[Customer_Segment]" caption="Customer_Segment" attribute="1" defaultMemberUniqueName="[SalesData].[Customer_Segment].[All]" allUniqueName="[SalesData].[Customer_Segment].[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caption="Unit_Price" attribute="1" defaultMemberUniqueName="[SalesData].[Unit_Price].[All]" allUniqueName="[SalesData].[Unit_Price].[All]" dimensionUniqueName="[SalesData]" displayFolder="" count="0" memberValueDatatype="5" unbalanced="0"/>
    <cacheHierarchy uniqueName="[SalesData].[Discount_Amount]" caption="Discount_Amount" attribute="1" defaultMemberUniqueName="[SalesData].[Discount_Amount].[All]" allUniqueName="[SalesData].[Discount_Amount].[All]" dimensionUniqueName="[SalesData]" displayFolder="" count="0" memberValueDatatype="5" unbalanced="0"/>
    <cacheHierarchy uniqueName="[SalesData].[Final_Unit_Price]" caption="Final_Unit_Price" attribute="1" defaultMemberUniqueName="[SalesData].[Final_Unit_Price].[All]" allUniqueName="[SalesData].[Final_Unit_Price].[All]" dimensionUniqueName="[SalesData]" displayFolder="" count="0" memberValueDatatype="5" unbalanced="0"/>
    <cacheHierarchy uniqueName="[SalesData].[Total_Amount]" caption="Total_Amount" attribute="1" defaultMemberUniqueName="[SalesData].[Total_Amount].[All]" allUniqueName="[SalesData].[Total_Amount].[All]" dimensionUniqueName="[SalesData]" displayFolder="" count="0" memberValueDatatype="5" unbalanced="0"/>
    <cacheHierarchy uniqueName="[SalesData].[Shipping_Cost]" caption="Shipping_Cost" attribute="1" defaultMemberUniqueName="[SalesData].[Shipping_Cost].[All]" allUniqueName="[SalesData].[Shipping_Cost].[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0" memberValueDatatype="130" unbalanced="0"/>
    <cacheHierarchy uniqueName="[SalesData].[Order_Status]" caption="Order_Status" attribute="1" defaultMemberUniqueName="[SalesData].[Order_Status].[All]" allUniqueName="[SalesData].[Order_Status].[All]" dimensionUniqueName="[SalesData]" displayFolder="" count="2" memberValueDatatype="130" unbalanced="0">
      <fieldsUsage count="2">
        <fieldUsage x="-1"/>
        <fieldUsage x="0"/>
      </fieldsUsage>
    </cacheHierarchy>
    <cacheHierarchy uniqueName="[SalesData].[Customer_Satisfaction]" caption="Customer_Satisfaction" attribute="1" defaultMemberUniqueName="[SalesData].[Customer_Satisfaction].[All]" allUniqueName="[SalesData].[Customer_Satisfaction].[All]" dimensionUniqueName="[SalesData]" displayFolder="" count="0" memberValueDatatype="5" unbalanced="0"/>
    <cacheHierarchy uniqueName="[SalesData].[Marketing_Channel]" caption="Marketing_Channel" attribute="1" defaultMemberUniqueName="[SalesData].[Marketing_Channel].[All]" allUniqueName="[SalesData].[Marketing_Channel].[All]" dimensionUniqueName="[SalesData]" displayFolder="" count="2" memberValueDatatype="130" unbalanced="0"/>
    <cacheHierarchy uniqueName="[SalesData].[Year_Month]" caption="Year_Month" attribute="1" defaultMemberUniqueName="[SalesData].[Year_Month].[All]" allUniqueName="[SalesData].[Year_Month].[All]" dimensionUniqueName="[SalesData]" displayFolder="" count="0" memberValueDatatype="130" unbalanced="0"/>
    <cacheHierarchy uniqueName="[SalesData].[Profit_Margin_Estimate]" caption="Profit_Margin_Estimate" attribute="1" defaultMemberUniqueName="[SalesData].[Profit_Margin_Estimate].[All]" allUniqueName="[SalesData].[Profit_Margin_Estimate].[All]" dimensionUniqueName="[SalesData]" displayFolder="" count="0" memberValueDatatype="5" unbalanced="0"/>
    <cacheHierarchy uniqueName="[SalesData].[Season]" caption="Season" attribute="1" defaultMemberUniqueName="[SalesData].[Season].[All]" allUniqueName="[SalesData].[Season].[All]" dimensionUniqueName="[SalesData]" displayFolder="" count="0" memberValueDatatype="130" unbalanced="0"/>
    <cacheHierarchy uniqueName="[Measures].[Latest Year]" caption="Latest Year" measure="1" displayFolder="" measureGroup="DateTable" count="0"/>
    <cacheHierarchy uniqueName="[Measures].[Revenue Latest Year]" caption="Revenue Latest Year" measure="1" displayFolder="" measureGroup="DateTable" count="0"/>
    <cacheHierarchy uniqueName="[Measures].[Revenue Previous Year]" caption="Revenue Previous Year" measure="1" displayFolder="" measureGroup="DateTable" count="0"/>
    <cacheHierarchy uniqueName="[Measures].[Revenue YoY %]" caption="Revenue YoY %" measure="1" displayFolder="" measureGroup="DateTable" count="0"/>
    <cacheHierarchy uniqueName="[Measures].[Orders Latest Year]" caption="Orders Latest Year" measure="1" displayFolder="" measureGroup="DateTable" count="0"/>
    <cacheHierarchy uniqueName="[Measures].[Orders Previous Year]" caption="Orders Previous Year" measure="1" displayFolder="" measureGroup="DateTable" count="0"/>
    <cacheHierarchy uniqueName="[Measures].[Orders YoY %]" caption="Orders YoY %" measure="1" displayFolder="" measureGroup="DateTable" count="0"/>
    <cacheHierarchy uniqueName="[Measures].[AOV Latest Year]" caption="AOV Latest Year" measure="1" displayFolder="" measureGroup="DateTable" count="0"/>
    <cacheHierarchy uniqueName="[Measures].[AOV Previous Year]" caption="AOV Previous Year" measure="1" displayFolder="" measureGroup="DateTable" count="0"/>
    <cacheHierarchy uniqueName="[Measures].[AOV YoY %]" caption="AOV YoY %" measure="1" displayFolder="" measureGroup="DateTable" count="0"/>
    <cacheHierarchy uniqueName="[Measures].[CSAT Latest Year]" caption="CSAT Latest Year" measure="1" displayFolder="" measureGroup="DateTable" count="0"/>
    <cacheHierarchy uniqueName="[Measures].[CSAT Previous Year]" caption="CSAT Previous Year" measure="1" displayFolder="" measureGroup="DateTable" count="0"/>
    <cacheHierarchy uniqueName="[Measures].[CSAT YoY]" caption="CSAT YoY" measure="1" displayFolder="" measureGroup="DateTable" count="0"/>
    <cacheHierarchy uniqueName="[Measures].[Total Revenue]" caption="Total Revenue" measure="1" displayFolder="" measureGroup="SalesData" count="0"/>
    <cacheHierarchy uniqueName="[Measures].[Fulfillment Rate]" caption="Fulfillment Rate" measure="1" displayFolder="" measureGroup="SalesData" count="0"/>
    <cacheHierarchy uniqueName="[Measures].[AOV]" caption="AOV" measure="1" displayFolder="" measureGroup="SalesData" count="0"/>
    <cacheHierarchy uniqueName="[Measures].[Cancellation Rate]" caption="Cancellation Rate" measure="1" displayFolder="" measureGroup="SalesData" count="0"/>
    <cacheHierarchy uniqueName="[Measures].[Customer Satisfaction]" caption="Customer Satisfaction" measure="1" displayFolder="" measureGroup="SalesData" count="0"/>
    <cacheHierarchy uniqueName="[Measures].[Total Orders]" caption="Total Orders" measure="1" displayFolder="" measureGroup="SalesData" count="0" oneField="1">
      <fieldsUsage count="1">
        <fieldUsage x="1"/>
      </fieldsUsage>
    </cacheHierarchy>
    <cacheHierarchy uniqueName="[Measures].[__XL_Count SalesData]" caption="__XL_Count SalesData" measure="1" displayFolder="" measureGroup="SalesData"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y uniqueName="[Measures].[_Total Revenue Goal]" caption="_Total Revenue Goal" measure="1" displayFolder="" measureGroup="SalesData" count="0" hidden="1"/>
    <cacheHierarchy uniqueName="[Measures].[_Total Revenue Status]" caption="_Total Revenue Status" measure="1" displayFolder="" measureGroup="SalesData" count="0" hidden="1"/>
    <cacheHierarchy uniqueName="[Measures].[_Fulfillment Rate Goal]" caption="_Fulfillment Rate Goal" measure="1" displayFolder="" measureGroup="SalesData" count="0" hidden="1"/>
    <cacheHierarchy uniqueName="[Measures].[_Fulfillment Rate Status]" caption="_Fulfillment Rate Status" measure="1" displayFolder="" measureGroup="SalesData" count="0" hidden="1"/>
    <cacheHierarchy uniqueName="[Measures].[_AOV Goal]" caption="_AOV Goal" measure="1" displayFolder="" measureGroup="SalesData" count="0" hidden="1"/>
    <cacheHierarchy uniqueName="[Measures].[_AOV Status]" caption="_AOV Status" measure="1" displayFolder="" measureGroup="SalesData" count="0" hidden="1"/>
    <cacheHierarchy uniqueName="[Measures].[_Cancellation Rate Goal]" caption="_Cancellation Rate Goal" measure="1" displayFolder="" measureGroup="SalesData" count="0" hidden="1"/>
    <cacheHierarchy uniqueName="[Measures].[_Cancellation Rate Status]" caption="_Cancellation Rate Status" measure="1" displayFolder="" measureGroup="SalesData" count="0" hidden="1"/>
    <cacheHierarchy uniqueName="[Measures].[_Customer Satisfaction Goal]" caption="_Customer Satisfaction Goal" measure="1" displayFolder="" measureGroup="SalesData" count="0" hidden="1"/>
    <cacheHierarchy uniqueName="[Measures].[_Customer Satisfaction Status]" caption="_Customer Satisfaction Status" measure="1" displayFolder="" measureGroup="SalesData" count="0" hidden="1"/>
    <cacheHierarchy uniqueName="[Measures].[_Total Orders Goal]" caption="_Total Orders Goal" measure="1" displayFolder="" measureGroup="SalesData" count="0" hidden="1"/>
    <cacheHierarchy uniqueName="[Measures].[_Total Orders Status]" caption="_Total Orders Status" measure="1" displayFolder="" measureGroup="SalesData" count="0" hidden="1"/>
    <cacheHierarchy uniqueName="Unsupported0" caption="Date" measure="1" count="0">
      <extLst>
        <ext xmlns:x14="http://schemas.microsoft.com/office/spreadsheetml/2009/9/main" uri="{8CF416AD-EC4C-4aba-99F5-12A058AE0983}">
          <x14:cacheHierarchy ignore="1"/>
        </ext>
      </extLst>
    </cacheHierarchy>
  </cacheHierarchies>
  <kpis count="6">
    <kpi uniqueName="Total Revenue" caption="Total Revenue" displayFolder="" measureGroup="SalesData" parent="" value="[Measures].[Total Revenue]" goal="[Measures].[_Total Revenue Goal]" status="[Measures].[_Total Revenue Status]" trend="" weight=""/>
    <kpi uniqueName="Fulfillment Rate" caption="Fulfillment Rate" displayFolder="" measureGroup="SalesData" parent="" value="[Measures].[Fulfillment Rate]" goal="[Measures].[_Fulfillment Rate Goal]" status="[Measures].[_Fulfillment Rate Status]" trend="" weight=""/>
    <kpi uniqueName="AOV" caption="AOV" displayFolder="" measureGroup="SalesData" parent="" value="[Measures].[AOV]" goal="[Measures].[_AOV Goal]" status="[Measures].[_AOV Status]" trend="" weight=""/>
    <kpi uniqueName="Cancellation Rate" caption="Cancellation Rate" displayFolder="" measureGroup="SalesData" parent="" value="[Measures].[Cancellation Rate]" goal="[Measures].[_Cancellation Rate Goal]" status="[Measures].[_Cancellation Rate Status]" trend="" weight=""/>
    <kpi uniqueName="Customer Satisfaction" caption="Customer Satisfaction" displayFolder="" measureGroup="SalesData" parent="" value="[Measures].[Customer Satisfaction]" goal="[Measures].[_Customer Satisfaction Goal]" status="[Measures].[_Customer Satisfaction Status]" trend="" weight=""/>
    <kpi uniqueName="Total Orders" caption="Total Orders" displayFolder="" measureGroup="SalesData" parent="" value="[Measures].[Total Orders]" goal="[Measures].[_Total Orders Goal]" status="[Measures].[_Total Orders Status]" trend="" weight=""/>
  </kpis>
  <dimensions count="3">
    <dimension name="DateTable" uniqueName="[DateTable]" caption="DateTable"/>
    <dimension measure="1" name="Measures" uniqueName="[Measures]" caption="Measures"/>
    <dimension name="SalesData" uniqueName="[SalesData]" caption="SalesData"/>
  </dimensions>
  <measureGroups count="2">
    <measureGroup name="DateTable" caption="DateTable"/>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YADAV" refreshedDate="46061.697040856481" backgroundQuery="1" createdVersion="8" refreshedVersion="8" minRefreshableVersion="3" recordCount="0" supportSubquery="1" supportAdvancedDrill="1" xr:uid="{B58E1B61-2653-49C2-AD5E-22CF9D0596BF}">
  <cacheSource type="external" connectionId="3"/>
  <cacheFields count="2">
    <cacheField name="[SalesData].[Region].[Region]" caption="Region" numFmtId="0" hierarchy="15" level="1">
      <sharedItems count="4">
        <s v="Asia Pacific"/>
        <s v="Europe"/>
        <s v="Latin America"/>
        <s v="North America"/>
      </sharedItems>
    </cacheField>
    <cacheField name="[Measures].[Total Revenue]" caption="Total Revenue" numFmtId="0" hierarchy="44" level="32767"/>
  </cacheFields>
  <cacheHierarchies count="65">
    <cacheHierarchy uniqueName="[DateTable].[Date]" caption="Date" attribute="1" time="1" keyAttribute="1" defaultMemberUniqueName="[DateTable].[Date].[All]" allUniqueName="[DateTable].[Date].[All]" dimensionUniqueName="[DateTable]" displayFolder="" count="0" memberValueDatatype="7" unbalanced="0"/>
    <cacheHierarchy uniqueName="[DateTable].[Date Hierarchy]" caption="Date Hierarchy" time="1" defaultMemberUniqueName="[DateTable].[Date Hierarchy].[All]" allUniqueName="[DateTable].[Date Hierarchy].[All]" dimensionUniqueName="[DateTable]" displayFolder="" count="4" unbalanced="0"/>
    <cacheHierarchy uniqueName="[DateTable].[Year]" caption="Year" attribute="1" time="1" defaultMemberUniqueName="[DateTable].[Year].[All]" allUniqueName="[DateTable].[Year].[All]" dimensionUniqueName="[DateTable]" displayFolder="" count="0" memberValueDatatype="2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SalesData].[Transaction_ID]" caption="Transaction_ID" attribute="1" defaultMemberUniqueName="[SalesData].[Transaction_ID].[All]" allUniqueName="[SalesData].[Transaction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Month]" caption="Month" attribute="1" defaultMemberUniqueName="[SalesData].[Month].[All]" allUniqueName="[SalesData].[Month].[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0"/>
      </fieldsUsage>
    </cacheHierarchy>
    <cacheHierarchy uniqueName="[SalesData].[Country]" caption="Country" attribute="1" defaultMemberUniqueName="[SalesData].[Country].[All]" allUniqueName="[SalesData].[Country].[All]" dimensionUniqueName="[SalesData]" displayFolder="" count="0" memberValueDatatype="130" unbalanced="0"/>
    <cacheHierarchy uniqueName="[SalesData].[Customer_Segment]" caption="Customer_Segment" attribute="1" defaultMemberUniqueName="[SalesData].[Customer_Segment].[All]" allUniqueName="[SalesData].[Customer_Segment].[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caption="Unit_Price" attribute="1" defaultMemberUniqueName="[SalesData].[Unit_Price].[All]" allUniqueName="[SalesData].[Unit_Price].[All]" dimensionUniqueName="[SalesData]" displayFolder="" count="0" memberValueDatatype="5" unbalanced="0"/>
    <cacheHierarchy uniqueName="[SalesData].[Discount_Amount]" caption="Discount_Amount" attribute="1" defaultMemberUniqueName="[SalesData].[Discount_Amount].[All]" allUniqueName="[SalesData].[Discount_Amount].[All]" dimensionUniqueName="[SalesData]" displayFolder="" count="0" memberValueDatatype="5" unbalanced="0"/>
    <cacheHierarchy uniqueName="[SalesData].[Final_Unit_Price]" caption="Final_Unit_Price" attribute="1" defaultMemberUniqueName="[SalesData].[Final_Unit_Price].[All]" allUniqueName="[SalesData].[Final_Unit_Price].[All]" dimensionUniqueName="[SalesData]" displayFolder="" count="0" memberValueDatatype="5" unbalanced="0"/>
    <cacheHierarchy uniqueName="[SalesData].[Total_Amount]" caption="Total_Amount" attribute="1" defaultMemberUniqueName="[SalesData].[Total_Amount].[All]" allUniqueName="[SalesData].[Total_Amount].[All]" dimensionUniqueName="[SalesData]" displayFolder="" count="0" memberValueDatatype="5" unbalanced="0"/>
    <cacheHierarchy uniqueName="[SalesData].[Shipping_Cost]" caption="Shipping_Cost" attribute="1" defaultMemberUniqueName="[SalesData].[Shipping_Cost].[All]" allUniqueName="[SalesData].[Shipping_Cost].[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0" memberValueDatatype="130" unbalanced="0"/>
    <cacheHierarchy uniqueName="[SalesData].[Order_Status]" caption="Order_Status" attribute="1" defaultMemberUniqueName="[SalesData].[Order_Status].[All]" allUniqueName="[SalesData].[Order_Status].[All]" dimensionUniqueName="[SalesData]" displayFolder="" count="0" memberValueDatatype="130" unbalanced="0"/>
    <cacheHierarchy uniqueName="[SalesData].[Customer_Satisfaction]" caption="Customer_Satisfaction" attribute="1" defaultMemberUniqueName="[SalesData].[Customer_Satisfaction].[All]" allUniqueName="[SalesData].[Customer_Satisfaction].[All]" dimensionUniqueName="[SalesData]" displayFolder="" count="0" memberValueDatatype="5" unbalanced="0"/>
    <cacheHierarchy uniqueName="[SalesData].[Marketing_Channel]" caption="Marketing_Channel" attribute="1" defaultMemberUniqueName="[SalesData].[Marketing_Channel].[All]" allUniqueName="[SalesData].[Marketing_Channel].[All]" dimensionUniqueName="[SalesData]" displayFolder="" count="2" memberValueDatatype="130" unbalanced="0"/>
    <cacheHierarchy uniqueName="[SalesData].[Year_Month]" caption="Year_Month" attribute="1" defaultMemberUniqueName="[SalesData].[Year_Month].[All]" allUniqueName="[SalesData].[Year_Month].[All]" dimensionUniqueName="[SalesData]" displayFolder="" count="0" memberValueDatatype="130" unbalanced="0"/>
    <cacheHierarchy uniqueName="[SalesData].[Profit_Margin_Estimate]" caption="Profit_Margin_Estimate" attribute="1" defaultMemberUniqueName="[SalesData].[Profit_Margin_Estimate].[All]" allUniqueName="[SalesData].[Profit_Margin_Estimate].[All]" dimensionUniqueName="[SalesData]" displayFolder="" count="0" memberValueDatatype="5" unbalanced="0"/>
    <cacheHierarchy uniqueName="[SalesData].[Season]" caption="Season" attribute="1" defaultMemberUniqueName="[SalesData].[Season].[All]" allUniqueName="[SalesData].[Season].[All]" dimensionUniqueName="[SalesData]" displayFolder="" count="0" memberValueDatatype="130" unbalanced="0"/>
    <cacheHierarchy uniqueName="[Measures].[Latest Year]" caption="Latest Year" measure="1" displayFolder="" measureGroup="DateTable" count="0"/>
    <cacheHierarchy uniqueName="[Measures].[Revenue Latest Year]" caption="Revenue Latest Year" measure="1" displayFolder="" measureGroup="DateTable" count="0"/>
    <cacheHierarchy uniqueName="[Measures].[Revenue Previous Year]" caption="Revenue Previous Year" measure="1" displayFolder="" measureGroup="DateTable" count="0"/>
    <cacheHierarchy uniqueName="[Measures].[Revenue YoY %]" caption="Revenue YoY %" measure="1" displayFolder="" measureGroup="DateTable" count="0"/>
    <cacheHierarchy uniqueName="[Measures].[Orders Latest Year]" caption="Orders Latest Year" measure="1" displayFolder="" measureGroup="DateTable" count="0"/>
    <cacheHierarchy uniqueName="[Measures].[Orders Previous Year]" caption="Orders Previous Year" measure="1" displayFolder="" measureGroup="DateTable" count="0"/>
    <cacheHierarchy uniqueName="[Measures].[Orders YoY %]" caption="Orders YoY %" measure="1" displayFolder="" measureGroup="DateTable" count="0"/>
    <cacheHierarchy uniqueName="[Measures].[AOV Latest Year]" caption="AOV Latest Year" measure="1" displayFolder="" measureGroup="DateTable" count="0"/>
    <cacheHierarchy uniqueName="[Measures].[AOV Previous Year]" caption="AOV Previous Year" measure="1" displayFolder="" measureGroup="DateTable" count="0"/>
    <cacheHierarchy uniqueName="[Measures].[AOV YoY %]" caption="AOV YoY %" measure="1" displayFolder="" measureGroup="DateTable" count="0"/>
    <cacheHierarchy uniqueName="[Measures].[CSAT Latest Year]" caption="CSAT Latest Year" measure="1" displayFolder="" measureGroup="DateTable" count="0"/>
    <cacheHierarchy uniqueName="[Measures].[CSAT Previous Year]" caption="CSAT Previous Year" measure="1" displayFolder="" measureGroup="DateTable" count="0"/>
    <cacheHierarchy uniqueName="[Measures].[CSAT YoY]" caption="CSAT YoY" measure="1" displayFolder="" measureGroup="DateTable" count="0"/>
    <cacheHierarchy uniqueName="[Measures].[Total Revenue]" caption="Total Revenue" measure="1" displayFolder="" measureGroup="SalesData" count="0" oneField="1">
      <fieldsUsage count="1">
        <fieldUsage x="1"/>
      </fieldsUsage>
    </cacheHierarchy>
    <cacheHierarchy uniqueName="[Measures].[Fulfillment Rate]" caption="Fulfillment Rate" measure="1" displayFolder="" measureGroup="SalesData" count="0"/>
    <cacheHierarchy uniqueName="[Measures].[AOV]" caption="AOV" measure="1" displayFolder="" measureGroup="SalesData" count="0"/>
    <cacheHierarchy uniqueName="[Measures].[Cancellation Rate]" caption="Cancellation Rate" measure="1" displayFolder="" measureGroup="SalesData" count="0"/>
    <cacheHierarchy uniqueName="[Measures].[Customer Satisfaction]" caption="Customer Satisfaction" measure="1" displayFolder="" measureGroup="SalesData" count="0"/>
    <cacheHierarchy uniqueName="[Measures].[Total Orders]" caption="Total Orders"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y uniqueName="[Measures].[_Total Revenue Goal]" caption="_Total Revenue Goal" measure="1" displayFolder="" measureGroup="SalesData" count="0" hidden="1"/>
    <cacheHierarchy uniqueName="[Measures].[_Total Revenue Status]" caption="_Total Revenue Status" measure="1" displayFolder="" measureGroup="SalesData" count="0" hidden="1"/>
    <cacheHierarchy uniqueName="[Measures].[_Fulfillment Rate Goal]" caption="_Fulfillment Rate Goal" measure="1" displayFolder="" measureGroup="SalesData" count="0" hidden="1"/>
    <cacheHierarchy uniqueName="[Measures].[_Fulfillment Rate Status]" caption="_Fulfillment Rate Status" measure="1" displayFolder="" measureGroup="SalesData" count="0" hidden="1"/>
    <cacheHierarchy uniqueName="[Measures].[_AOV Goal]" caption="_AOV Goal" measure="1" displayFolder="" measureGroup="SalesData" count="0" hidden="1"/>
    <cacheHierarchy uniqueName="[Measures].[_AOV Status]" caption="_AOV Status" measure="1" displayFolder="" measureGroup="SalesData" count="0" hidden="1"/>
    <cacheHierarchy uniqueName="[Measures].[_Cancellation Rate Goal]" caption="_Cancellation Rate Goal" measure="1" displayFolder="" measureGroup="SalesData" count="0" hidden="1"/>
    <cacheHierarchy uniqueName="[Measures].[_Cancellation Rate Status]" caption="_Cancellation Rate Status" measure="1" displayFolder="" measureGroup="SalesData" count="0" hidden="1"/>
    <cacheHierarchy uniqueName="[Measures].[_Customer Satisfaction Goal]" caption="_Customer Satisfaction Goal" measure="1" displayFolder="" measureGroup="SalesData" count="0" hidden="1"/>
    <cacheHierarchy uniqueName="[Measures].[_Customer Satisfaction Status]" caption="_Customer Satisfaction Status" measure="1" displayFolder="" measureGroup="SalesData" count="0" hidden="1"/>
    <cacheHierarchy uniqueName="[Measures].[_Total Orders Goal]" caption="_Total Orders Goal" measure="1" displayFolder="" measureGroup="SalesData" count="0" hidden="1"/>
    <cacheHierarchy uniqueName="[Measures].[_Total Orders Status]" caption="_Total Orders Status" measure="1" displayFolder="" measureGroup="SalesData" count="0" hidden="1"/>
  </cacheHierarchies>
  <kpis count="6">
    <kpi uniqueName="Total Revenue" caption="Total Revenue" displayFolder="" measureGroup="SalesData" parent="" value="[Measures].[Total Revenue]" goal="[Measures].[_Total Revenue Goal]" status="[Measures].[_Total Revenue Status]" trend="" weight=""/>
    <kpi uniqueName="Fulfillment Rate" caption="Fulfillment Rate" displayFolder="" measureGroup="SalesData" parent="" value="[Measures].[Fulfillment Rate]" goal="[Measures].[_Fulfillment Rate Goal]" status="[Measures].[_Fulfillment Rate Status]" trend="" weight=""/>
    <kpi uniqueName="AOV" caption="AOV" displayFolder="" measureGroup="SalesData" parent="" value="[Measures].[AOV]" goal="[Measures].[_AOV Goal]" status="[Measures].[_AOV Status]" trend="" weight=""/>
    <kpi uniqueName="Cancellation Rate" caption="Cancellation Rate" displayFolder="" measureGroup="SalesData" parent="" value="[Measures].[Cancellation Rate]" goal="[Measures].[_Cancellation Rate Goal]" status="[Measures].[_Cancellation Rate Status]" trend="" weight=""/>
    <kpi uniqueName="Customer Satisfaction" caption="Customer Satisfaction" displayFolder="" measureGroup="SalesData" parent="" value="[Measures].[Customer Satisfaction]" goal="[Measures].[_Customer Satisfaction Goal]" status="[Measures].[_Customer Satisfaction Status]" trend="" weight=""/>
    <kpi uniqueName="Total Orders" caption="Total Orders" displayFolder="" measureGroup="SalesData" parent="" value="[Measures].[Total Orders]" goal="[Measures].[_Total Orders Goal]" status="[Measures].[_Total Orders Status]" trend="" weight=""/>
  </kpis>
  <dimensions count="3">
    <dimension name="DateTable" uniqueName="[DateTable]" caption="DateTable"/>
    <dimension measure="1" name="Measures" uniqueName="[Measures]" caption="Measures"/>
    <dimension name="SalesData" uniqueName="[SalesData]" caption="SalesData"/>
  </dimensions>
  <measureGroups count="2">
    <measureGroup name="DateTable" caption="DateTable"/>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YADAV" refreshedDate="46061.697041319443" backgroundQuery="1" createdVersion="8" refreshedVersion="8" minRefreshableVersion="3" recordCount="0" supportSubquery="1" supportAdvancedDrill="1" xr:uid="{142C34D0-9DD6-488E-86AB-A8A4839BFC8D}">
  <cacheSource type="external" connectionId="3"/>
  <cacheFields count="4">
    <cacheField name="[SalesData].[Customer_Segment].[Customer_Segment]" caption="Customer_Segment" numFmtId="0" hierarchy="17" level="1">
      <sharedItems count="4">
        <s v="Corporate"/>
        <s v="New Customer"/>
        <s v="Returning Customer"/>
        <s v="VIP Customer"/>
      </sharedItems>
    </cacheField>
    <cacheField name="[Measures].[AOV]" caption="AOV" numFmtId="0" hierarchy="46" level="32767"/>
    <cacheField name="[Measures].[Total Revenue]" caption="Total Revenue" numFmtId="0" hierarchy="44" level="32767"/>
    <cacheField name="[SalesData].[Region].[Region]" caption="Region" numFmtId="0" hierarchy="15" level="1">
      <sharedItems containsSemiMixedTypes="0" containsNonDate="0" containsString="0"/>
    </cacheField>
  </cacheFields>
  <cacheHierarchies count="65">
    <cacheHierarchy uniqueName="[DateTable].[Date]" caption="Date" attribute="1" time="1" keyAttribute="1" defaultMemberUniqueName="[DateTable].[Date].[All]" allUniqueName="[DateTable].[Date].[All]" dimensionUniqueName="[DateTable]" displayFolder="" count="0" memberValueDatatype="7" unbalanced="0"/>
    <cacheHierarchy uniqueName="[DateTable].[Date Hierarchy]" caption="Date Hierarchy" time="1" defaultMemberUniqueName="[DateTable].[Date Hierarchy].[All]" allUniqueName="[DateTable].[Date Hierarchy].[All]" dimensionUniqueName="[DateTable]" displayFolder="" count="4" unbalanced="0"/>
    <cacheHierarchy uniqueName="[DateTable].[Year]" caption="Year" attribute="1" time="1" defaultMemberUniqueName="[DateTable].[Year].[All]" allUniqueName="[DateTable].[Year].[All]" dimensionUniqueName="[DateTable]" displayFolder="" count="0" memberValueDatatype="2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SalesData].[Transaction_ID]" caption="Transaction_ID" attribute="1" defaultMemberUniqueName="[SalesData].[Transaction_ID].[All]" allUniqueName="[SalesData].[Transaction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Month]" caption="Month" attribute="1" defaultMemberUniqueName="[SalesData].[Month].[All]" allUniqueName="[SalesData].[Month].[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3"/>
      </fieldsUsage>
    </cacheHierarchy>
    <cacheHierarchy uniqueName="[SalesData].[Country]" caption="Country" attribute="1" defaultMemberUniqueName="[SalesData].[Country].[All]" allUniqueName="[SalesData].[Country].[All]" dimensionUniqueName="[SalesData]" displayFolder="" count="0" memberValueDatatype="130" unbalanced="0"/>
    <cacheHierarchy uniqueName="[SalesData].[Customer_Segment]" caption="Customer_Segment" attribute="1" defaultMemberUniqueName="[SalesData].[Customer_Segment].[All]" allUniqueName="[SalesData].[Customer_Segment].[All]" dimensionUniqueName="[SalesData]" displayFolder="" count="2" memberValueDatatype="130" unbalanced="0">
      <fieldsUsage count="2">
        <fieldUsage x="-1"/>
        <fieldUsage x="0"/>
      </fieldsUsage>
    </cacheHierarchy>
    <cacheHierarchy uniqueName="[SalesData].[Quantity]" caption="Quantity" attribute="1" defaultMemberUniqueName="[SalesData].[Quantity].[All]" allUniqueName="[SalesData].[Quantity].[All]" dimensionUniqueName="[SalesData]" displayFolder="" count="0" memberValueDatatype="20" unbalanced="0"/>
    <cacheHierarchy uniqueName="[SalesData].[Unit_Price]" caption="Unit_Price" attribute="1" defaultMemberUniqueName="[SalesData].[Unit_Price].[All]" allUniqueName="[SalesData].[Unit_Price].[All]" dimensionUniqueName="[SalesData]" displayFolder="" count="0" memberValueDatatype="5" unbalanced="0"/>
    <cacheHierarchy uniqueName="[SalesData].[Discount_Amount]" caption="Discount_Amount" attribute="1" defaultMemberUniqueName="[SalesData].[Discount_Amount].[All]" allUniqueName="[SalesData].[Discount_Amount].[All]" dimensionUniqueName="[SalesData]" displayFolder="" count="0" memberValueDatatype="5" unbalanced="0"/>
    <cacheHierarchy uniqueName="[SalesData].[Final_Unit_Price]" caption="Final_Unit_Price" attribute="1" defaultMemberUniqueName="[SalesData].[Final_Unit_Price].[All]" allUniqueName="[SalesData].[Final_Unit_Price].[All]" dimensionUniqueName="[SalesData]" displayFolder="" count="0" memberValueDatatype="5" unbalanced="0"/>
    <cacheHierarchy uniqueName="[SalesData].[Total_Amount]" caption="Total_Amount" attribute="1" defaultMemberUniqueName="[SalesData].[Total_Amount].[All]" allUniqueName="[SalesData].[Total_Amount].[All]" dimensionUniqueName="[SalesData]" displayFolder="" count="0" memberValueDatatype="5" unbalanced="0"/>
    <cacheHierarchy uniqueName="[SalesData].[Shipping_Cost]" caption="Shipping_Cost" attribute="1" defaultMemberUniqueName="[SalesData].[Shipping_Cost].[All]" allUniqueName="[SalesData].[Shipping_Cost].[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0" memberValueDatatype="130" unbalanced="0"/>
    <cacheHierarchy uniqueName="[SalesData].[Order_Status]" caption="Order_Status" attribute="1" defaultMemberUniqueName="[SalesData].[Order_Status].[All]" allUniqueName="[SalesData].[Order_Status].[All]" dimensionUniqueName="[SalesData]" displayFolder="" count="0" memberValueDatatype="130" unbalanced="0"/>
    <cacheHierarchy uniqueName="[SalesData].[Customer_Satisfaction]" caption="Customer_Satisfaction" attribute="1" defaultMemberUniqueName="[SalesData].[Customer_Satisfaction].[All]" allUniqueName="[SalesData].[Customer_Satisfaction].[All]" dimensionUniqueName="[SalesData]" displayFolder="" count="0" memberValueDatatype="5" unbalanced="0"/>
    <cacheHierarchy uniqueName="[SalesData].[Marketing_Channel]" caption="Marketing_Channel" attribute="1" defaultMemberUniqueName="[SalesData].[Marketing_Channel].[All]" allUniqueName="[SalesData].[Marketing_Channel].[All]" dimensionUniqueName="[SalesData]" displayFolder="" count="2" memberValueDatatype="130" unbalanced="0"/>
    <cacheHierarchy uniqueName="[SalesData].[Year_Month]" caption="Year_Month" attribute="1" defaultMemberUniqueName="[SalesData].[Year_Month].[All]" allUniqueName="[SalesData].[Year_Month].[All]" dimensionUniqueName="[SalesData]" displayFolder="" count="0" memberValueDatatype="130" unbalanced="0"/>
    <cacheHierarchy uniqueName="[SalesData].[Profit_Margin_Estimate]" caption="Profit_Margin_Estimate" attribute="1" defaultMemberUniqueName="[SalesData].[Profit_Margin_Estimate].[All]" allUniqueName="[SalesData].[Profit_Margin_Estimate].[All]" dimensionUniqueName="[SalesData]" displayFolder="" count="0" memberValueDatatype="5" unbalanced="0"/>
    <cacheHierarchy uniqueName="[SalesData].[Season]" caption="Season" attribute="1" defaultMemberUniqueName="[SalesData].[Season].[All]" allUniqueName="[SalesData].[Season].[All]" dimensionUniqueName="[SalesData]" displayFolder="" count="0" memberValueDatatype="130" unbalanced="0"/>
    <cacheHierarchy uniqueName="[Measures].[Latest Year]" caption="Latest Year" measure="1" displayFolder="" measureGroup="DateTable" count="0"/>
    <cacheHierarchy uniqueName="[Measures].[Revenue Latest Year]" caption="Revenue Latest Year" measure="1" displayFolder="" measureGroup="DateTable" count="0"/>
    <cacheHierarchy uniqueName="[Measures].[Revenue Previous Year]" caption="Revenue Previous Year" measure="1" displayFolder="" measureGroup="DateTable" count="0"/>
    <cacheHierarchy uniqueName="[Measures].[Revenue YoY %]" caption="Revenue YoY %" measure="1" displayFolder="" measureGroup="DateTable" count="0"/>
    <cacheHierarchy uniqueName="[Measures].[Orders Latest Year]" caption="Orders Latest Year" measure="1" displayFolder="" measureGroup="DateTable" count="0"/>
    <cacheHierarchy uniqueName="[Measures].[Orders Previous Year]" caption="Orders Previous Year" measure="1" displayFolder="" measureGroup="DateTable" count="0"/>
    <cacheHierarchy uniqueName="[Measures].[Orders YoY %]" caption="Orders YoY %" measure="1" displayFolder="" measureGroup="DateTable" count="0"/>
    <cacheHierarchy uniqueName="[Measures].[AOV Latest Year]" caption="AOV Latest Year" measure="1" displayFolder="" measureGroup="DateTable" count="0"/>
    <cacheHierarchy uniqueName="[Measures].[AOV Previous Year]" caption="AOV Previous Year" measure="1" displayFolder="" measureGroup="DateTable" count="0"/>
    <cacheHierarchy uniqueName="[Measures].[AOV YoY %]" caption="AOV YoY %" measure="1" displayFolder="" measureGroup="DateTable" count="0"/>
    <cacheHierarchy uniqueName="[Measures].[CSAT Latest Year]" caption="CSAT Latest Year" measure="1" displayFolder="" measureGroup="DateTable" count="0"/>
    <cacheHierarchy uniqueName="[Measures].[CSAT Previous Year]" caption="CSAT Previous Year" measure="1" displayFolder="" measureGroup="DateTable" count="0"/>
    <cacheHierarchy uniqueName="[Measures].[CSAT YoY]" caption="CSAT YoY" measure="1" displayFolder="" measureGroup="DateTable" count="0"/>
    <cacheHierarchy uniqueName="[Measures].[Total Revenue]" caption="Total Revenue" measure="1" displayFolder="" measureGroup="SalesData" count="0" oneField="1">
      <fieldsUsage count="1">
        <fieldUsage x="2"/>
      </fieldsUsage>
    </cacheHierarchy>
    <cacheHierarchy uniqueName="[Measures].[Fulfillment Rate]" caption="Fulfillment Rate" measure="1" displayFolder="" measureGroup="SalesData" count="0"/>
    <cacheHierarchy uniqueName="[Measures].[AOV]" caption="AOV" measure="1" displayFolder="" measureGroup="SalesData" count="0" oneField="1">
      <fieldsUsage count="1">
        <fieldUsage x="1"/>
      </fieldsUsage>
    </cacheHierarchy>
    <cacheHierarchy uniqueName="[Measures].[Cancellation Rate]" caption="Cancellation Rate" measure="1" displayFolder="" measureGroup="SalesData" count="0"/>
    <cacheHierarchy uniqueName="[Measures].[Customer Satisfaction]" caption="Customer Satisfaction" measure="1" displayFolder="" measureGroup="SalesData" count="0"/>
    <cacheHierarchy uniqueName="[Measures].[Total Orders]" caption="Total Orders"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y uniqueName="[Measures].[_Total Revenue Goal]" caption="_Total Revenue Goal" measure="1" displayFolder="" measureGroup="SalesData" count="0" hidden="1"/>
    <cacheHierarchy uniqueName="[Measures].[_Total Revenue Status]" caption="_Total Revenue Status" measure="1" displayFolder="" measureGroup="SalesData" count="0" hidden="1"/>
    <cacheHierarchy uniqueName="[Measures].[_Fulfillment Rate Goal]" caption="_Fulfillment Rate Goal" measure="1" displayFolder="" measureGroup="SalesData" count="0" hidden="1"/>
    <cacheHierarchy uniqueName="[Measures].[_Fulfillment Rate Status]" caption="_Fulfillment Rate Status" measure="1" displayFolder="" measureGroup="SalesData" count="0" hidden="1"/>
    <cacheHierarchy uniqueName="[Measures].[_AOV Goal]" caption="_AOV Goal" measure="1" displayFolder="" measureGroup="SalesData" count="0" hidden="1"/>
    <cacheHierarchy uniqueName="[Measures].[_AOV Status]" caption="_AOV Status" measure="1" displayFolder="" measureGroup="SalesData" count="0" hidden="1"/>
    <cacheHierarchy uniqueName="[Measures].[_Cancellation Rate Goal]" caption="_Cancellation Rate Goal" measure="1" displayFolder="" measureGroup="SalesData" count="0" hidden="1"/>
    <cacheHierarchy uniqueName="[Measures].[_Cancellation Rate Status]" caption="_Cancellation Rate Status" measure="1" displayFolder="" measureGroup="SalesData" count="0" hidden="1"/>
    <cacheHierarchy uniqueName="[Measures].[_Customer Satisfaction Goal]" caption="_Customer Satisfaction Goal" measure="1" displayFolder="" measureGroup="SalesData" count="0" hidden="1"/>
    <cacheHierarchy uniqueName="[Measures].[_Customer Satisfaction Status]" caption="_Customer Satisfaction Status" measure="1" displayFolder="" measureGroup="SalesData" count="0" hidden="1"/>
    <cacheHierarchy uniqueName="[Measures].[_Total Orders Goal]" caption="_Total Orders Goal" measure="1" displayFolder="" measureGroup="SalesData" count="0" hidden="1"/>
    <cacheHierarchy uniqueName="[Measures].[_Total Orders Status]" caption="_Total Orders Status" measure="1" displayFolder="" measureGroup="SalesData" count="0" hidden="1"/>
  </cacheHierarchies>
  <kpis count="6">
    <kpi uniqueName="Total Revenue" caption="Total Revenue" displayFolder="" measureGroup="SalesData" parent="" value="[Measures].[Total Revenue]" goal="[Measures].[_Total Revenue Goal]" status="[Measures].[_Total Revenue Status]" trend="" weight=""/>
    <kpi uniqueName="Fulfillment Rate" caption="Fulfillment Rate" displayFolder="" measureGroup="SalesData" parent="" value="[Measures].[Fulfillment Rate]" goal="[Measures].[_Fulfillment Rate Goal]" status="[Measures].[_Fulfillment Rate Status]" trend="" weight=""/>
    <kpi uniqueName="AOV" caption="AOV" displayFolder="" measureGroup="SalesData" parent="" value="[Measures].[AOV]" goal="[Measures].[_AOV Goal]" status="[Measures].[_AOV Status]" trend="" weight=""/>
    <kpi uniqueName="Cancellation Rate" caption="Cancellation Rate" displayFolder="" measureGroup="SalesData" parent="" value="[Measures].[Cancellation Rate]" goal="[Measures].[_Cancellation Rate Goal]" status="[Measures].[_Cancellation Rate Status]" trend="" weight=""/>
    <kpi uniqueName="Customer Satisfaction" caption="Customer Satisfaction" displayFolder="" measureGroup="SalesData" parent="" value="[Measures].[Customer Satisfaction]" goal="[Measures].[_Customer Satisfaction Goal]" status="[Measures].[_Customer Satisfaction Status]" trend="" weight=""/>
    <kpi uniqueName="Total Orders" caption="Total Orders" displayFolder="" measureGroup="SalesData" parent="" value="[Measures].[Total Orders]" goal="[Measures].[_Total Orders Goal]" status="[Measures].[_Total Orders Status]" trend="" weight=""/>
  </kpis>
  <dimensions count="3">
    <dimension name="DateTable" uniqueName="[DateTable]" caption="DateTable"/>
    <dimension measure="1" name="Measures" uniqueName="[Measures]" caption="Measures"/>
    <dimension name="SalesData" uniqueName="[SalesData]" caption="SalesData"/>
  </dimensions>
  <measureGroups count="2">
    <measureGroup name="DateTable" caption="DateTable"/>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YADAV" refreshedDate="46061.697041898151" backgroundQuery="1" createdVersion="8" refreshedVersion="8" minRefreshableVersion="3" recordCount="0" supportSubquery="1" supportAdvancedDrill="1" xr:uid="{8DDF561F-6F41-40E2-995B-BC63E7B604C7}">
  <cacheSource type="external" connectionId="3"/>
  <cacheFields count="5">
    <cacheField name="[SalesData].[Marketing_Channel].[Marketing_Channel]" caption="Marketing_Channel" numFmtId="0" hierarchy="27" level="1">
      <sharedItems count="6">
        <s v="Direct"/>
        <s v="Email Campaign"/>
        <s v="Organic Search"/>
        <s v="Paid Ads"/>
        <s v="Referral"/>
        <s v="Social Media"/>
      </sharedItems>
    </cacheField>
    <cacheField name="[Measures].[Total Revenue]" caption="Total Revenue" numFmtId="0" hierarchy="44" level="32767"/>
    <cacheField name="[Measures].[AOV]" caption="AOV" numFmtId="0" hierarchy="46" level="32767"/>
    <cacheField name="[Measures].[Total Orders]" caption="Total Orders" numFmtId="0" hierarchy="49" level="32767"/>
    <cacheField name="[SalesData].[Region].[Region]" caption="Region" numFmtId="0" hierarchy="15" level="1">
      <sharedItems containsSemiMixedTypes="0" containsNonDate="0" containsString="0"/>
    </cacheField>
  </cacheFields>
  <cacheHierarchies count="65">
    <cacheHierarchy uniqueName="[DateTable].[Date]" caption="Date" attribute="1" time="1" keyAttribute="1" defaultMemberUniqueName="[DateTable].[Date].[All]" allUniqueName="[DateTable].[Date].[All]" dimensionUniqueName="[DateTable]" displayFolder="" count="0" memberValueDatatype="7" unbalanced="0"/>
    <cacheHierarchy uniqueName="[DateTable].[Date Hierarchy]" caption="Date Hierarchy" time="1" defaultMemberUniqueName="[DateTable].[Date Hierarchy].[All]" allUniqueName="[DateTable].[Date Hierarchy].[All]" dimensionUniqueName="[DateTable]" displayFolder="" count="4" unbalanced="0"/>
    <cacheHierarchy uniqueName="[DateTable].[Year]" caption="Year" attribute="1" time="1" defaultMemberUniqueName="[DateTable].[Year].[All]" allUniqueName="[DateTable].[Year].[All]" dimensionUniqueName="[DateTable]" displayFolder="" count="0" memberValueDatatype="2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SalesData].[Transaction_ID]" caption="Transaction_ID" attribute="1" defaultMemberUniqueName="[SalesData].[Transaction_ID].[All]" allUniqueName="[SalesData].[Transaction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Month]" caption="Month" attribute="1" defaultMemberUniqueName="[SalesData].[Month].[All]" allUniqueName="[SalesData].[Month].[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4"/>
      </fieldsUsage>
    </cacheHierarchy>
    <cacheHierarchy uniqueName="[SalesData].[Country]" caption="Country" attribute="1" defaultMemberUniqueName="[SalesData].[Country].[All]" allUniqueName="[SalesData].[Country].[All]" dimensionUniqueName="[SalesData]" displayFolder="" count="0" memberValueDatatype="130" unbalanced="0"/>
    <cacheHierarchy uniqueName="[SalesData].[Customer_Segment]" caption="Customer_Segment" attribute="1" defaultMemberUniqueName="[SalesData].[Customer_Segment].[All]" allUniqueName="[SalesData].[Customer_Segment].[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caption="Unit_Price" attribute="1" defaultMemberUniqueName="[SalesData].[Unit_Price].[All]" allUniqueName="[SalesData].[Unit_Price].[All]" dimensionUniqueName="[SalesData]" displayFolder="" count="0" memberValueDatatype="5" unbalanced="0"/>
    <cacheHierarchy uniqueName="[SalesData].[Discount_Amount]" caption="Discount_Amount" attribute="1" defaultMemberUniqueName="[SalesData].[Discount_Amount].[All]" allUniqueName="[SalesData].[Discount_Amount].[All]" dimensionUniqueName="[SalesData]" displayFolder="" count="0" memberValueDatatype="5" unbalanced="0"/>
    <cacheHierarchy uniqueName="[SalesData].[Final_Unit_Price]" caption="Final_Unit_Price" attribute="1" defaultMemberUniqueName="[SalesData].[Final_Unit_Price].[All]" allUniqueName="[SalesData].[Final_Unit_Price].[All]" dimensionUniqueName="[SalesData]" displayFolder="" count="0" memberValueDatatype="5" unbalanced="0"/>
    <cacheHierarchy uniqueName="[SalesData].[Total_Amount]" caption="Total_Amount" attribute="1" defaultMemberUniqueName="[SalesData].[Total_Amount].[All]" allUniqueName="[SalesData].[Total_Amount].[All]" dimensionUniqueName="[SalesData]" displayFolder="" count="0" memberValueDatatype="5" unbalanced="0"/>
    <cacheHierarchy uniqueName="[SalesData].[Shipping_Cost]" caption="Shipping_Cost" attribute="1" defaultMemberUniqueName="[SalesData].[Shipping_Cost].[All]" allUniqueName="[SalesData].[Shipping_Cost].[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0" memberValueDatatype="130" unbalanced="0"/>
    <cacheHierarchy uniqueName="[SalesData].[Order_Status]" caption="Order_Status" attribute="1" defaultMemberUniqueName="[SalesData].[Order_Status].[All]" allUniqueName="[SalesData].[Order_Status].[All]" dimensionUniqueName="[SalesData]" displayFolder="" count="0" memberValueDatatype="130" unbalanced="0"/>
    <cacheHierarchy uniqueName="[SalesData].[Customer_Satisfaction]" caption="Customer_Satisfaction" attribute="1" defaultMemberUniqueName="[SalesData].[Customer_Satisfaction].[All]" allUniqueName="[SalesData].[Customer_Satisfaction].[All]" dimensionUniqueName="[SalesData]" displayFolder="" count="0" memberValueDatatype="5" unbalanced="0"/>
    <cacheHierarchy uniqueName="[SalesData].[Marketing_Channel]" caption="Marketing_Channel" attribute="1" defaultMemberUniqueName="[SalesData].[Marketing_Channel].[All]" allUniqueName="[SalesData].[Marketing_Channel].[All]" dimensionUniqueName="[SalesData]" displayFolder="" count="2" memberValueDatatype="130" unbalanced="0">
      <fieldsUsage count="2">
        <fieldUsage x="-1"/>
        <fieldUsage x="0"/>
      </fieldsUsage>
    </cacheHierarchy>
    <cacheHierarchy uniqueName="[SalesData].[Year_Month]" caption="Year_Month" attribute="1" defaultMemberUniqueName="[SalesData].[Year_Month].[All]" allUniqueName="[SalesData].[Year_Month].[All]" dimensionUniqueName="[SalesData]" displayFolder="" count="0" memberValueDatatype="130" unbalanced="0"/>
    <cacheHierarchy uniqueName="[SalesData].[Profit_Margin_Estimate]" caption="Profit_Margin_Estimate" attribute="1" defaultMemberUniqueName="[SalesData].[Profit_Margin_Estimate].[All]" allUniqueName="[SalesData].[Profit_Margin_Estimate].[All]" dimensionUniqueName="[SalesData]" displayFolder="" count="0" memberValueDatatype="5" unbalanced="0"/>
    <cacheHierarchy uniqueName="[SalesData].[Season]" caption="Season" attribute="1" defaultMemberUniqueName="[SalesData].[Season].[All]" allUniqueName="[SalesData].[Season].[All]" dimensionUniqueName="[SalesData]" displayFolder="" count="0" memberValueDatatype="130" unbalanced="0"/>
    <cacheHierarchy uniqueName="[Measures].[Latest Year]" caption="Latest Year" measure="1" displayFolder="" measureGroup="DateTable" count="0"/>
    <cacheHierarchy uniqueName="[Measures].[Revenue Latest Year]" caption="Revenue Latest Year" measure="1" displayFolder="" measureGroup="DateTable" count="0"/>
    <cacheHierarchy uniqueName="[Measures].[Revenue Previous Year]" caption="Revenue Previous Year" measure="1" displayFolder="" measureGroup="DateTable" count="0"/>
    <cacheHierarchy uniqueName="[Measures].[Revenue YoY %]" caption="Revenue YoY %" measure="1" displayFolder="" measureGroup="DateTable" count="0"/>
    <cacheHierarchy uniqueName="[Measures].[Orders Latest Year]" caption="Orders Latest Year" measure="1" displayFolder="" measureGroup="DateTable" count="0"/>
    <cacheHierarchy uniqueName="[Measures].[Orders Previous Year]" caption="Orders Previous Year" measure="1" displayFolder="" measureGroup="DateTable" count="0"/>
    <cacheHierarchy uniqueName="[Measures].[Orders YoY %]" caption="Orders YoY %" measure="1" displayFolder="" measureGroup="DateTable" count="0"/>
    <cacheHierarchy uniqueName="[Measures].[AOV Latest Year]" caption="AOV Latest Year" measure="1" displayFolder="" measureGroup="DateTable" count="0"/>
    <cacheHierarchy uniqueName="[Measures].[AOV Previous Year]" caption="AOV Previous Year" measure="1" displayFolder="" measureGroup="DateTable" count="0"/>
    <cacheHierarchy uniqueName="[Measures].[AOV YoY %]" caption="AOV YoY %" measure="1" displayFolder="" measureGroup="DateTable" count="0"/>
    <cacheHierarchy uniqueName="[Measures].[CSAT Latest Year]" caption="CSAT Latest Year" measure="1" displayFolder="" measureGroup="DateTable" count="0"/>
    <cacheHierarchy uniqueName="[Measures].[CSAT Previous Year]" caption="CSAT Previous Year" measure="1" displayFolder="" measureGroup="DateTable" count="0"/>
    <cacheHierarchy uniqueName="[Measures].[CSAT YoY]" caption="CSAT YoY" measure="1" displayFolder="" measureGroup="DateTable" count="0"/>
    <cacheHierarchy uniqueName="[Measures].[Total Revenue]" caption="Total Revenue" measure="1" displayFolder="" measureGroup="SalesData" count="0" oneField="1">
      <fieldsUsage count="1">
        <fieldUsage x="1"/>
      </fieldsUsage>
    </cacheHierarchy>
    <cacheHierarchy uniqueName="[Measures].[Fulfillment Rate]" caption="Fulfillment Rate" measure="1" displayFolder="" measureGroup="SalesData" count="0"/>
    <cacheHierarchy uniqueName="[Measures].[AOV]" caption="AOV" measure="1" displayFolder="" measureGroup="SalesData" count="0" oneField="1">
      <fieldsUsage count="1">
        <fieldUsage x="2"/>
      </fieldsUsage>
    </cacheHierarchy>
    <cacheHierarchy uniqueName="[Measures].[Cancellation Rate]" caption="Cancellation Rate" measure="1" displayFolder="" measureGroup="SalesData" count="0"/>
    <cacheHierarchy uniqueName="[Measures].[Customer Satisfaction]" caption="Customer Satisfaction" measure="1" displayFolder="" measureGroup="SalesData" count="0"/>
    <cacheHierarchy uniqueName="[Measures].[Total Orders]" caption="Total Orders" measure="1" displayFolder="" measureGroup="SalesData" count="0" oneField="1">
      <fieldsUsage count="1">
        <fieldUsage x="3"/>
      </fieldsUsage>
    </cacheHierarchy>
    <cacheHierarchy uniqueName="[Measures].[__XL_Count SalesData]" caption="__XL_Count SalesData" measure="1" displayFolder="" measureGroup="SalesData"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y uniqueName="[Measures].[_Total Revenue Goal]" caption="_Total Revenue Goal" measure="1" displayFolder="" measureGroup="SalesData" count="0" hidden="1"/>
    <cacheHierarchy uniqueName="[Measures].[_Total Revenue Status]" caption="_Total Revenue Status" measure="1" displayFolder="" measureGroup="SalesData" count="0" hidden="1"/>
    <cacheHierarchy uniqueName="[Measures].[_Fulfillment Rate Goal]" caption="_Fulfillment Rate Goal" measure="1" displayFolder="" measureGroup="SalesData" count="0" hidden="1"/>
    <cacheHierarchy uniqueName="[Measures].[_Fulfillment Rate Status]" caption="_Fulfillment Rate Status" measure="1" displayFolder="" measureGroup="SalesData" count="0" hidden="1"/>
    <cacheHierarchy uniqueName="[Measures].[_AOV Goal]" caption="_AOV Goal" measure="1" displayFolder="" measureGroup="SalesData" count="0" hidden="1"/>
    <cacheHierarchy uniqueName="[Measures].[_AOV Status]" caption="_AOV Status" measure="1" displayFolder="" measureGroup="SalesData" count="0" hidden="1"/>
    <cacheHierarchy uniqueName="[Measures].[_Cancellation Rate Goal]" caption="_Cancellation Rate Goal" measure="1" displayFolder="" measureGroup="SalesData" count="0" hidden="1"/>
    <cacheHierarchy uniqueName="[Measures].[_Cancellation Rate Status]" caption="_Cancellation Rate Status" measure="1" displayFolder="" measureGroup="SalesData" count="0" hidden="1"/>
    <cacheHierarchy uniqueName="[Measures].[_Customer Satisfaction Goal]" caption="_Customer Satisfaction Goal" measure="1" displayFolder="" measureGroup="SalesData" count="0" hidden="1"/>
    <cacheHierarchy uniqueName="[Measures].[_Customer Satisfaction Status]" caption="_Customer Satisfaction Status" measure="1" displayFolder="" measureGroup="SalesData" count="0" hidden="1"/>
    <cacheHierarchy uniqueName="[Measures].[_Total Orders Goal]" caption="_Total Orders Goal" measure="1" displayFolder="" measureGroup="SalesData" count="0" hidden="1"/>
    <cacheHierarchy uniqueName="[Measures].[_Total Orders Status]" caption="_Total Orders Status" measure="1" displayFolder="" measureGroup="SalesData" count="0" hidden="1"/>
  </cacheHierarchies>
  <kpis count="6">
    <kpi uniqueName="Total Revenue" caption="Total Revenue" displayFolder="" measureGroup="SalesData" parent="" value="[Measures].[Total Revenue]" goal="[Measures].[_Total Revenue Goal]" status="[Measures].[_Total Revenue Status]" trend="" weight=""/>
    <kpi uniqueName="Fulfillment Rate" caption="Fulfillment Rate" displayFolder="" measureGroup="SalesData" parent="" value="[Measures].[Fulfillment Rate]" goal="[Measures].[_Fulfillment Rate Goal]" status="[Measures].[_Fulfillment Rate Status]" trend="" weight=""/>
    <kpi uniqueName="AOV" caption="AOV" displayFolder="" measureGroup="SalesData" parent="" value="[Measures].[AOV]" goal="[Measures].[_AOV Goal]" status="[Measures].[_AOV Status]" trend="" weight=""/>
    <kpi uniqueName="Cancellation Rate" caption="Cancellation Rate" displayFolder="" measureGroup="SalesData" parent="" value="[Measures].[Cancellation Rate]" goal="[Measures].[_Cancellation Rate Goal]" status="[Measures].[_Cancellation Rate Status]" trend="" weight=""/>
    <kpi uniqueName="Customer Satisfaction" caption="Customer Satisfaction" displayFolder="" measureGroup="SalesData" parent="" value="[Measures].[Customer Satisfaction]" goal="[Measures].[_Customer Satisfaction Goal]" status="[Measures].[_Customer Satisfaction Status]" trend="" weight=""/>
    <kpi uniqueName="Total Orders" caption="Total Orders" displayFolder="" measureGroup="SalesData" parent="" value="[Measures].[Total Orders]" goal="[Measures].[_Total Orders Goal]" status="[Measures].[_Total Orders Status]" trend="" weight=""/>
  </kpis>
  <dimensions count="3">
    <dimension name="DateTable" uniqueName="[DateTable]" caption="DateTable"/>
    <dimension measure="1" name="Measures" uniqueName="[Measures]" caption="Measures"/>
    <dimension name="SalesData" uniqueName="[SalesData]" caption="SalesData"/>
  </dimensions>
  <measureGroups count="2">
    <measureGroup name="DateTable" caption="DateTable"/>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YADAV" refreshedDate="46061.69704259259" backgroundQuery="1" createdVersion="8" refreshedVersion="8" minRefreshableVersion="3" recordCount="0" supportSubquery="1" supportAdvancedDrill="1" xr:uid="{4DDCDB3F-C115-4EEE-827E-CF600B6D0A9A}">
  <cacheSource type="external" connectionId="3"/>
  <cacheFields count="4">
    <cacheField name="[SalesData].[Year_Month].[Year_Month]" caption="Year_Month" numFmtId="0" hierarchy="28" level="1">
      <sharedItems count="36">
        <s v="2022-01"/>
        <s v="2022-02"/>
        <s v="2022-03"/>
        <s v="2022-04"/>
        <s v="2022-05"/>
        <s v="2022-06"/>
        <s v="2022-07"/>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haredItems>
    </cacheField>
    <cacheField name="[Measures].[Total Revenue]" caption="Total Revenue" numFmtId="0" hierarchy="44" level="32767"/>
    <cacheField name="[SalesData].[Region].[Region]" caption="Region" numFmtId="0" hierarchy="15" level="1">
      <sharedItems containsSemiMixedTypes="0" containsNonDate="0" containsString="0"/>
    </cacheField>
    <cacheField name="Unsupported0" numFmtId="0" hierarchy="65" level="32767">
      <extLst>
        <ext xmlns:x14="http://schemas.microsoft.com/office/spreadsheetml/2009/9/main" uri="{63CAB8AC-B538-458d-9737-405883B0398D}">
          <x14:cacheField ignore="1"/>
        </ext>
      </extLst>
    </cacheField>
  </cacheFields>
  <cacheHierarchies count="66">
    <cacheHierarchy uniqueName="[DateTable].[Date]" caption="Date" attribute="1" time="1" keyAttribute="1" defaultMemberUniqueName="[DateTable].[Date].[All]" allUniqueName="[DateTable].[Date].[All]" dimensionUniqueName="[DateTable]" displayFolder="" count="0" memberValueDatatype="7" unbalanced="0"/>
    <cacheHierarchy uniqueName="[DateTable].[Date Hierarchy]" caption="Date Hierarchy" time="1" defaultMemberUniqueName="[DateTable].[Date Hierarchy].[All]" allUniqueName="[DateTable].[Date Hierarchy].[All]" dimensionUniqueName="[DateTable]" displayFolder="" count="4" unbalanced="0"/>
    <cacheHierarchy uniqueName="[DateTable].[Year]" caption="Year" attribute="1" time="1" defaultMemberUniqueName="[DateTable].[Year].[All]" allUniqueName="[DateTable].[Year].[All]" dimensionUniqueName="[DateTable]" displayFolder="" count="0" memberValueDatatype="2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SalesData].[Transaction_ID]" caption="Transaction_ID" attribute="1" defaultMemberUniqueName="[SalesData].[Transaction_ID].[All]" allUniqueName="[SalesData].[Transaction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Month]" caption="Month" attribute="1" defaultMemberUniqueName="[SalesData].[Month].[All]" allUniqueName="[SalesData].[Month].[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Country]" caption="Country" attribute="1" defaultMemberUniqueName="[SalesData].[Country].[All]" allUniqueName="[SalesData].[Country].[All]" dimensionUniqueName="[SalesData]" displayFolder="" count="0" memberValueDatatype="130" unbalanced="0"/>
    <cacheHierarchy uniqueName="[SalesData].[Customer_Segment]" caption="Customer_Segment" attribute="1" defaultMemberUniqueName="[SalesData].[Customer_Segment].[All]" allUniqueName="[SalesData].[Customer_Segment].[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caption="Unit_Price" attribute="1" defaultMemberUniqueName="[SalesData].[Unit_Price].[All]" allUniqueName="[SalesData].[Unit_Price].[All]" dimensionUniqueName="[SalesData]" displayFolder="" count="0" memberValueDatatype="5" unbalanced="0"/>
    <cacheHierarchy uniqueName="[SalesData].[Discount_Amount]" caption="Discount_Amount" attribute="1" defaultMemberUniqueName="[SalesData].[Discount_Amount].[All]" allUniqueName="[SalesData].[Discount_Amount].[All]" dimensionUniqueName="[SalesData]" displayFolder="" count="0" memberValueDatatype="5" unbalanced="0"/>
    <cacheHierarchy uniqueName="[SalesData].[Final_Unit_Price]" caption="Final_Unit_Price" attribute="1" defaultMemberUniqueName="[SalesData].[Final_Unit_Price].[All]" allUniqueName="[SalesData].[Final_Unit_Price].[All]" dimensionUniqueName="[SalesData]" displayFolder="" count="0" memberValueDatatype="5" unbalanced="0"/>
    <cacheHierarchy uniqueName="[SalesData].[Total_Amount]" caption="Total_Amount" attribute="1" defaultMemberUniqueName="[SalesData].[Total_Amount].[All]" allUniqueName="[SalesData].[Total_Amount].[All]" dimensionUniqueName="[SalesData]" displayFolder="" count="0" memberValueDatatype="5" unbalanced="0"/>
    <cacheHierarchy uniqueName="[SalesData].[Shipping_Cost]" caption="Shipping_Cost" attribute="1" defaultMemberUniqueName="[SalesData].[Shipping_Cost].[All]" allUniqueName="[SalesData].[Shipping_Cost].[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0" memberValueDatatype="130" unbalanced="0"/>
    <cacheHierarchy uniqueName="[SalesData].[Order_Status]" caption="Order_Status" attribute="1" defaultMemberUniqueName="[SalesData].[Order_Status].[All]" allUniqueName="[SalesData].[Order_Status].[All]" dimensionUniqueName="[SalesData]" displayFolder="" count="0" memberValueDatatype="130" unbalanced="0"/>
    <cacheHierarchy uniqueName="[SalesData].[Customer_Satisfaction]" caption="Customer_Satisfaction" attribute="1" defaultMemberUniqueName="[SalesData].[Customer_Satisfaction].[All]" allUniqueName="[SalesData].[Customer_Satisfaction].[All]" dimensionUniqueName="[SalesData]" displayFolder="" count="0" memberValueDatatype="5" unbalanced="0"/>
    <cacheHierarchy uniqueName="[SalesData].[Marketing_Channel]" caption="Marketing_Channel" attribute="1" defaultMemberUniqueName="[SalesData].[Marketing_Channel].[All]" allUniqueName="[SalesData].[Marketing_Channel].[All]" dimensionUniqueName="[SalesData]" displayFolder="" count="2" memberValueDatatype="130" unbalanced="0"/>
    <cacheHierarchy uniqueName="[SalesData].[Year_Month]" caption="Year_Month" attribute="1" defaultMemberUniqueName="[SalesData].[Year_Month].[All]" allUniqueName="[SalesData].[Year_Month].[All]" dimensionUniqueName="[SalesData]" displayFolder="" count="2" memberValueDatatype="130" unbalanced="0">
      <fieldsUsage count="2">
        <fieldUsage x="-1"/>
        <fieldUsage x="0"/>
      </fieldsUsage>
    </cacheHierarchy>
    <cacheHierarchy uniqueName="[SalesData].[Profit_Margin_Estimate]" caption="Profit_Margin_Estimate" attribute="1" defaultMemberUniqueName="[SalesData].[Profit_Margin_Estimate].[All]" allUniqueName="[SalesData].[Profit_Margin_Estimate].[All]" dimensionUniqueName="[SalesData]" displayFolder="" count="0" memberValueDatatype="5" unbalanced="0"/>
    <cacheHierarchy uniqueName="[SalesData].[Season]" caption="Season" attribute="1" defaultMemberUniqueName="[SalesData].[Season].[All]" allUniqueName="[SalesData].[Season].[All]" dimensionUniqueName="[SalesData]" displayFolder="" count="0" memberValueDatatype="130" unbalanced="0"/>
    <cacheHierarchy uniqueName="[Measures].[Latest Year]" caption="Latest Year" measure="1" displayFolder="" measureGroup="DateTable" count="0"/>
    <cacheHierarchy uniqueName="[Measures].[Revenue Latest Year]" caption="Revenue Latest Year" measure="1" displayFolder="" measureGroup="DateTable" count="0"/>
    <cacheHierarchy uniqueName="[Measures].[Revenue Previous Year]" caption="Revenue Previous Year" measure="1" displayFolder="" measureGroup="DateTable" count="0"/>
    <cacheHierarchy uniqueName="[Measures].[Revenue YoY %]" caption="Revenue YoY %" measure="1" displayFolder="" measureGroup="DateTable" count="0"/>
    <cacheHierarchy uniqueName="[Measures].[Orders Latest Year]" caption="Orders Latest Year" measure="1" displayFolder="" measureGroup="DateTable" count="0"/>
    <cacheHierarchy uniqueName="[Measures].[Orders Previous Year]" caption="Orders Previous Year" measure="1" displayFolder="" measureGroup="DateTable" count="0"/>
    <cacheHierarchy uniqueName="[Measures].[Orders YoY %]" caption="Orders YoY %" measure="1" displayFolder="" measureGroup="DateTable" count="0"/>
    <cacheHierarchy uniqueName="[Measures].[AOV Latest Year]" caption="AOV Latest Year" measure="1" displayFolder="" measureGroup="DateTable" count="0"/>
    <cacheHierarchy uniqueName="[Measures].[AOV Previous Year]" caption="AOV Previous Year" measure="1" displayFolder="" measureGroup="DateTable" count="0"/>
    <cacheHierarchy uniqueName="[Measures].[AOV YoY %]" caption="AOV YoY %" measure="1" displayFolder="" measureGroup="DateTable" count="0"/>
    <cacheHierarchy uniqueName="[Measures].[CSAT Latest Year]" caption="CSAT Latest Year" measure="1" displayFolder="" measureGroup="DateTable" count="0"/>
    <cacheHierarchy uniqueName="[Measures].[CSAT Previous Year]" caption="CSAT Previous Year" measure="1" displayFolder="" measureGroup="DateTable" count="0"/>
    <cacheHierarchy uniqueName="[Measures].[CSAT YoY]" caption="CSAT YoY" measure="1" displayFolder="" measureGroup="DateTable" count="0"/>
    <cacheHierarchy uniqueName="[Measures].[Total Revenue]" caption="Total Revenue" measure="1" displayFolder="" measureGroup="SalesData" count="0" oneField="1">
      <fieldsUsage count="1">
        <fieldUsage x="1"/>
      </fieldsUsage>
    </cacheHierarchy>
    <cacheHierarchy uniqueName="[Measures].[Fulfillment Rate]" caption="Fulfillment Rate" measure="1" displayFolder="" measureGroup="SalesData" count="0"/>
    <cacheHierarchy uniqueName="[Measures].[AOV]" caption="AOV" measure="1" displayFolder="" measureGroup="SalesData" count="0"/>
    <cacheHierarchy uniqueName="[Measures].[Cancellation Rate]" caption="Cancellation Rate" measure="1" displayFolder="" measureGroup="SalesData" count="0"/>
    <cacheHierarchy uniqueName="[Measures].[Customer Satisfaction]" caption="Customer Satisfaction" measure="1" displayFolder="" measureGroup="SalesData" count="0"/>
    <cacheHierarchy uniqueName="[Measures].[Total Orders]" caption="Total Orders"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y uniqueName="[Measures].[_Total Revenue Goal]" caption="_Total Revenue Goal" measure="1" displayFolder="" measureGroup="SalesData" count="0" hidden="1"/>
    <cacheHierarchy uniqueName="[Measures].[_Total Revenue Status]" caption="_Total Revenue Status" measure="1" displayFolder="" measureGroup="SalesData" count="0" hidden="1"/>
    <cacheHierarchy uniqueName="[Measures].[_Fulfillment Rate Goal]" caption="_Fulfillment Rate Goal" measure="1" displayFolder="" measureGroup="SalesData" count="0" hidden="1"/>
    <cacheHierarchy uniqueName="[Measures].[_Fulfillment Rate Status]" caption="_Fulfillment Rate Status" measure="1" displayFolder="" measureGroup="SalesData" count="0" hidden="1"/>
    <cacheHierarchy uniqueName="[Measures].[_AOV Goal]" caption="_AOV Goal" measure="1" displayFolder="" measureGroup="SalesData" count="0" hidden="1"/>
    <cacheHierarchy uniqueName="[Measures].[_AOV Status]" caption="_AOV Status" measure="1" displayFolder="" measureGroup="SalesData" count="0" hidden="1"/>
    <cacheHierarchy uniqueName="[Measures].[_Cancellation Rate Goal]" caption="_Cancellation Rate Goal" measure="1" displayFolder="" measureGroup="SalesData" count="0" hidden="1"/>
    <cacheHierarchy uniqueName="[Measures].[_Cancellation Rate Status]" caption="_Cancellation Rate Status" measure="1" displayFolder="" measureGroup="SalesData" count="0" hidden="1"/>
    <cacheHierarchy uniqueName="[Measures].[_Customer Satisfaction Goal]" caption="_Customer Satisfaction Goal" measure="1" displayFolder="" measureGroup="SalesData" count="0" hidden="1"/>
    <cacheHierarchy uniqueName="[Measures].[_Customer Satisfaction Status]" caption="_Customer Satisfaction Status" measure="1" displayFolder="" measureGroup="SalesData" count="0" hidden="1"/>
    <cacheHierarchy uniqueName="[Measures].[_Total Orders Goal]" caption="_Total Orders Goal" measure="1" displayFolder="" measureGroup="SalesData" count="0" hidden="1"/>
    <cacheHierarchy uniqueName="[Measures].[_Total Orders Status]" caption="_Total Orders Status" measure="1" displayFolder="" measureGroup="SalesData" count="0" hidden="1"/>
    <cacheHierarchy uniqueName="Unsupported0" caption="Date" measure="1" count="0">
      <extLst>
        <ext xmlns:x14="http://schemas.microsoft.com/office/spreadsheetml/2009/9/main" uri="{8CF416AD-EC4C-4aba-99F5-12A058AE0983}">
          <x14:cacheHierarchy ignore="1"/>
        </ext>
      </extLst>
    </cacheHierarchy>
  </cacheHierarchies>
  <kpis count="6">
    <kpi uniqueName="Total Revenue" caption="Total Revenue" displayFolder="" measureGroup="SalesData" parent="" value="[Measures].[Total Revenue]" goal="[Measures].[_Total Revenue Goal]" status="[Measures].[_Total Revenue Status]" trend="" weight=""/>
    <kpi uniqueName="Fulfillment Rate" caption="Fulfillment Rate" displayFolder="" measureGroup="SalesData" parent="" value="[Measures].[Fulfillment Rate]" goal="[Measures].[_Fulfillment Rate Goal]" status="[Measures].[_Fulfillment Rate Status]" trend="" weight=""/>
    <kpi uniqueName="AOV" caption="AOV" displayFolder="" measureGroup="SalesData" parent="" value="[Measures].[AOV]" goal="[Measures].[_AOV Goal]" status="[Measures].[_AOV Status]" trend="" weight=""/>
    <kpi uniqueName="Cancellation Rate" caption="Cancellation Rate" displayFolder="" measureGroup="SalesData" parent="" value="[Measures].[Cancellation Rate]" goal="[Measures].[_Cancellation Rate Goal]" status="[Measures].[_Cancellation Rate Status]" trend="" weight=""/>
    <kpi uniqueName="Customer Satisfaction" caption="Customer Satisfaction" displayFolder="" measureGroup="SalesData" parent="" value="[Measures].[Customer Satisfaction]" goal="[Measures].[_Customer Satisfaction Goal]" status="[Measures].[_Customer Satisfaction Status]" trend="" weight=""/>
    <kpi uniqueName="Total Orders" caption="Total Orders" displayFolder="" measureGroup="SalesData" parent="" value="[Measures].[Total Orders]" goal="[Measures].[_Total Orders Goal]" status="[Measures].[_Total Orders Status]" trend="" weight=""/>
  </kpis>
  <dimensions count="3">
    <dimension name="DateTable" uniqueName="[DateTable]" caption="DateTable"/>
    <dimension measure="1" name="Measures" uniqueName="[Measures]" caption="Measures"/>
    <dimension name="SalesData" uniqueName="[SalesData]" caption="SalesData"/>
  </dimensions>
  <measureGroups count="2">
    <measureGroup name="DateTable" caption="DateTable"/>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YADAV" refreshedDate="46061.697042939813" backgroundQuery="1" createdVersion="8" refreshedVersion="8" minRefreshableVersion="3" recordCount="0" supportSubquery="1" supportAdvancedDrill="1" xr:uid="{E211A7AA-A05D-444E-A5A2-5050988D9AB9}">
  <cacheSource type="external" connectionId="3"/>
  <cacheFields count="12">
    <cacheField name="[Measures].[Total Revenue]" caption="Total Revenue" numFmtId="0" hierarchy="44" level="32767"/>
    <cacheField name="[Measures].[_Total Revenue Status]" caption="_Total Revenue Status" numFmtId="0" hierarchy="54" level="32767"/>
    <cacheField name="[Measures].[Fulfillment Rate]" caption="Fulfillment Rate" numFmtId="0" hierarchy="45" level="32767"/>
    <cacheField name="[Measures].[_Fulfillment Rate Status]" caption="_Fulfillment Rate Status" numFmtId="0" hierarchy="56" level="32767"/>
    <cacheField name="[Measures].[AOV]" caption="AOV" numFmtId="0" hierarchy="46" level="32767"/>
    <cacheField name="[Measures].[_AOV Status]" caption="_AOV Status" numFmtId="0" hierarchy="58" level="32767"/>
    <cacheField name="[Measures].[Cancellation Rate]" caption="Cancellation Rate" numFmtId="0" hierarchy="47" level="32767"/>
    <cacheField name="[Measures].[_Cancellation Rate Status]" caption="_Cancellation Rate Status" numFmtId="0" hierarchy="60" level="32767"/>
    <cacheField name="[Measures].[Customer Satisfaction]" caption="Customer Satisfaction" numFmtId="0" hierarchy="48" level="32767"/>
    <cacheField name="[Measures].[_Customer Satisfaction Status]" caption="_Customer Satisfaction Status" numFmtId="0" hierarchy="62" level="32767"/>
    <cacheField name="[Measures].[Total Orders]" caption="Total Orders" numFmtId="0" hierarchy="49" level="32767"/>
    <cacheField name="[SalesData].[Region].[Region]" caption="Region" numFmtId="0" hierarchy="15" level="1">
      <sharedItems containsSemiMixedTypes="0" containsNonDate="0" containsString="0"/>
    </cacheField>
  </cacheFields>
  <cacheHierarchies count="65">
    <cacheHierarchy uniqueName="[DateTable].[Date]" caption="Date" attribute="1" time="1" keyAttribute="1" defaultMemberUniqueName="[DateTable].[Date].[All]" allUniqueName="[DateTable].[Date].[All]" dimensionUniqueName="[DateTable]" displayFolder="" count="0" memberValueDatatype="7" unbalanced="0"/>
    <cacheHierarchy uniqueName="[DateTable].[Date Hierarchy]" caption="Date Hierarchy" time="1" defaultMemberUniqueName="[DateTable].[Date Hierarchy].[All]" allUniqueName="[DateTable].[Date Hierarchy].[All]" dimensionUniqueName="[DateTable]" displayFolder="" count="4" unbalanced="0"/>
    <cacheHierarchy uniqueName="[DateTable].[Year]" caption="Year" attribute="1" time="1" defaultMemberUniqueName="[DateTable].[Year].[All]" allUniqueName="[DateTable].[Year].[All]" dimensionUniqueName="[DateTable]" displayFolder="" count="0" memberValueDatatype="2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SalesData].[Transaction_ID]" caption="Transaction_ID" attribute="1" defaultMemberUniqueName="[SalesData].[Transaction_ID].[All]" allUniqueName="[SalesData].[Transaction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Month]" caption="Month" attribute="1" defaultMemberUniqueName="[SalesData].[Month].[All]" allUniqueName="[SalesData].[Month].[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1"/>
      </fieldsUsage>
    </cacheHierarchy>
    <cacheHierarchy uniqueName="[SalesData].[Country]" caption="Country" attribute="1" defaultMemberUniqueName="[SalesData].[Country].[All]" allUniqueName="[SalesData].[Country].[All]" dimensionUniqueName="[SalesData]" displayFolder="" count="0" memberValueDatatype="130" unbalanced="0"/>
    <cacheHierarchy uniqueName="[SalesData].[Customer_Segment]" caption="Customer_Segment" attribute="1" defaultMemberUniqueName="[SalesData].[Customer_Segment].[All]" allUniqueName="[SalesData].[Customer_Segment].[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caption="Unit_Price" attribute="1" defaultMemberUniqueName="[SalesData].[Unit_Price].[All]" allUniqueName="[SalesData].[Unit_Price].[All]" dimensionUniqueName="[SalesData]" displayFolder="" count="0" memberValueDatatype="5" unbalanced="0"/>
    <cacheHierarchy uniqueName="[SalesData].[Discount_Amount]" caption="Discount_Amount" attribute="1" defaultMemberUniqueName="[SalesData].[Discount_Amount].[All]" allUniqueName="[SalesData].[Discount_Amount].[All]" dimensionUniqueName="[SalesData]" displayFolder="" count="0" memberValueDatatype="5" unbalanced="0"/>
    <cacheHierarchy uniqueName="[SalesData].[Final_Unit_Price]" caption="Final_Unit_Price" attribute="1" defaultMemberUniqueName="[SalesData].[Final_Unit_Price].[All]" allUniqueName="[SalesData].[Final_Unit_Price].[All]" dimensionUniqueName="[SalesData]" displayFolder="" count="0" memberValueDatatype="5" unbalanced="0"/>
    <cacheHierarchy uniqueName="[SalesData].[Total_Amount]" caption="Total_Amount" attribute="1" defaultMemberUniqueName="[SalesData].[Total_Amount].[All]" allUniqueName="[SalesData].[Total_Amount].[All]" dimensionUniqueName="[SalesData]" displayFolder="" count="0" memberValueDatatype="5" unbalanced="0"/>
    <cacheHierarchy uniqueName="[SalesData].[Shipping_Cost]" caption="Shipping_Cost" attribute="1" defaultMemberUniqueName="[SalesData].[Shipping_Cost].[All]" allUniqueName="[SalesData].[Shipping_Cost].[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0" memberValueDatatype="130" unbalanced="0"/>
    <cacheHierarchy uniqueName="[SalesData].[Order_Status]" caption="Order_Status" attribute="1" defaultMemberUniqueName="[SalesData].[Order_Status].[All]" allUniqueName="[SalesData].[Order_Status].[All]" dimensionUniqueName="[SalesData]" displayFolder="" count="0" memberValueDatatype="130" unbalanced="0"/>
    <cacheHierarchy uniqueName="[SalesData].[Customer_Satisfaction]" caption="Customer_Satisfaction" attribute="1" defaultMemberUniqueName="[SalesData].[Customer_Satisfaction].[All]" allUniqueName="[SalesData].[Customer_Satisfaction].[All]" dimensionUniqueName="[SalesData]" displayFolder="" count="0" memberValueDatatype="5" unbalanced="0"/>
    <cacheHierarchy uniqueName="[SalesData].[Marketing_Channel]" caption="Marketing_Channel" attribute="1" defaultMemberUniqueName="[SalesData].[Marketing_Channel].[All]" allUniqueName="[SalesData].[Marketing_Channel].[All]" dimensionUniqueName="[SalesData]" displayFolder="" count="2" memberValueDatatype="130" unbalanced="0"/>
    <cacheHierarchy uniqueName="[SalesData].[Year_Month]" caption="Year_Month" attribute="1" defaultMemberUniqueName="[SalesData].[Year_Month].[All]" allUniqueName="[SalesData].[Year_Month].[All]" dimensionUniqueName="[SalesData]" displayFolder="" count="0" memberValueDatatype="130" unbalanced="0"/>
    <cacheHierarchy uniqueName="[SalesData].[Profit_Margin_Estimate]" caption="Profit_Margin_Estimate" attribute="1" defaultMemberUniqueName="[SalesData].[Profit_Margin_Estimate].[All]" allUniqueName="[SalesData].[Profit_Margin_Estimate].[All]" dimensionUniqueName="[SalesData]" displayFolder="" count="0" memberValueDatatype="5" unbalanced="0"/>
    <cacheHierarchy uniqueName="[SalesData].[Season]" caption="Season" attribute="1" defaultMemberUniqueName="[SalesData].[Season].[All]" allUniqueName="[SalesData].[Season].[All]" dimensionUniqueName="[SalesData]" displayFolder="" count="0" memberValueDatatype="130" unbalanced="0"/>
    <cacheHierarchy uniqueName="[Measures].[Latest Year]" caption="Latest Year" measure="1" displayFolder="" measureGroup="DateTable" count="0"/>
    <cacheHierarchy uniqueName="[Measures].[Revenue Latest Year]" caption="Revenue Latest Year" measure="1" displayFolder="" measureGroup="DateTable" count="0"/>
    <cacheHierarchy uniqueName="[Measures].[Revenue Previous Year]" caption="Revenue Previous Year" measure="1" displayFolder="" measureGroup="DateTable" count="0"/>
    <cacheHierarchy uniqueName="[Measures].[Revenue YoY %]" caption="Revenue YoY %" measure="1" displayFolder="" measureGroup="DateTable" count="0"/>
    <cacheHierarchy uniqueName="[Measures].[Orders Latest Year]" caption="Orders Latest Year" measure="1" displayFolder="" measureGroup="DateTable" count="0"/>
    <cacheHierarchy uniqueName="[Measures].[Orders Previous Year]" caption="Orders Previous Year" measure="1" displayFolder="" measureGroup="DateTable" count="0"/>
    <cacheHierarchy uniqueName="[Measures].[Orders YoY %]" caption="Orders YoY %" measure="1" displayFolder="" measureGroup="DateTable" count="0"/>
    <cacheHierarchy uniqueName="[Measures].[AOV Latest Year]" caption="AOV Latest Year" measure="1" displayFolder="" measureGroup="DateTable" count="0"/>
    <cacheHierarchy uniqueName="[Measures].[AOV Previous Year]" caption="AOV Previous Year" measure="1" displayFolder="" measureGroup="DateTable" count="0"/>
    <cacheHierarchy uniqueName="[Measures].[AOV YoY %]" caption="AOV YoY %" measure="1" displayFolder="" measureGroup="DateTable" count="0"/>
    <cacheHierarchy uniqueName="[Measures].[CSAT Latest Year]" caption="CSAT Latest Year" measure="1" displayFolder="" measureGroup="DateTable" count="0"/>
    <cacheHierarchy uniqueName="[Measures].[CSAT Previous Year]" caption="CSAT Previous Year" measure="1" displayFolder="" measureGroup="DateTable" count="0"/>
    <cacheHierarchy uniqueName="[Measures].[CSAT YoY]" caption="CSAT YoY" measure="1" displayFolder="" measureGroup="DateTable" count="0"/>
    <cacheHierarchy uniqueName="[Measures].[Total Revenue]" caption="Total Revenue" measure="1" displayFolder="" measureGroup="SalesData" count="0" oneField="1">
      <fieldsUsage count="1">
        <fieldUsage x="0"/>
      </fieldsUsage>
    </cacheHierarchy>
    <cacheHierarchy uniqueName="[Measures].[Fulfillment Rate]" caption="Fulfillment Rate" measure="1" displayFolder="" measureGroup="SalesData" count="0" oneField="1">
      <fieldsUsage count="1">
        <fieldUsage x="2"/>
      </fieldsUsage>
    </cacheHierarchy>
    <cacheHierarchy uniqueName="[Measures].[AOV]" caption="AOV" measure="1" displayFolder="" measureGroup="SalesData" count="0" oneField="1">
      <fieldsUsage count="1">
        <fieldUsage x="4"/>
      </fieldsUsage>
    </cacheHierarchy>
    <cacheHierarchy uniqueName="[Measures].[Cancellation Rate]" caption="Cancellation Rate" measure="1" displayFolder="" measureGroup="SalesData" count="0" oneField="1">
      <fieldsUsage count="1">
        <fieldUsage x="6"/>
      </fieldsUsage>
    </cacheHierarchy>
    <cacheHierarchy uniqueName="[Measures].[Customer Satisfaction]" caption="Customer Satisfaction" measure="1" displayFolder="" measureGroup="SalesData" count="0" oneField="1">
      <fieldsUsage count="1">
        <fieldUsage x="8"/>
      </fieldsUsage>
    </cacheHierarchy>
    <cacheHierarchy uniqueName="[Measures].[Total Orders]" caption="Total Orders" measure="1" displayFolder="" measureGroup="SalesData" count="0" oneField="1">
      <fieldsUsage count="1">
        <fieldUsage x="10"/>
      </fieldsUsage>
    </cacheHierarchy>
    <cacheHierarchy uniqueName="[Measures].[__XL_Count SalesData]" caption="__XL_Count SalesData" measure="1" displayFolder="" measureGroup="SalesData"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y uniqueName="[Measures].[_Total Revenue Goal]" caption="_Total Revenue Goal" measure="1" displayFolder="" measureGroup="SalesData" count="0" hidden="1"/>
    <cacheHierarchy uniqueName="[Measures].[_Total Revenue Status]" caption="_Total Revenue Status" measure="1" displayFolder="" measureGroup="SalesData" count="0" oneField="1" hidden="1">
      <fieldsUsage count="1">
        <fieldUsage x="1"/>
      </fieldsUsage>
    </cacheHierarchy>
    <cacheHierarchy uniqueName="[Measures].[_Fulfillment Rate Goal]" caption="_Fulfillment Rate Goal" measure="1" displayFolder="" measureGroup="SalesData" count="0" hidden="1"/>
    <cacheHierarchy uniqueName="[Measures].[_Fulfillment Rate Status]" caption="_Fulfillment Rate Status" measure="1" displayFolder="" measureGroup="SalesData" count="0" oneField="1" hidden="1">
      <fieldsUsage count="1">
        <fieldUsage x="3"/>
      </fieldsUsage>
    </cacheHierarchy>
    <cacheHierarchy uniqueName="[Measures].[_AOV Goal]" caption="_AOV Goal" measure="1" displayFolder="" measureGroup="SalesData" count="0" hidden="1"/>
    <cacheHierarchy uniqueName="[Measures].[_AOV Status]" caption="_AOV Status" measure="1" displayFolder="" measureGroup="SalesData" count="0" oneField="1" hidden="1">
      <fieldsUsage count="1">
        <fieldUsage x="5"/>
      </fieldsUsage>
    </cacheHierarchy>
    <cacheHierarchy uniqueName="[Measures].[_Cancellation Rate Goal]" caption="_Cancellation Rate Goal" measure="1" displayFolder="" measureGroup="SalesData" count="0" hidden="1"/>
    <cacheHierarchy uniqueName="[Measures].[_Cancellation Rate Status]" caption="_Cancellation Rate Status" measure="1" displayFolder="" measureGroup="SalesData" count="0" oneField="1" hidden="1">
      <fieldsUsage count="1">
        <fieldUsage x="7"/>
      </fieldsUsage>
    </cacheHierarchy>
    <cacheHierarchy uniqueName="[Measures].[_Customer Satisfaction Goal]" caption="_Customer Satisfaction Goal" measure="1" displayFolder="" measureGroup="SalesData" count="0" hidden="1"/>
    <cacheHierarchy uniqueName="[Measures].[_Customer Satisfaction Status]" caption="_Customer Satisfaction Status" measure="1" displayFolder="" measureGroup="SalesData" count="0" oneField="1" hidden="1">
      <fieldsUsage count="1">
        <fieldUsage x="9"/>
      </fieldsUsage>
    </cacheHierarchy>
    <cacheHierarchy uniqueName="[Measures].[_Total Orders Goal]" caption="_Total Orders Goal" measure="1" displayFolder="" measureGroup="SalesData" count="0" hidden="1"/>
    <cacheHierarchy uniqueName="[Measures].[_Total Orders Status]" caption="_Total Orders Status" measure="1" displayFolder="" measureGroup="SalesData" count="0" hidden="1"/>
  </cacheHierarchies>
  <kpis count="6">
    <kpi uniqueName="Total Revenue" caption="Total Revenue" displayFolder="" measureGroup="SalesData" parent="" value="[Measures].[Total Revenue]" goal="[Measures].[_Total Revenue Goal]" status="[Measures].[_Total Revenue Status]" trend="" weight=""/>
    <kpi uniqueName="Fulfillment Rate" caption="Fulfillment Rate" displayFolder="" measureGroup="SalesData" parent="" value="[Measures].[Fulfillment Rate]" goal="[Measures].[_Fulfillment Rate Goal]" status="[Measures].[_Fulfillment Rate Status]" trend="" weight=""/>
    <kpi uniqueName="AOV" caption="AOV" displayFolder="" measureGroup="SalesData" parent="" value="[Measures].[AOV]" goal="[Measures].[_AOV Goal]" status="[Measures].[_AOV Status]" trend="" weight=""/>
    <kpi uniqueName="Cancellation Rate" caption="Cancellation Rate" displayFolder="" measureGroup="SalesData" parent="" value="[Measures].[Cancellation Rate]" goal="[Measures].[_Cancellation Rate Goal]" status="[Measures].[_Cancellation Rate Status]" trend="" weight=""/>
    <kpi uniqueName="Customer Satisfaction" caption="Customer Satisfaction" displayFolder="" measureGroup="SalesData" parent="" value="[Measures].[Customer Satisfaction]" goal="[Measures].[_Customer Satisfaction Goal]" status="[Measures].[_Customer Satisfaction Status]" trend="" weight=""/>
    <kpi uniqueName="Total Orders" caption="Total Orders" displayFolder="" measureGroup="SalesData" parent="" value="[Measures].[Total Orders]" goal="[Measures].[_Total Orders Goal]" status="[Measures].[_Total Orders Status]" trend="" weight=""/>
  </kpis>
  <dimensions count="3">
    <dimension name="DateTable" uniqueName="[DateTable]" caption="DateTable"/>
    <dimension measure="1" name="Measures" uniqueName="[Measures]" caption="Measures"/>
    <dimension name="SalesData" uniqueName="[SalesData]" caption="SalesData"/>
  </dimensions>
  <measureGroups count="2">
    <measureGroup name="DateTable" caption="DateTable"/>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YADAV" refreshedDate="46061.697043981483" backgroundQuery="1" createdVersion="8" refreshedVersion="8" minRefreshableVersion="3" recordCount="0" supportSubquery="1" supportAdvancedDrill="1" xr:uid="{4BAC4C41-A2A5-4403-91AA-D1E5A5AA74F8}">
  <cacheSource type="external" connectionId="3"/>
  <cacheFields count="6">
    <cacheField name="[Measures].[Revenue YoY %]" caption="Revenue YoY %" numFmtId="0" hierarchy="34" level="32767"/>
    <cacheField name="[Measures].[Orders YoY %]" caption="Orders YoY %" numFmtId="0" hierarchy="37" level="32767"/>
    <cacheField name="[Measures].[AOV YoY %]" caption="AOV YoY %" numFmtId="0" hierarchy="40" level="32767"/>
    <cacheField name="[Measures].[CSAT YoY]" caption="CSAT YoY" numFmtId="0" hierarchy="43" level="32767"/>
    <cacheField name="[SalesData].[Year].[Year]" caption="Year" numFmtId="0" hierarchy="10" level="1">
      <sharedItems containsSemiMixedTypes="0" containsNonDate="0" containsString="0"/>
    </cacheField>
    <cacheField name="[SalesData].[Region].[Region]" caption="Region" numFmtId="0" hierarchy="15" level="1">
      <sharedItems containsSemiMixedTypes="0" containsNonDate="0" containsString="0"/>
    </cacheField>
  </cacheFields>
  <cacheHierarchies count="65">
    <cacheHierarchy uniqueName="[DateTable].[Date]" caption="Date" attribute="1" time="1" keyAttribute="1" defaultMemberUniqueName="[DateTable].[Date].[All]" allUniqueName="[DateTable].[Date].[All]" dimensionUniqueName="[DateTable]" displayFolder="" count="0" memberValueDatatype="7" unbalanced="0"/>
    <cacheHierarchy uniqueName="[DateTable].[Date Hierarchy]" caption="Date Hierarchy" time="1" defaultMemberUniqueName="[DateTable].[Date Hierarchy].[All]" allUniqueName="[DateTable].[Date Hierarchy].[All]" dimensionUniqueName="[DateTable]" displayFolder="" count="4" unbalanced="0"/>
    <cacheHierarchy uniqueName="[DateTable].[Year]" caption="Year" attribute="1" time="1" defaultMemberUniqueName="[DateTable].[Year].[All]" allUniqueName="[DateTable].[Year].[All]" dimensionUniqueName="[DateTable]" displayFolder="" count="0" memberValueDatatype="2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SalesData].[Transaction_ID]" caption="Transaction_ID" attribute="1" defaultMemberUniqueName="[SalesData].[Transaction_ID].[All]" allUniqueName="[SalesData].[Transaction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4"/>
      </fieldsUsage>
    </cacheHierarchy>
    <cacheHierarchy uniqueName="[SalesData].[Month]" caption="Month" attribute="1" defaultMemberUniqueName="[SalesData].[Month].[All]" allUniqueName="[SalesData].[Month].[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5"/>
      </fieldsUsage>
    </cacheHierarchy>
    <cacheHierarchy uniqueName="[SalesData].[Country]" caption="Country" attribute="1" defaultMemberUniqueName="[SalesData].[Country].[All]" allUniqueName="[SalesData].[Country].[All]" dimensionUniqueName="[SalesData]" displayFolder="" count="0" memberValueDatatype="130" unbalanced="0"/>
    <cacheHierarchy uniqueName="[SalesData].[Customer_Segment]" caption="Customer_Segment" attribute="1" defaultMemberUniqueName="[SalesData].[Customer_Segment].[All]" allUniqueName="[SalesData].[Customer_Segment].[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caption="Unit_Price" attribute="1" defaultMemberUniqueName="[SalesData].[Unit_Price].[All]" allUniqueName="[SalesData].[Unit_Price].[All]" dimensionUniqueName="[SalesData]" displayFolder="" count="0" memberValueDatatype="5" unbalanced="0"/>
    <cacheHierarchy uniqueName="[SalesData].[Discount_Amount]" caption="Discount_Amount" attribute="1" defaultMemberUniqueName="[SalesData].[Discount_Amount].[All]" allUniqueName="[SalesData].[Discount_Amount].[All]" dimensionUniqueName="[SalesData]" displayFolder="" count="0" memberValueDatatype="5" unbalanced="0"/>
    <cacheHierarchy uniqueName="[SalesData].[Final_Unit_Price]" caption="Final_Unit_Price" attribute="1" defaultMemberUniqueName="[SalesData].[Final_Unit_Price].[All]" allUniqueName="[SalesData].[Final_Unit_Price].[All]" dimensionUniqueName="[SalesData]" displayFolder="" count="0" memberValueDatatype="5" unbalanced="0"/>
    <cacheHierarchy uniqueName="[SalesData].[Total_Amount]" caption="Total_Amount" attribute="1" defaultMemberUniqueName="[SalesData].[Total_Amount].[All]" allUniqueName="[SalesData].[Total_Amount].[All]" dimensionUniqueName="[SalesData]" displayFolder="" count="0" memberValueDatatype="5" unbalanced="0"/>
    <cacheHierarchy uniqueName="[SalesData].[Shipping_Cost]" caption="Shipping_Cost" attribute="1" defaultMemberUniqueName="[SalesData].[Shipping_Cost].[All]" allUniqueName="[SalesData].[Shipping_Cost].[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0" memberValueDatatype="130" unbalanced="0"/>
    <cacheHierarchy uniqueName="[SalesData].[Order_Status]" caption="Order_Status" attribute="1" defaultMemberUniqueName="[SalesData].[Order_Status].[All]" allUniqueName="[SalesData].[Order_Status].[All]" dimensionUniqueName="[SalesData]" displayFolder="" count="0" memberValueDatatype="130" unbalanced="0"/>
    <cacheHierarchy uniqueName="[SalesData].[Customer_Satisfaction]" caption="Customer_Satisfaction" attribute="1" defaultMemberUniqueName="[SalesData].[Customer_Satisfaction].[All]" allUniqueName="[SalesData].[Customer_Satisfaction].[All]" dimensionUniqueName="[SalesData]" displayFolder="" count="0" memberValueDatatype="5" unbalanced="0"/>
    <cacheHierarchy uniqueName="[SalesData].[Marketing_Channel]" caption="Marketing_Channel" attribute="1" defaultMemberUniqueName="[SalesData].[Marketing_Channel].[All]" allUniqueName="[SalesData].[Marketing_Channel].[All]" dimensionUniqueName="[SalesData]" displayFolder="" count="2" memberValueDatatype="130" unbalanced="0"/>
    <cacheHierarchy uniqueName="[SalesData].[Year_Month]" caption="Year_Month" attribute="1" defaultMemberUniqueName="[SalesData].[Year_Month].[All]" allUniqueName="[SalesData].[Year_Month].[All]" dimensionUniqueName="[SalesData]" displayFolder="" count="0" memberValueDatatype="130" unbalanced="0"/>
    <cacheHierarchy uniqueName="[SalesData].[Profit_Margin_Estimate]" caption="Profit_Margin_Estimate" attribute="1" defaultMemberUniqueName="[SalesData].[Profit_Margin_Estimate].[All]" allUniqueName="[SalesData].[Profit_Margin_Estimate].[All]" dimensionUniqueName="[SalesData]" displayFolder="" count="0" memberValueDatatype="5" unbalanced="0"/>
    <cacheHierarchy uniqueName="[SalesData].[Season]" caption="Season" attribute="1" defaultMemberUniqueName="[SalesData].[Season].[All]" allUniqueName="[SalesData].[Season].[All]" dimensionUniqueName="[SalesData]" displayFolder="" count="0" memberValueDatatype="130" unbalanced="0"/>
    <cacheHierarchy uniqueName="[Measures].[Latest Year]" caption="Latest Year" measure="1" displayFolder="" measureGroup="DateTable" count="0"/>
    <cacheHierarchy uniqueName="[Measures].[Revenue Latest Year]" caption="Revenue Latest Year" measure="1" displayFolder="" measureGroup="DateTable" count="0"/>
    <cacheHierarchy uniqueName="[Measures].[Revenue Previous Year]" caption="Revenue Previous Year" measure="1" displayFolder="" measureGroup="DateTable" count="0"/>
    <cacheHierarchy uniqueName="[Measures].[Revenue YoY %]" caption="Revenue YoY %" measure="1" displayFolder="" measureGroup="DateTable" count="0" oneField="1">
      <fieldsUsage count="1">
        <fieldUsage x="0"/>
      </fieldsUsage>
    </cacheHierarchy>
    <cacheHierarchy uniqueName="[Measures].[Orders Latest Year]" caption="Orders Latest Year" measure="1" displayFolder="" measureGroup="DateTable" count="0"/>
    <cacheHierarchy uniqueName="[Measures].[Orders Previous Year]" caption="Orders Previous Year" measure="1" displayFolder="" measureGroup="DateTable" count="0"/>
    <cacheHierarchy uniqueName="[Measures].[Orders YoY %]" caption="Orders YoY %" measure="1" displayFolder="" measureGroup="DateTable" count="0" oneField="1">
      <fieldsUsage count="1">
        <fieldUsage x="1"/>
      </fieldsUsage>
    </cacheHierarchy>
    <cacheHierarchy uniqueName="[Measures].[AOV Latest Year]" caption="AOV Latest Year" measure="1" displayFolder="" measureGroup="DateTable" count="0"/>
    <cacheHierarchy uniqueName="[Measures].[AOV Previous Year]" caption="AOV Previous Year" measure="1" displayFolder="" measureGroup="DateTable" count="0"/>
    <cacheHierarchy uniqueName="[Measures].[AOV YoY %]" caption="AOV YoY %" measure="1" displayFolder="" measureGroup="DateTable" count="0" oneField="1">
      <fieldsUsage count="1">
        <fieldUsage x="2"/>
      </fieldsUsage>
    </cacheHierarchy>
    <cacheHierarchy uniqueName="[Measures].[CSAT Latest Year]" caption="CSAT Latest Year" measure="1" displayFolder="" measureGroup="DateTable" count="0"/>
    <cacheHierarchy uniqueName="[Measures].[CSAT Previous Year]" caption="CSAT Previous Year" measure="1" displayFolder="" measureGroup="DateTable" count="0"/>
    <cacheHierarchy uniqueName="[Measures].[CSAT YoY]" caption="CSAT YoY" measure="1" displayFolder="" measureGroup="DateTable" count="0" oneField="1">
      <fieldsUsage count="1">
        <fieldUsage x="3"/>
      </fieldsUsage>
    </cacheHierarchy>
    <cacheHierarchy uniqueName="[Measures].[Total Revenue]" caption="Total Revenue" measure="1" displayFolder="" measureGroup="SalesData" count="0"/>
    <cacheHierarchy uniqueName="[Measures].[Fulfillment Rate]" caption="Fulfillment Rate" measure="1" displayFolder="" measureGroup="SalesData" count="0"/>
    <cacheHierarchy uniqueName="[Measures].[AOV]" caption="AOV" measure="1" displayFolder="" measureGroup="SalesData" count="0"/>
    <cacheHierarchy uniqueName="[Measures].[Cancellation Rate]" caption="Cancellation Rate" measure="1" displayFolder="" measureGroup="SalesData" count="0"/>
    <cacheHierarchy uniqueName="[Measures].[Customer Satisfaction]" caption="Customer Satisfaction" measure="1" displayFolder="" measureGroup="SalesData" count="0"/>
    <cacheHierarchy uniqueName="[Measures].[Total Orders]" caption="Total Orders"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y uniqueName="[Measures].[_Total Revenue Goal]" caption="_Total Revenue Goal" measure="1" displayFolder="" measureGroup="SalesData" count="0" hidden="1"/>
    <cacheHierarchy uniqueName="[Measures].[_Total Revenue Status]" caption="_Total Revenue Status" measure="1" displayFolder="" measureGroup="SalesData" count="0" hidden="1"/>
    <cacheHierarchy uniqueName="[Measures].[_Fulfillment Rate Goal]" caption="_Fulfillment Rate Goal" measure="1" displayFolder="" measureGroup="SalesData" count="0" hidden="1"/>
    <cacheHierarchy uniqueName="[Measures].[_Fulfillment Rate Status]" caption="_Fulfillment Rate Status" measure="1" displayFolder="" measureGroup="SalesData" count="0" hidden="1"/>
    <cacheHierarchy uniqueName="[Measures].[_AOV Goal]" caption="_AOV Goal" measure="1" displayFolder="" measureGroup="SalesData" count="0" hidden="1"/>
    <cacheHierarchy uniqueName="[Measures].[_AOV Status]" caption="_AOV Status" measure="1" displayFolder="" measureGroup="SalesData" count="0" hidden="1"/>
    <cacheHierarchy uniqueName="[Measures].[_Cancellation Rate Goal]" caption="_Cancellation Rate Goal" measure="1" displayFolder="" measureGroup="SalesData" count="0" hidden="1"/>
    <cacheHierarchy uniqueName="[Measures].[_Cancellation Rate Status]" caption="_Cancellation Rate Status" measure="1" displayFolder="" measureGroup="SalesData" count="0" hidden="1"/>
    <cacheHierarchy uniqueName="[Measures].[_Customer Satisfaction Goal]" caption="_Customer Satisfaction Goal" measure="1" displayFolder="" measureGroup="SalesData" count="0" hidden="1"/>
    <cacheHierarchy uniqueName="[Measures].[_Customer Satisfaction Status]" caption="_Customer Satisfaction Status" measure="1" displayFolder="" measureGroup="SalesData" count="0" hidden="1"/>
    <cacheHierarchy uniqueName="[Measures].[_Total Orders Goal]" caption="_Total Orders Goal" measure="1" displayFolder="" measureGroup="SalesData" count="0" hidden="1"/>
    <cacheHierarchy uniqueName="[Measures].[_Total Orders Status]" caption="_Total Orders Status" measure="1" displayFolder="" measureGroup="SalesData" count="0" hidden="1"/>
  </cacheHierarchies>
  <kpis count="6">
    <kpi uniqueName="Total Revenue" caption="Total Revenue" displayFolder="" measureGroup="SalesData" parent="" value="[Measures].[Total Revenue]" goal="[Measures].[_Total Revenue Goal]" status="[Measures].[_Total Revenue Status]" trend="" weight=""/>
    <kpi uniqueName="Fulfillment Rate" caption="Fulfillment Rate" displayFolder="" measureGroup="SalesData" parent="" value="[Measures].[Fulfillment Rate]" goal="[Measures].[_Fulfillment Rate Goal]" status="[Measures].[_Fulfillment Rate Status]" trend="" weight=""/>
    <kpi uniqueName="AOV" caption="AOV" displayFolder="" measureGroup="SalesData" parent="" value="[Measures].[AOV]" goal="[Measures].[_AOV Goal]" status="[Measures].[_AOV Status]" trend="" weight=""/>
    <kpi uniqueName="Cancellation Rate" caption="Cancellation Rate" displayFolder="" measureGroup="SalesData" parent="" value="[Measures].[Cancellation Rate]" goal="[Measures].[_Cancellation Rate Goal]" status="[Measures].[_Cancellation Rate Status]" trend="" weight=""/>
    <kpi uniqueName="Customer Satisfaction" caption="Customer Satisfaction" displayFolder="" measureGroup="SalesData" parent="" value="[Measures].[Customer Satisfaction]" goal="[Measures].[_Customer Satisfaction Goal]" status="[Measures].[_Customer Satisfaction Status]" trend="" weight=""/>
    <kpi uniqueName="Total Orders" caption="Total Orders" displayFolder="" measureGroup="SalesData" parent="" value="[Measures].[Total Orders]" goal="[Measures].[_Total Orders Goal]" status="[Measures].[_Total Orders Status]" trend="" weight=""/>
  </kpis>
  <dimensions count="3">
    <dimension name="DateTable" uniqueName="[DateTable]" caption="DateTable"/>
    <dimension measure="1" name="Measures" uniqueName="[Measures]" caption="Measures"/>
    <dimension name="SalesData" uniqueName="[SalesData]" caption="SalesData"/>
  </dimensions>
  <measureGroups count="2">
    <measureGroup name="DateTable" caption="DateTable"/>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YADAV" refreshedDate="46061.697044560184" backgroundQuery="1" createdVersion="8" refreshedVersion="8" minRefreshableVersion="3" recordCount="0" supportSubquery="1" supportAdvancedDrill="1" xr:uid="{CC0D4389-725C-4997-81C5-C45B7D979B4A}">
  <cacheSource type="external" connectionId="3"/>
  <cacheFields count="3">
    <cacheField name="[SalesData].[Category].[Category]" caption="Category" numFmtId="0" hierarchy="13" level="1">
      <sharedItems count="4">
        <s v="Electronics"/>
        <s v="Fashion"/>
        <s v="Home &amp; Living"/>
        <s v="Sports"/>
      </sharedItems>
    </cacheField>
    <cacheField name="[Measures].[Total Revenue]" caption="Total Revenue" numFmtId="0" hierarchy="44" level="32767"/>
    <cacheField name="[SalesData].[Region].[Region]" caption="Region" numFmtId="0" hierarchy="15" level="1">
      <sharedItems containsSemiMixedTypes="0" containsNonDate="0" containsString="0"/>
    </cacheField>
  </cacheFields>
  <cacheHierarchies count="65">
    <cacheHierarchy uniqueName="[DateTable].[Date]" caption="Date" attribute="1" time="1" keyAttribute="1" defaultMemberUniqueName="[DateTable].[Date].[All]" allUniqueName="[DateTable].[Date].[All]" dimensionUniqueName="[DateTable]" displayFolder="" count="0" memberValueDatatype="7" unbalanced="0"/>
    <cacheHierarchy uniqueName="[DateTable].[Date Hierarchy]" caption="Date Hierarchy" time="1" defaultMemberUniqueName="[DateTable].[Date Hierarchy].[All]" allUniqueName="[DateTable].[Date Hierarchy].[All]" dimensionUniqueName="[DateTable]" displayFolder="" count="4" unbalanced="0"/>
    <cacheHierarchy uniqueName="[DateTable].[Year]" caption="Year" attribute="1" time="1" defaultMemberUniqueName="[DateTable].[Year].[All]" allUniqueName="[DateTable].[Year].[All]" dimensionUniqueName="[DateTable]" displayFolder="" count="0" memberValueDatatype="2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SalesData].[Transaction_ID]" caption="Transaction_ID" attribute="1" defaultMemberUniqueName="[SalesData].[Transaction_ID].[All]" allUniqueName="[SalesData].[Transaction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Month]" caption="Month" attribute="1" defaultMemberUniqueName="[SalesData].[Month].[All]" allUniqueName="[SalesData].[Month].[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0"/>
      </fieldsUsage>
    </cacheHierarchy>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Country]" caption="Country" attribute="1" defaultMemberUniqueName="[SalesData].[Country].[All]" allUniqueName="[SalesData].[Country].[All]" dimensionUniqueName="[SalesData]" displayFolder="" count="0" memberValueDatatype="130" unbalanced="0"/>
    <cacheHierarchy uniqueName="[SalesData].[Customer_Segment]" caption="Customer_Segment" attribute="1" defaultMemberUniqueName="[SalesData].[Customer_Segment].[All]" allUniqueName="[SalesData].[Customer_Segment].[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caption="Unit_Price" attribute="1" defaultMemberUniqueName="[SalesData].[Unit_Price].[All]" allUniqueName="[SalesData].[Unit_Price].[All]" dimensionUniqueName="[SalesData]" displayFolder="" count="0" memberValueDatatype="5" unbalanced="0"/>
    <cacheHierarchy uniqueName="[SalesData].[Discount_Amount]" caption="Discount_Amount" attribute="1" defaultMemberUniqueName="[SalesData].[Discount_Amount].[All]" allUniqueName="[SalesData].[Discount_Amount].[All]" dimensionUniqueName="[SalesData]" displayFolder="" count="0" memberValueDatatype="5" unbalanced="0"/>
    <cacheHierarchy uniqueName="[SalesData].[Final_Unit_Price]" caption="Final_Unit_Price" attribute="1" defaultMemberUniqueName="[SalesData].[Final_Unit_Price].[All]" allUniqueName="[SalesData].[Final_Unit_Price].[All]" dimensionUniqueName="[SalesData]" displayFolder="" count="0" memberValueDatatype="5" unbalanced="0"/>
    <cacheHierarchy uniqueName="[SalesData].[Total_Amount]" caption="Total_Amount" attribute="1" defaultMemberUniqueName="[SalesData].[Total_Amount].[All]" allUniqueName="[SalesData].[Total_Amount].[All]" dimensionUniqueName="[SalesData]" displayFolder="" count="0" memberValueDatatype="5" unbalanced="0"/>
    <cacheHierarchy uniqueName="[SalesData].[Shipping_Cost]" caption="Shipping_Cost" attribute="1" defaultMemberUniqueName="[SalesData].[Shipping_Cost].[All]" allUniqueName="[SalesData].[Shipping_Cost].[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0" memberValueDatatype="130" unbalanced="0"/>
    <cacheHierarchy uniqueName="[SalesData].[Order_Status]" caption="Order_Status" attribute="1" defaultMemberUniqueName="[SalesData].[Order_Status].[All]" allUniqueName="[SalesData].[Order_Status].[All]" dimensionUniqueName="[SalesData]" displayFolder="" count="0" memberValueDatatype="130" unbalanced="0"/>
    <cacheHierarchy uniqueName="[SalesData].[Customer_Satisfaction]" caption="Customer_Satisfaction" attribute="1" defaultMemberUniqueName="[SalesData].[Customer_Satisfaction].[All]" allUniqueName="[SalesData].[Customer_Satisfaction].[All]" dimensionUniqueName="[SalesData]" displayFolder="" count="0" memberValueDatatype="5" unbalanced="0"/>
    <cacheHierarchy uniqueName="[SalesData].[Marketing_Channel]" caption="Marketing_Channel" attribute="1" defaultMemberUniqueName="[SalesData].[Marketing_Channel].[All]" allUniqueName="[SalesData].[Marketing_Channel].[All]" dimensionUniqueName="[SalesData]" displayFolder="" count="2" memberValueDatatype="130" unbalanced="0"/>
    <cacheHierarchy uniqueName="[SalesData].[Year_Month]" caption="Year_Month" attribute="1" defaultMemberUniqueName="[SalesData].[Year_Month].[All]" allUniqueName="[SalesData].[Year_Month].[All]" dimensionUniqueName="[SalesData]" displayFolder="" count="0" memberValueDatatype="130" unbalanced="0"/>
    <cacheHierarchy uniqueName="[SalesData].[Profit_Margin_Estimate]" caption="Profit_Margin_Estimate" attribute="1" defaultMemberUniqueName="[SalesData].[Profit_Margin_Estimate].[All]" allUniqueName="[SalesData].[Profit_Margin_Estimate].[All]" dimensionUniqueName="[SalesData]" displayFolder="" count="0" memberValueDatatype="5" unbalanced="0"/>
    <cacheHierarchy uniqueName="[SalesData].[Season]" caption="Season" attribute="1" defaultMemberUniqueName="[SalesData].[Season].[All]" allUniqueName="[SalesData].[Season].[All]" dimensionUniqueName="[SalesData]" displayFolder="" count="0" memberValueDatatype="130" unbalanced="0"/>
    <cacheHierarchy uniqueName="[Measures].[Latest Year]" caption="Latest Year" measure="1" displayFolder="" measureGroup="DateTable" count="0"/>
    <cacheHierarchy uniqueName="[Measures].[Revenue Latest Year]" caption="Revenue Latest Year" measure="1" displayFolder="" measureGroup="DateTable" count="0"/>
    <cacheHierarchy uniqueName="[Measures].[Revenue Previous Year]" caption="Revenue Previous Year" measure="1" displayFolder="" measureGroup="DateTable" count="0"/>
    <cacheHierarchy uniqueName="[Measures].[Revenue YoY %]" caption="Revenue YoY %" measure="1" displayFolder="" measureGroup="DateTable" count="0"/>
    <cacheHierarchy uniqueName="[Measures].[Orders Latest Year]" caption="Orders Latest Year" measure="1" displayFolder="" measureGroup="DateTable" count="0"/>
    <cacheHierarchy uniqueName="[Measures].[Orders Previous Year]" caption="Orders Previous Year" measure="1" displayFolder="" measureGroup="DateTable" count="0"/>
    <cacheHierarchy uniqueName="[Measures].[Orders YoY %]" caption="Orders YoY %" measure="1" displayFolder="" measureGroup="DateTable" count="0"/>
    <cacheHierarchy uniqueName="[Measures].[AOV Latest Year]" caption="AOV Latest Year" measure="1" displayFolder="" measureGroup="DateTable" count="0"/>
    <cacheHierarchy uniqueName="[Measures].[AOV Previous Year]" caption="AOV Previous Year" measure="1" displayFolder="" measureGroup="DateTable" count="0"/>
    <cacheHierarchy uniqueName="[Measures].[AOV YoY %]" caption="AOV YoY %" measure="1" displayFolder="" measureGroup="DateTable" count="0"/>
    <cacheHierarchy uniqueName="[Measures].[CSAT Latest Year]" caption="CSAT Latest Year" measure="1" displayFolder="" measureGroup="DateTable" count="0"/>
    <cacheHierarchy uniqueName="[Measures].[CSAT Previous Year]" caption="CSAT Previous Year" measure="1" displayFolder="" measureGroup="DateTable" count="0"/>
    <cacheHierarchy uniqueName="[Measures].[CSAT YoY]" caption="CSAT YoY" measure="1" displayFolder="" measureGroup="DateTable" count="0"/>
    <cacheHierarchy uniqueName="[Measures].[Total Revenue]" caption="Total Revenue" measure="1" displayFolder="" measureGroup="SalesData" count="0" oneField="1">
      <fieldsUsage count="1">
        <fieldUsage x="1"/>
      </fieldsUsage>
    </cacheHierarchy>
    <cacheHierarchy uniqueName="[Measures].[Fulfillment Rate]" caption="Fulfillment Rate" measure="1" displayFolder="" measureGroup="SalesData" count="0"/>
    <cacheHierarchy uniqueName="[Measures].[AOV]" caption="AOV" measure="1" displayFolder="" measureGroup="SalesData" count="0"/>
    <cacheHierarchy uniqueName="[Measures].[Cancellation Rate]" caption="Cancellation Rate" measure="1" displayFolder="" measureGroup="SalesData" count="0"/>
    <cacheHierarchy uniqueName="[Measures].[Customer Satisfaction]" caption="Customer Satisfaction" measure="1" displayFolder="" measureGroup="SalesData" count="0"/>
    <cacheHierarchy uniqueName="[Measures].[Total Orders]" caption="Total Orders"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y uniqueName="[Measures].[_Total Revenue Goal]" caption="_Total Revenue Goal" measure="1" displayFolder="" measureGroup="SalesData" count="0" hidden="1"/>
    <cacheHierarchy uniqueName="[Measures].[_Total Revenue Status]" caption="_Total Revenue Status" measure="1" displayFolder="" measureGroup="SalesData" count="0" hidden="1"/>
    <cacheHierarchy uniqueName="[Measures].[_Fulfillment Rate Goal]" caption="_Fulfillment Rate Goal" measure="1" displayFolder="" measureGroup="SalesData" count="0" hidden="1"/>
    <cacheHierarchy uniqueName="[Measures].[_Fulfillment Rate Status]" caption="_Fulfillment Rate Status" measure="1" displayFolder="" measureGroup="SalesData" count="0" hidden="1"/>
    <cacheHierarchy uniqueName="[Measures].[_AOV Goal]" caption="_AOV Goal" measure="1" displayFolder="" measureGroup="SalesData" count="0" hidden="1"/>
    <cacheHierarchy uniqueName="[Measures].[_AOV Status]" caption="_AOV Status" measure="1" displayFolder="" measureGroup="SalesData" count="0" hidden="1"/>
    <cacheHierarchy uniqueName="[Measures].[_Cancellation Rate Goal]" caption="_Cancellation Rate Goal" measure="1" displayFolder="" measureGroup="SalesData" count="0" hidden="1"/>
    <cacheHierarchy uniqueName="[Measures].[_Cancellation Rate Status]" caption="_Cancellation Rate Status" measure="1" displayFolder="" measureGroup="SalesData" count="0" hidden="1"/>
    <cacheHierarchy uniqueName="[Measures].[_Customer Satisfaction Goal]" caption="_Customer Satisfaction Goal" measure="1" displayFolder="" measureGroup="SalesData" count="0" hidden="1"/>
    <cacheHierarchy uniqueName="[Measures].[_Customer Satisfaction Status]" caption="_Customer Satisfaction Status" measure="1" displayFolder="" measureGroup="SalesData" count="0" hidden="1"/>
    <cacheHierarchy uniqueName="[Measures].[_Total Orders Goal]" caption="_Total Orders Goal" measure="1" displayFolder="" measureGroup="SalesData" count="0" hidden="1"/>
    <cacheHierarchy uniqueName="[Measures].[_Total Orders Status]" caption="_Total Orders Status" measure="1" displayFolder="" measureGroup="SalesData" count="0" hidden="1"/>
  </cacheHierarchies>
  <kpis count="6">
    <kpi uniqueName="Total Revenue" caption="Total Revenue" displayFolder="" measureGroup="SalesData" parent="" value="[Measures].[Total Revenue]" goal="[Measures].[_Total Revenue Goal]" status="[Measures].[_Total Revenue Status]" trend="" weight=""/>
    <kpi uniqueName="Fulfillment Rate" caption="Fulfillment Rate" displayFolder="" measureGroup="SalesData" parent="" value="[Measures].[Fulfillment Rate]" goal="[Measures].[_Fulfillment Rate Goal]" status="[Measures].[_Fulfillment Rate Status]" trend="" weight=""/>
    <kpi uniqueName="AOV" caption="AOV" displayFolder="" measureGroup="SalesData" parent="" value="[Measures].[AOV]" goal="[Measures].[_AOV Goal]" status="[Measures].[_AOV Status]" trend="" weight=""/>
    <kpi uniqueName="Cancellation Rate" caption="Cancellation Rate" displayFolder="" measureGroup="SalesData" parent="" value="[Measures].[Cancellation Rate]" goal="[Measures].[_Cancellation Rate Goal]" status="[Measures].[_Cancellation Rate Status]" trend="" weight=""/>
    <kpi uniqueName="Customer Satisfaction" caption="Customer Satisfaction" displayFolder="" measureGroup="SalesData" parent="" value="[Measures].[Customer Satisfaction]" goal="[Measures].[_Customer Satisfaction Goal]" status="[Measures].[_Customer Satisfaction Status]" trend="" weight=""/>
    <kpi uniqueName="Total Orders" caption="Total Orders" displayFolder="" measureGroup="SalesData" parent="" value="[Measures].[Total Orders]" goal="[Measures].[_Total Orders Goal]" status="[Measures].[_Total Orders Status]" trend="" weight=""/>
  </kpis>
  <dimensions count="3">
    <dimension name="DateTable" uniqueName="[DateTable]" caption="DateTable"/>
    <dimension measure="1" name="Measures" uniqueName="[Measures]" caption="Measures"/>
    <dimension name="SalesData" uniqueName="[SalesData]" caption="SalesData"/>
  </dimensions>
  <measureGroups count="2">
    <measureGroup name="DateTable" caption="DateTable"/>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YADAV" refreshedDate="46058.677518518518" backgroundQuery="1" createdVersion="3" refreshedVersion="8" minRefreshableVersion="3" recordCount="0" supportSubquery="1" supportAdvancedDrill="1" xr:uid="{874AFAE5-95FF-4F6E-AD4D-CF7383A4D5AD}">
  <cacheSource type="external" connectionId="3">
    <extLst>
      <ext xmlns:x14="http://schemas.microsoft.com/office/spreadsheetml/2009/9/main" uri="{F057638F-6D5F-4e77-A914-E7F072B9BCA8}">
        <x14:sourceConnection name="ThisWorkbookDataModel"/>
      </ext>
    </extLst>
  </cacheSource>
  <cacheFields count="0"/>
  <cacheHierarchies count="65">
    <cacheHierarchy uniqueName="[DateTable].[Date]" caption="Date" attribute="1" time="1" keyAttribute="1" defaultMemberUniqueName="[DateTable].[Date].[All]" allUniqueName="[DateTable].[Date].[All]" dimensionUniqueName="[DateTable]" displayFolder="" count="0" memberValueDatatype="7" unbalanced="0"/>
    <cacheHierarchy uniqueName="[DateTable].[Date Hierarchy]" caption="Date Hierarchy" time="1" defaultMemberUniqueName="[DateTable].[Date Hierarchy].[All]" allUniqueName="[DateTable].[Date Hierarchy].[All]" dimensionUniqueName="[DateTable]" displayFolder="" count="4" unbalanced="0"/>
    <cacheHierarchy uniqueName="[DateTable].[Year]" caption="Year" attribute="1" time="1" defaultMemberUniqueName="[DateTable].[Year].[All]" allUniqueName="[DateTable].[Year].[All]" dimensionUniqueName="[DateTable]" displayFolder="" count="0" memberValueDatatype="2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SalesData].[Transaction_ID]" caption="Transaction_ID" attribute="1" defaultMemberUniqueName="[SalesData].[Transaction_ID].[All]" allUniqueName="[SalesData].[Transaction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Month]" caption="Month" attribute="1" defaultMemberUniqueName="[SalesData].[Month].[All]" allUniqueName="[SalesData].[Month].[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Customer_Segment]" caption="Customer_Segment" attribute="1" defaultMemberUniqueName="[SalesData].[Customer_Segment].[All]" allUniqueName="[SalesData].[Customer_Segment].[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caption="Unit_Price" attribute="1" defaultMemberUniqueName="[SalesData].[Unit_Price].[All]" allUniqueName="[SalesData].[Unit_Price].[All]" dimensionUniqueName="[SalesData]" displayFolder="" count="0" memberValueDatatype="5" unbalanced="0"/>
    <cacheHierarchy uniqueName="[SalesData].[Discount_Amount]" caption="Discount_Amount" attribute="1" defaultMemberUniqueName="[SalesData].[Discount_Amount].[All]" allUniqueName="[SalesData].[Discount_Amount].[All]" dimensionUniqueName="[SalesData]" displayFolder="" count="0" memberValueDatatype="5" unbalanced="0"/>
    <cacheHierarchy uniqueName="[SalesData].[Final_Unit_Price]" caption="Final_Unit_Price" attribute="1" defaultMemberUniqueName="[SalesData].[Final_Unit_Price].[All]" allUniqueName="[SalesData].[Final_Unit_Price].[All]" dimensionUniqueName="[SalesData]" displayFolder="" count="0" memberValueDatatype="5" unbalanced="0"/>
    <cacheHierarchy uniqueName="[SalesData].[Total_Amount]" caption="Total_Amount" attribute="1" defaultMemberUniqueName="[SalesData].[Total_Amount].[All]" allUniqueName="[SalesData].[Total_Amount].[All]" dimensionUniqueName="[SalesData]" displayFolder="" count="0" memberValueDatatype="5" unbalanced="0"/>
    <cacheHierarchy uniqueName="[SalesData].[Shipping_Cost]" caption="Shipping_Cost" attribute="1" defaultMemberUniqueName="[SalesData].[Shipping_Cost].[All]" allUniqueName="[SalesData].[Shipping_Cost].[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0" memberValueDatatype="130" unbalanced="0"/>
    <cacheHierarchy uniqueName="[SalesData].[Order_Status]" caption="Order_Status" attribute="1" defaultMemberUniqueName="[SalesData].[Order_Status].[All]" allUniqueName="[SalesData].[Order_Status].[All]" dimensionUniqueName="[SalesData]" displayFolder="" count="0" memberValueDatatype="130" unbalanced="0"/>
    <cacheHierarchy uniqueName="[SalesData].[Customer_Satisfaction]" caption="Customer_Satisfaction" attribute="1" defaultMemberUniqueName="[SalesData].[Customer_Satisfaction].[All]" allUniqueName="[SalesData].[Customer_Satisfaction].[All]" dimensionUniqueName="[SalesData]" displayFolder="" count="0" memberValueDatatype="5" unbalanced="0"/>
    <cacheHierarchy uniqueName="[SalesData].[Marketing_Channel]" caption="Marketing_Channel" attribute="1" defaultMemberUniqueName="[SalesData].[Marketing_Channel].[All]" allUniqueName="[SalesData].[Marketing_Channel].[All]" dimensionUniqueName="[SalesData]" displayFolder="" count="2" memberValueDatatype="130" unbalanced="0"/>
    <cacheHierarchy uniqueName="[SalesData].[Year_Month]" caption="Year_Month" attribute="1" defaultMemberUniqueName="[SalesData].[Year_Month].[All]" allUniqueName="[SalesData].[Year_Month].[All]" dimensionUniqueName="[SalesData]" displayFolder="" count="0" memberValueDatatype="130" unbalanced="0"/>
    <cacheHierarchy uniqueName="[SalesData].[Profit_Margin_Estimate]" caption="Profit_Margin_Estimate" attribute="1" defaultMemberUniqueName="[SalesData].[Profit_Margin_Estimate].[All]" allUniqueName="[SalesData].[Profit_Margin_Estimate].[All]" dimensionUniqueName="[SalesData]" displayFolder="" count="0" memberValueDatatype="5" unbalanced="0"/>
    <cacheHierarchy uniqueName="[SalesData].[Season]" caption="Season" attribute="1" defaultMemberUniqueName="[SalesData].[Season].[All]" allUniqueName="[SalesData].[Season].[All]" dimensionUniqueName="[SalesData]" displayFolder="" count="0" memberValueDatatype="130" unbalanced="0"/>
    <cacheHierarchy uniqueName="[Measures].[Latest Year]" caption="Latest Year" measure="1" displayFolder="" measureGroup="DateTable" count="0"/>
    <cacheHierarchy uniqueName="[Measures].[Revenue Latest Year]" caption="Revenue Latest Year" measure="1" displayFolder="" measureGroup="DateTable" count="0"/>
    <cacheHierarchy uniqueName="[Measures].[Revenue Previous Year]" caption="Revenue Previous Year" measure="1" displayFolder="" measureGroup="DateTable" count="0"/>
    <cacheHierarchy uniqueName="[Measures].[Revenue YoY %]" caption="Revenue YoY %" measure="1" displayFolder="" measureGroup="DateTable" count="0"/>
    <cacheHierarchy uniqueName="[Measures].[Orders Latest Year]" caption="Orders Latest Year" measure="1" displayFolder="" measureGroup="DateTable" count="0"/>
    <cacheHierarchy uniqueName="[Measures].[Orders Previous Year]" caption="Orders Previous Year" measure="1" displayFolder="" measureGroup="DateTable" count="0"/>
    <cacheHierarchy uniqueName="[Measures].[Orders YoY %]" caption="Orders YoY %" measure="1" displayFolder="" measureGroup="DateTable" count="0"/>
    <cacheHierarchy uniqueName="[Measures].[AOV Latest Year]" caption="AOV Latest Year" measure="1" displayFolder="" measureGroup="DateTable" count="0"/>
    <cacheHierarchy uniqueName="[Measures].[AOV Previous Year]" caption="AOV Previous Year" measure="1" displayFolder="" measureGroup="DateTable" count="0"/>
    <cacheHierarchy uniqueName="[Measures].[AOV YoY %]" caption="AOV YoY %" measure="1" displayFolder="" measureGroup="DateTable" count="0"/>
    <cacheHierarchy uniqueName="[Measures].[CSAT Latest Year]" caption="CSAT Latest Year" measure="1" displayFolder="" measureGroup="DateTable" count="0"/>
    <cacheHierarchy uniqueName="[Measures].[CSAT Previous Year]" caption="CSAT Previous Year" measure="1" displayFolder="" measureGroup="DateTable" count="0"/>
    <cacheHierarchy uniqueName="[Measures].[CSAT YoY]" caption="CSAT YoY" measure="1" displayFolder="" measureGroup="DateTable" count="0"/>
    <cacheHierarchy uniqueName="[Measures].[Total Revenue]" caption="Total Revenue" measure="1" displayFolder="" measureGroup="SalesData" count="0"/>
    <cacheHierarchy uniqueName="[Measures].[Fulfillment Rate]" caption="Fulfillment Rate" measure="1" displayFolder="" measureGroup="SalesData" count="0"/>
    <cacheHierarchy uniqueName="[Measures].[AOV]" caption="AOV" measure="1" displayFolder="" measureGroup="SalesData" count="0"/>
    <cacheHierarchy uniqueName="[Measures].[Cancellation Rate]" caption="Cancellation Rate" measure="1" displayFolder="" measureGroup="SalesData" count="0"/>
    <cacheHierarchy uniqueName="[Measures].[Customer Satisfaction]" caption="Customer Satisfaction" measure="1" displayFolder="" measureGroup="SalesData" count="0"/>
    <cacheHierarchy uniqueName="[Measures].[Total Orders]" caption="Total Orders"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y uniqueName="[Measures].[_Total Revenue Goal]" caption="_Total Revenue Goal" measure="1" displayFolder="" measureGroup="SalesData" count="0" hidden="1"/>
    <cacheHierarchy uniqueName="[Measures].[_Total Revenue Status]" caption="_Total Revenue Status" measure="1" displayFolder="" measureGroup="SalesData" count="0" hidden="1"/>
    <cacheHierarchy uniqueName="[Measures].[_Fulfillment Rate Goal]" caption="_Fulfillment Rate Goal" measure="1" displayFolder="" measureGroup="SalesData" count="0" hidden="1"/>
    <cacheHierarchy uniqueName="[Measures].[_Fulfillment Rate Status]" caption="_Fulfillment Rate Status" measure="1" displayFolder="" measureGroup="SalesData" count="0" hidden="1"/>
    <cacheHierarchy uniqueName="[Measures].[_AOV Goal]" caption="_AOV Goal" measure="1" displayFolder="" measureGroup="SalesData" count="0" hidden="1"/>
    <cacheHierarchy uniqueName="[Measures].[_AOV Status]" caption="_AOV Status" measure="1" displayFolder="" measureGroup="SalesData" count="0" hidden="1"/>
    <cacheHierarchy uniqueName="[Measures].[_Cancellation Rate Goal]" caption="_Cancellation Rate Goal" measure="1" displayFolder="" measureGroup="SalesData" count="0" hidden="1"/>
    <cacheHierarchy uniqueName="[Measures].[_Cancellation Rate Status]" caption="_Cancellation Rate Status" measure="1" displayFolder="" measureGroup="SalesData" count="0" hidden="1"/>
    <cacheHierarchy uniqueName="[Measures].[_Customer Satisfaction Goal]" caption="_Customer Satisfaction Goal" measure="1" displayFolder="" measureGroup="SalesData" count="0" hidden="1"/>
    <cacheHierarchy uniqueName="[Measures].[_Customer Satisfaction Status]" caption="_Customer Satisfaction Status" measure="1" displayFolder="" measureGroup="SalesData" count="0" hidden="1"/>
    <cacheHierarchy uniqueName="[Measures].[_Total Orders Goal]" caption="_Total Orders Goal" measure="1" displayFolder="" measureGroup="SalesData" count="0" hidden="1"/>
    <cacheHierarchy uniqueName="[Measures].[_Total Orders Status]" caption="_Total Orders Status" measure="1" displayFolder="" measureGroup="SalesData" count="0" hidden="1"/>
  </cacheHierarchies>
  <kpis count="6">
    <kpi uniqueName="Total Revenue" caption="Total Revenue" displayFolder="" measureGroup="SalesData" parent="" value="[Measures].[Total Revenue]" goal="[Measures].[_Total Revenue Goal]" status="[Measures].[_Total Revenue Status]" trend="" weight=""/>
    <kpi uniqueName="Fulfillment Rate" caption="Fulfillment Rate" displayFolder="" measureGroup="SalesData" parent="" value="[Measures].[Fulfillment Rate]" goal="[Measures].[_Fulfillment Rate Goal]" status="[Measures].[_Fulfillment Rate Status]" trend="" weight=""/>
    <kpi uniqueName="AOV" caption="AOV" displayFolder="" measureGroup="SalesData" parent="" value="[Measures].[AOV]" goal="[Measures].[_AOV Goal]" status="[Measures].[_AOV Status]" trend="" weight=""/>
    <kpi uniqueName="Cancellation Rate" caption="Cancellation Rate" displayFolder="" measureGroup="SalesData" parent="" value="[Measures].[Cancellation Rate]" goal="[Measures].[_Cancellation Rate Goal]" status="[Measures].[_Cancellation Rate Status]" trend="" weight=""/>
    <kpi uniqueName="Customer Satisfaction" caption="Customer Satisfaction" displayFolder="" measureGroup="SalesData" parent="" value="[Measures].[Customer Satisfaction]" goal="[Measures].[_Customer Satisfaction Goal]" status="[Measures].[_Customer Satisfaction Status]" trend="" weight=""/>
    <kpi uniqueName="Total Orders" caption="Total Orders" displayFolder="" measureGroup="SalesData" parent="" value="[Measures].[Total Orders]" goal="[Measures].[_Total Orders Goal]" status="[Measures].[_Total Orders Status]" trend="" weight=""/>
  </kpis>
  <extLst>
    <ext xmlns:x14="http://schemas.microsoft.com/office/spreadsheetml/2009/9/main" uri="{725AE2AE-9491-48be-B2B4-4EB974FC3084}">
      <x14:pivotCacheDefinition slicerData="1" pivotCacheId="967660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607A66-C2E3-407B-BA9C-337ACE4527D7}" name="Order_Status_Distribution" cacheId="1" applyNumberFormats="0" applyBorderFormats="0" applyFontFormats="0" applyPatternFormats="0" applyAlignmentFormats="0" applyWidthHeightFormats="1" dataCaption="Values" tag="08c63ebe-69d5-47cc-838a-836ef6982e9b" updatedVersion="8" minRefreshableVersion="3" useAutoFormatting="1" subtotalHiddenItems="1" itemPrintTitles="1" createdVersion="8" indent="0" outline="1" outlineData="1" multipleFieldFilters="0" chartFormat="33" rowHeaderCaption="Order_Status">
  <location ref="A67:C73" firstHeaderRow="0" firstDataRow="1" firstDataCol="1"/>
  <pivotFields count="4">
    <pivotField axis="axisRow" allDrilled="1" subtotalTop="0" showAll="0" sortType="descending" dataSourceSort="1"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v="1"/>
    </i>
    <i>
      <x v="4"/>
    </i>
    <i>
      <x v="2"/>
    </i>
    <i>
      <x/>
    </i>
    <i>
      <x v="3"/>
    </i>
    <i t="grand">
      <x/>
    </i>
  </rowItems>
  <colFields count="1">
    <field x="-2"/>
  </colFields>
  <colItems count="2">
    <i>
      <x/>
    </i>
    <i i="1">
      <x v="1"/>
    </i>
  </colItems>
  <dataFields count="2">
    <dataField name="Order_Percentage" fld="1" subtotal="count" showDataAs="percentOfCol" baseField="0" baseItem="0" numFmtId="10"/>
    <dataField name="Order_Count" fld="3" subtotal="count" baseField="0" baseItem="0">
      <extLst>
        <ext xmlns:x14="http://schemas.microsoft.com/office/spreadsheetml/2009/9/main" uri="{E15A36E0-9728-4e99-A89B-3F7291B0FE68}">
          <x14:dataField sourceField="1" uniqueName="[__Xl2].[Measures].[Total Orders]"/>
        </ext>
      </extLst>
    </dataField>
  </dataFields>
  <formats count="18">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outline="0" fieldPosition="0">
        <references count="1">
          <reference field="4294967294" count="1">
            <x v="0"/>
          </reference>
        </references>
      </pivotArea>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1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pivotArea type="data" outline="0" fieldPosition="0">
        <references count="2">
          <reference field="4294967294" count="1" selected="0">
            <x v="1"/>
          </reference>
          <reference field="0" count="1" selected="0">
            <x v="1"/>
          </reference>
        </references>
      </pivotArea>
    </chartFormat>
    <chartFormat chart="9" format="3">
      <pivotArea type="data" outline="0" fieldPosition="0">
        <references count="2">
          <reference field="4294967294" count="1" selected="0">
            <x v="1"/>
          </reference>
          <reference field="0" count="1" selected="0">
            <x v="4"/>
          </reference>
        </references>
      </pivotArea>
    </chartFormat>
    <chartFormat chart="9" format="4">
      <pivotArea type="data" outline="0" fieldPosition="0">
        <references count="2">
          <reference field="4294967294" count="1" selected="0">
            <x v="1"/>
          </reference>
          <reference field="0" count="1" selected="0">
            <x v="2"/>
          </reference>
        </references>
      </pivotArea>
    </chartFormat>
    <chartFormat chart="9" format="5">
      <pivotArea type="data" outline="0" fieldPosition="0">
        <references count="2">
          <reference field="4294967294" count="1" selected="0">
            <x v="1"/>
          </reference>
          <reference field="0" count="1" selected="0">
            <x v="0"/>
          </reference>
        </references>
      </pivotArea>
    </chartFormat>
    <chartFormat chart="9" format="6">
      <pivotArea type="data" outline="0" fieldPosition="0">
        <references count="2">
          <reference field="4294967294" count="1" selected="0">
            <x v="1"/>
          </reference>
          <reference field="0" count="1" selected="0">
            <x v="3"/>
          </reference>
        </references>
      </pivotArea>
    </chartFormat>
    <chartFormat chart="13" format="14" series="1">
      <pivotArea type="data" outline="0" fieldPosition="0">
        <references count="1">
          <reference field="4294967294" count="1" selected="0">
            <x v="0"/>
          </reference>
        </references>
      </pivotArea>
    </chartFormat>
    <chartFormat chart="13" format="15" series="1">
      <pivotArea type="data" outline="0" fieldPosition="0">
        <references count="1">
          <reference field="4294967294" count="1" selected="0">
            <x v="1"/>
          </reference>
        </references>
      </pivotArea>
    </chartFormat>
    <chartFormat chart="13" format="16">
      <pivotArea type="data" outline="0" fieldPosition="0">
        <references count="2">
          <reference field="4294967294" count="1" selected="0">
            <x v="1"/>
          </reference>
          <reference field="0" count="1" selected="0">
            <x v="1"/>
          </reference>
        </references>
      </pivotArea>
    </chartFormat>
    <chartFormat chart="13" format="17">
      <pivotArea type="data" outline="0" fieldPosition="0">
        <references count="2">
          <reference field="4294967294" count="1" selected="0">
            <x v="1"/>
          </reference>
          <reference field="0" count="1" selected="0">
            <x v="4"/>
          </reference>
        </references>
      </pivotArea>
    </chartFormat>
    <chartFormat chart="13" format="18">
      <pivotArea type="data" outline="0" fieldPosition="0">
        <references count="2">
          <reference field="4294967294" count="1" selected="0">
            <x v="1"/>
          </reference>
          <reference field="0" count="1" selected="0">
            <x v="2"/>
          </reference>
        </references>
      </pivotArea>
    </chartFormat>
    <chartFormat chart="13" format="19">
      <pivotArea type="data" outline="0" fieldPosition="0">
        <references count="2">
          <reference field="4294967294" count="1" selected="0">
            <x v="1"/>
          </reference>
          <reference field="0" count="1" selected="0">
            <x v="0"/>
          </reference>
        </references>
      </pivotArea>
    </chartFormat>
    <chartFormat chart="13" format="20">
      <pivotArea type="data" outline="0" fieldPosition="0">
        <references count="2">
          <reference field="4294967294" count="1" selected="0">
            <x v="1"/>
          </reference>
          <reference field="0" count="1" selected="0">
            <x v="3"/>
          </reference>
        </references>
      </pivotArea>
    </chartFormat>
  </chartFormats>
  <pivotHierarchies count="72">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Order_Percent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C0E68D-E1D6-46FB-9774-9FC55DCB55DE}" name="Payment_method_revenue" cacheId="0" applyNumberFormats="0" applyBorderFormats="0" applyFontFormats="0" applyPatternFormats="0" applyAlignmentFormats="0" applyWidthHeightFormats="1" dataCaption="Values" tag="bb7bf93a-cbfb-40eb-983f-6ba4ebe68cdf" updatedVersion="8" minRefreshableVersion="3" useAutoFormatting="1" subtotalHiddenItems="1" itemPrintTitles="1" createdVersion="8" indent="0" outline="1" outlineData="1" multipleFieldFilters="0" chartFormat="24" rowHeaderCaption="Payment_Method">
  <location ref="F7:G13" firstHeaderRow="1" firstDataRow="1" firstDataCol="1"/>
  <pivotFields count="5">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6">
    <i>
      <x v="4"/>
    </i>
    <i>
      <x/>
    </i>
    <i>
      <x v="1"/>
    </i>
    <i>
      <x v="3"/>
    </i>
    <i>
      <x v="2"/>
    </i>
    <i t="grand">
      <x/>
    </i>
  </rowItems>
  <colItems count="1">
    <i/>
  </colItems>
  <dataFields count="1">
    <dataField name="Total Revenue" fld="1" subtotal="count" baseField="0" baseItem="0"/>
  </dataFields>
  <formats count="12">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chartFormats count="6">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4"/>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3"/>
          </reference>
        </references>
      </pivotArea>
    </chartFormat>
    <chartFormat chart="4" format="17">
      <pivotArea type="data" outline="0" fieldPosition="0">
        <references count="2">
          <reference field="4294967294" count="1" selected="0">
            <x v="0"/>
          </reference>
          <reference field="0" count="1" selected="0">
            <x v="2"/>
          </reference>
        </references>
      </pivotArea>
    </chartFormat>
  </chart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9D101D-7E49-4C99-AD3B-1DF546445F90}" name="Category_Region_Revenue_Matrix" cacheId="2" applyNumberFormats="0" applyBorderFormats="0" applyFontFormats="0" applyPatternFormats="0" applyAlignmentFormats="0" applyWidthHeightFormats="1" dataCaption="Values" tag="3407e8b3-1c3e-49f6-8283-9dab9a87ae2a" updatedVersion="8" minRefreshableVersion="3" useAutoFormatting="1" subtotalHiddenItems="1" itemPrintTitles="1" createdVersion="8" indent="0" outline="1" outlineData="1" multipleFieldFilters="0" chartFormat="44" rowHeaderCaption="Region" colHeaderCaption="Region">
  <location ref="A48:B53"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2"/>
    </i>
    <i>
      <x v="1"/>
    </i>
    <i>
      <x/>
    </i>
    <i t="grand">
      <x/>
    </i>
  </rowItems>
  <colItems count="1">
    <i/>
  </colItems>
  <dataFields count="1">
    <dataField fld="1" subtotal="count" baseField="0" baseItem="0"/>
  </dataFields>
  <formats count="20">
    <format dxfId="49">
      <pivotArea type="all" dataOnly="0" outline="0" fieldPosition="0"/>
    </format>
    <format dxfId="48">
      <pivotArea outline="0" collapsedLevelsAreSubtotals="1" fieldPosition="0"/>
    </format>
    <format dxfId="47">
      <pivotArea type="origin" dataOnly="0" labelOnly="1" outline="0" fieldPosition="0"/>
    </format>
    <format dxfId="46">
      <pivotArea field="0" type="button" dataOnly="0" labelOnly="1" outline="0" axis="axisRow" fieldPosition="0"/>
    </format>
    <format dxfId="45">
      <pivotArea type="topRight" dataOnly="0" labelOnly="1" outline="0" fieldPosition="0"/>
    </format>
    <format dxfId="44">
      <pivotArea dataOnly="0" labelOnly="1" grandRow="1" outline="0" fieldPosition="0"/>
    </format>
    <format dxfId="43">
      <pivotArea dataOnly="0" labelOnly="1" fieldPosition="0">
        <references count="1">
          <reference field="0" count="0"/>
        </references>
      </pivotArea>
    </format>
    <format dxfId="42">
      <pivotArea dataOnly="0" labelOnly="1" grandCol="1" outline="0" fieldPosition="0"/>
    </format>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outline="0" axis="axisValues" fieldPosition="0"/>
    </format>
  </formats>
  <chartFormats count="5">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0" count="1" selected="0">
            <x v="3"/>
          </reference>
        </references>
      </pivotArea>
    </chartFormat>
    <chartFormat chart="16" format="13">
      <pivotArea type="data" outline="0" fieldPosition="0">
        <references count="2">
          <reference field="4294967294" count="1" selected="0">
            <x v="0"/>
          </reference>
          <reference field="0" count="1" selected="0">
            <x v="2"/>
          </reference>
        </references>
      </pivotArea>
    </chartFormat>
    <chartFormat chart="16" format="14">
      <pivotArea type="data" outline="0" fieldPosition="0">
        <references count="2">
          <reference field="4294967294" count="1" selected="0">
            <x v="0"/>
          </reference>
          <reference field="0" count="1" selected="0">
            <x v="1"/>
          </reference>
        </references>
      </pivotArea>
    </chartFormat>
    <chartFormat chart="16" format="15">
      <pivotArea type="data" outline="0" fieldPosition="0">
        <references count="2">
          <reference field="4294967294" count="1" selected="0">
            <x v="0"/>
          </reference>
          <reference field="0" count="1" selected="0">
            <x v="0"/>
          </reference>
        </references>
      </pivotArea>
    </chartFormat>
  </chart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66339F-D530-41CB-ABED-5628FCE6A78B}" name="Marketing_Channel_Performance" cacheId="4" applyNumberFormats="0" applyBorderFormats="0" applyFontFormats="0" applyPatternFormats="0" applyAlignmentFormats="0" applyWidthHeightFormats="1" dataCaption="Values" tag="da7128e2-9fd2-4016-8c76-6e5061ec531b" updatedVersion="8" minRefreshableVersion="3" useAutoFormatting="1" subtotalHiddenItems="1" itemPrintTitles="1" createdVersion="8" indent="0" outline="1" outlineData="1" multipleFieldFilters="0" rowHeaderCaption="Marketing_Channel">
  <location ref="A77:D84" firstHeaderRow="0" firstDataRow="1" firstDataCol="1"/>
  <pivotFields count="5">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v="4"/>
    </i>
    <i>
      <x/>
    </i>
    <i>
      <x v="1"/>
    </i>
    <i>
      <x v="5"/>
    </i>
    <i>
      <x v="3"/>
    </i>
    <i>
      <x v="2"/>
    </i>
    <i t="grand">
      <x/>
    </i>
  </rowItems>
  <colFields count="1">
    <field x="-2"/>
  </colFields>
  <colItems count="3">
    <i>
      <x/>
    </i>
    <i i="1">
      <x v="1"/>
    </i>
    <i i="2">
      <x v="2"/>
    </i>
  </colItems>
  <dataFields count="3">
    <dataField fld="1" subtotal="count" baseField="0" baseItem="0"/>
    <dataField fld="2" subtotal="count" baseField="0" baseItem="0"/>
    <dataField name="Order_Count" fld="3" subtotal="count" baseField="0" baseItem="0"/>
  </dataFields>
  <formats count="18">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fieldPosition="0">
        <references count="1">
          <reference field="4294967294" count="2">
            <x v="0"/>
            <x v="1"/>
          </reference>
        </references>
      </pivotArea>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fieldPosition="0">
        <references count="1">
          <reference field="4294967294" count="3">
            <x v="0"/>
            <x v="1"/>
            <x v="2"/>
          </reference>
        </references>
      </pivotArea>
    </format>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grandRow="1" outline="0" fieldPosition="0"/>
    </format>
    <format dxfId="50">
      <pivotArea dataOnly="0" labelOnly="1" outline="0" fieldPosition="0">
        <references count="1">
          <reference field="4294967294" count="3">
            <x v="0"/>
            <x v="1"/>
            <x v="2"/>
          </reference>
        </references>
      </pivotArea>
    </format>
  </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Order_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83D027-6887-49E3-86C5-34D8D9A2404F}" name="YOYSource" cacheId="7" applyNumberFormats="0" applyBorderFormats="0" applyFontFormats="0" applyPatternFormats="0" applyAlignmentFormats="0" applyWidthHeightFormats="1" dataCaption="Values" tag="c2c4ec11-4cee-4cdc-ae1d-a8a4468cbeb5" updatedVersion="8" minRefreshableVersion="3" useAutoFormatting="1" subtotalHiddenItems="1" itemPrintTitles="1" createdVersion="8" indent="0" outline="1" outlineData="1" multipleFieldFilters="0">
  <location ref="A95:D96"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7"/>
    <dataField fld="1" subtotal="count" baseField="0" baseItem="0"/>
    <dataField fld="2" subtotal="count" baseField="0" baseItem="0"/>
    <dataField fld="3" subtotal="count" baseField="0" baseItem="0"/>
  </dataFields>
  <formats count="7">
    <format dxfId="74">
      <pivotArea outline="0" collapsedLevelsAreSubtotals="1" fieldPosition="0">
        <references count="1">
          <reference field="4294967294" count="1" selected="0">
            <x v="0"/>
          </reference>
        </references>
      </pivotArea>
    </format>
    <format dxfId="73">
      <pivotArea type="all" dataOnly="0" outline="0" fieldPosition="0"/>
    </format>
    <format dxfId="72">
      <pivotArea outline="0" collapsedLevelsAreSubtotals="1" fieldPosition="0"/>
    </format>
    <format dxfId="71">
      <pivotArea dataOnly="0" labelOnly="1" outline="0" fieldPosition="0">
        <references count="1">
          <reference field="4294967294" count="4">
            <x v="0"/>
            <x v="1"/>
            <x v="2"/>
            <x v="3"/>
          </reference>
        </references>
      </pivotArea>
    </format>
    <format dxfId="70">
      <pivotArea type="all" dataOnly="0" outline="0" fieldPosition="0"/>
    </format>
    <format dxfId="69">
      <pivotArea outline="0" collapsedLevelsAreSubtotals="1" fieldPosition="0"/>
    </format>
    <format dxfId="68">
      <pivotArea dataOnly="0" labelOnly="1" outline="0" fieldPosition="0">
        <references count="1">
          <reference field="4294967294" count="4">
            <x v="0"/>
            <x v="1"/>
            <x v="2"/>
            <x v="3"/>
          </reference>
        </references>
      </pivotArea>
    </format>
  </formats>
  <conditionalFormats count="2">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lesData].[Year].&amp;[2022]"/>
        <member name="[SalesData].[Year].&amp;[2023]"/>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Data]"/>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ED26A0-6965-4543-A89D-A6FDA07FBA4B}" name="Customer_Segment_Performance" cacheId="3" applyNumberFormats="0" applyBorderFormats="0" applyFontFormats="0" applyPatternFormats="0" applyAlignmentFormats="0" applyWidthHeightFormats="1" dataCaption="Values" tag="d99a598d-a443-4885-bb4f-41f42a39b144" updatedVersion="8" minRefreshableVersion="3" useAutoFormatting="1" subtotalHiddenItems="1" itemPrintTitles="1" createdVersion="8" indent="0" outline="1" outlineData="1" multipleFieldFilters="0" chartFormat="48" rowHeaderCaption="Customer_Segment">
  <location ref="A58:C63" firstHeaderRow="0" firstDataRow="1" firstDataCol="1"/>
  <pivotFields count="4">
    <pivotField axis="axisRow" allDrilled="1" subtotalTop="0" showAll="0" sortType="descending" defaultSubtotal="0" defaultAttributeDrillState="1">
      <items count="4">
        <item x="3"/>
        <item x="2"/>
        <item x="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Total Revenue" fld="2" subtotal="count" baseField="0" baseItem="0"/>
    <dataField fld="1" subtotal="count" baseField="0" baseItem="0"/>
  </dataFields>
  <formats count="18">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grandRow="1" outline="0" fieldPosition="0"/>
    </format>
    <format dxfId="87">
      <pivotArea dataOnly="0" labelOnly="1" outline="0" fieldPosition="0">
        <references count="1">
          <reference field="4294967294" count="1">
            <x v="1"/>
          </reference>
        </references>
      </pivotArea>
    </format>
    <format dxfId="86">
      <pivotArea type="all" dataOnly="0" outline="0" fieldPosition="0"/>
    </format>
    <format dxfId="85">
      <pivotArea outline="0" collapsedLevelsAreSubtotals="1" fieldPosition="0"/>
    </format>
    <format dxfId="84">
      <pivotArea field="0" type="button" dataOnly="0" labelOnly="1" outline="0" axis="axisRow" fieldPosition="0"/>
    </format>
    <format dxfId="83">
      <pivotArea dataOnly="0" labelOnly="1" fieldPosition="0">
        <references count="1">
          <reference field="0" count="0"/>
        </references>
      </pivotArea>
    </format>
    <format dxfId="82">
      <pivotArea dataOnly="0" labelOnly="1" grandRow="1" outline="0" fieldPosition="0"/>
    </format>
    <format dxfId="81">
      <pivotArea dataOnly="0" labelOnly="1" outline="0" fieldPosition="0">
        <references count="1">
          <reference field="4294967294" count="2">
            <x v="0"/>
            <x v="1"/>
          </reference>
        </references>
      </pivotArea>
    </format>
    <format dxfId="80">
      <pivotArea type="all" dataOnly="0" outline="0" fieldPosition="0"/>
    </format>
    <format dxfId="79">
      <pivotArea outline="0" collapsedLevelsAreSubtotals="1" fieldPosition="0"/>
    </format>
    <format dxfId="78">
      <pivotArea field="0" type="button" dataOnly="0" labelOnly="1" outline="0" axis="axisRow" fieldPosition="0"/>
    </format>
    <format dxfId="77">
      <pivotArea dataOnly="0" labelOnly="1" fieldPosition="0">
        <references count="1">
          <reference field="0" count="0"/>
        </references>
      </pivotArea>
    </format>
    <format dxfId="76">
      <pivotArea dataOnly="0" labelOnly="1" grandRow="1" outline="0" fieldPosition="0"/>
    </format>
    <format dxfId="75">
      <pivotArea dataOnly="0" labelOnly="1" outline="0" fieldPosition="0">
        <references count="1">
          <reference field="4294967294" count="2">
            <x v="0"/>
            <x v="1"/>
          </reference>
        </references>
      </pivotArea>
    </format>
  </formats>
  <chartFormats count="2">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20D274-08B3-4020-BD04-67F5C63A19BF}" name="PivotTable4" cacheId="8" applyNumberFormats="0" applyBorderFormats="0" applyFontFormats="0" applyPatternFormats="0" applyAlignmentFormats="0" applyWidthHeightFormats="1" dataCaption="Values" tag="9325c159-e89f-4ddb-93a2-6408893d5696" updatedVersion="8" minRefreshableVersion="3" useAutoFormatting="1" subtotalHiddenItems="1" itemPrintTitles="1" createdVersion="8" indent="0" outline="1" outlineData="1" multipleFieldFilters="0" chartFormat="25" rowHeaderCaption="Category">
  <location ref="D48:E53" firstHeaderRow="1" firstDataRow="1" firstDataCol="1"/>
  <pivotFields count="3">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v="2"/>
    </i>
    <i>
      <x/>
    </i>
    <i t="grand">
      <x/>
    </i>
  </rowItems>
  <colItems count="1">
    <i/>
  </colItems>
  <dataFields count="1">
    <dataField name="Total Revenue" fld="1" subtotal="count" baseField="0" baseItem="0"/>
  </dataFields>
  <formats count="12">
    <format dxfId="104">
      <pivotArea type="all" dataOnly="0" outline="0" fieldPosition="0"/>
    </format>
    <format dxfId="103">
      <pivotArea outline="0" collapsedLevelsAreSubtotals="1" fieldPosition="0"/>
    </format>
    <format dxfId="102">
      <pivotArea field="0" type="button" dataOnly="0" labelOnly="1" outline="0" axis="axisRow" fieldPosition="0"/>
    </format>
    <format dxfId="101">
      <pivotArea dataOnly="0" labelOnly="1" fieldPosition="0">
        <references count="1">
          <reference field="0" count="0"/>
        </references>
      </pivotArea>
    </format>
    <format dxfId="100">
      <pivotArea dataOnly="0" labelOnly="1" grandRow="1" outline="0"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0" type="button" dataOnly="0" labelOnly="1" outline="0" axis="axisRow" fieldPosition="0"/>
    </format>
    <format dxfId="95">
      <pivotArea dataOnly="0" labelOnly="1" fieldPosition="0">
        <references count="1">
          <reference field="0" count="0"/>
        </references>
      </pivotArea>
    </format>
    <format dxfId="94">
      <pivotArea dataOnly="0" labelOnly="1" grandRow="1" outline="0" fieldPosition="0"/>
    </format>
    <format dxfId="93">
      <pivotArea dataOnly="0" labelOnly="1" outline="0" axis="axisValues" fieldPosition="0"/>
    </format>
  </formats>
  <chartFormats count="15">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0" count="1" selected="0">
            <x v="3"/>
          </reference>
        </references>
      </pivotArea>
    </chartFormat>
    <chartFormat chart="1" format="7">
      <pivotArea type="data" outline="0" fieldPosition="0">
        <references count="2">
          <reference field="4294967294" count="1" selected="0">
            <x v="0"/>
          </reference>
          <reference field="0" count="1" selected="0">
            <x v="1"/>
          </reference>
        </references>
      </pivotArea>
    </chartFormat>
    <chartFormat chart="1" format="8">
      <pivotArea type="data" outline="0" fieldPosition="0">
        <references count="2">
          <reference field="4294967294" count="1" selected="0">
            <x v="0"/>
          </reference>
          <reference field="0" count="1" selected="0">
            <x v="2"/>
          </reference>
        </references>
      </pivotArea>
    </chartFormat>
    <chartFormat chart="1" format="9">
      <pivotArea type="data" outline="0" fieldPosition="0">
        <references count="2">
          <reference field="4294967294" count="1" selected="0">
            <x v="0"/>
          </reference>
          <reference field="0"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2" format="14">
      <pivotArea type="data" outline="0" fieldPosition="0">
        <references count="2">
          <reference field="4294967294" count="1" selected="0">
            <x v="0"/>
          </reference>
          <reference field="0"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0"/>
          </reference>
        </references>
      </pivotArea>
    </chartFormat>
  </chart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196234-1D27-4C3F-AB43-5D6F6EB4AC83}" name="KPI SOURCE" cacheId="6" applyNumberFormats="0" applyBorderFormats="0" applyFontFormats="0" applyPatternFormats="0" applyAlignmentFormats="0" applyWidthHeightFormats="1" dataCaption="Values" tag="1a4d76a2-2e14-48fe-a3a8-34a4f69c353c" updatedVersion="8" minRefreshableVersion="3" useAutoFormatting="1" subtotalHiddenItems="1" itemPrintTitles="1" createdVersion="8" indent="0" outline="1" outlineData="1" multipleFieldFilters="0">
  <location ref="A90:K91" firstHeaderRow="0" firstDataRow="1" firstDataCol="0"/>
  <pivotFields count="1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1">
    <i>
      <x/>
    </i>
    <i i="1">
      <x v="1"/>
    </i>
    <i i="2">
      <x v="2"/>
    </i>
    <i i="3">
      <x v="3"/>
    </i>
    <i i="4">
      <x v="4"/>
    </i>
    <i i="5">
      <x v="5"/>
    </i>
    <i i="6">
      <x v="6"/>
    </i>
    <i i="7">
      <x v="7"/>
    </i>
    <i i="8">
      <x v="8"/>
    </i>
    <i i="9">
      <x v="9"/>
    </i>
    <i i="10">
      <x v="10"/>
    </i>
  </colItems>
  <dataFields count="11">
    <dataField name="Total Revenue" fld="0" subtotal="count" baseField="0" baseItem="0"/>
    <dataField name="Total Revenue Status" fld="1" subtotal="count" baseField="0" baseItem="0"/>
    <dataField name="Fulfillment Rate" fld="2" subtotal="count" baseField="0" baseItem="0"/>
    <dataField name="  " fld="3" subtotal="count" baseField="0" baseItem="0"/>
    <dataField name="AOV" fld="4" subtotal="count" baseField="0" baseItem="0"/>
    <dataField name="AOV Status" fld="5" subtotal="count" baseField="0" baseItem="0"/>
    <dataField name="Cancellation Rate" fld="6" subtotal="count" baseField="0" baseItem="0"/>
    <dataField name="Cancellation Rate Status" fld="7" subtotal="count" baseField="0" baseItem="0"/>
    <dataField name="Customer Satisfaction" fld="8" subtotal="count" baseField="0" baseItem="0"/>
    <dataField name="Customer Satisfaction Status" fld="9" subtotal="count" baseField="0" baseItem="0"/>
    <dataField name="Orders" fld="10" subtotal="count" baseField="0" baseItem="0"/>
  </dataFields>
  <formats count="6">
    <format dxfId="110">
      <pivotArea type="all" dataOnly="0" outline="0" fieldPosition="0"/>
    </format>
    <format dxfId="109">
      <pivotArea outline="0" collapsedLevelsAreSubtotals="1" fieldPosition="0"/>
    </format>
    <format dxfId="108">
      <pivotArea dataOnly="0" labelOnly="1" outline="0" fieldPosition="0">
        <references count="1">
          <reference field="4294967294" count="11">
            <x v="0"/>
            <x v="1"/>
            <x v="2"/>
            <x v="3"/>
            <x v="4"/>
            <x v="5"/>
            <x v="6"/>
            <x v="7"/>
            <x v="8"/>
            <x v="9"/>
            <x v="10"/>
          </reference>
        </references>
      </pivotArea>
    </format>
    <format dxfId="107">
      <pivotArea type="all" dataOnly="0" outline="0" fieldPosition="0"/>
    </format>
    <format dxfId="106">
      <pivotArea outline="0" collapsedLevelsAreSubtotals="1" fieldPosition="0"/>
    </format>
    <format dxfId="105">
      <pivotArea dataOnly="0" labelOnly="1" outline="0" fieldPosition="0">
        <references count="1">
          <reference field="4294967294" count="11">
            <x v="0"/>
            <x v="1"/>
            <x v="2"/>
            <x v="3"/>
            <x v="4"/>
            <x v="5"/>
            <x v="6"/>
            <x v="7"/>
            <x v="8"/>
            <x v="9"/>
            <x v="10"/>
          </reference>
        </references>
      </pivotArea>
    </format>
  </formats>
  <conditionalFormats count="5">
    <conditionalFormat scope="data" priority="22">
      <pivotAreas count="1">
        <pivotArea outline="0" fieldPosition="0">
          <references count="1">
            <reference field="4294967294" count="1" selected="0">
              <x v="1"/>
            </reference>
          </references>
        </pivotArea>
      </pivotAreas>
    </conditionalFormat>
    <conditionalFormat scope="data" priority="21">
      <pivotAreas count="1">
        <pivotArea outline="0" fieldPosition="0">
          <references count="1">
            <reference field="4294967294" count="1" selected="0">
              <x v="3"/>
            </reference>
          </references>
        </pivotArea>
      </pivotAreas>
    </conditionalFormat>
    <conditionalFormat scope="data" priority="20">
      <pivotAreas count="1">
        <pivotArea outline="0" fieldPosition="0">
          <references count="1">
            <reference field="4294967294" count="1" selected="0">
              <x v="5"/>
            </reference>
          </references>
        </pivotArea>
      </pivotAreas>
    </conditionalFormat>
    <conditionalFormat scope="data" priority="19">
      <pivotAreas count="1">
        <pivotArea outline="0" fieldPosition="0">
          <references count="1">
            <reference field="4294967294" count="1" selected="0">
              <x v="7"/>
            </reference>
          </references>
        </pivotArea>
      </pivotAreas>
    </conditionalFormat>
    <conditionalFormat scope="data" priority="18">
      <pivotAreas count="1">
        <pivotArea outline="0" fieldPosition="0">
          <references count="1">
            <reference field="4294967294" count="1" selected="0">
              <x v="9"/>
            </reference>
          </references>
        </pivotArea>
      </pivotAreas>
    </conditionalFormat>
  </conditional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56D611-0FA5-4F63-A98B-3A89B3A752B6}" name="Monthly_Revenue_Trend" cacheId="5" applyNumberFormats="0" applyBorderFormats="0" applyFontFormats="0" applyPatternFormats="0" applyAlignmentFormats="0" applyWidthHeightFormats="1" dataCaption="Values" tag="109e023e-3c04-41c1-b438-d74735055646" updatedVersion="8" minRefreshableVersion="3" showDrill="0" useAutoFormatting="1" subtotalHiddenItems="1" itemPrintTitles="1" createdVersion="8" indent="0" outline="1" outlineData="1" multipleFieldFilters="0" chartFormat="73" rowHeaderCaption="Year_Month">
  <location ref="A7:C44" firstHeaderRow="0" firstDataRow="1" firstDataCol="1"/>
  <pivotFields count="4">
    <pivotField axis="axisRow" allDrilled="1" subtotalTop="0" showAll="0" sortType="a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fld="1" subtotal="count" baseField="0" baseItem="0" numFmtId="4"/>
    <dataField name="Total Revenue2" fld="3" subtotal="count" baseField="0" baseItem="0">
      <extLst>
        <ext xmlns:x14="http://schemas.microsoft.com/office/spreadsheetml/2009/9/main" uri="{E15A36E0-9728-4e99-A89B-3F7291B0FE68}">
          <x14:dataField sourceField="1" uniqueName="[__Xl2].[Measures].[Total Revenue]"/>
        </ext>
      </extLst>
    </dataField>
  </dataFields>
  <formats count="20">
    <format dxfId="130">
      <pivotArea outline="0" collapsedLevelsAreSubtotals="1"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field="0" type="button" dataOnly="0" labelOnly="1" outline="0" axis="axisRow" fieldPosition="0"/>
    </format>
    <format dxfId="125">
      <pivotArea dataOnly="0" labelOnly="1" fieldPosition="0">
        <references count="1">
          <reference field="0" count="0"/>
        </references>
      </pivotArea>
    </format>
    <format dxfId="124">
      <pivotArea dataOnly="0" labelOnly="1" grandRow="1" outline="0"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0" type="button" dataOnly="0" labelOnly="1" outline="0" axis="axisRow" fieldPosition="0"/>
    </format>
    <format dxfId="119">
      <pivotArea dataOnly="0" labelOnly="1" fieldPosition="0">
        <references count="1">
          <reference field="0" count="0"/>
        </references>
      </pivotArea>
    </format>
    <format dxfId="118">
      <pivotArea dataOnly="0" labelOnly="1" grandRow="1" outline="0" fieldPosition="0"/>
    </format>
    <format dxfId="117">
      <pivotArea dataOnly="0" labelOnly="1" outline="0" fieldPosition="0">
        <references count="1">
          <reference field="4294967294" count="2">
            <x v="0"/>
            <x v="1"/>
          </reference>
        </references>
      </pivotArea>
    </format>
    <format dxfId="116">
      <pivotArea type="all" dataOnly="0" outline="0" fieldPosition="0"/>
    </format>
    <format dxfId="115">
      <pivotArea outline="0" collapsedLevelsAreSubtotals="1" fieldPosition="0"/>
    </format>
    <format dxfId="114">
      <pivotArea field="0" type="button" dataOnly="0" labelOnly="1" outline="0" axis="axisRow" fieldPosition="0"/>
    </format>
    <format dxfId="113">
      <pivotArea dataOnly="0" labelOnly="1" fieldPosition="0">
        <references count="1">
          <reference field="0" count="0"/>
        </references>
      </pivotArea>
    </format>
    <format dxfId="112">
      <pivotArea dataOnly="0" labelOnly="1" grandRow="1" outline="0" fieldPosition="0"/>
    </format>
    <format dxfId="111">
      <pivotArea dataOnly="0" labelOnly="1" outline="0" fieldPosition="0">
        <references count="1">
          <reference field="4294967294" count="2">
            <x v="0"/>
            <x v="1"/>
          </reference>
        </references>
      </pivotArea>
    </format>
  </formats>
  <chartFormats count="8">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1"/>
          </reference>
        </references>
      </pivotArea>
    </chartFormat>
    <chartFormat chart="46" format="3"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1"/>
          </reference>
        </references>
      </pivotArea>
    </chartFormat>
    <chartFormat chart="47" format="5" series="1">
      <pivotArea type="data" outline="0" fieldPosition="0">
        <references count="1">
          <reference field="4294967294" count="1" selected="0">
            <x v="0"/>
          </reference>
        </references>
      </pivotArea>
    </chartFormat>
    <chartFormat chart="48" format="4" series="1">
      <pivotArea type="data" outline="0" fieldPosition="0">
        <references count="1">
          <reference field="4294967294" count="1" selected="0">
            <x v="1"/>
          </reference>
        </references>
      </pivotArea>
    </chartFormat>
    <chartFormat chart="48" format="5" series="1">
      <pivotArea type="data" outline="0" fieldPosition="0">
        <references count="1">
          <reference field="4294967294" count="1" selected="0">
            <x v="0"/>
          </reference>
        </references>
      </pivotArea>
    </chartFormat>
  </chartFormats>
  <pivotHierarchies count="72">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DE92545D-FC0E-4500-8D0F-9DCE26BDD58E}" sourceName="[DateTable].[Date Hierarchy]">
  <pivotTables>
    <pivotTable tabId="2" name="Marketing_Channel_Performance"/>
    <pivotTable tabId="2" name="Category_Region_Revenue_Matrix"/>
    <pivotTable tabId="2" name="Customer_Segment_Performance"/>
    <pivotTable tabId="2" name="Monthly_Revenue_Trend"/>
    <pivotTable tabId="2" name="Order_Status_Distribution"/>
    <pivotTable tabId="2" name="PivotTable4"/>
    <pivotTable tabId="2" name="KPI SOURCE"/>
    <pivotTable tabId="2" name="Payment_method_revenue"/>
    <pivotTable tabId="2" name="YOYSource"/>
  </pivotTables>
  <data>
    <olap pivotCacheId="96766033">
      <levels count="4">
        <level uniqueName="[DateTable].[Date Hierarchy].[(All)]" sourceCaption="(All)" count="0"/>
        <level uniqueName="[DateTable].[Date Hierarchy].[Year]" sourceCaption="Year" count="3">
          <ranges>
            <range startItem="0">
              <i n="[DateTable].[Date Hierarchy].[Year].&amp;[2022]" c="2022"/>
              <i n="[DateTable].[Date Hierarchy].[Year].&amp;[2023]" c="2023"/>
              <i n="[DateTable].[Date Hierarchy].[Year].&amp;[2024]" c="2024"/>
            </range>
          </ranges>
        </level>
        <level uniqueName="[DateTable].[Date Hierarchy].[Month]" sourceCaption="Month" count="0"/>
        <level uniqueName="[DateTable].[Date Hierarchy].[DateColumn]" sourceCaption="DateColumn" count="0"/>
      </levels>
      <selections count="1">
        <selection n="[DateTable].[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469310-6BBA-4252-82D9-859B4054F877}" sourceName="[SalesData].[Region]">
  <pivotTables>
    <pivotTable tabId="2" name="Order_Status_Distribution"/>
    <pivotTable tabId="2" name="Category_Region_Revenue_Matrix"/>
    <pivotTable tabId="2" name="Customer_Segment_Performance"/>
    <pivotTable tabId="2" name="Marketing_Channel_Performance"/>
    <pivotTable tabId="2" name="Monthly_Revenue_Trend"/>
    <pivotTable tabId="2" name="KPI SOURCE"/>
    <pivotTable tabId="2" name="YOYSource"/>
    <pivotTable tabId="2" name="PivotTable4"/>
  </pivotTables>
  <data>
    <olap pivotCacheId="96766033">
      <levels count="2">
        <level uniqueName="[SalesData].[Region].[(All)]" sourceCaption="(All)" count="0"/>
        <level uniqueName="[SalesData].[Region].[Region]" sourceCaption="Region" count="4">
          <ranges>
            <range startItem="0">
              <i n="[SalesData].[Region].&amp;[Asia Pacific]" c="Asia Pacific"/>
              <i n="[SalesData].[Region].&amp;[Europe]" c="Europe"/>
              <i n="[SalesData].[Region].&amp;[Latin America]" c="Latin America"/>
              <i n="[SalesData].[Region].&amp;[North America]" c="North America"/>
            </range>
          </ranges>
        </level>
      </levels>
      <selections count="1">
        <selection n="[SalesData].[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6BECD05-5F01-466B-8C13-E378FC6EE1F3}" sourceName="[SalesData].[Category]">
  <pivotTables>
    <pivotTable tabId="2" name="Order_Status_Distribution"/>
    <pivotTable tabId="2" name="Category_Region_Revenue_Matrix"/>
    <pivotTable tabId="2" name="Customer_Segment_Performance"/>
    <pivotTable tabId="2" name="Marketing_Channel_Performance"/>
    <pivotTable tabId="2" name="Monthly_Revenue_Trend"/>
    <pivotTable tabId="2" name="KPI SOURCE"/>
    <pivotTable tabId="2" name="YOYSource"/>
    <pivotTable tabId="2" name="PivotTable4"/>
  </pivotTables>
  <data>
    <olap pivotCacheId="96766033">
      <levels count="2">
        <level uniqueName="[SalesData].[Category].[(All)]" sourceCaption="(All)" count="0"/>
        <level uniqueName="[SalesData].[Category].[Category]" sourceCaption="Category" count="4">
          <ranges>
            <range startItem="0">
              <i n="[SalesData].[Category].&amp;[Electronics]" c="Electronics"/>
              <i n="[SalesData].[Category].&amp;[Fashion]" c="Fashion"/>
              <i n="[SalesData].[Category].&amp;[Home &amp; Living]" c="Home &amp; Living"/>
              <i n="[SalesData].[Category].&amp;[Sports]" c="Sports"/>
            </range>
          </ranges>
        </level>
      </levels>
      <selections count="1">
        <selection n="[SalesData].[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_Channel" xr10:uid="{2A08CC46-2A85-4364-93DD-77469B0C4BFE}" sourceName="[SalesData].[Marketing_Channel]">
  <pivotTables>
    <pivotTable tabId="2" name="YOYSource"/>
    <pivotTable tabId="2" name="Category_Region_Revenue_Matrix"/>
    <pivotTable tabId="2" name="Customer_Segment_Performance"/>
    <pivotTable tabId="2" name="Marketing_Channel_Performance"/>
    <pivotTable tabId="2" name="Monthly_Revenue_Trend"/>
    <pivotTable tabId="2" name="Order_Status_Distribution"/>
    <pivotTable tabId="2" name="KPI SOURCE"/>
    <pivotTable tabId="2" name="PivotTable4"/>
  </pivotTables>
  <data>
    <olap pivotCacheId="96766033">
      <levels count="2">
        <level uniqueName="[SalesData].[Marketing_Channel].[(All)]" sourceCaption="(All)" count="0"/>
        <level uniqueName="[SalesData].[Marketing_Channel].[Marketing_Channel]" sourceCaption="Marketing_Channel" count="6">
          <ranges>
            <range startItem="0">
              <i n="[SalesData].[Marketing_Channel].&amp;[Direct]" c="Direct"/>
              <i n="[SalesData].[Marketing_Channel].&amp;[Email Campaign]" c="Email Campaign"/>
              <i n="[SalesData].[Marketing_Channel].&amp;[Organic Search]" c="Organic Search"/>
              <i n="[SalesData].[Marketing_Channel].&amp;[Paid Ads]" c="Paid Ads"/>
              <i n="[SalesData].[Marketing_Channel].&amp;[Referral]" c="Referral"/>
              <i n="[SalesData].[Marketing_Channel].&amp;[Social Media]" c="Social Media"/>
            </range>
          </ranges>
        </level>
      </levels>
      <selections count="1">
        <selection n="[SalesData].[Marketing_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7381412-03B9-4602-A045-1275F32CEBF0}" cache="Slicer_Date_Hierarchy" caption="Year" showCaption="0" level="1" style="SlicerStyleDark5 2" rowHeight="241300"/>
  <slicer name="Region 1" xr10:uid="{E9A1CB51-A344-415D-9434-6E243582C441}" cache="Slicer_Region" caption="Region" showCaption="0" level="1" style="SlicerStyleDark5 2" rowHeight="241300"/>
  <slicer name="Category 1" xr10:uid="{32FA6906-746C-46E3-86D0-2E699B8AFB59}" cache="Slicer_Category" caption="Category" showCaption="0" level="1" style="SlicerStyleDark5 2" rowHeight="241300"/>
  <slicer name="Marketing_Channel" xr10:uid="{5B867BB3-DC34-45DB-BEB7-29C4625F9237}" cache="Slicer_Marketing_Channel" caption="Marketing_Channel" showCaption="0" level="1" style="SlicerStyleDark5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18311-6B15-489D-815F-205E7906D794}">
  <sheetPr codeName="Sheet2">
    <tabColor rgb="FF0070C0"/>
  </sheetPr>
  <dimension ref="A2:K117"/>
  <sheetViews>
    <sheetView showGridLines="0" topLeftCell="A65" zoomScale="110" zoomScaleNormal="130" workbookViewId="0">
      <selection activeCell="P7" sqref="P7"/>
    </sheetView>
  </sheetViews>
  <sheetFormatPr defaultColWidth="9.109375" defaultRowHeight="14.4" x14ac:dyDescent="0.3"/>
  <cols>
    <col min="1" max="1" width="13.33203125" style="7" bestFit="1" customWidth="1"/>
    <col min="2" max="2" width="11.6640625" style="9" bestFit="1" customWidth="1"/>
    <col min="3" max="3" width="9.77734375" style="7" bestFit="1" customWidth="1"/>
    <col min="4" max="4" width="12.21875" style="7" bestFit="1" customWidth="1"/>
    <col min="5" max="5" width="12.44140625" style="7" bestFit="1" customWidth="1"/>
    <col min="6" max="6" width="9.88671875" style="7" bestFit="1" customWidth="1"/>
    <col min="7" max="7" width="14.88671875" style="7" bestFit="1" customWidth="1"/>
    <col min="8" max="8" width="20.44140625" style="7" bestFit="1" customWidth="1"/>
    <col min="9" max="9" width="18.5546875" style="7" bestFit="1" customWidth="1"/>
    <col min="10" max="10" width="24.21875" style="7" bestFit="1" customWidth="1"/>
    <col min="11" max="11" width="6.21875" style="7" bestFit="1" customWidth="1"/>
    <col min="12" max="37" width="10.21875" style="7" bestFit="1" customWidth="1"/>
    <col min="38" max="38" width="12.6640625" style="7" bestFit="1" customWidth="1"/>
    <col min="39" max="16384" width="9.109375" style="7"/>
  </cols>
  <sheetData>
    <row r="2" spans="1:7" x14ac:dyDescent="0.3">
      <c r="A2" s="22" t="s">
        <v>47</v>
      </c>
      <c r="B2" s="23"/>
    </row>
    <row r="3" spans="1:7" x14ac:dyDescent="0.3">
      <c r="A3" s="23"/>
      <c r="B3" s="23"/>
    </row>
    <row r="5" spans="1:7" ht="21" x14ac:dyDescent="0.4">
      <c r="A5" s="8" t="s">
        <v>42</v>
      </c>
      <c r="F5" s="8" t="s">
        <v>69</v>
      </c>
    </row>
    <row r="7" spans="1:7" x14ac:dyDescent="0.3">
      <c r="A7" s="7" t="s">
        <v>14</v>
      </c>
      <c r="B7" s="7" t="s">
        <v>13</v>
      </c>
      <c r="C7" s="7" t="s">
        <v>62</v>
      </c>
      <c r="F7" s="7" t="s">
        <v>68</v>
      </c>
      <c r="G7" s="7" t="s">
        <v>13</v>
      </c>
    </row>
    <row r="8" spans="1:7" x14ac:dyDescent="0.3">
      <c r="A8" s="7" t="s">
        <v>80</v>
      </c>
      <c r="B8" s="9">
        <v>346525.52</v>
      </c>
      <c r="C8" s="9">
        <v>346525.52</v>
      </c>
      <c r="F8" s="10" t="s">
        <v>67</v>
      </c>
      <c r="G8" s="7">
        <v>2765058.73</v>
      </c>
    </row>
    <row r="9" spans="1:7" x14ac:dyDescent="0.3">
      <c r="A9" s="7" t="s">
        <v>81</v>
      </c>
      <c r="B9" s="9">
        <v>307035.12</v>
      </c>
      <c r="C9" s="9">
        <v>307035.12</v>
      </c>
      <c r="F9" s="10" t="s">
        <v>63</v>
      </c>
      <c r="G9" s="7">
        <v>2650471.84</v>
      </c>
    </row>
    <row r="10" spans="1:7" x14ac:dyDescent="0.3">
      <c r="A10" s="7" t="s">
        <v>82</v>
      </c>
      <c r="B10" s="9">
        <v>313856.84999999998</v>
      </c>
      <c r="C10" s="9">
        <v>313856.84999999998</v>
      </c>
      <c r="F10" s="10" t="s">
        <v>64</v>
      </c>
      <c r="G10" s="7">
        <v>2649625.14</v>
      </c>
    </row>
    <row r="11" spans="1:7" x14ac:dyDescent="0.3">
      <c r="A11" s="7" t="s">
        <v>83</v>
      </c>
      <c r="B11" s="9">
        <v>309387.83</v>
      </c>
      <c r="C11" s="9">
        <v>309387.83</v>
      </c>
      <c r="F11" s="10" t="s">
        <v>66</v>
      </c>
      <c r="G11" s="7">
        <v>2647767.73</v>
      </c>
    </row>
    <row r="12" spans="1:7" x14ac:dyDescent="0.3">
      <c r="A12" s="7" t="s">
        <v>84</v>
      </c>
      <c r="B12" s="9">
        <v>391012.58</v>
      </c>
      <c r="C12" s="9">
        <v>391012.58</v>
      </c>
      <c r="F12" s="10" t="s">
        <v>65</v>
      </c>
      <c r="G12" s="7">
        <v>2614457.73</v>
      </c>
    </row>
    <row r="13" spans="1:7" x14ac:dyDescent="0.3">
      <c r="A13" s="7" t="s">
        <v>85</v>
      </c>
      <c r="B13" s="9">
        <v>443439.11</v>
      </c>
      <c r="C13" s="9">
        <v>443439.11</v>
      </c>
      <c r="F13" s="10" t="s">
        <v>12</v>
      </c>
      <c r="G13" s="7">
        <v>13327381.17</v>
      </c>
    </row>
    <row r="14" spans="1:7" ht="12" customHeight="1" x14ac:dyDescent="0.3">
      <c r="A14" s="7" t="s">
        <v>86</v>
      </c>
      <c r="B14" s="9">
        <v>376963.94</v>
      </c>
      <c r="C14" s="9">
        <v>376963.94</v>
      </c>
    </row>
    <row r="15" spans="1:7" x14ac:dyDescent="0.3">
      <c r="A15" s="7" t="s">
        <v>87</v>
      </c>
      <c r="B15" s="9">
        <v>343290.53</v>
      </c>
      <c r="C15" s="9">
        <v>343290.53</v>
      </c>
    </row>
    <row r="16" spans="1:7" x14ac:dyDescent="0.3">
      <c r="A16" s="7" t="s">
        <v>88</v>
      </c>
      <c r="B16" s="9">
        <v>318319.03000000003</v>
      </c>
      <c r="C16" s="9">
        <v>318319.03000000003</v>
      </c>
    </row>
    <row r="17" spans="1:3" x14ac:dyDescent="0.3">
      <c r="A17" s="7" t="s">
        <v>89</v>
      </c>
      <c r="B17" s="9">
        <v>317685.71999999997</v>
      </c>
      <c r="C17" s="9">
        <v>317685.71999999997</v>
      </c>
    </row>
    <row r="18" spans="1:3" x14ac:dyDescent="0.3">
      <c r="A18" s="7" t="s">
        <v>90</v>
      </c>
      <c r="B18" s="9">
        <v>501299.45</v>
      </c>
      <c r="C18" s="9">
        <v>501299.45</v>
      </c>
    </row>
    <row r="19" spans="1:3" x14ac:dyDescent="0.3">
      <c r="A19" s="7" t="s">
        <v>91</v>
      </c>
      <c r="B19" s="9">
        <v>497317.12</v>
      </c>
      <c r="C19" s="9">
        <v>497317.12</v>
      </c>
    </row>
    <row r="20" spans="1:3" x14ac:dyDescent="0.3">
      <c r="A20" s="7" t="s">
        <v>92</v>
      </c>
      <c r="B20" s="9">
        <v>332377.40999999997</v>
      </c>
      <c r="C20" s="9">
        <v>332377.40999999997</v>
      </c>
    </row>
    <row r="21" spans="1:3" x14ac:dyDescent="0.3">
      <c r="A21" s="7" t="s">
        <v>93</v>
      </c>
      <c r="B21" s="9">
        <v>316390.18</v>
      </c>
      <c r="C21" s="9">
        <v>316390.18</v>
      </c>
    </row>
    <row r="22" spans="1:3" x14ac:dyDescent="0.3">
      <c r="A22" s="7" t="s">
        <v>94</v>
      </c>
      <c r="B22" s="9">
        <v>328080.34000000003</v>
      </c>
      <c r="C22" s="9">
        <v>328080.34000000003</v>
      </c>
    </row>
    <row r="23" spans="1:3" x14ac:dyDescent="0.3">
      <c r="A23" s="7" t="s">
        <v>95</v>
      </c>
      <c r="B23" s="9">
        <v>295997.07</v>
      </c>
      <c r="C23" s="9">
        <v>295997.07</v>
      </c>
    </row>
    <row r="24" spans="1:3" x14ac:dyDescent="0.3">
      <c r="A24" s="7" t="s">
        <v>96</v>
      </c>
      <c r="B24" s="9">
        <v>321120.71999999997</v>
      </c>
      <c r="C24" s="9">
        <v>321120.71999999997</v>
      </c>
    </row>
    <row r="25" spans="1:3" x14ac:dyDescent="0.3">
      <c r="A25" s="7" t="s">
        <v>97</v>
      </c>
      <c r="B25" s="9">
        <v>403521.29</v>
      </c>
      <c r="C25" s="9">
        <v>403521.29</v>
      </c>
    </row>
    <row r="26" spans="1:3" x14ac:dyDescent="0.3">
      <c r="A26" s="7" t="s">
        <v>98</v>
      </c>
      <c r="B26" s="9">
        <v>400237.42</v>
      </c>
      <c r="C26" s="9">
        <v>400237.42</v>
      </c>
    </row>
    <row r="27" spans="1:3" x14ac:dyDescent="0.3">
      <c r="A27" s="7" t="s">
        <v>99</v>
      </c>
      <c r="B27" s="9">
        <v>309157.23</v>
      </c>
      <c r="C27" s="9">
        <v>309157.23</v>
      </c>
    </row>
    <row r="28" spans="1:3" x14ac:dyDescent="0.3">
      <c r="A28" s="7" t="s">
        <v>100</v>
      </c>
      <c r="B28" s="9">
        <v>281846.21999999997</v>
      </c>
      <c r="C28" s="9">
        <v>281846.21999999997</v>
      </c>
    </row>
    <row r="29" spans="1:3" x14ac:dyDescent="0.3">
      <c r="A29" s="7" t="s">
        <v>101</v>
      </c>
      <c r="B29" s="9">
        <v>354553.1</v>
      </c>
      <c r="C29" s="9">
        <v>354553.1</v>
      </c>
    </row>
    <row r="30" spans="1:3" x14ac:dyDescent="0.3">
      <c r="A30" s="7" t="s">
        <v>102</v>
      </c>
      <c r="B30" s="9">
        <v>502489.95</v>
      </c>
      <c r="C30" s="9">
        <v>502489.95</v>
      </c>
    </row>
    <row r="31" spans="1:3" x14ac:dyDescent="0.3">
      <c r="A31" s="7" t="s">
        <v>103</v>
      </c>
      <c r="B31" s="9">
        <v>510777.46</v>
      </c>
      <c r="C31" s="9">
        <v>510777.46</v>
      </c>
    </row>
    <row r="32" spans="1:3" x14ac:dyDescent="0.3">
      <c r="A32" s="7" t="s">
        <v>0</v>
      </c>
      <c r="B32" s="9">
        <v>388278.4</v>
      </c>
      <c r="C32" s="9">
        <v>388278.4</v>
      </c>
    </row>
    <row r="33" spans="1:5" x14ac:dyDescent="0.3">
      <c r="A33" s="7" t="s">
        <v>1</v>
      </c>
      <c r="B33" s="9">
        <v>324224.78000000003</v>
      </c>
      <c r="C33" s="9">
        <v>324224.78000000003</v>
      </c>
    </row>
    <row r="34" spans="1:5" x14ac:dyDescent="0.3">
      <c r="A34" s="7" t="s">
        <v>2</v>
      </c>
      <c r="B34" s="9">
        <v>323059.49</v>
      </c>
      <c r="C34" s="9">
        <v>323059.49</v>
      </c>
    </row>
    <row r="35" spans="1:5" x14ac:dyDescent="0.3">
      <c r="A35" s="7" t="s">
        <v>3</v>
      </c>
      <c r="B35" s="9">
        <v>289025.62</v>
      </c>
      <c r="C35" s="9">
        <v>289025.62</v>
      </c>
    </row>
    <row r="36" spans="1:5" x14ac:dyDescent="0.3">
      <c r="A36" s="7" t="s">
        <v>4</v>
      </c>
      <c r="B36" s="9">
        <v>315366.87</v>
      </c>
      <c r="C36" s="9">
        <v>315366.87</v>
      </c>
    </row>
    <row r="37" spans="1:5" x14ac:dyDescent="0.3">
      <c r="A37" s="7" t="s">
        <v>5</v>
      </c>
      <c r="B37" s="9">
        <v>410646.02</v>
      </c>
      <c r="C37" s="9">
        <v>410646.02</v>
      </c>
    </row>
    <row r="38" spans="1:5" x14ac:dyDescent="0.3">
      <c r="A38" s="7" t="s">
        <v>6</v>
      </c>
      <c r="B38" s="9">
        <v>364511.8</v>
      </c>
      <c r="C38" s="9">
        <v>364511.8</v>
      </c>
    </row>
    <row r="39" spans="1:5" x14ac:dyDescent="0.3">
      <c r="A39" s="7" t="s">
        <v>7</v>
      </c>
      <c r="B39" s="9">
        <v>376656.16</v>
      </c>
      <c r="C39" s="9">
        <v>376656.16</v>
      </c>
    </row>
    <row r="40" spans="1:5" x14ac:dyDescent="0.3">
      <c r="A40" s="7" t="s">
        <v>8</v>
      </c>
      <c r="B40" s="9">
        <v>383772.81</v>
      </c>
      <c r="C40" s="9">
        <v>383772.81</v>
      </c>
    </row>
    <row r="41" spans="1:5" x14ac:dyDescent="0.3">
      <c r="A41" s="7" t="s">
        <v>9</v>
      </c>
      <c r="B41" s="9">
        <v>330753.18</v>
      </c>
      <c r="C41" s="9">
        <v>330753.18</v>
      </c>
    </row>
    <row r="42" spans="1:5" x14ac:dyDescent="0.3">
      <c r="A42" s="7" t="s">
        <v>10</v>
      </c>
      <c r="B42" s="9">
        <v>492711.3</v>
      </c>
      <c r="C42" s="9">
        <v>492711.3</v>
      </c>
    </row>
    <row r="43" spans="1:5" x14ac:dyDescent="0.3">
      <c r="A43" s="7" t="s">
        <v>11</v>
      </c>
      <c r="B43" s="9">
        <v>505693.55</v>
      </c>
      <c r="C43" s="9">
        <v>505693.55</v>
      </c>
    </row>
    <row r="44" spans="1:5" x14ac:dyDescent="0.3">
      <c r="A44" s="7" t="s">
        <v>12</v>
      </c>
      <c r="B44" s="9">
        <v>13327381.17</v>
      </c>
      <c r="C44" s="9">
        <v>13327381.17</v>
      </c>
    </row>
    <row r="46" spans="1:5" ht="21" x14ac:dyDescent="0.4">
      <c r="A46" s="8" t="s">
        <v>43</v>
      </c>
    </row>
    <row r="47" spans="1:5" x14ac:dyDescent="0.3">
      <c r="B47" s="7"/>
    </row>
    <row r="48" spans="1:5" x14ac:dyDescent="0.3">
      <c r="A48" s="7" t="s">
        <v>21</v>
      </c>
      <c r="B48" s="7" t="s">
        <v>13</v>
      </c>
      <c r="D48" s="7" t="s">
        <v>20</v>
      </c>
      <c r="E48" s="7" t="s">
        <v>13</v>
      </c>
    </row>
    <row r="49" spans="1:5" x14ac:dyDescent="0.3">
      <c r="A49" s="7" t="s">
        <v>105</v>
      </c>
      <c r="B49" s="7">
        <v>3413605.96</v>
      </c>
      <c r="D49" s="10" t="s">
        <v>18</v>
      </c>
      <c r="E49" s="7">
        <v>1231944.7</v>
      </c>
    </row>
    <row r="50" spans="1:5" x14ac:dyDescent="0.3">
      <c r="A50" s="7" t="s">
        <v>104</v>
      </c>
      <c r="B50" s="7">
        <v>3388435.39</v>
      </c>
      <c r="D50" s="10" t="s">
        <v>16</v>
      </c>
      <c r="E50" s="7">
        <v>1239482.6299999999</v>
      </c>
    </row>
    <row r="51" spans="1:5" x14ac:dyDescent="0.3">
      <c r="A51" s="7" t="s">
        <v>19</v>
      </c>
      <c r="B51" s="7">
        <v>3288887.19</v>
      </c>
      <c r="D51" s="10" t="s">
        <v>17</v>
      </c>
      <c r="E51" s="7">
        <v>3807414.13</v>
      </c>
    </row>
    <row r="52" spans="1:5" x14ac:dyDescent="0.3">
      <c r="A52" s="7" t="s">
        <v>106</v>
      </c>
      <c r="B52" s="7">
        <v>3236452.63</v>
      </c>
      <c r="D52" s="10" t="s">
        <v>15</v>
      </c>
      <c r="E52" s="7">
        <v>7048539.71</v>
      </c>
    </row>
    <row r="53" spans="1:5" x14ac:dyDescent="0.3">
      <c r="A53" s="7" t="s">
        <v>12</v>
      </c>
      <c r="B53" s="7">
        <v>13327381.17</v>
      </c>
      <c r="D53" s="10" t="s">
        <v>12</v>
      </c>
      <c r="E53" s="7">
        <v>13327381.17</v>
      </c>
    </row>
    <row r="54" spans="1:5" x14ac:dyDescent="0.3">
      <c r="B54" s="7"/>
    </row>
    <row r="56" spans="1:5" ht="21" x14ac:dyDescent="0.4">
      <c r="A56" s="8" t="s">
        <v>44</v>
      </c>
    </row>
    <row r="58" spans="1:5" x14ac:dyDescent="0.3">
      <c r="A58" s="7" t="s">
        <v>39</v>
      </c>
      <c r="B58" s="7" t="s">
        <v>13</v>
      </c>
      <c r="C58" s="7" t="s">
        <v>26</v>
      </c>
    </row>
    <row r="59" spans="1:5" x14ac:dyDescent="0.3">
      <c r="A59" s="7" t="s">
        <v>25</v>
      </c>
      <c r="B59" s="7">
        <v>1771002.96</v>
      </c>
      <c r="C59" s="7">
        <v>786.06434087882826</v>
      </c>
    </row>
    <row r="60" spans="1:5" x14ac:dyDescent="0.3">
      <c r="A60" s="7" t="s">
        <v>24</v>
      </c>
      <c r="B60" s="7">
        <v>4867797.87</v>
      </c>
      <c r="C60" s="7">
        <v>921.58233055660742</v>
      </c>
    </row>
    <row r="61" spans="1:5" x14ac:dyDescent="0.3">
      <c r="A61" s="7" t="s">
        <v>23</v>
      </c>
      <c r="B61" s="7">
        <v>5541411.96</v>
      </c>
      <c r="C61" s="7">
        <v>926.81250376317109</v>
      </c>
    </row>
    <row r="62" spans="1:5" x14ac:dyDescent="0.3">
      <c r="A62" s="7" t="s">
        <v>22</v>
      </c>
      <c r="B62" s="7">
        <v>1147168.3799999999</v>
      </c>
      <c r="C62" s="7">
        <v>771.98410497981149</v>
      </c>
    </row>
    <row r="63" spans="1:5" x14ac:dyDescent="0.3">
      <c r="A63" s="7" t="s">
        <v>12</v>
      </c>
      <c r="B63" s="7">
        <v>13327381.17</v>
      </c>
      <c r="C63" s="7">
        <v>888.49207799999999</v>
      </c>
    </row>
    <row r="65" spans="1:9" ht="21" x14ac:dyDescent="0.4">
      <c r="A65" s="8" t="s">
        <v>45</v>
      </c>
    </row>
    <row r="67" spans="1:9" x14ac:dyDescent="0.3">
      <c r="A67" s="7" t="s">
        <v>40</v>
      </c>
      <c r="B67" s="7" t="s">
        <v>71</v>
      </c>
      <c r="C67" s="7" t="s">
        <v>70</v>
      </c>
    </row>
    <row r="68" spans="1:9" x14ac:dyDescent="0.3">
      <c r="A68" s="7" t="s">
        <v>28</v>
      </c>
      <c r="B68" s="21">
        <v>0.90433333333333332</v>
      </c>
      <c r="C68" s="7">
        <v>13565</v>
      </c>
    </row>
    <row r="69" spans="1:9" x14ac:dyDescent="0.3">
      <c r="A69" s="7" t="s">
        <v>31</v>
      </c>
      <c r="B69" s="21">
        <v>3.8066666666666665E-2</v>
      </c>
      <c r="C69" s="7">
        <v>571</v>
      </c>
    </row>
    <row r="70" spans="1:9" x14ac:dyDescent="0.3">
      <c r="A70" s="7" t="s">
        <v>29</v>
      </c>
      <c r="B70" s="21">
        <v>2.8000000000000001E-2</v>
      </c>
      <c r="C70" s="7">
        <v>420</v>
      </c>
    </row>
    <row r="71" spans="1:9" x14ac:dyDescent="0.3">
      <c r="A71" s="7" t="s">
        <v>27</v>
      </c>
      <c r="B71" s="21">
        <v>1.9800000000000002E-2</v>
      </c>
      <c r="C71" s="7">
        <v>297</v>
      </c>
    </row>
    <row r="72" spans="1:9" x14ac:dyDescent="0.3">
      <c r="A72" s="7" t="s">
        <v>30</v>
      </c>
      <c r="B72" s="21">
        <v>9.7999999999999997E-3</v>
      </c>
      <c r="C72" s="7">
        <v>147</v>
      </c>
    </row>
    <row r="73" spans="1:9" x14ac:dyDescent="0.3">
      <c r="A73" s="7" t="s">
        <v>12</v>
      </c>
      <c r="B73" s="21">
        <v>1</v>
      </c>
      <c r="C73" s="7">
        <v>15000</v>
      </c>
    </row>
    <row r="75" spans="1:9" ht="21" x14ac:dyDescent="0.4">
      <c r="A75" s="8" t="s">
        <v>46</v>
      </c>
    </row>
    <row r="77" spans="1:9" x14ac:dyDescent="0.3">
      <c r="A77" s="7" t="s">
        <v>41</v>
      </c>
      <c r="B77" s="7" t="s">
        <v>13</v>
      </c>
      <c r="C77" s="7" t="s">
        <v>26</v>
      </c>
      <c r="D77" s="7" t="s">
        <v>70</v>
      </c>
      <c r="F77" s="11" t="str" cm="1">
        <f t="array" ref="F77:F83">A77:A83</f>
        <v>Marketing_Channel</v>
      </c>
      <c r="G77" s="11" t="str" cm="1">
        <f t="array" ref="G77:G83">B77:B83</f>
        <v>Total Revenue</v>
      </c>
      <c r="H77" s="11" t="str" cm="1">
        <f t="array" ref="H77:H83">C77:C83</f>
        <v>AOV</v>
      </c>
      <c r="I77" s="11" t="str" cm="1">
        <f t="array" ref="I77:I83">D77:D83</f>
        <v>Order_Count</v>
      </c>
    </row>
    <row r="78" spans="1:9" x14ac:dyDescent="0.3">
      <c r="A78" s="7" t="s">
        <v>37</v>
      </c>
      <c r="B78" s="7">
        <v>366839.45</v>
      </c>
      <c r="C78" s="7">
        <v>853.11500000000001</v>
      </c>
      <c r="D78" s="7">
        <v>430</v>
      </c>
      <c r="F78" s="7" t="str">
        <v>Referral</v>
      </c>
      <c r="G78" s="7">
        <v>366839.45</v>
      </c>
      <c r="H78" s="7">
        <v>853.11500000000001</v>
      </c>
      <c r="I78" s="7">
        <v>430</v>
      </c>
    </row>
    <row r="79" spans="1:9" x14ac:dyDescent="0.3">
      <c r="A79" s="7" t="s">
        <v>33</v>
      </c>
      <c r="B79" s="7">
        <v>950801.28</v>
      </c>
      <c r="C79" s="7">
        <v>903.80349809885934</v>
      </c>
      <c r="D79" s="7">
        <v>1052</v>
      </c>
      <c r="F79" s="7" t="str">
        <v>Direct</v>
      </c>
      <c r="G79" s="7">
        <v>950801.28</v>
      </c>
      <c r="H79" s="7">
        <v>903.80349809885934</v>
      </c>
      <c r="I79" s="7">
        <v>1052</v>
      </c>
    </row>
    <row r="80" spans="1:9" x14ac:dyDescent="0.3">
      <c r="A80" s="7" t="s">
        <v>34</v>
      </c>
      <c r="B80" s="7">
        <v>1967930.05</v>
      </c>
      <c r="C80" s="7">
        <v>882.08428955625277</v>
      </c>
      <c r="D80" s="7">
        <v>2231</v>
      </c>
      <c r="F80" s="7" t="str">
        <v>Email Campaign</v>
      </c>
      <c r="G80" s="7">
        <v>1967930.05</v>
      </c>
      <c r="H80" s="7">
        <v>882.08428955625277</v>
      </c>
      <c r="I80" s="7">
        <v>2231</v>
      </c>
    </row>
    <row r="81" spans="1:11" x14ac:dyDescent="0.3">
      <c r="A81" s="7" t="s">
        <v>38</v>
      </c>
      <c r="B81" s="7">
        <v>2643422.85</v>
      </c>
      <c r="C81" s="7">
        <v>884.97584532976236</v>
      </c>
      <c r="D81" s="7">
        <v>2987</v>
      </c>
      <c r="F81" s="7" t="str">
        <v>Social Media</v>
      </c>
      <c r="G81" s="7">
        <v>2643422.85</v>
      </c>
      <c r="H81" s="7">
        <v>884.97584532976236</v>
      </c>
      <c r="I81" s="7">
        <v>2987</v>
      </c>
    </row>
    <row r="82" spans="1:11" x14ac:dyDescent="0.3">
      <c r="A82" s="7" t="s">
        <v>36</v>
      </c>
      <c r="B82" s="7">
        <v>3256140.51</v>
      </c>
      <c r="C82" s="7">
        <v>870.62580481283419</v>
      </c>
      <c r="D82" s="7">
        <v>3740</v>
      </c>
      <c r="F82" s="7" t="str">
        <v>Paid Ads</v>
      </c>
      <c r="G82" s="7">
        <v>3256140.51</v>
      </c>
      <c r="H82" s="7">
        <v>870.62580481283419</v>
      </c>
      <c r="I82" s="7">
        <v>3740</v>
      </c>
    </row>
    <row r="83" spans="1:11" x14ac:dyDescent="0.3">
      <c r="A83" s="7" t="s">
        <v>35</v>
      </c>
      <c r="B83" s="7">
        <v>4142247.03</v>
      </c>
      <c r="C83" s="7">
        <v>908.3875065789473</v>
      </c>
      <c r="D83" s="7">
        <v>4560</v>
      </c>
      <c r="F83" s="7" t="str">
        <v>Organic Search</v>
      </c>
      <c r="G83" s="7">
        <v>4142247.03</v>
      </c>
      <c r="H83" s="7">
        <v>908.3875065789473</v>
      </c>
      <c r="I83" s="7">
        <v>4560</v>
      </c>
    </row>
    <row r="84" spans="1:11" x14ac:dyDescent="0.3">
      <c r="A84" s="7" t="s">
        <v>12</v>
      </c>
      <c r="B84" s="7">
        <v>13327381.17</v>
      </c>
      <c r="C84" s="7">
        <v>888.49207799999999</v>
      </c>
      <c r="D84" s="7">
        <v>15000</v>
      </c>
      <c r="F84" s="11"/>
      <c r="G84" s="11"/>
      <c r="H84" s="11"/>
      <c r="I84" s="11"/>
    </row>
    <row r="85" spans="1:11" x14ac:dyDescent="0.3">
      <c r="B85" s="7"/>
      <c r="C85" s="9"/>
    </row>
    <row r="88" spans="1:11" ht="21" x14ac:dyDescent="0.4">
      <c r="A88" s="8" t="s">
        <v>53</v>
      </c>
    </row>
    <row r="90" spans="1:11" x14ac:dyDescent="0.3">
      <c r="A90" s="7" t="s">
        <v>13</v>
      </c>
      <c r="B90" s="7" t="s">
        <v>48</v>
      </c>
      <c r="C90" s="7" t="s">
        <v>49</v>
      </c>
      <c r="D90" s="7" t="s">
        <v>79</v>
      </c>
      <c r="E90" s="7" t="s">
        <v>26</v>
      </c>
      <c r="F90" s="7" t="s">
        <v>50</v>
      </c>
      <c r="G90" s="7" t="s">
        <v>51</v>
      </c>
      <c r="H90" s="7" t="s">
        <v>52</v>
      </c>
      <c r="I90" s="7" t="s">
        <v>55</v>
      </c>
      <c r="J90" s="7" t="s">
        <v>54</v>
      </c>
      <c r="K90" s="7" t="s">
        <v>32</v>
      </c>
    </row>
    <row r="91" spans="1:11" x14ac:dyDescent="0.3">
      <c r="A91" s="7">
        <v>13327381.17</v>
      </c>
      <c r="B91" s="7">
        <v>0</v>
      </c>
      <c r="C91" s="7">
        <v>0.90433333333333332</v>
      </c>
      <c r="D91" s="7">
        <v>0</v>
      </c>
      <c r="E91" s="7">
        <v>888.49207799999999</v>
      </c>
      <c r="F91" s="7">
        <v>0</v>
      </c>
      <c r="G91" s="7">
        <v>1.9800000000000002E-2</v>
      </c>
      <c r="H91" s="7">
        <v>1</v>
      </c>
      <c r="I91" s="12">
        <v>4.2187246590490233</v>
      </c>
      <c r="J91" s="7">
        <v>0</v>
      </c>
      <c r="K91" s="7">
        <v>15000</v>
      </c>
    </row>
    <row r="92" spans="1:11" x14ac:dyDescent="0.3">
      <c r="B92" s="7"/>
    </row>
    <row r="93" spans="1:11" x14ac:dyDescent="0.3">
      <c r="A93" s="13">
        <f>GETPIVOTDATA("[Measures].[Total Revenue]",$A$90)</f>
        <v>13327381.17</v>
      </c>
      <c r="B93" s="7"/>
      <c r="C93" s="12">
        <f>GETPIVOTDATA("[Measures].[Fulfillment Rate]",$A$90)</f>
        <v>0.90433333333333332</v>
      </c>
      <c r="E93" s="14">
        <f>GETPIVOTDATA("[Measures].[AOV]",$A$90)</f>
        <v>888.49207799999999</v>
      </c>
      <c r="G93" s="12">
        <f>GETPIVOTDATA("[Measures].[Cancellation Rate]",$A$90)</f>
        <v>1.9800000000000002E-2</v>
      </c>
      <c r="I93" s="15">
        <f>GETPIVOTDATA("[Measures].[Customer Satisfaction]",$A$90)</f>
        <v>4.2187246590490233</v>
      </c>
      <c r="K93" s="16">
        <f>GETPIVOTDATA("[Measures].[Total Orders]",$A$90)</f>
        <v>15000</v>
      </c>
    </row>
    <row r="94" spans="1:11" x14ac:dyDescent="0.3">
      <c r="B94" s="7"/>
      <c r="I94" s="15"/>
    </row>
    <row r="95" spans="1:11" x14ac:dyDescent="0.3">
      <c r="A95" s="7" t="s">
        <v>58</v>
      </c>
      <c r="B95" s="7" t="s">
        <v>59</v>
      </c>
      <c r="C95" s="7" t="s">
        <v>60</v>
      </c>
      <c r="D95" s="7" t="s">
        <v>61</v>
      </c>
    </row>
    <row r="96" spans="1:11" x14ac:dyDescent="0.3">
      <c r="A96" s="17">
        <v>3.4006643961551591E-2</v>
      </c>
      <c r="B96" s="18">
        <v>5.7078096023078506E-2</v>
      </c>
      <c r="C96" s="18">
        <v>-2.1825683597385997E-2</v>
      </c>
      <c r="D96" s="7">
        <v>-0.01</v>
      </c>
    </row>
    <row r="97" spans="1:4" x14ac:dyDescent="0.3">
      <c r="B97" s="7"/>
    </row>
    <row r="98" spans="1:4" x14ac:dyDescent="0.3">
      <c r="A98" s="17">
        <f>GETPIVOTDATA("[Measures].[Revenue YoY %]",$A$95)</f>
        <v>3.4006643961551591E-2</v>
      </c>
      <c r="B98" s="17">
        <f>GETPIVOTDATA("[Measures].[Orders YoY %]",$A$95)</f>
        <v>5.7078096023078506E-2</v>
      </c>
      <c r="C98" s="17">
        <f>GETPIVOTDATA("[Measures].[AOV YoY %]",$A$95)</f>
        <v>-2.1825683597385997E-2</v>
      </c>
      <c r="D98" s="19">
        <f>GETPIVOTDATA("[Measures].[CSAT YoY]",$A$95)</f>
        <v>-0.01</v>
      </c>
    </row>
    <row r="99" spans="1:4" x14ac:dyDescent="0.3">
      <c r="B99" s="7"/>
    </row>
    <row r="100" spans="1:4" x14ac:dyDescent="0.3">
      <c r="A100" s="17"/>
      <c r="B100" s="7"/>
    </row>
    <row r="101" spans="1:4" x14ac:dyDescent="0.3">
      <c r="B101" s="7"/>
    </row>
    <row r="102" spans="1:4" x14ac:dyDescent="0.3">
      <c r="B102" s="7"/>
    </row>
    <row r="103" spans="1:4" x14ac:dyDescent="0.3">
      <c r="B103" s="7"/>
    </row>
    <row r="104" spans="1:4" x14ac:dyDescent="0.3">
      <c r="B104" s="7"/>
    </row>
    <row r="105" spans="1:4" x14ac:dyDescent="0.3">
      <c r="B105" s="7"/>
    </row>
    <row r="106" spans="1:4" x14ac:dyDescent="0.3">
      <c r="B106" s="7"/>
    </row>
    <row r="107" spans="1:4" x14ac:dyDescent="0.3">
      <c r="B107" s="7"/>
    </row>
    <row r="108" spans="1:4" x14ac:dyDescent="0.3">
      <c r="B108" s="7"/>
    </row>
    <row r="109" spans="1:4" x14ac:dyDescent="0.3">
      <c r="B109" s="7"/>
    </row>
    <row r="110" spans="1:4" x14ac:dyDescent="0.3">
      <c r="B110" s="7"/>
    </row>
    <row r="111" spans="1:4" x14ac:dyDescent="0.3">
      <c r="B111" s="7"/>
    </row>
    <row r="112" spans="1:4" x14ac:dyDescent="0.3">
      <c r="B112" s="7"/>
    </row>
    <row r="113" s="7" customFormat="1" x14ac:dyDescent="0.3"/>
    <row r="114" s="7" customFormat="1" x14ac:dyDescent="0.3"/>
    <row r="115" s="7" customFormat="1" x14ac:dyDescent="0.3"/>
    <row r="116" s="7" customFormat="1" x14ac:dyDescent="0.3"/>
    <row r="117" s="7" customFormat="1" x14ac:dyDescent="0.3"/>
  </sheetData>
  <mergeCells count="1">
    <mergeCell ref="A2:B3"/>
  </mergeCells>
  <conditionalFormatting pivot="1" sqref="B91">
    <cfRule type="iconSet" priority="22">
      <iconSet showValue="0">
        <cfvo type="num" val="-1"/>
        <cfvo type="num" val="-0.5"/>
        <cfvo type="num" val="0.5"/>
      </iconSet>
    </cfRule>
  </conditionalFormatting>
  <conditionalFormatting pivot="1" sqref="D91">
    <cfRule type="iconSet" priority="21">
      <iconSet showValue="0">
        <cfvo type="num" val="-1"/>
        <cfvo type="num" val="-0.5"/>
        <cfvo type="num" val="0.5"/>
      </iconSet>
    </cfRule>
  </conditionalFormatting>
  <conditionalFormatting pivot="1" sqref="F91">
    <cfRule type="iconSet" priority="20">
      <iconSet showValue="0">
        <cfvo type="num" val="-1"/>
        <cfvo type="num" val="-0.5"/>
        <cfvo type="num" val="0.5"/>
      </iconSet>
    </cfRule>
  </conditionalFormatting>
  <conditionalFormatting pivot="1" sqref="H91">
    <cfRule type="iconSet" priority="19">
      <iconSet showValue="0">
        <cfvo type="num" val="-1"/>
        <cfvo type="num" val="-0.5"/>
        <cfvo type="num" val="0.5"/>
      </iconSet>
    </cfRule>
  </conditionalFormatting>
  <conditionalFormatting pivot="1" sqref="J91">
    <cfRule type="iconSet" priority="18">
      <iconSet showValue="0">
        <cfvo type="num" val="-1"/>
        <cfvo type="num" val="-0.5"/>
        <cfvo type="num" val="0.5"/>
      </iconSet>
    </cfRule>
  </conditionalFormatting>
  <conditionalFormatting sqref="A98">
    <cfRule type="cellIs" dxfId="142" priority="11" operator="lessThan">
      <formula>0</formula>
    </cfRule>
    <cfRule type="cellIs" dxfId="141" priority="12" operator="greaterThan">
      <formula>0</formula>
    </cfRule>
  </conditionalFormatting>
  <conditionalFormatting sqref="B98">
    <cfRule type="cellIs" dxfId="140" priority="9" operator="lessThan">
      <formula>0</formula>
    </cfRule>
    <cfRule type="cellIs" dxfId="139" priority="10" operator="greaterThan">
      <formula>0</formula>
    </cfRule>
  </conditionalFormatting>
  <conditionalFormatting sqref="C98">
    <cfRule type="cellIs" dxfId="138" priority="7" operator="lessThan">
      <formula>0</formula>
    </cfRule>
    <cfRule type="cellIs" dxfId="137" priority="8" operator="greaterThan">
      <formula>0</formula>
    </cfRule>
  </conditionalFormatting>
  <conditionalFormatting sqref="D98">
    <cfRule type="expression" dxfId="136" priority="3">
      <formula>ABS(D98)&lt;=0.05</formula>
    </cfRule>
    <cfRule type="expression" dxfId="135" priority="4">
      <formula>D98&gt;0.05</formula>
    </cfRule>
    <cfRule type="expression" dxfId="134" priority="5">
      <formula>B98&lt;-0.05</formula>
    </cfRule>
    <cfRule type="expression" dxfId="133" priority="6">
      <formula>B98=0</formula>
    </cfRule>
  </conditionalFormatting>
  <conditionalFormatting pivot="1" sqref="A96">
    <cfRule type="cellIs" dxfId="132" priority="2" operator="greaterThan">
      <formula>0</formula>
    </cfRule>
  </conditionalFormatting>
  <conditionalFormatting pivot="1" sqref="A96">
    <cfRule type="cellIs" dxfId="131" priority="1" operator="lessThan">
      <formula>0</formula>
    </cfRule>
  </conditionalFormatting>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6A5F3-53D4-4251-B940-CABC9B49C03D}">
  <sheetPr codeName="Sheet3">
    <tabColor rgb="FF00B050"/>
    <pageSetUpPr fitToPage="1"/>
  </sheetPr>
  <dimension ref="G3:Q71"/>
  <sheetViews>
    <sheetView showGridLines="0" tabSelected="1" zoomScale="34" zoomScaleNormal="70" workbookViewId="0">
      <selection activeCell="AZ67" sqref="AZ67"/>
    </sheetView>
  </sheetViews>
  <sheetFormatPr defaultColWidth="9.109375" defaultRowHeight="14.4" x14ac:dyDescent="0.3"/>
  <cols>
    <col min="1" max="5" width="9.109375" style="2"/>
    <col min="6" max="6" width="19" style="2" customWidth="1"/>
    <col min="7" max="16384" width="9.109375" style="2"/>
  </cols>
  <sheetData>
    <row r="3" spans="8:17" ht="25.8" x14ac:dyDescent="0.5">
      <c r="K3" s="1"/>
      <c r="L3" s="1"/>
      <c r="O3" s="1" t="s">
        <v>57</v>
      </c>
    </row>
    <row r="4" spans="8:17" ht="15.6" x14ac:dyDescent="0.3">
      <c r="M4" s="3"/>
      <c r="N4" s="3"/>
      <c r="Q4" s="5" t="s">
        <v>72</v>
      </c>
    </row>
    <row r="5" spans="8:17" x14ac:dyDescent="0.3">
      <c r="K5" s="2" t="s">
        <v>56</v>
      </c>
    </row>
    <row r="16" spans="8:17" x14ac:dyDescent="0.3">
      <c r="H16" s="2">
        <f>Pivots!A98</f>
        <v>3.4006643961551591E-2</v>
      </c>
    </row>
    <row r="44" spans="12:12" x14ac:dyDescent="0.3">
      <c r="L44" s="4"/>
    </row>
    <row r="59" spans="16:16" x14ac:dyDescent="0.3">
      <c r="P59" s="6" t="s">
        <v>107</v>
      </c>
    </row>
    <row r="60" spans="16:16" x14ac:dyDescent="0.3">
      <c r="P60" s="6" t="s">
        <v>73</v>
      </c>
    </row>
    <row r="67" spans="7:7" ht="21" x14ac:dyDescent="0.4">
      <c r="G67" s="20" t="s">
        <v>75</v>
      </c>
    </row>
    <row r="68" spans="7:7" ht="21" x14ac:dyDescent="0.4">
      <c r="G68" s="20" t="s">
        <v>76</v>
      </c>
    </row>
    <row r="69" spans="7:7" ht="21" x14ac:dyDescent="0.4">
      <c r="G69" s="20" t="s">
        <v>77</v>
      </c>
    </row>
    <row r="70" spans="7:7" ht="21" x14ac:dyDescent="0.4">
      <c r="G70" s="20" t="s">
        <v>74</v>
      </c>
    </row>
    <row r="71" spans="7:7" ht="21" x14ac:dyDescent="0.4">
      <c r="G71" s="20" t="s">
        <v>78</v>
      </c>
    </row>
  </sheetData>
  <pageMargins left="0.39370078740157483" right="0.39370078740157483" top="0.39370078740157483" bottom="0.39370078740157483" header="0.39370078740157483" footer="0.51181102362204722"/>
  <pageSetup paperSize="9" scale="46" orientation="landscape" r:id="rId1"/>
  <headerFooter alignWithMargins="0"/>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8934E842-7962-4B21-84A4-42DFA00498D6}">
  <ds:schemaRefs/>
</ds:datastoreItem>
</file>

<file path=customXml/itemProps2.xml><?xml version="1.0" encoding="utf-8"?>
<ds:datastoreItem xmlns:ds="http://schemas.openxmlformats.org/officeDocument/2006/customXml" ds:itemID="{184F0D22-8B0B-4870-85FB-30CBEFA9361C}">
  <ds:schemaRefs/>
</ds:datastoreItem>
</file>

<file path=customXml/itemProps3.xml><?xml version="1.0" encoding="utf-8"?>
<ds:datastoreItem xmlns:ds="http://schemas.openxmlformats.org/officeDocument/2006/customXml" ds:itemID="{4375441B-C067-4AB4-B8E1-394FF579D07D}">
  <ds:schemaRefs/>
</ds:datastoreItem>
</file>

<file path=customXml/itemProps4.xml><?xml version="1.0" encoding="utf-8"?>
<ds:datastoreItem xmlns:ds="http://schemas.openxmlformats.org/officeDocument/2006/customXml" ds:itemID="{88816FFE-F9FE-4DE0-BF0B-1489EEAADD2B}">
  <ds:schemaRefs/>
</ds:datastoreItem>
</file>

<file path=customXml/itemProps5.xml><?xml version="1.0" encoding="utf-8"?>
<ds:datastoreItem xmlns:ds="http://schemas.openxmlformats.org/officeDocument/2006/customXml" ds:itemID="{B0341F9A-754C-4B34-AE07-8C304408390E}">
  <ds:schemaRefs/>
</ds:datastoreItem>
</file>

<file path=customXml/itemProps6.xml><?xml version="1.0" encoding="utf-8"?>
<ds:datastoreItem xmlns:ds="http://schemas.openxmlformats.org/officeDocument/2006/customXml" ds:itemID="{98E79883-2A1D-4CC9-AB24-40B170DACD7C}">
  <ds:schemaRefs/>
</ds:datastoreItem>
</file>

<file path=customXml/itemProps7.xml><?xml version="1.0" encoding="utf-8"?>
<ds:datastoreItem xmlns:ds="http://schemas.openxmlformats.org/officeDocument/2006/customXml" ds:itemID="{9FD3D14A-6742-4A48-8131-88DAD83E7854}">
  <ds:schemaRefs/>
</ds:datastoreItem>
</file>

<file path=customXml/itemProps8.xml><?xml version="1.0" encoding="utf-8"?>
<ds:datastoreItem xmlns:ds="http://schemas.openxmlformats.org/officeDocument/2006/customXml" ds:itemID="{85D9DD6F-A221-48ED-B826-B02CECDFE60B}">
  <ds:schemaRefs/>
</ds:datastoreItem>
</file>

<file path=customXml/itemProps9.xml><?xml version="1.0" encoding="utf-8"?>
<ds:datastoreItem xmlns:ds="http://schemas.openxmlformats.org/officeDocument/2006/customXml" ds:itemID="{2593BF87-375F-4553-A8A1-0873D4A7FF00}">
  <ds:schemaRefs/>
</ds:datastoreItem>
</file>

<file path=customXml/itemProps10.xml><?xml version="1.0" encoding="utf-8"?>
<ds:datastoreItem xmlns:ds="http://schemas.openxmlformats.org/officeDocument/2006/customXml" ds:itemID="{C2E6A033-4631-426C-9964-13E056560656}">
  <ds:schemaRefs/>
</ds:datastoreItem>
</file>

<file path=customXml/itemProps11.xml><?xml version="1.0" encoding="utf-8"?>
<ds:datastoreItem xmlns:ds="http://schemas.openxmlformats.org/officeDocument/2006/customXml" ds:itemID="{7BF8B054-B892-40F6-A6F4-05A1B3BD4DC0}">
  <ds:schemaRefs/>
</ds:datastoreItem>
</file>

<file path=customXml/itemProps12.xml><?xml version="1.0" encoding="utf-8"?>
<ds:datastoreItem xmlns:ds="http://schemas.openxmlformats.org/officeDocument/2006/customXml" ds:itemID="{699ED6B7-55D2-4585-A15D-BE5873D4AD24}">
  <ds:schemaRefs/>
</ds:datastoreItem>
</file>

<file path=customXml/itemProps13.xml><?xml version="1.0" encoding="utf-8"?>
<ds:datastoreItem xmlns:ds="http://schemas.openxmlformats.org/officeDocument/2006/customXml" ds:itemID="{2002D2BC-E89C-407E-896B-6D479D9F45B8}">
  <ds:schemaRefs/>
</ds:datastoreItem>
</file>

<file path=customXml/itemProps14.xml><?xml version="1.0" encoding="utf-8"?>
<ds:datastoreItem xmlns:ds="http://schemas.openxmlformats.org/officeDocument/2006/customXml" ds:itemID="{7D659995-AF0B-4F25-AB4A-A94B08521DCE}">
  <ds:schemaRefs/>
</ds:datastoreItem>
</file>

<file path=customXml/itemProps15.xml><?xml version="1.0" encoding="utf-8"?>
<ds:datastoreItem xmlns:ds="http://schemas.openxmlformats.org/officeDocument/2006/customXml" ds:itemID="{E954B28A-A3C6-445D-B27A-196A02C68AA5}">
  <ds:schemaRefs/>
</ds:datastoreItem>
</file>

<file path=customXml/itemProps16.xml><?xml version="1.0" encoding="utf-8"?>
<ds:datastoreItem xmlns:ds="http://schemas.openxmlformats.org/officeDocument/2006/customXml" ds:itemID="{76D6B3EF-29C5-4491-B0CB-74345D7B35BD}">
  <ds:schemaRefs/>
</ds:datastoreItem>
</file>

<file path=customXml/itemProps17.xml><?xml version="1.0" encoding="utf-8"?>
<ds:datastoreItem xmlns:ds="http://schemas.openxmlformats.org/officeDocument/2006/customXml" ds:itemID="{E5672268-B6C3-4134-A3CF-FAB70DA79FBA}">
  <ds:schemaRefs>
    <ds:schemaRef ds:uri="http://schemas.microsoft.com/DataMashup"/>
  </ds:schemaRefs>
</ds:datastoreItem>
</file>

<file path=customXml/itemProps18.xml><?xml version="1.0" encoding="utf-8"?>
<ds:datastoreItem xmlns:ds="http://schemas.openxmlformats.org/officeDocument/2006/customXml" ds:itemID="{1D6C8F7B-27D3-4164-BA4E-A8E40A579ACE}">
  <ds:schemaRefs/>
</ds:datastoreItem>
</file>

<file path=customXml/itemProps19.xml><?xml version="1.0" encoding="utf-8"?>
<ds:datastoreItem xmlns:ds="http://schemas.openxmlformats.org/officeDocument/2006/customXml" ds:itemID="{5AE760B1-4AF1-4A13-A671-4D283E85FCA1}">
  <ds:schemaRefs/>
</ds:datastoreItem>
</file>

<file path=customXml/itemProps20.xml><?xml version="1.0" encoding="utf-8"?>
<ds:datastoreItem xmlns:ds="http://schemas.openxmlformats.org/officeDocument/2006/customXml" ds:itemID="{7DC8417C-CD29-495C-AF01-3B13873A4DA0}">
  <ds:schemaRefs/>
</ds:datastoreItem>
</file>

<file path=customXml/itemProps21.xml><?xml version="1.0" encoding="utf-8"?>
<ds:datastoreItem xmlns:ds="http://schemas.openxmlformats.org/officeDocument/2006/customXml" ds:itemID="{46BDB616-D078-40C3-BF6C-E4A4F41FD071}">
  <ds:schemaRefs/>
</ds:datastoreItem>
</file>

<file path=customXml/itemProps22.xml><?xml version="1.0" encoding="utf-8"?>
<ds:datastoreItem xmlns:ds="http://schemas.openxmlformats.org/officeDocument/2006/customXml" ds:itemID="{5E92CA8A-5C62-412A-BED4-789AF86D2BFB}">
  <ds:schemaRefs/>
</ds:datastoreItem>
</file>

<file path=customXml/itemProps23.xml><?xml version="1.0" encoding="utf-8"?>
<ds:datastoreItem xmlns:ds="http://schemas.openxmlformats.org/officeDocument/2006/customXml" ds:itemID="{D96F4788-747B-4775-BABE-67D203AF518F}">
  <ds:schemaRefs/>
</ds:datastoreItem>
</file>

<file path=customXml/itemProps24.xml><?xml version="1.0" encoding="utf-8"?>
<ds:datastoreItem xmlns:ds="http://schemas.openxmlformats.org/officeDocument/2006/customXml" ds:itemID="{96BFCEF8-BF7F-4B22-8CE6-7B96754D47B5}">
  <ds:schemaRefs/>
</ds:datastoreItem>
</file>

<file path=customXml/itemProps25.xml><?xml version="1.0" encoding="utf-8"?>
<ds:datastoreItem xmlns:ds="http://schemas.openxmlformats.org/officeDocument/2006/customXml" ds:itemID="{5AD6439F-1CAC-42ED-894C-6A579FD1D103}">
  <ds:schemaRefs/>
</ds:datastoreItem>
</file>

<file path=customXml/itemProps26.xml><?xml version="1.0" encoding="utf-8"?>
<ds:datastoreItem xmlns:ds="http://schemas.openxmlformats.org/officeDocument/2006/customXml" ds:itemID="{CF2EDE6B-F57B-4240-BEB6-77D2E2DEF605}">
  <ds:schemaRefs/>
</ds:datastoreItem>
</file>

<file path=customXml/itemProps27.xml><?xml version="1.0" encoding="utf-8"?>
<ds:datastoreItem xmlns:ds="http://schemas.openxmlformats.org/officeDocument/2006/customXml" ds:itemID="{F1B6DE97-60C4-4637-B81B-8BA2D9FBCA69}">
  <ds:schemaRefs/>
</ds:datastoreItem>
</file>

<file path=customXml/itemProps28.xml><?xml version="1.0" encoding="utf-8"?>
<ds:datastoreItem xmlns:ds="http://schemas.openxmlformats.org/officeDocument/2006/customXml" ds:itemID="{D8528E43-C8A6-4201-B6E7-3B8D993D970B}">
  <ds:schemaRefs/>
</ds:datastoreItem>
</file>

<file path=customXml/itemProps29.xml><?xml version="1.0" encoding="utf-8"?>
<ds:datastoreItem xmlns:ds="http://schemas.openxmlformats.org/officeDocument/2006/customXml" ds:itemID="{0762B69E-ECFD-45F7-AB85-C118A717D69A}">
  <ds:schemaRefs/>
</ds:datastoreItem>
</file>

<file path=customXml/itemProps30.xml><?xml version="1.0" encoding="utf-8"?>
<ds:datastoreItem xmlns:ds="http://schemas.openxmlformats.org/officeDocument/2006/customXml" ds:itemID="{821B8967-1B09-40A9-AAA0-14F86D9FCCB5}">
  <ds:schemaRefs/>
</ds:datastoreItem>
</file>

<file path=customXml/itemProps31.xml><?xml version="1.0" encoding="utf-8"?>
<ds:datastoreItem xmlns:ds="http://schemas.openxmlformats.org/officeDocument/2006/customXml" ds:itemID="{AE61B6DA-7BAC-4E19-B986-E4B2622021DE}">
  <ds:schemaRefs/>
</ds:datastoreItem>
</file>

<file path=customXml/itemProps32.xml><?xml version="1.0" encoding="utf-8"?>
<ds:datastoreItem xmlns:ds="http://schemas.openxmlformats.org/officeDocument/2006/customXml" ds:itemID="{F6D50DA2-436B-4141-A80F-837657D6BA91}">
  <ds:schemaRefs/>
</ds:datastoreItem>
</file>

<file path=customXml/itemProps33.xml><?xml version="1.0" encoding="utf-8"?>
<ds:datastoreItem xmlns:ds="http://schemas.openxmlformats.org/officeDocument/2006/customXml" ds:itemID="{C39DB268-3753-4B91-BC58-D2A7C1F7D0A1}">
  <ds:schemaRefs/>
</ds:datastoreItem>
</file>

<file path=customXml/itemProps34.xml><?xml version="1.0" encoding="utf-8"?>
<ds:datastoreItem xmlns:ds="http://schemas.openxmlformats.org/officeDocument/2006/customXml" ds:itemID="{11CCC18D-36C8-44EA-9614-EE2832D11D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DataModel</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 YADAV</dc:creator>
  <cp:lastModifiedBy>NEELESH KUMAR PANDEY</cp:lastModifiedBy>
  <cp:lastPrinted>2026-03-26T07:48:21Z</cp:lastPrinted>
  <dcterms:created xsi:type="dcterms:W3CDTF">2015-06-05T18:17:20Z</dcterms:created>
  <dcterms:modified xsi:type="dcterms:W3CDTF">2026-03-26T07:48:22Z</dcterms:modified>
</cp:coreProperties>
</file>