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504" firstSheet="0" activeTab="2" autoFilterDateGrouping="1"/>
  </bookViews>
  <sheets>
    <sheet xmlns:r="http://schemas.openxmlformats.org/officeDocument/2006/relationships" name="Index" sheetId="1" state="visible" r:id="rId1"/>
    <sheet xmlns:r="http://schemas.openxmlformats.org/officeDocument/2006/relationships" name="Criteria" sheetId="2" state="visible" r:id="rId2"/>
    <sheet xmlns:r="http://schemas.openxmlformats.org/officeDocument/2006/relationships" name="Estimation" sheetId="3" state="visible" r:id="rId3"/>
    <sheet xmlns:r="http://schemas.openxmlformats.org/officeDocument/2006/relationships" name="WBS" sheetId="4" state="visible" r:id="rId4"/>
    <sheet xmlns:r="http://schemas.openxmlformats.org/officeDocument/2006/relationships" name="Summary" sheetId="5" state="visible" r:id="rId5"/>
  </sheets>
  <externalReferences>
    <externalReference xmlns:r="http://schemas.openxmlformats.org/officeDocument/2006/relationships" r:id="rId6"/>
  </externalReferences>
  <definedNames>
    <definedName name="OLE_lin4">[1]ChangeRequests!#REF!</definedName>
    <definedName name="OLE_LINK1">[1]ChangeRequests!#REF!</definedName>
    <definedName name="OLE_LINK2">[1]ChangeRequests!#REF!</definedName>
    <definedName name="OLE_LINK3">[1]ChangeRequests!#REF!</definedName>
    <definedName name="ole_link5">[1]ChangeRequests!#REF!</definedName>
    <definedName name="OLE_lin4" localSheetId="0">[1]ChangeRequests!#REF!</definedName>
    <definedName name="OLE_LINK1" localSheetId="0">[1]ChangeRequests!#REF!</definedName>
    <definedName name="OLE_LINK2" localSheetId="0">[1]ChangeRequests!#REF!</definedName>
    <definedName name="OLE_LINK3" localSheetId="0">[1]ChangeRequests!#REF!</definedName>
    <definedName name="ole_link5" localSheetId="0">[1]ChangeRequests!#REF!</definedName>
    <definedName name="OLE_lin4" localSheetId="1">[1]ChangeRequests!#REF!</definedName>
    <definedName name="OLE_LINK1" localSheetId="1">[1]ChangeRequests!#REF!</definedName>
    <definedName name="OLE_LINK2" localSheetId="1">[1]ChangeRequests!#REF!</definedName>
    <definedName name="OLE_LINK3" localSheetId="1">[1]ChangeRequests!#REF!</definedName>
    <definedName name="ole_link5" localSheetId="1">[1]ChangeRequests!#REF!</definedName>
    <definedName name="_xlnm._FilterDatabase" localSheetId="1" hidden="1">'Criteria'!$A$2:$H$121</definedName>
    <definedName name="OLE_lin4" localSheetId="3">[1]ChangeRequests!#REF!</definedName>
    <definedName name="OLE_LINK1" localSheetId="3">[1]ChangeRequests!#REF!</definedName>
    <definedName name="OLE_LINK2" localSheetId="3">[1]ChangeRequests!#REF!</definedName>
    <definedName name="OLE_LINK3" localSheetId="3">[1]ChangeRequests!#REF!</definedName>
    <definedName name="ole_link5" localSheetId="3">[1]ChangeRequests!#REF!</definedName>
    <definedName name="OLE_lin4" localSheetId="4">[1]ChangeRequests!#REF!</definedName>
    <definedName name="OLE_LINK1" localSheetId="4">[1]ChangeRequests!#REF!</definedName>
    <definedName name="OLE_LINK2" localSheetId="4">[1]ChangeRequests!#REF!</definedName>
    <definedName name="OLE_LINK3" localSheetId="4">[1]ChangeRequests!#REF!</definedName>
    <definedName name="ole_link5" localSheetId="4">[1]ChangeRequests!#REF!</definedName>
  </definedNames>
  <calcPr calcId="191029" fullCalcOnLoad="1"/>
</workbook>
</file>

<file path=xl/styles.xml><?xml version="1.0" encoding="utf-8"?>
<styleSheet xmlns="http://schemas.openxmlformats.org/spreadsheetml/2006/main">
  <numFmts count="4">
    <numFmt numFmtId="164" formatCode="\(ddd\)"/>
    <numFmt numFmtId="165" formatCode="dd\-mmm\-yyyy"/>
    <numFmt numFmtId="166" formatCode="0.0"/>
    <numFmt numFmtId="167" formatCode="dd\ \-\ mmm\ \-\ yy"/>
  </numFmts>
  <fonts count="65">
    <font>
      <name val="Arial"/>
      <sz val="10"/>
    </font>
    <font>
      <name val="Calibri"/>
      <family val="2"/>
      <color theme="1"/>
      <sz val="11"/>
      <scheme val="minor"/>
    </font>
    <font>
      <name val="Calibri"/>
      <family val="2"/>
      <color indexed="8"/>
      <sz val="11"/>
    </font>
    <font>
      <name val="Arial"/>
      <family val="2"/>
      <sz val="10"/>
    </font>
    <font>
      <name val="Arial"/>
      <family val="2"/>
      <color indexed="12"/>
      <sz val="10"/>
      <u val="single"/>
    </font>
    <font>
      <name val="Calibri"/>
      <family val="2"/>
      <color indexed="8"/>
      <sz val="11"/>
    </font>
    <font>
      <name val="Calibri"/>
      <family val="2"/>
      <color indexed="9"/>
      <sz val="11"/>
    </font>
    <font>
      <name val="Calibri"/>
      <family val="2"/>
      <color indexed="14"/>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b val="1"/>
      <color indexed="62"/>
      <sz val="15"/>
    </font>
    <font>
      <name val="Calibri"/>
      <family val="2"/>
      <b val="1"/>
      <color indexed="62"/>
      <sz val="13"/>
    </font>
    <font>
      <name val="Calibri"/>
      <family val="2"/>
      <b val="1"/>
      <color indexed="62"/>
      <sz val="11"/>
    </font>
    <font>
      <name val="Calibri"/>
      <family val="2"/>
      <color indexed="62"/>
      <sz val="11"/>
    </font>
    <font>
      <name val="Calibri"/>
      <family val="2"/>
      <color indexed="52"/>
      <sz val="11"/>
    </font>
    <font>
      <name val="Calibri"/>
      <family val="2"/>
      <color indexed="60"/>
      <sz val="11"/>
    </font>
    <font>
      <name val="Arial"/>
      <family val="2"/>
      <color indexed="8"/>
      <sz val="10"/>
    </font>
    <font>
      <name val="Calibri"/>
      <family val="2"/>
      <b val="1"/>
      <color indexed="63"/>
      <sz val="11"/>
    </font>
    <font>
      <name val="Cambria"/>
      <family val="2"/>
      <b val="1"/>
      <color indexed="62"/>
      <sz val="18"/>
    </font>
    <font>
      <name val="Calibri"/>
      <family val="2"/>
      <b val="1"/>
      <color indexed="8"/>
      <sz val="11"/>
    </font>
    <font>
      <name val="Calibri"/>
      <family val="2"/>
      <color indexed="10"/>
      <sz val="11"/>
    </font>
    <font>
      <name val="Tahoma"/>
      <family val="2"/>
      <b val="1"/>
      <color indexed="81"/>
      <sz val="8"/>
      <u val="single"/>
    </font>
    <font>
      <name val="Tahoma"/>
      <family val="2"/>
      <color indexed="81"/>
      <sz val="8"/>
    </font>
    <font>
      <name val="Tahoma"/>
      <family val="2"/>
      <color indexed="81"/>
      <sz val="8"/>
      <u val="single"/>
    </font>
    <font>
      <name val="Tahoma"/>
      <family val="2"/>
      <b val="1"/>
      <color indexed="81"/>
      <sz val="8"/>
    </font>
    <font>
      <name val="Tahoma"/>
      <family val="2"/>
      <b val="1"/>
      <color indexed="10"/>
      <sz val="8"/>
    </font>
    <font>
      <name val="Arial"/>
      <family val="2"/>
      <color indexed="12"/>
      <sz val="10"/>
      <u val="single"/>
    </font>
    <font>
      <name val="Arial"/>
      <family val="2"/>
      <sz val="10"/>
    </font>
    <font>
      <name val="Calibri"/>
      <family val="2"/>
      <color theme="1"/>
      <sz val="11"/>
      <scheme val="minor"/>
    </font>
    <font>
      <name val="Calibri"/>
      <family val="2"/>
      <b val="1"/>
      <color indexed="56"/>
      <sz val="8"/>
      <scheme val="minor"/>
    </font>
    <font>
      <name val="Calibri"/>
      <family val="2"/>
      <b val="1"/>
      <color indexed="16"/>
      <sz val="8"/>
      <scheme val="minor"/>
    </font>
    <font>
      <name val="Calibri"/>
      <family val="2"/>
      <sz val="8"/>
      <scheme val="minor"/>
    </font>
    <font>
      <name val="Calibri"/>
      <family val="2"/>
      <color indexed="23"/>
      <sz val="8"/>
      <u val="single"/>
      <scheme val="minor"/>
    </font>
    <font>
      <name val="Calibri"/>
      <family val="2"/>
      <color indexed="55"/>
      <sz val="8"/>
      <scheme val="minor"/>
    </font>
    <font>
      <name val="Calibri"/>
      <family val="2"/>
      <color indexed="12"/>
      <sz val="8"/>
      <u val="single"/>
      <scheme val="minor"/>
    </font>
    <font>
      <name val="Calibri"/>
      <family val="2"/>
      <b val="1"/>
      <sz val="8"/>
      <scheme val="minor"/>
    </font>
    <font>
      <name val="Calibri"/>
      <family val="2"/>
      <b val="1"/>
      <sz val="8"/>
      <u val="single"/>
      <scheme val="minor"/>
    </font>
    <font>
      <name val="Calibri"/>
      <family val="2"/>
      <i val="1"/>
      <sz val="8"/>
      <scheme val="minor"/>
    </font>
    <font>
      <name val="Calibri"/>
      <family val="2"/>
      <color rgb="FFFF0000"/>
      <sz val="8"/>
      <scheme val="minor"/>
    </font>
    <font>
      <name val="Calibri"/>
      <family val="2"/>
      <sz val="7"/>
      <scheme val="minor"/>
    </font>
    <font>
      <name val="Calibri"/>
      <family val="2"/>
      <b val="1"/>
      <color theme="1" tint="0.3499862666707358"/>
      <sz val="10"/>
      <scheme val="minor"/>
    </font>
    <font>
      <name val="Calibri"/>
      <family val="2"/>
      <color theme="1" tint="0.3499862666707358"/>
      <sz val="8"/>
      <scheme val="minor"/>
    </font>
    <font>
      <name val="Calibri"/>
      <family val="2"/>
      <color theme="0"/>
      <sz val="8"/>
      <scheme val="minor"/>
    </font>
    <font>
      <name val="Calibri"/>
      <family val="2"/>
      <b val="1"/>
      <color rgb="FF0070C0"/>
      <sz val="10"/>
      <scheme val="minor"/>
    </font>
    <font>
      <name val="Tahoma"/>
      <family val="2"/>
      <color indexed="81"/>
      <sz val="9"/>
    </font>
    <font>
      <name val="Tahoma"/>
      <family val="2"/>
      <b val="1"/>
      <color indexed="81"/>
      <sz val="9"/>
    </font>
    <font>
      <name val="Calibri"/>
      <family val="2"/>
      <b val="1"/>
      <sz val="10"/>
      <scheme val="minor"/>
    </font>
    <font>
      <name val="Calibri"/>
      <family val="2"/>
      <color theme="2"/>
      <sz val="8"/>
      <scheme val="minor"/>
    </font>
    <font>
      <name val="Century Gothic"/>
      <family val="2"/>
      <sz val="10"/>
    </font>
    <font>
      <name val="Century Gothic"/>
      <family val="2"/>
      <color theme="1"/>
      <sz val="10"/>
    </font>
    <font>
      <name val="Calibri"/>
      <family val="2"/>
      <b val="1"/>
      <color indexed="8"/>
      <sz val="12"/>
      <scheme val="minor"/>
    </font>
    <font>
      <name val="Calibri"/>
      <family val="2"/>
      <sz val="10"/>
      <scheme val="minor"/>
    </font>
    <font>
      <name val="Calibri"/>
      <family val="2"/>
      <color theme="1"/>
      <sz val="10"/>
      <scheme val="minor"/>
    </font>
    <font>
      <name val="Century Gothic"/>
      <family val="2"/>
      <color theme="1"/>
      <sz val="11"/>
    </font>
    <font>
      <name val="Calibri"/>
      <family val="2"/>
      <b val="1"/>
      <sz val="16"/>
      <scheme val="minor"/>
    </font>
    <font>
      <name val="Calibri"/>
      <family val="2"/>
      <sz val="12"/>
      <scheme val="minor"/>
    </font>
    <font>
      <name val="Calibri"/>
      <family val="2"/>
      <b val="1"/>
      <sz val="11"/>
      <scheme val="minor"/>
    </font>
    <font>
      <name val="Calibri"/>
      <family val="2"/>
      <sz val="11"/>
      <scheme val="minor"/>
    </font>
    <font>
      <name val="Calibri"/>
      <family val="2"/>
      <b val="1"/>
      <sz val="12"/>
      <scheme val="minor"/>
    </font>
    <font>
      <name val="Arial"/>
      <family val="2"/>
      <color theme="0"/>
      <sz val="10"/>
    </font>
    <font>
      <name val="Calibri Light"/>
      <family val="2"/>
      <sz val="11"/>
    </font>
    <font>
      <name val="Tahoma"/>
      <family val="2"/>
      <b val="1"/>
      <color rgb="FF000000"/>
      <sz val="9"/>
    </font>
    <font>
      <name val="Tahoma"/>
      <family val="2"/>
      <color rgb="FF000000"/>
      <sz val="9"/>
    </font>
  </fonts>
  <fills count="37">
    <fill>
      <patternFill/>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0.0499893185216834"/>
        <bgColor indexed="64"/>
      </patternFill>
    </fill>
    <fill>
      <patternFill patternType="solid">
        <fgColor rgb="FFFFFFCC"/>
        <bgColor indexed="64"/>
      </patternFill>
    </fill>
    <fill>
      <patternFill patternType="solid">
        <fgColor theme="2"/>
        <bgColor indexed="64"/>
      </patternFill>
    </fill>
    <fill>
      <patternFill patternType="solid">
        <fgColor rgb="FFA8A000"/>
        <bgColor indexed="64"/>
      </patternFill>
    </fill>
    <fill>
      <patternFill patternType="solid">
        <fgColor theme="0" tint="-0.249977111117893"/>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rgb="FFFFC000"/>
        <bgColor indexed="64"/>
      </patternFill>
    </fill>
    <fill>
      <patternFill patternType="solid">
        <fgColor theme="5" tint="0.5999938962981048"/>
        <bgColor indexed="64"/>
      </patternFill>
    </fill>
    <fill>
      <patternFill patternType="solid">
        <fgColor theme="6" tint="0.3999755851924192"/>
        <bgColor indexed="64"/>
      </patternFill>
    </fill>
    <fill>
      <patternFill patternType="solid">
        <fgColor rgb="FFFFE6C1"/>
        <bgColor indexed="64"/>
      </patternFill>
    </fill>
    <fill>
      <patternFill patternType="solid">
        <fgColor theme="9" tint="0.7999816888943144"/>
        <bgColor indexed="64"/>
      </patternFill>
    </fill>
    <fill>
      <patternFill patternType="solid">
        <fgColor theme="4" tint="0.3999755851924192"/>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2" tint="-0.249977111117893"/>
        <bgColor indexed="64"/>
      </patternFill>
    </fill>
    <fill>
      <patternFill patternType="solid">
        <fgColor theme="3" tint="-0.249977111117893"/>
        <bgColor indexed="64"/>
      </patternFill>
    </fill>
    <fill>
      <patternFill patternType="solid">
        <fgColor rgb="FFC00000"/>
        <bgColor indexed="64"/>
      </patternFill>
    </fill>
    <fill>
      <patternFill patternType="solid">
        <fgColor theme="4" tint="0.7999816888943144"/>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55"/>
      </left>
      <right/>
      <top/>
      <bottom style="medium">
        <color indexed="64"/>
      </bottom>
      <diagonal/>
    </border>
    <border>
      <left/>
      <right style="thin">
        <color indexed="55"/>
      </right>
      <top/>
      <bottom style="medium">
        <color indexed="64"/>
      </bottom>
      <diagonal/>
    </border>
    <border>
      <left style="medium">
        <color theme="0" tint="-0.1499984740745262"/>
      </left>
      <right style="thin">
        <color theme="0" tint="-0.1499984740745262"/>
      </right>
      <top style="medium">
        <color theme="0" tint="-0.1499984740745262"/>
      </top>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medium">
        <color theme="0" tint="-0.1499984740745262"/>
      </left>
      <right style="thin">
        <color theme="0" tint="-0.1499984740745262"/>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55"/>
      </left>
      <right style="thin">
        <color indexed="55"/>
      </right>
      <top/>
      <bottom style="medium">
        <color indexed="64"/>
      </bottom>
      <diagonal/>
    </border>
    <border>
      <left/>
      <right style="thin">
        <color indexed="55"/>
      </right>
      <top/>
      <bottom/>
      <diagonal/>
    </border>
  </borders>
  <cellStyleXfs count="66">
    <xf numFmtId="0" fontId="0" fillId="0" borderId="0"/>
    <xf numFmtId="0" fontId="5" fillId="2" borderId="0"/>
    <xf numFmtId="0" fontId="5" fillId="2" borderId="0"/>
    <xf numFmtId="0" fontId="5" fillId="3" borderId="0"/>
    <xf numFmtId="0" fontId="5" fillId="3" borderId="0"/>
    <xf numFmtId="0" fontId="5" fillId="4" borderId="0"/>
    <xf numFmtId="0" fontId="5" fillId="4" borderId="0"/>
    <xf numFmtId="0" fontId="5" fillId="2" borderId="0"/>
    <xf numFmtId="0" fontId="5" fillId="2" borderId="0"/>
    <xf numFmtId="0" fontId="5" fillId="5" borderId="0"/>
    <xf numFmtId="0" fontId="5" fillId="5" borderId="0"/>
    <xf numFmtId="0" fontId="5" fillId="3" borderId="0"/>
    <xf numFmtId="0" fontId="5" fillId="3" borderId="0"/>
    <xf numFmtId="0" fontId="5" fillId="6" borderId="0"/>
    <xf numFmtId="0" fontId="5" fillId="6" borderId="0"/>
    <xf numFmtId="0" fontId="5" fillId="7" borderId="0"/>
    <xf numFmtId="0" fontId="5" fillId="7" borderId="0"/>
    <xf numFmtId="0" fontId="5" fillId="8" borderId="0"/>
    <xf numFmtId="0" fontId="5" fillId="8" borderId="0"/>
    <xf numFmtId="0" fontId="5" fillId="6" borderId="0"/>
    <xf numFmtId="0" fontId="5" fillId="6" borderId="0"/>
    <xf numFmtId="0" fontId="5" fillId="9" borderId="0"/>
    <xf numFmtId="0" fontId="5" fillId="9" borderId="0"/>
    <xf numFmtId="0" fontId="5" fillId="3" borderId="0"/>
    <xf numFmtId="0" fontId="5" fillId="3" borderId="0"/>
    <xf numFmtId="0" fontId="6" fillId="10" borderId="0"/>
    <xf numFmtId="0" fontId="6" fillId="7" borderId="0"/>
    <xf numFmtId="0" fontId="6" fillId="8" borderId="0"/>
    <xf numFmtId="0" fontId="6" fillId="6" borderId="0"/>
    <xf numFmtId="0" fontId="6" fillId="10" borderId="0"/>
    <xf numFmtId="0" fontId="6" fillId="3" borderId="0"/>
    <xf numFmtId="0" fontId="6" fillId="10" borderId="0"/>
    <xf numFmtId="0" fontId="6" fillId="11" borderId="0"/>
    <xf numFmtId="0" fontId="6" fillId="11" borderId="0"/>
    <xf numFmtId="0" fontId="6" fillId="12" borderId="0"/>
    <xf numFmtId="0" fontId="6" fillId="10" borderId="0"/>
    <xf numFmtId="0" fontId="6" fillId="13" borderId="0"/>
    <xf numFmtId="0" fontId="7" fillId="14" borderId="0"/>
    <xf numFmtId="0" fontId="8" fillId="2" borderId="1"/>
    <xf numFmtId="0" fontId="9" fillId="15" borderId="2"/>
    <xf numFmtId="0" fontId="10" fillId="0" borderId="0"/>
    <xf numFmtId="0" fontId="11" fillId="16" borderId="0"/>
    <xf numFmtId="0" fontId="12" fillId="0" borderId="3"/>
    <xf numFmtId="0" fontId="13" fillId="0" borderId="4"/>
    <xf numFmtId="0" fontId="14" fillId="0" borderId="5"/>
    <xf numFmtId="0" fontId="14" fillId="0" borderId="0"/>
    <xf numFmtId="0" fontId="28" fillId="0" borderId="0" applyAlignment="1" applyProtection="1">
      <alignment vertical="top"/>
      <protection locked="0" hidden="0"/>
    </xf>
    <xf numFmtId="0" fontId="28" fillId="0" borderId="0" applyAlignment="1" applyProtection="1">
      <alignment vertical="top"/>
      <protection locked="0" hidden="0"/>
    </xf>
    <xf numFmtId="0" fontId="15" fillId="3" borderId="1"/>
    <xf numFmtId="0" fontId="16" fillId="0" borderId="6"/>
    <xf numFmtId="0" fontId="17" fillId="8" borderId="0"/>
    <xf numFmtId="0" fontId="18" fillId="0" borderId="0" applyAlignment="1">
      <alignment vertical="top"/>
    </xf>
    <xf numFmtId="0" fontId="30" fillId="0" borderId="0"/>
    <xf numFmtId="0" fontId="29" fillId="4" borderId="7"/>
    <xf numFmtId="0" fontId="19" fillId="2" borderId="8"/>
    <xf numFmtId="9" fontId="29" fillId="0" borderId="0"/>
    <xf numFmtId="9" fontId="29" fillId="0" borderId="0"/>
    <xf numFmtId="9" fontId="29" fillId="0" borderId="0"/>
    <xf numFmtId="0" fontId="20" fillId="0" borderId="0"/>
    <xf numFmtId="0" fontId="21" fillId="0" borderId="9"/>
    <xf numFmtId="0" fontId="22" fillId="0" borderId="0"/>
    <xf numFmtId="0" fontId="29" fillId="0" borderId="0"/>
    <xf numFmtId="0" fontId="30" fillId="0" borderId="0"/>
    <xf numFmtId="0" fontId="5" fillId="0" borderId="0"/>
    <xf numFmtId="0" fontId="55" fillId="0" borderId="0"/>
    <xf numFmtId="0" fontId="29" fillId="0" borderId="0"/>
  </cellStyleXfs>
  <cellXfs count="192">
    <xf numFmtId="0" fontId="0" fillId="0" borderId="0" pivotButton="0" quotePrefix="0" xfId="0"/>
    <xf numFmtId="0" fontId="31" fillId="17" borderId="0" applyAlignment="1" applyProtection="1" pivotButton="0" quotePrefix="0" xfId="0">
      <alignment vertical="top"/>
      <protection locked="0" hidden="0"/>
    </xf>
    <xf numFmtId="0" fontId="32" fillId="17" borderId="0" applyAlignment="1" applyProtection="1" pivotButton="0" quotePrefix="0" xfId="0">
      <alignment vertical="top"/>
      <protection locked="0" hidden="0"/>
    </xf>
    <xf numFmtId="0" fontId="33" fillId="17" borderId="0" applyAlignment="1" applyProtection="1" pivotButton="0" quotePrefix="0" xfId="0">
      <alignment vertical="top"/>
      <protection locked="0" hidden="0"/>
    </xf>
    <xf numFmtId="0" fontId="35" fillId="0" borderId="0" applyAlignment="1" applyProtection="1" pivotButton="0" quotePrefix="0" xfId="0">
      <alignment horizontal="right" vertical="top"/>
      <protection locked="0" hidden="0"/>
    </xf>
    <xf numFmtId="0" fontId="33" fillId="0" borderId="0" applyAlignment="1" applyProtection="1" pivotButton="0" quotePrefix="0" xfId="0">
      <alignment vertical="top"/>
      <protection locked="0" hidden="0"/>
    </xf>
    <xf numFmtId="0" fontId="37" fillId="0" borderId="0" applyAlignment="1" applyProtection="1" pivotButton="0" quotePrefix="0" xfId="0">
      <alignment vertical="top"/>
      <protection locked="0" hidden="0"/>
    </xf>
    <xf numFmtId="0" fontId="33" fillId="0" borderId="0" applyProtection="1" pivotButton="0" quotePrefix="0" xfId="0">
      <protection locked="0" hidden="0"/>
    </xf>
    <xf numFmtId="14" fontId="33" fillId="0" borderId="0" applyAlignment="1" applyProtection="1" pivotButton="0" quotePrefix="0" xfId="0">
      <alignment horizontal="left"/>
      <protection locked="0" hidden="0"/>
    </xf>
    <xf numFmtId="0" fontId="33" fillId="17" borderId="0" applyProtection="1" pivotButton="0" quotePrefix="0" xfId="0">
      <protection locked="0" hidden="0"/>
    </xf>
    <xf numFmtId="0" fontId="33" fillId="0" borderId="0" applyAlignment="1" applyProtection="1" pivotButton="0" quotePrefix="0" xfId="0">
      <alignment horizontal="center"/>
      <protection locked="0" hidden="0"/>
    </xf>
    <xf numFmtId="14" fontId="39" fillId="0" borderId="0" applyProtection="1" pivotButton="0" quotePrefix="0" xfId="0">
      <protection locked="0" hidden="0"/>
    </xf>
    <xf numFmtId="14" fontId="33" fillId="0" borderId="0" applyProtection="1" pivotButton="0" quotePrefix="0" xfId="0">
      <protection locked="0" hidden="0"/>
    </xf>
    <xf numFmtId="0" fontId="33" fillId="0" borderId="10" applyProtection="1" pivotButton="0" quotePrefix="0" xfId="0">
      <protection locked="0" hidden="0"/>
    </xf>
    <xf numFmtId="0" fontId="33" fillId="0" borderId="10" applyAlignment="1" applyProtection="1" pivotButton="0" quotePrefix="0" xfId="0">
      <alignment vertical="top"/>
      <protection locked="0" hidden="0"/>
    </xf>
    <xf numFmtId="164" fontId="33" fillId="0" borderId="11" applyAlignment="1" applyProtection="1" pivotButton="0" quotePrefix="0" xfId="0">
      <alignment horizontal="right"/>
      <protection locked="0" hidden="0"/>
    </xf>
    <xf numFmtId="0" fontId="33" fillId="0" borderId="11" applyProtection="1" pivotButton="0" quotePrefix="0" xfId="0">
      <protection locked="0" hidden="0"/>
    </xf>
    <xf numFmtId="0" fontId="42" fillId="18" borderId="17" applyAlignment="1" pivotButton="0" quotePrefix="0" xfId="0">
      <alignment horizontal="center" vertical="center" textRotation="90"/>
    </xf>
    <xf numFmtId="0" fontId="33" fillId="0" borderId="0" applyAlignment="1" applyProtection="1" pivotButton="0" quotePrefix="0" xfId="0">
      <alignment horizontal="center" vertical="center"/>
      <protection locked="0" hidden="0"/>
    </xf>
    <xf numFmtId="0" fontId="43" fillId="20" borderId="17" applyAlignment="1" pivotButton="0" quotePrefix="0" xfId="0">
      <alignment horizontal="center" vertical="center"/>
    </xf>
    <xf numFmtId="0" fontId="43" fillId="20" borderId="17" applyAlignment="1" pivotButton="0" quotePrefix="0" xfId="0">
      <alignment horizontal="left" vertical="center"/>
    </xf>
    <xf numFmtId="165" fontId="44" fillId="21" borderId="17" applyAlignment="1" pivotButton="0" quotePrefix="0" xfId="0">
      <alignment horizontal="center" vertical="center"/>
    </xf>
    <xf numFmtId="165" fontId="43" fillId="19" borderId="17" applyAlignment="1" pivotButton="0" quotePrefix="0" xfId="0">
      <alignment horizontal="center" vertical="center"/>
    </xf>
    <xf numFmtId="0" fontId="43" fillId="19" borderId="17" applyAlignment="1" pivotButton="0" quotePrefix="0" xfId="0">
      <alignment horizontal="center" vertical="center"/>
    </xf>
    <xf numFmtId="0" fontId="42" fillId="18" borderId="19" applyAlignment="1" pivotButton="0" quotePrefix="0" xfId="0">
      <alignment horizontal="center" vertical="center"/>
    </xf>
    <xf numFmtId="0" fontId="42" fillId="18" borderId="19" applyAlignment="1" pivotButton="0" quotePrefix="0" xfId="0">
      <alignment horizontal="center" vertical="center" textRotation="90"/>
    </xf>
    <xf numFmtId="0" fontId="40" fillId="0" borderId="11" applyProtection="1" pivotButton="0" quotePrefix="0" xfId="0">
      <protection locked="0" hidden="0"/>
    </xf>
    <xf numFmtId="165" fontId="33" fillId="0" borderId="11" applyAlignment="1" pivotButton="0" quotePrefix="0" xfId="0">
      <alignment horizontal="center" vertical="center"/>
    </xf>
    <xf numFmtId="1" fontId="43" fillId="20" borderId="17" applyAlignment="1" pivotButton="0" quotePrefix="0" xfId="0">
      <alignment horizontal="center" vertical="center"/>
    </xf>
    <xf numFmtId="1" fontId="43" fillId="19" borderId="17" applyAlignment="1" pivotButton="0" quotePrefix="0" xfId="56">
      <alignment horizontal="center" vertical="center"/>
    </xf>
    <xf numFmtId="165" fontId="45" fillId="20" borderId="11" applyAlignment="1" pivotButton="0" quotePrefix="0" xfId="0">
      <alignment horizontal="center" vertical="center"/>
    </xf>
    <xf numFmtId="1" fontId="41" fillId="29" borderId="18" applyAlignment="1" pivotButton="0" quotePrefix="0" xfId="57">
      <alignment horizontal="center" vertical="center"/>
    </xf>
    <xf numFmtId="0" fontId="37" fillId="0" borderId="0" applyAlignment="1" applyProtection="1" pivotButton="0" quotePrefix="0" xfId="0">
      <alignment horizontal="left" vertical="center"/>
      <protection locked="0" hidden="0"/>
    </xf>
    <xf numFmtId="0" fontId="33" fillId="0" borderId="0" applyAlignment="1" applyProtection="1" pivotButton="0" quotePrefix="0" xfId="0">
      <alignment horizontal="left" vertical="center"/>
      <protection locked="0" hidden="0"/>
    </xf>
    <xf numFmtId="0" fontId="38" fillId="0" borderId="0" applyAlignment="1" applyProtection="1" pivotButton="0" quotePrefix="0" xfId="0">
      <alignment horizontal="left" vertical="center"/>
      <protection locked="0" hidden="0"/>
    </xf>
    <xf numFmtId="0" fontId="48" fillId="0" borderId="0" applyAlignment="1" applyProtection="1" pivotButton="0" quotePrefix="0" xfId="0">
      <alignment horizontal="left" vertical="center"/>
      <protection locked="0" hidden="0"/>
    </xf>
    <xf numFmtId="165" fontId="33" fillId="29" borderId="11" applyAlignment="1" pivotButton="0" quotePrefix="0" xfId="0">
      <alignment horizontal="center" vertical="center"/>
    </xf>
    <xf numFmtId="1" fontId="49" fillId="20" borderId="17" applyAlignment="1" pivotButton="0" quotePrefix="0" xfId="0">
      <alignment horizontal="center" vertical="center"/>
    </xf>
    <xf numFmtId="2" fontId="45" fillId="20" borderId="11" applyAlignment="1" pivotButton="0" quotePrefix="0" xfId="0">
      <alignment horizontal="center" vertical="center"/>
    </xf>
    <xf numFmtId="0" fontId="33" fillId="0" borderId="0" applyAlignment="1" applyProtection="1" pivotButton="0" quotePrefix="0" xfId="0">
      <alignment vertical="center"/>
      <protection locked="0" hidden="0"/>
    </xf>
    <xf numFmtId="0" fontId="37" fillId="18" borderId="11" applyAlignment="1" applyProtection="1" pivotButton="0" quotePrefix="0" xfId="0">
      <alignment horizontal="center" vertical="center" wrapText="1"/>
      <protection locked="1" hidden="1"/>
    </xf>
    <xf numFmtId="166" fontId="33" fillId="22" borderId="11" applyAlignment="1" applyProtection="1" pivotButton="0" quotePrefix="0" xfId="0">
      <alignment horizontal="center" vertical="center"/>
      <protection locked="1" hidden="1"/>
    </xf>
    <xf numFmtId="166" fontId="33" fillId="18" borderId="11" applyAlignment="1" applyProtection="1" pivotButton="0" quotePrefix="0" xfId="0">
      <alignment horizontal="center" vertical="center"/>
      <protection locked="1" hidden="1"/>
    </xf>
    <xf numFmtId="0" fontId="33" fillId="26" borderId="11" applyAlignment="1" applyProtection="1" pivotButton="0" quotePrefix="0" xfId="0">
      <alignment horizontal="center" vertical="center" wrapText="1"/>
      <protection locked="0" hidden="0"/>
    </xf>
    <xf numFmtId="0" fontId="33" fillId="24" borderId="11" applyAlignment="1" applyProtection="1" pivotButton="0" quotePrefix="0" xfId="0">
      <alignment horizontal="center" vertical="center" wrapText="1"/>
      <protection locked="0" hidden="0"/>
    </xf>
    <xf numFmtId="0" fontId="33" fillId="24" borderId="11" applyAlignment="1" applyProtection="1" pivotButton="0" quotePrefix="0" xfId="0">
      <alignment horizontal="center" vertical="center"/>
      <protection locked="0" hidden="0"/>
    </xf>
    <xf numFmtId="166" fontId="33" fillId="19" borderId="11" applyAlignment="1" applyProtection="1" pivotButton="0" quotePrefix="0" xfId="0">
      <alignment horizontal="center" vertical="center"/>
      <protection locked="0" hidden="0"/>
    </xf>
    <xf numFmtId="0" fontId="33" fillId="28" borderId="11" applyAlignment="1" applyProtection="1" pivotButton="0" quotePrefix="0" xfId="0">
      <alignment vertical="center"/>
      <protection locked="0" hidden="0"/>
    </xf>
    <xf numFmtId="0" fontId="33" fillId="19" borderId="11" applyAlignment="1" applyProtection="1" pivotButton="0" quotePrefix="0" xfId="0">
      <alignment vertical="center"/>
      <protection locked="0" hidden="0"/>
    </xf>
    <xf numFmtId="0" fontId="33" fillId="0" borderId="11" applyAlignment="1" applyProtection="1" pivotButton="0" quotePrefix="0" xfId="0">
      <alignment vertical="center"/>
      <protection locked="0" hidden="0"/>
    </xf>
    <xf numFmtId="0" fontId="50" fillId="0" borderId="0" pivotButton="0" quotePrefix="0" xfId="61"/>
    <xf numFmtId="0" fontId="51" fillId="0" borderId="0" pivotButton="0" quotePrefix="0" xfId="62"/>
    <xf numFmtId="0" fontId="48" fillId="30" borderId="11" applyAlignment="1" pivotButton="0" quotePrefix="0" xfId="62">
      <alignment horizontal="left" vertical="top" wrapText="1"/>
    </xf>
    <xf numFmtId="0" fontId="53" fillId="0" borderId="11" applyAlignment="1" pivotButton="0" quotePrefix="0" xfId="62">
      <alignment horizontal="left" vertical="top" wrapText="1"/>
    </xf>
    <xf numFmtId="0" fontId="53" fillId="0" borderId="11" pivotButton="0" quotePrefix="0" xfId="61"/>
    <xf numFmtId="0" fontId="54" fillId="0" borderId="11" pivotButton="0" quotePrefix="0" xfId="62"/>
    <xf numFmtId="0" fontId="53" fillId="0" borderId="11" applyAlignment="1" pivotButton="0" quotePrefix="1" xfId="62">
      <alignment horizontal="center" vertical="center"/>
    </xf>
    <xf numFmtId="0" fontId="53" fillId="0" borderId="11" applyAlignment="1" pivotButton="0" quotePrefix="0" xfId="62">
      <alignment horizontal="center" vertical="center"/>
    </xf>
    <xf numFmtId="0" fontId="37" fillId="18" borderId="11" applyAlignment="1" applyProtection="1" pivotButton="0" quotePrefix="0" xfId="0">
      <alignment horizontal="center" vertical="center" wrapText="1"/>
      <protection locked="0" hidden="1"/>
    </xf>
    <xf numFmtId="0" fontId="3" fillId="0" borderId="0" pivotButton="0" quotePrefix="0" xfId="65"/>
    <xf numFmtId="0" fontId="57" fillId="0" borderId="11" applyAlignment="1" pivotButton="0" quotePrefix="0" xfId="0">
      <alignment vertical="center"/>
    </xf>
    <xf numFmtId="0" fontId="0" fillId="0" borderId="0" applyAlignment="1" pivotButton="0" quotePrefix="0" xfId="0">
      <alignment horizontal="center"/>
    </xf>
    <xf numFmtId="0" fontId="0" fillId="0" borderId="0" applyAlignment="1" pivotButton="0" quotePrefix="0" xfId="0">
      <alignment vertical="center"/>
    </xf>
    <xf numFmtId="0" fontId="57" fillId="0" borderId="11" applyAlignment="1" pivotButton="0" quotePrefix="0" xfId="0">
      <alignment horizontal="center" vertical="center" wrapText="1"/>
    </xf>
    <xf numFmtId="166" fontId="57" fillId="0" borderId="11" applyAlignment="1" applyProtection="1" pivotButton="0" quotePrefix="0" xfId="0">
      <alignment horizontal="center" vertical="center"/>
      <protection locked="1" hidden="1"/>
    </xf>
    <xf numFmtId="0" fontId="61" fillId="0" borderId="0" applyAlignment="1" applyProtection="1" pivotButton="0" quotePrefix="0" xfId="0">
      <alignment horizontal="left" vertical="center"/>
      <protection locked="1" hidden="1"/>
    </xf>
    <xf numFmtId="0" fontId="57" fillId="0" borderId="11" applyAlignment="1" applyProtection="1" pivotButton="0" quotePrefix="0" xfId="0">
      <alignment vertical="center" wrapText="1"/>
      <protection locked="0" hidden="0"/>
    </xf>
    <xf numFmtId="0" fontId="57" fillId="0" borderId="11" applyAlignment="1" applyProtection="1" pivotButton="0" quotePrefix="0" xfId="0">
      <alignment vertical="center"/>
      <protection locked="0" hidden="0"/>
    </xf>
    <xf numFmtId="0" fontId="57" fillId="32" borderId="11" applyAlignment="1" applyProtection="1" pivotButton="0" quotePrefix="1" xfId="0">
      <alignment horizontal="center" vertical="center"/>
      <protection locked="0" hidden="0"/>
    </xf>
    <xf numFmtId="0" fontId="57" fillId="32" borderId="11" applyAlignment="1" applyProtection="1" pivotButton="0" quotePrefix="0" xfId="0">
      <alignment horizontal="center" vertical="center"/>
      <protection locked="0" hidden="0"/>
    </xf>
    <xf numFmtId="0" fontId="40" fillId="0" borderId="0" applyProtection="1" pivotButton="0" quotePrefix="0" xfId="0">
      <protection locked="0" hidden="0"/>
    </xf>
    <xf numFmtId="0" fontId="37" fillId="33" borderId="11" applyAlignment="1" applyProtection="1" pivotButton="0" quotePrefix="0" xfId="0">
      <alignment horizontal="center" vertical="center" wrapText="1"/>
      <protection locked="1" hidden="1"/>
    </xf>
    <xf numFmtId="0" fontId="48" fillId="30" borderId="11" applyAlignment="1" pivotButton="0" quotePrefix="0" xfId="62">
      <alignment horizontal="center" vertical="center" wrapText="1"/>
    </xf>
    <xf numFmtId="166" fontId="33" fillId="23" borderId="11" applyAlignment="1" applyProtection="1" pivotButton="0" quotePrefix="0" xfId="0">
      <alignment horizontal="center" vertical="center"/>
      <protection locked="0" hidden="1"/>
    </xf>
    <xf numFmtId="15" fontId="53" fillId="0" borderId="11" applyAlignment="1" pivotButton="0" quotePrefix="0" xfId="62">
      <alignment horizontal="center" vertical="center" wrapText="1"/>
    </xf>
    <xf numFmtId="0" fontId="34" fillId="17" borderId="0" applyAlignment="1" applyProtection="1" pivotButton="0" quotePrefix="0" xfId="47">
      <alignment horizontal="right" vertical="top"/>
      <protection locked="0" hidden="0"/>
    </xf>
    <xf numFmtId="0" fontId="36" fillId="0" borderId="0" applyAlignment="1" applyProtection="1" pivotButton="0" quotePrefix="0" xfId="47">
      <alignment horizontal="right" vertical="top"/>
      <protection locked="0" hidden="0"/>
    </xf>
    <xf numFmtId="165" fontId="49" fillId="20" borderId="17" applyAlignment="1" pivotButton="0" quotePrefix="0" xfId="0">
      <alignment horizontal="center" vertical="center"/>
    </xf>
    <xf numFmtId="1" fontId="49" fillId="20" borderId="17" applyAlignment="1" pivotButton="0" quotePrefix="0" xfId="56">
      <alignment horizontal="center" vertical="center"/>
    </xf>
    <xf numFmtId="0" fontId="43" fillId="20" borderId="17" applyAlignment="1" pivotButton="0" quotePrefix="0" xfId="0">
      <alignment horizontal="left" vertical="center" wrapText="1"/>
    </xf>
    <xf numFmtId="0" fontId="44" fillId="34" borderId="11" applyAlignment="1" applyProtection="1" pivotButton="0" quotePrefix="0" xfId="0">
      <alignment horizontal="center" vertical="center"/>
      <protection locked="0" hidden="0"/>
    </xf>
    <xf numFmtId="0" fontId="44" fillId="34" borderId="11" applyAlignment="1" applyProtection="1" pivotButton="0" quotePrefix="0" xfId="0">
      <alignment horizontal="left" vertical="center"/>
      <protection locked="0" hidden="0"/>
    </xf>
    <xf numFmtId="0" fontId="44" fillId="34" borderId="11" applyAlignment="1" applyProtection="1" pivotButton="0" quotePrefix="0" xfId="0">
      <alignment horizontal="center" vertical="center" wrapText="1"/>
      <protection locked="0" hidden="0"/>
    </xf>
    <xf numFmtId="0" fontId="33" fillId="19" borderId="11" applyAlignment="1" applyProtection="1" pivotButton="0" quotePrefix="0" xfId="0">
      <alignment horizontal="left" vertical="center" wrapText="1"/>
      <protection locked="0" hidden="0"/>
    </xf>
    <xf numFmtId="0" fontId="62" fillId="0" borderId="11" applyAlignment="1" applyProtection="1" pivotButton="0" quotePrefix="0" xfId="0">
      <alignment horizontal="center" vertical="center"/>
      <protection locked="0" hidden="0"/>
    </xf>
    <xf numFmtId="0" fontId="62" fillId="0" borderId="11" applyAlignment="1" applyProtection="1" pivotButton="0" quotePrefix="0" xfId="0">
      <alignment horizontal="left" vertical="center"/>
      <protection locked="0" hidden="0"/>
    </xf>
    <xf numFmtId="0" fontId="62" fillId="0" borderId="11" applyAlignment="1" applyProtection="1" pivotButton="0" quotePrefix="0" xfId="0">
      <alignment horizontal="center" vertical="center" wrapText="1"/>
      <protection locked="0" hidden="0"/>
    </xf>
    <xf numFmtId="0" fontId="43" fillId="20" borderId="17" applyAlignment="1" pivotButton="0" quotePrefix="0" xfId="0">
      <alignment horizontal="left" vertical="center" wrapText="1" indent="1"/>
    </xf>
    <xf numFmtId="165" fontId="44" fillId="35" borderId="17" applyAlignment="1" pivotButton="0" quotePrefix="0" xfId="0">
      <alignment horizontal="center" vertical="center"/>
    </xf>
    <xf numFmtId="0" fontId="53" fillId="0" borderId="11" applyAlignment="1" pivotButton="0" quotePrefix="0" xfId="62">
      <alignment horizontal="center" vertical="top" wrapText="1"/>
    </xf>
    <xf numFmtId="166" fontId="33" fillId="27" borderId="11" applyAlignment="1" applyProtection="1" pivotButton="0" quotePrefix="0" xfId="0">
      <alignment horizontal="center" vertical="center"/>
      <protection locked="0" hidden="0"/>
    </xf>
    <xf numFmtId="0" fontId="37" fillId="25" borderId="11" applyAlignment="1" applyProtection="1" pivotButton="0" quotePrefix="0" xfId="0">
      <alignment horizontal="center" vertical="center"/>
      <protection locked="0" hidden="0"/>
    </xf>
    <xf numFmtId="0" fontId="37" fillId="24" borderId="13" applyAlignment="1" applyProtection="1" pivotButton="0" quotePrefix="0" xfId="0">
      <alignment horizontal="center" vertical="center" wrapText="1"/>
      <protection locked="0" hidden="0"/>
    </xf>
    <xf numFmtId="0" fontId="37" fillId="19" borderId="13" applyAlignment="1" applyProtection="1" pivotButton="0" quotePrefix="0" xfId="0">
      <alignment horizontal="center" vertical="center" wrapText="1"/>
      <protection locked="0" hidden="0"/>
    </xf>
    <xf numFmtId="0" fontId="37" fillId="18" borderId="14" applyAlignment="1" applyProtection="1" pivotButton="0" quotePrefix="0" xfId="0">
      <alignment horizontal="center" vertical="center" wrapText="1"/>
      <protection locked="1" hidden="1"/>
    </xf>
    <xf numFmtId="166" fontId="58" fillId="19" borderId="21" applyAlignment="1" applyProtection="1" pivotButton="0" quotePrefix="0" xfId="65">
      <alignment horizontal="center" vertical="center" wrapText="1"/>
      <protection locked="0" hidden="1"/>
    </xf>
    <xf numFmtId="1" fontId="58" fillId="19" borderId="11" applyAlignment="1" applyProtection="1" pivotButton="0" quotePrefix="0" xfId="65">
      <alignment horizontal="center" vertical="center" wrapText="1"/>
      <protection locked="0" hidden="1"/>
    </xf>
    <xf numFmtId="166" fontId="59" fillId="19" borderId="11" applyAlignment="1" applyProtection="1" pivotButton="0" quotePrefix="0" xfId="65">
      <alignment horizontal="center" vertical="center" wrapText="1"/>
      <protection locked="0" hidden="1"/>
    </xf>
    <xf numFmtId="166" fontId="58" fillId="19" borderId="11" applyAlignment="1" applyProtection="1" pivotButton="0" quotePrefix="0" xfId="65">
      <alignment horizontal="center" vertical="center" wrapText="1"/>
      <protection locked="0" hidden="1"/>
    </xf>
    <xf numFmtId="0" fontId="59" fillId="36" borderId="11" applyAlignment="1" applyProtection="1" pivotButton="0" quotePrefix="0" xfId="65">
      <alignment horizontal="center" vertical="center" wrapText="1"/>
      <protection locked="0" hidden="1"/>
    </xf>
    <xf numFmtId="166" fontId="58" fillId="19" borderId="22" applyAlignment="1" applyProtection="1" pivotButton="0" quotePrefix="0" xfId="65">
      <alignment horizontal="center" vertical="center" wrapText="1"/>
      <protection locked="0" hidden="1"/>
    </xf>
    <xf numFmtId="0" fontId="3" fillId="0" borderId="0" applyAlignment="1" pivotButton="0" quotePrefix="0" xfId="0">
      <alignment vertical="center" wrapText="1"/>
    </xf>
    <xf numFmtId="0" fontId="59" fillId="36" borderId="22" applyAlignment="1" applyProtection="1" pivotButton="0" quotePrefix="0" xfId="65">
      <alignment horizontal="center" vertical="center" wrapText="1"/>
      <protection locked="0" hidden="1"/>
    </xf>
    <xf numFmtId="0" fontId="33" fillId="19" borderId="11" applyAlignment="1" applyProtection="1" pivotButton="0" quotePrefix="0" xfId="0">
      <alignment horizontal="left" vertical="center"/>
      <protection locked="0" hidden="0"/>
    </xf>
    <xf numFmtId="0" fontId="33" fillId="19" borderId="11" applyAlignment="1" applyProtection="1" pivotButton="0" quotePrefix="0" xfId="0">
      <alignment vertical="center" wrapText="1"/>
      <protection locked="0" hidden="0"/>
    </xf>
    <xf numFmtId="0" fontId="52" fillId="0" borderId="11" applyAlignment="1" pivotButton="0" quotePrefix="0" xfId="63">
      <alignment horizontal="center" vertical="center" wrapText="1"/>
    </xf>
    <xf numFmtId="0" fontId="53" fillId="0" borderId="21" applyAlignment="1" pivotButton="0" quotePrefix="0" xfId="61">
      <alignment horizontal="center"/>
    </xf>
    <xf numFmtId="0" fontId="53" fillId="0" borderId="22" applyAlignment="1" pivotButton="0" quotePrefix="0" xfId="61">
      <alignment horizontal="center"/>
    </xf>
    <xf numFmtId="0" fontId="53" fillId="0" borderId="24" applyAlignment="1" pivotButton="0" quotePrefix="0" xfId="61">
      <alignment horizontal="center"/>
    </xf>
    <xf numFmtId="0" fontId="48" fillId="30" borderId="11" applyAlignment="1" pivotButton="0" quotePrefix="0" xfId="62">
      <alignment horizontal="center" vertical="center" wrapText="1"/>
    </xf>
    <xf numFmtId="0" fontId="57" fillId="31" borderId="11" applyAlignment="1" applyProtection="1" pivotButton="0" quotePrefix="0" xfId="0">
      <alignment horizontal="center" vertical="center"/>
      <protection locked="0" hidden="0"/>
    </xf>
    <xf numFmtId="0" fontId="57" fillId="31" borderId="11" applyAlignment="1" applyProtection="1" pivotButton="0" quotePrefix="0" xfId="0">
      <alignment horizontal="center" vertical="center" wrapText="1"/>
      <protection locked="0" hidden="0"/>
    </xf>
    <xf numFmtId="0" fontId="60" fillId="25" borderId="11" applyAlignment="1" applyProtection="1" pivotButton="0" quotePrefix="0" xfId="0">
      <alignment horizontal="center" vertical="center" wrapText="1"/>
      <protection locked="0" hidden="1"/>
    </xf>
    <xf numFmtId="0" fontId="56" fillId="25" borderId="25" applyAlignment="1" applyProtection="1" pivotButton="0" quotePrefix="0" xfId="0">
      <alignment horizontal="center" vertical="center" wrapText="1"/>
      <protection locked="1" hidden="1"/>
    </xf>
    <xf numFmtId="0" fontId="56" fillId="25" borderId="23" applyAlignment="1" applyProtection="1" pivotButton="0" quotePrefix="0" xfId="0">
      <alignment horizontal="center" vertical="center" wrapText="1"/>
      <protection locked="1" hidden="1"/>
    </xf>
    <xf numFmtId="2" fontId="37" fillId="22" borderId="14" applyAlignment="1" applyProtection="1" pivotButton="0" quotePrefix="0" xfId="0">
      <alignment horizontal="center" vertical="center" wrapText="1"/>
      <protection locked="1" hidden="1"/>
    </xf>
    <xf numFmtId="2" fontId="37" fillId="22" borderId="20" applyAlignment="1" applyProtection="1" pivotButton="0" quotePrefix="0" xfId="0">
      <alignment horizontal="center" vertical="center" wrapText="1"/>
      <protection locked="1" hidden="1"/>
    </xf>
    <xf numFmtId="2" fontId="37" fillId="22" borderId="13" applyAlignment="1" applyProtection="1" pivotButton="0" quotePrefix="0" xfId="0">
      <alignment horizontal="center" vertical="center" wrapText="1"/>
      <protection locked="1" hidden="1"/>
    </xf>
    <xf numFmtId="0" fontId="37" fillId="23" borderId="14" applyAlignment="1" applyProtection="1" pivotButton="0" quotePrefix="0" xfId="0">
      <alignment horizontal="center" vertical="center" wrapText="1"/>
      <protection locked="0" hidden="1"/>
    </xf>
    <xf numFmtId="0" fontId="37" fillId="23" borderId="20" applyAlignment="1" applyProtection="1" pivotButton="0" quotePrefix="0" xfId="0">
      <alignment horizontal="center" vertical="center" wrapText="1"/>
      <protection locked="0" hidden="1"/>
    </xf>
    <xf numFmtId="0" fontId="37" fillId="23" borderId="13" applyAlignment="1" applyProtection="1" pivotButton="0" quotePrefix="0" xfId="0">
      <alignment horizontal="center" vertical="center" wrapText="1"/>
      <protection locked="0" hidden="1"/>
    </xf>
    <xf numFmtId="0" fontId="37" fillId="24" borderId="23" applyAlignment="1" applyProtection="1" pivotButton="0" quotePrefix="0" xfId="0">
      <alignment horizontal="center" vertical="center"/>
      <protection locked="0" hidden="0"/>
    </xf>
    <xf numFmtId="0" fontId="37" fillId="24" borderId="26" applyAlignment="1" applyProtection="1" pivotButton="0" quotePrefix="0" xfId="0">
      <alignment horizontal="center" vertical="center"/>
      <protection locked="0" hidden="0"/>
    </xf>
    <xf numFmtId="0" fontId="37" fillId="24" borderId="21" applyAlignment="1" applyProtection="1" pivotButton="0" quotePrefix="0" xfId="0">
      <alignment horizontal="center" vertical="center"/>
      <protection locked="0" hidden="0"/>
    </xf>
    <xf numFmtId="0" fontId="37" fillId="24" borderId="22" applyAlignment="1" applyProtection="1" pivotButton="0" quotePrefix="0" xfId="0">
      <alignment horizontal="center" vertical="center"/>
      <protection locked="0" hidden="0"/>
    </xf>
    <xf numFmtId="0" fontId="37" fillId="24" borderId="24" applyAlignment="1" applyProtection="1" pivotButton="0" quotePrefix="0" xfId="0">
      <alignment horizontal="center" vertical="center"/>
      <protection locked="0" hidden="0"/>
    </xf>
    <xf numFmtId="0" fontId="37" fillId="28" borderId="14" applyAlignment="1" applyProtection="1" pivotButton="0" quotePrefix="0" xfId="0">
      <alignment horizontal="center" vertical="center" wrapText="1"/>
      <protection locked="0" hidden="0"/>
    </xf>
    <xf numFmtId="0" fontId="37" fillId="28" borderId="20" applyAlignment="1" applyProtection="1" pivotButton="0" quotePrefix="0" xfId="0">
      <alignment horizontal="center" vertical="center" wrapText="1"/>
      <protection locked="0" hidden="0"/>
    </xf>
    <xf numFmtId="0" fontId="37" fillId="28" borderId="13" applyAlignment="1" applyProtection="1" pivotButton="0" quotePrefix="0" xfId="0">
      <alignment horizontal="center" vertical="center" wrapText="1"/>
      <protection locked="0" hidden="0"/>
    </xf>
    <xf numFmtId="0" fontId="37" fillId="18" borderId="14" applyAlignment="1" applyProtection="1" pivotButton="0" quotePrefix="0" xfId="0">
      <alignment horizontal="center" vertical="center" wrapText="1"/>
      <protection locked="1" hidden="1"/>
    </xf>
    <xf numFmtId="0" fontId="37" fillId="18" borderId="13" applyAlignment="1" applyProtection="1" pivotButton="0" quotePrefix="0" xfId="0">
      <alignment horizontal="center" vertical="center" wrapText="1"/>
      <protection locked="1" hidden="1"/>
    </xf>
    <xf numFmtId="0" fontId="37" fillId="27" borderId="14" applyAlignment="1" applyProtection="1" pivotButton="0" quotePrefix="0" xfId="0">
      <alignment horizontal="center" vertical="center" wrapText="1"/>
      <protection locked="0" hidden="1"/>
    </xf>
    <xf numFmtId="0" fontId="37" fillId="27" borderId="20" applyAlignment="1" applyProtection="1" pivotButton="0" quotePrefix="0" xfId="0">
      <alignment horizontal="center" vertical="center" wrapText="1"/>
      <protection locked="0" hidden="1"/>
    </xf>
    <xf numFmtId="0" fontId="37" fillId="27" borderId="13" applyAlignment="1" applyProtection="1" pivotButton="0" quotePrefix="0" xfId="0">
      <alignment horizontal="center" vertical="center" wrapText="1"/>
      <protection locked="0" hidden="1"/>
    </xf>
    <xf numFmtId="0" fontId="37" fillId="24" borderId="11" applyAlignment="1" applyProtection="1" pivotButton="0" quotePrefix="0" xfId="0">
      <alignment horizontal="center" vertical="center" wrapText="1"/>
      <protection locked="0" hidden="0"/>
    </xf>
    <xf numFmtId="0" fontId="0" fillId="0" borderId="20" applyProtection="1" pivotButton="0" quotePrefix="0" xfId="0">
      <protection locked="0" hidden="0"/>
    </xf>
    <xf numFmtId="0" fontId="0" fillId="0" borderId="13" applyProtection="1" pivotButton="0" quotePrefix="0" xfId="0">
      <protection locked="0" hidden="0"/>
    </xf>
    <xf numFmtId="0" fontId="37" fillId="19" borderId="21" applyAlignment="1" applyProtection="1" pivotButton="0" quotePrefix="0" xfId="0">
      <alignment horizontal="center" vertical="center" wrapText="1"/>
      <protection locked="0" hidden="0"/>
    </xf>
    <xf numFmtId="0" fontId="0" fillId="0" borderId="22" applyProtection="1" pivotButton="0" quotePrefix="0" xfId="0">
      <protection locked="0" hidden="0"/>
    </xf>
    <xf numFmtId="0" fontId="37" fillId="24" borderId="11" applyAlignment="1" applyProtection="1" pivotButton="0" quotePrefix="0" xfId="0">
      <alignment horizontal="center" vertical="top" wrapText="1"/>
      <protection locked="0" hidden="0"/>
    </xf>
    <xf numFmtId="0" fontId="0" fillId="0" borderId="24" applyProtection="1" pivotButton="0" quotePrefix="0" xfId="0">
      <protection locked="0" hidden="0"/>
    </xf>
    <xf numFmtId="0" fontId="37" fillId="19" borderId="11" applyAlignment="1" applyProtection="1" pivotButton="0" quotePrefix="0" xfId="0">
      <alignment horizontal="center" vertical="center" wrapText="1"/>
      <protection locked="0" hidden="0"/>
    </xf>
    <xf numFmtId="0" fontId="37" fillId="25" borderId="11" applyAlignment="1" applyProtection="1" pivotButton="0" quotePrefix="0" xfId="0">
      <alignment horizontal="center" vertical="center" wrapText="1"/>
      <protection locked="0" hidden="0"/>
    </xf>
    <xf numFmtId="0" fontId="37" fillId="25" borderId="11" applyAlignment="1" applyProtection="1" pivotButton="0" quotePrefix="0" xfId="0">
      <alignment horizontal="center" vertical="center"/>
      <protection locked="0" hidden="0"/>
    </xf>
    <xf numFmtId="0" fontId="37" fillId="26" borderId="11" applyAlignment="1" applyProtection="1" pivotButton="0" quotePrefix="0" xfId="0">
      <alignment horizontal="center" vertical="center" wrapText="1"/>
      <protection locked="0" hidden="0"/>
    </xf>
    <xf numFmtId="0" fontId="37" fillId="0" borderId="11" applyAlignment="1" applyProtection="1" pivotButton="0" quotePrefix="0" xfId="0">
      <alignment horizontal="right"/>
      <protection locked="0" hidden="0"/>
    </xf>
    <xf numFmtId="167" fontId="33" fillId="0" borderId="15" applyAlignment="1" applyProtection="1" pivotButton="0" quotePrefix="0" xfId="0">
      <alignment horizontal="center" vertical="center" textRotation="90"/>
      <protection locked="0" hidden="0"/>
    </xf>
    <xf numFmtId="167" fontId="33" fillId="0" borderId="12" applyAlignment="1" applyProtection="1" pivotButton="0" quotePrefix="0" xfId="0">
      <alignment horizontal="center" vertical="center" textRotation="90"/>
      <protection locked="0" hidden="0"/>
    </xf>
    <xf numFmtId="167" fontId="33" fillId="0" borderId="16" applyAlignment="1" applyProtection="1" pivotButton="0" quotePrefix="0" xfId="0">
      <alignment horizontal="center" vertical="center" textRotation="90"/>
      <protection locked="0" hidden="0"/>
    </xf>
    <xf numFmtId="0" fontId="39" fillId="0" borderId="0" applyAlignment="1" applyProtection="1" pivotButton="0" quotePrefix="0" xfId="0">
      <alignment horizontal="right"/>
      <protection locked="0" hidden="0"/>
    </xf>
    <xf numFmtId="0" fontId="45" fillId="20" borderId="11" applyAlignment="1" pivotButton="0" quotePrefix="0" xfId="0">
      <alignment horizontal="center" vertical="center"/>
    </xf>
    <xf numFmtId="9" fontId="45" fillId="20" borderId="11" applyAlignment="1" pivotButton="0" quotePrefix="0" xfId="56">
      <alignment horizontal="center" vertical="center"/>
    </xf>
    <xf numFmtId="0" fontId="58" fillId="26" borderId="11" applyAlignment="1" applyProtection="1" pivotButton="0" quotePrefix="0" xfId="65">
      <alignment horizontal="center" vertical="center" wrapText="1"/>
      <protection locked="1" hidden="1"/>
    </xf>
    <xf numFmtId="0" fontId="0" fillId="0" borderId="22" pivotButton="0" quotePrefix="0" xfId="0"/>
    <xf numFmtId="0" fontId="0" fillId="0" borderId="24" pivotButton="0" quotePrefix="0" xfId="0"/>
    <xf numFmtId="0" fontId="53" fillId="0" borderId="11" applyAlignment="1" pivotButton="0" quotePrefix="0" xfId="61">
      <alignment horizontal="center"/>
    </xf>
    <xf numFmtId="0" fontId="0" fillId="0" borderId="23" applyProtection="1" pivotButton="0" quotePrefix="0" xfId="0">
      <protection locked="1" hidden="1"/>
    </xf>
    <xf numFmtId="0" fontId="0" fillId="0" borderId="22" applyProtection="1" pivotButton="0" quotePrefix="0" xfId="0">
      <protection locked="0" hidden="1"/>
    </xf>
    <xf numFmtId="0" fontId="0" fillId="0" borderId="24" applyProtection="1" pivotButton="0" quotePrefix="0" xfId="0">
      <protection locked="0" hidden="1"/>
    </xf>
    <xf numFmtId="166" fontId="57" fillId="0" borderId="11" applyAlignment="1" applyProtection="1" pivotButton="0" quotePrefix="0" xfId="0">
      <alignment horizontal="center" vertical="center"/>
      <protection locked="1" hidden="1"/>
    </xf>
    <xf numFmtId="0" fontId="0" fillId="0" borderId="23" applyProtection="1" pivotButton="0" quotePrefix="0" xfId="0">
      <protection locked="0" hidden="0"/>
    </xf>
    <xf numFmtId="0" fontId="0" fillId="0" borderId="26" applyProtection="1" pivotButton="0" quotePrefix="0" xfId="0">
      <protection locked="0" hidden="0"/>
    </xf>
    <xf numFmtId="0" fontId="37" fillId="24" borderId="11" applyAlignment="1" applyProtection="1" pivotButton="0" quotePrefix="0" xfId="0">
      <alignment horizontal="center" vertical="center"/>
      <protection locked="0" hidden="0"/>
    </xf>
    <xf numFmtId="0" fontId="37" fillId="28" borderId="11" applyAlignment="1" applyProtection="1" pivotButton="0" quotePrefix="0" xfId="0">
      <alignment horizontal="center" vertical="center" wrapText="1"/>
      <protection locked="0" hidden="0"/>
    </xf>
    <xf numFmtId="2" fontId="37" fillId="22" borderId="11" applyAlignment="1" applyProtection="1" pivotButton="0" quotePrefix="0" xfId="0">
      <alignment horizontal="center" vertical="center" wrapText="1"/>
      <protection locked="1" hidden="1"/>
    </xf>
    <xf numFmtId="0" fontId="37" fillId="23" borderId="11" applyAlignment="1" applyProtection="1" pivotButton="0" quotePrefix="0" xfId="0">
      <alignment horizontal="center" vertical="center" wrapText="1"/>
      <protection locked="0" hidden="1"/>
    </xf>
    <xf numFmtId="0" fontId="37" fillId="27" borderId="11" applyAlignment="1" applyProtection="1" pivotButton="0" quotePrefix="0" xfId="0">
      <alignment horizontal="center" vertical="center" wrapText="1"/>
      <protection locked="0"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20" applyProtection="1" pivotButton="0" quotePrefix="0" xfId="0">
      <protection locked="0" hidden="1"/>
    </xf>
    <xf numFmtId="0" fontId="0" fillId="0" borderId="13" applyProtection="1" pivotButton="0" quotePrefix="0" xfId="0">
      <protection locked="0" hidden="1"/>
    </xf>
    <xf numFmtId="166" fontId="33" fillId="19" borderId="11" applyAlignment="1" applyProtection="1" pivotButton="0" quotePrefix="0" xfId="0">
      <alignment horizontal="center" vertical="center"/>
      <protection locked="0" hidden="0"/>
    </xf>
    <xf numFmtId="166" fontId="33" fillId="22" borderId="11" applyAlignment="1" applyProtection="1" pivotButton="0" quotePrefix="0" xfId="0">
      <alignment horizontal="center" vertical="center"/>
      <protection locked="1" hidden="1"/>
    </xf>
    <xf numFmtId="166" fontId="33" fillId="18" borderId="11" applyAlignment="1" applyProtection="1" pivotButton="0" quotePrefix="0" xfId="0">
      <alignment horizontal="center" vertical="center"/>
      <protection locked="1" hidden="1"/>
    </xf>
    <xf numFmtId="166" fontId="33" fillId="23" borderId="11" applyAlignment="1" applyProtection="1" pivotButton="0" quotePrefix="0" xfId="0">
      <alignment horizontal="center" vertical="center"/>
      <protection locked="0" hidden="1"/>
    </xf>
    <xf numFmtId="166" fontId="33" fillId="27" borderId="11" applyAlignment="1" applyProtection="1" pivotButton="0" quotePrefix="0" xfId="0">
      <alignment horizontal="center" vertical="center"/>
      <protection locked="0" hidden="0"/>
    </xf>
    <xf numFmtId="165" fontId="33" fillId="0" borderId="11" applyAlignment="1" pivotButton="0" quotePrefix="0" xfId="0">
      <alignment horizontal="center" vertical="center"/>
    </xf>
    <xf numFmtId="165" fontId="33" fillId="29" borderId="11" applyAlignment="1" pivotButton="0" quotePrefix="0" xfId="0">
      <alignment horizontal="center" vertical="center"/>
    </xf>
    <xf numFmtId="0" fontId="0" fillId="0" borderId="0" applyProtection="1" pivotButton="0" quotePrefix="0" xfId="0">
      <protection locked="0" hidden="0"/>
    </xf>
    <xf numFmtId="167" fontId="33" fillId="0" borderId="31" applyAlignment="1" applyProtection="1" pivotButton="0" quotePrefix="0" xfId="0">
      <alignment horizontal="center" vertical="center" textRotation="90"/>
      <protection locked="0" hidden="0"/>
    </xf>
    <xf numFmtId="0" fontId="0" fillId="0" borderId="12" applyProtection="1" pivotButton="0" quotePrefix="0" xfId="0">
      <protection locked="0" hidden="0"/>
    </xf>
    <xf numFmtId="0" fontId="0" fillId="0" borderId="16" applyProtection="1" pivotButton="0" quotePrefix="0" xfId="0">
      <protection locked="0" hidden="0"/>
    </xf>
    <xf numFmtId="165" fontId="49" fillId="20" borderId="17" applyAlignment="1" pivotButton="0" quotePrefix="0" xfId="0">
      <alignment horizontal="center" vertical="center"/>
    </xf>
    <xf numFmtId="165" fontId="44" fillId="35" borderId="17" applyAlignment="1" pivotButton="0" quotePrefix="0" xfId="0">
      <alignment horizontal="center" vertical="center"/>
    </xf>
    <xf numFmtId="165" fontId="44" fillId="21" borderId="17" applyAlignment="1" pivotButton="0" quotePrefix="0" xfId="0">
      <alignment horizontal="center" vertical="center"/>
    </xf>
    <xf numFmtId="165" fontId="43" fillId="19" borderId="17" applyAlignment="1" pivotButton="0" quotePrefix="0" xfId="0">
      <alignment horizontal="center" vertical="center"/>
    </xf>
    <xf numFmtId="165" fontId="45" fillId="20" borderId="11" applyAlignment="1" pivotButton="0" quotePrefix="0" xfId="0">
      <alignment horizontal="center" vertical="center"/>
    </xf>
    <xf numFmtId="0" fontId="0" fillId="0" borderId="24" applyProtection="1" pivotButton="0" quotePrefix="0" xfId="0">
      <protection locked="1" hidden="1"/>
    </xf>
    <xf numFmtId="166" fontId="58" fillId="19" borderId="21" applyAlignment="1" applyProtection="1" pivotButton="0" quotePrefix="0" xfId="65">
      <alignment horizontal="center" vertical="center" wrapText="1"/>
      <protection locked="0" hidden="1"/>
    </xf>
    <xf numFmtId="166" fontId="59" fillId="19" borderId="11" applyAlignment="1" applyProtection="1" pivotButton="0" quotePrefix="0" xfId="65">
      <alignment horizontal="center" vertical="center" wrapText="1"/>
      <protection locked="0" hidden="1"/>
    </xf>
    <xf numFmtId="166" fontId="58" fillId="19" borderId="22" applyAlignment="1" applyProtection="1" pivotButton="0" quotePrefix="0" xfId="65">
      <alignment horizontal="center" vertical="center" wrapText="1"/>
      <protection locked="0" hidden="1"/>
    </xf>
    <xf numFmtId="166" fontId="58" fillId="19" borderId="11" applyAlignment="1" applyProtection="1" pivotButton="0" quotePrefix="0" xfId="65">
      <alignment horizontal="center" vertical="center" wrapText="1"/>
      <protection locked="0" hidden="1"/>
    </xf>
  </cellXfs>
  <cellStyles count="66">
    <cellStyle name="Normal" xfId="0" builtinId="0"/>
    <cellStyle name="20% - Accent1" xfId="1" builtinId="30"/>
    <cellStyle name="20% - Accent1 2" xfId="2"/>
    <cellStyle name="20% - Accent2" xfId="3" builtinId="34"/>
    <cellStyle name="20% - Accent2 2" xfId="4"/>
    <cellStyle name="20% - Accent3" xfId="5" builtinId="38"/>
    <cellStyle name="20% - Accent3 2" xfId="6"/>
    <cellStyle name="20% - Accent4" xfId="7" builtinId="42"/>
    <cellStyle name="20% - Accent4 2" xfId="8"/>
    <cellStyle name="20% - Accent5" xfId="9" builtinId="46"/>
    <cellStyle name="20% - Accent5 2" xfId="10"/>
    <cellStyle name="20% - Accent6" xfId="11" builtinId="50"/>
    <cellStyle name="20% - Accent6 2" xfId="12"/>
    <cellStyle name="40% - Accent1" xfId="13" builtinId="31"/>
    <cellStyle name="40% - Accent1 2" xfId="14"/>
    <cellStyle name="40% - Accent2" xfId="15" builtinId="35"/>
    <cellStyle name="40% - Accent2 2" xfId="16"/>
    <cellStyle name="40% - Accent3" xfId="17" builtinId="39"/>
    <cellStyle name="40% - Accent3 2" xfId="18"/>
    <cellStyle name="40% - Accent4" xfId="19" builtinId="43"/>
    <cellStyle name="40% - Accent4 2" xfId="20"/>
    <cellStyle name="40% - Accent5" xfId="21" builtinId="47"/>
    <cellStyle name="40% - Accent5 2" xfId="22"/>
    <cellStyle name="40% - Accent6" xfId="23" builtinId="51"/>
    <cellStyle name="40% - Accent6 2" xfId="24"/>
    <cellStyle name="60% - Accent1" xfId="25" builtinId="32"/>
    <cellStyle name="60% - Accent2" xfId="26" builtinId="36"/>
    <cellStyle name="60% - Accent3" xfId="27" builtinId="40"/>
    <cellStyle name="60% - Accent4" xfId="28" builtinId="44"/>
    <cellStyle name="60% - Accent5" xfId="29" builtinId="48"/>
    <cellStyle name="60% - Accent6" xfId="30" builtinId="52"/>
    <cellStyle name="Accent1" xfId="31" builtinId="29"/>
    <cellStyle name="Accent2" xfId="32" builtinId="33"/>
    <cellStyle name="Accent3" xfId="33" builtinId="37"/>
    <cellStyle name="Accent4" xfId="34" builtinId="41"/>
    <cellStyle name="Accent5" xfId="35" builtinId="45"/>
    <cellStyle name="Accent6" xfId="36" builtinId="49"/>
    <cellStyle name="Bad" xfId="37" builtinId="27"/>
    <cellStyle name="Calculation" xfId="38" builtinId="22"/>
    <cellStyle name="Check Cell" xfId="39" builtinId="23"/>
    <cellStyle name="Explanatory Text" xfId="40" builtinId="53"/>
    <cellStyle name="Good" xfId="41" builtinId="26"/>
    <cellStyle name="Heading 1" xfId="42" builtinId="16"/>
    <cellStyle name="Heading 2" xfId="43" builtinId="17"/>
    <cellStyle name="Heading 3" xfId="44" builtinId="18"/>
    <cellStyle name="Heading 4" xfId="45" builtinId="19"/>
    <cellStyle name="Hyperlink 2" xfId="46"/>
    <cellStyle name="Hyperlink 2 2" xfId="47"/>
    <cellStyle name="Input" xfId="48" builtinId="20"/>
    <cellStyle name="Linked Cell" xfId="49" builtinId="24"/>
    <cellStyle name="Neutral" xfId="50" builtinId="28"/>
    <cellStyle name="Normal 1" xfId="51"/>
    <cellStyle name="Normal 2" xfId="52"/>
    <cellStyle name="Note" xfId="53" builtinId="10"/>
    <cellStyle name="Output" xfId="54" builtinId="21"/>
    <cellStyle name="Percent 2" xfId="55"/>
    <cellStyle name="Percent 2 2" xfId="56"/>
    <cellStyle name="Percent 3" xfId="57"/>
    <cellStyle name="Title" xfId="58" builtinId="15"/>
    <cellStyle name="Total" xfId="59" builtinId="25"/>
    <cellStyle name="Warning Text" xfId="60" builtinId="11"/>
    <cellStyle name="Normal_MLITS-New Joinee Process Tracker" xfId="61"/>
    <cellStyle name="Normal 2 2" xfId="62"/>
    <cellStyle name="Excel Built-in Normal" xfId="63"/>
    <cellStyle name="Normal 4" xfId="64"/>
    <cellStyle name="Normal 3" xfId="65"/>
  </cellStyles>
  <dxfs count="23">
    <dxf>
      <fill>
        <patternFill>
          <bgColor indexed="23"/>
        </patternFill>
      </fill>
    </dxf>
    <dxf>
      <fill>
        <patternFill>
          <bgColor indexed="44"/>
        </patternFill>
      </fill>
    </dxf>
    <dxf>
      <font>
        <condense val="0"/>
        <color auto="1"/>
        <extend val="0"/>
      </font>
      <fill>
        <patternFill>
          <bgColor indexed="10"/>
        </patternFill>
      </fill>
    </dxf>
    <dxf>
      <fill>
        <patternFill>
          <bgColor indexed="63"/>
        </patternFill>
      </fill>
    </dxf>
    <dxf>
      <fill>
        <patternFill>
          <bgColor indexed="40"/>
        </patternFill>
      </fill>
    </dxf>
    <dxf>
      <font>
        <condense val="0"/>
        <color auto="1"/>
        <extend val="0"/>
      </font>
      <fill>
        <patternFill>
          <bgColor indexed="10"/>
        </patternFill>
      </fill>
    </dxf>
    <dxf>
      <fill>
        <patternFill>
          <bgColor indexed="23"/>
        </patternFill>
      </fill>
    </dxf>
    <dxf>
      <fill>
        <patternFill>
          <bgColor indexed="44"/>
        </patternFill>
      </fill>
    </dxf>
    <dxf>
      <font>
        <condense val="0"/>
        <color auto="1"/>
        <extend val="0"/>
      </font>
      <fill>
        <patternFill>
          <bgColor indexed="10"/>
        </patternFill>
      </fill>
    </dxf>
    <dxf>
      <fill>
        <patternFill>
          <bgColor indexed="63"/>
        </patternFill>
      </fill>
    </dxf>
    <dxf>
      <fill>
        <patternFill>
          <bgColor indexed="40"/>
        </patternFill>
      </fill>
    </dxf>
    <dxf>
      <font>
        <condense val="0"/>
        <color auto="1"/>
        <extend val="0"/>
      </font>
      <fill>
        <patternFill>
          <bgColor indexed="10"/>
        </patternFill>
      </fill>
    </dxf>
    <dxf>
      <fill>
        <patternFill>
          <bgColor indexed="23"/>
        </patternFill>
      </fill>
    </dxf>
    <dxf>
      <fill>
        <patternFill>
          <bgColor indexed="44"/>
        </patternFill>
      </fill>
    </dxf>
    <dxf>
      <fill>
        <patternFill>
          <bgColor indexed="63"/>
        </patternFill>
      </fill>
    </dxf>
    <dxf>
      <fill>
        <patternFill>
          <bgColor indexed="40"/>
        </patternFill>
      </fill>
    </dxf>
    <dxf>
      <font>
        <condense val="0"/>
        <color auto="1"/>
        <extend val="0"/>
      </font>
      <fill>
        <patternFill>
          <bgColor indexed="10"/>
        </patternFill>
      </fill>
    </dxf>
    <dxf>
      <fill>
        <patternFill>
          <bgColor indexed="23"/>
        </patternFill>
      </fill>
    </dxf>
    <dxf>
      <fill>
        <patternFill>
          <bgColor indexed="44"/>
        </patternFill>
      </fill>
    </dxf>
    <dxf>
      <font>
        <condense val="0"/>
        <color auto="1"/>
        <extend val="0"/>
      </font>
      <fill>
        <patternFill>
          <bgColor indexed="10"/>
        </patternFill>
      </fill>
    </dxf>
    <dxf>
      <fill>
        <patternFill>
          <bgColor indexed="63"/>
        </patternFill>
      </fill>
    </dxf>
    <dxf>
      <fill>
        <patternFill>
          <bgColor indexed="40"/>
        </patternFill>
      </fill>
    </dxf>
    <dxf>
      <font>
        <condense val="0"/>
        <color auto="1"/>
        <extend val="0"/>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externalLink" Target="/xl/externalLinks/externalLink1.xml" Id="rId6"/><Relationship Type="http://schemas.openxmlformats.org/officeDocument/2006/relationships/styles" Target="styles.xml" Id="rId7"/><Relationship Type="http://schemas.openxmlformats.org/officeDocument/2006/relationships/theme" Target="theme/theme1.xml" Id="rId8"/></Relationships>
</file>

<file path=xl/comments/comment1.xml><?xml version="1.0" encoding="utf-8"?>
<comments xmlns="http://schemas.openxmlformats.org/spreadsheetml/2006/main">
  <authors>
    <author>Shakti Gohil</author>
  </authors>
  <commentList>
    <comment ref="E3" authorId="0" shapeId="0">
      <text>
        <t>Shakti Gohil:
No of features</t>
      </text>
    </comment>
    <comment ref="E4" authorId="0" shapeId="0">
      <text>
        <t>Shakti Gohil:
Group reference</t>
      </text>
    </comment>
  </commentList>
</comments>
</file>

<file path=xl/comments/comment2.xml><?xml version="1.0" encoding="utf-8"?>
<comments xmlns="http://schemas.openxmlformats.org/spreadsheetml/2006/main">
  <authors>
    <author>Shakti Gohil</author>
  </authors>
  <commentList>
    <comment ref="O2" authorId="0" shapeId="0">
      <text>
        <t>Shakti Gohil:
Database proframming
[ procedure / view / function ]</t>
      </text>
    </comment>
    <comment ref="S2" authorId="0" shapeId="0">
      <text>
        <t>Shakti Gohil:
Unit/ Func./Sys./Integ./Reg. = Total % should not be more than 30%</t>
      </text>
    </comment>
    <comment ref="T2" authorId="0" shapeId="0">
      <text>
        <t>Shakti Gohil:
Unit/ Func./Sys./Integ./Reg. = Total % should not be more than 30%</t>
      </text>
    </comment>
    <comment ref="U2" authorId="0" shapeId="0">
      <text>
        <t>Shakti Gohil:
Unit/ Func./Sys./Integ./Reg. = Total % should not be more than 30%</t>
      </text>
    </comment>
    <comment ref="V2" authorId="0" shapeId="0">
      <text>
        <t>Shakti Gohil:
Unit/ Func./Sys./Integ./Reg. = Total % should not be more than 30%</t>
      </text>
    </comment>
    <comment ref="W2" authorId="0" shapeId="0">
      <text>
        <t>Shakti Gohil:
Unit/ Func./Sys./Integ./Reg. = Total % should not be more than 30%</t>
      </text>
    </comment>
    <comment ref="AF2" authorId="0" shapeId="0">
      <text>
        <t>Shakti Gohil:
Total hours caluclated after considering Make/ Reuse</t>
      </text>
    </comment>
    <comment ref="AJ2" authorId="0" shapeId="0">
      <text>
        <t>Shakti Gohil:
Shakti Gohil:
 (after discussion, review with DMT/ SMT)</t>
      </text>
    </comment>
  </commentList>
</comments>
</file>

<file path=xl/comments/comment3.xml><?xml version="1.0" encoding="utf-8"?>
<comments xmlns="http://schemas.openxmlformats.org/spreadsheetml/2006/main">
  <authors>
    <author>Jon</author>
  </authors>
  <commentList>
    <comment ref="M1" authorId="0" shapeId="0">
      <text>
        <t xml:space="preserve">COMMERCIAL USE LICENSE
This spreadsheet has been commercially licensed from Vertex42 LLC (the "Licensor"). If you have received this file from anyone other than the Licensor or the designated Licensee, as allowed in the commercial license agreement, please destroy all copies of this spreadsheet in your possession and report the violation to Vertex42.com. See the following page page for details about the commercial use license:
http://www.vertex42.com/licensing/EULA_commercialuse.html
Restrictions
(a) You may not distribute, sell, rent, lease, sublicense, or otherwise transfer rights to, any portion of this Software. The Licensee may only give a copy of this spreadsheet to an individual client if the client has also purchased a commercial license of the Software.
(b) You may not remove, alter, or hide the original logo, trademarks, copyright, hyperlinks, disclaimers, terms of use, or other proprietary notices.
(c) You may not place the Software onto a server or computer so that it is accessible via a public network, such as the internet.
(d) You may not merge the Software into another program or create any derivative works of the Software or its documentation.
(e) You may not copy the Documentation or copy the Software except as indicated in the Commercial Use Grant.
(f) You may not reverse engineer, decompile, or disassemble the Software.
No Warranties
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Limitation of Liability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text>
    </comment>
  </commentList>
</comments>
</file>

<file path=xl/externalLinks/_rels/externalLink1.xml.rels><Relationships xmlns="http://schemas.openxmlformats.org/package/2006/relationships"><Relationship Type="http://schemas.openxmlformats.org/officeDocument/2006/relationships/externalLinkPath" Target="/192.168.211.182/msbc/Documents%20and%20Settings/ma/Local%20Settings/Temporary%20Internet%20Files/OLK41/RTS%20Change%20Requests%20v15y%20not%20sent.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hangeReques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3.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4.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outlinePr summaryBelow="1" summaryRight="1"/>
    <pageSetUpPr/>
  </sheetPr>
  <dimension ref="A1:E9"/>
  <sheetViews>
    <sheetView workbookViewId="0">
      <selection activeCell="D10" sqref="D10"/>
    </sheetView>
  </sheetViews>
  <sheetFormatPr baseColWidth="8" defaultColWidth="9.140625" defaultRowHeight="13.5"/>
  <cols>
    <col width="6.140625" customWidth="1" style="51" min="1" max="1"/>
    <col width="21.28515625" customWidth="1" style="51" min="2" max="2"/>
    <col width="19.42578125" customWidth="1" style="51" min="3" max="3"/>
    <col width="44.42578125" customWidth="1" style="51" min="4" max="4"/>
    <col width="29.85546875" customWidth="1" style="51" min="5" max="5"/>
    <col width="11.28515625" customWidth="1" style="51" min="6" max="7"/>
    <col width="9.140625" customWidth="1" style="51" min="8" max="16384"/>
  </cols>
  <sheetData>
    <row r="1" ht="13.5" customHeight="1">
      <c r="A1" s="50" t="n"/>
    </row>
    <row r="2" ht="15.75" customHeight="1">
      <c r="A2" s="50" t="n"/>
      <c r="B2" s="105" t="inlineStr">
        <is>
          <t>Project Estimation and Timeline</t>
        </is>
      </c>
      <c r="C2" s="153" t="n"/>
      <c r="D2" s="153" t="n"/>
      <c r="E2" s="154" t="n"/>
    </row>
    <row r="3">
      <c r="A3" s="50" t="n"/>
      <c r="B3" s="155" t="n"/>
      <c r="C3" s="153" t="n"/>
      <c r="D3" s="153" t="n"/>
      <c r="E3" s="154" t="n"/>
    </row>
    <row r="4">
      <c r="A4" s="50" t="n"/>
      <c r="B4" s="52" t="inlineStr">
        <is>
          <t>Document ID</t>
        </is>
      </c>
      <c r="C4" s="89" t="n">
        <v>1</v>
      </c>
      <c r="E4" s="53" t="n"/>
    </row>
    <row r="5">
      <c r="A5" s="50" t="n"/>
      <c r="B5" s="54" t="n"/>
      <c r="C5" s="54" t="n"/>
      <c r="D5" s="54" t="n"/>
      <c r="E5" s="54" t="n"/>
    </row>
    <row r="6">
      <c r="B6" s="55" t="n"/>
      <c r="C6" s="55" t="n"/>
      <c r="D6" s="55" t="n"/>
      <c r="E6" s="55" t="n"/>
    </row>
    <row r="7">
      <c r="B7" s="109" t="inlineStr">
        <is>
          <t>Revision History</t>
        </is>
      </c>
      <c r="C7" s="153" t="n"/>
      <c r="D7" s="153" t="n"/>
      <c r="E7" s="154" t="n"/>
    </row>
    <row r="8">
      <c r="B8" s="109" t="inlineStr">
        <is>
          <t>Ver. No.</t>
        </is>
      </c>
      <c r="C8" s="109" t="inlineStr">
        <is>
          <t>Release Date</t>
        </is>
      </c>
      <c r="D8" s="109" t="inlineStr">
        <is>
          <t>Comments</t>
        </is>
      </c>
      <c r="E8" s="109" t="inlineStr">
        <is>
          <t>Released By</t>
        </is>
      </c>
    </row>
    <row r="9">
      <c r="B9" s="56" t="n">
        <v>1</v>
      </c>
      <c r="C9" s="74" t="n">
        <v>45848</v>
      </c>
      <c r="D9" s="89" t="inlineStr">
        <is>
          <t>FA Glass Order Entry Effort Estimation</t>
        </is>
      </c>
      <c r="E9" s="57" t="inlineStr">
        <is>
          <t>Suhail Ahmed</t>
        </is>
      </c>
    </row>
  </sheetData>
  <mergeCells count="3">
    <mergeCell ref="B7:E7"/>
    <mergeCell ref="B3:E3"/>
    <mergeCell ref="B2:E2"/>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K121"/>
  <sheetViews>
    <sheetView topLeftCell="B1" zoomScale="85" zoomScaleNormal="85" workbookViewId="0">
      <pane ySplit="4" topLeftCell="A5" activePane="bottomLeft" state="frozen"/>
      <selection pane="bottomLeft" activeCell="B2" sqref="B2:B4"/>
    </sheetView>
  </sheetViews>
  <sheetFormatPr baseColWidth="8" defaultColWidth="8.85546875" defaultRowHeight="12.75"/>
  <cols>
    <col width="17.85546875" customWidth="1" min="1" max="1"/>
    <col width="20.42578125" customWidth="1" min="2" max="2"/>
    <col width="97.140625" customWidth="1" min="3" max="3"/>
    <col width="14.140625" customWidth="1" min="4" max="4"/>
    <col width="8.85546875" customWidth="1" style="61" min="5" max="7"/>
    <col width="8.85546875" customWidth="1" min="8" max="8"/>
  </cols>
  <sheetData>
    <row r="1" ht="33.75" customHeight="1">
      <c r="A1" s="113" t="inlineStr">
        <is>
          <t>Estimation Criteria Setup</t>
        </is>
      </c>
      <c r="B1" s="156" t="n"/>
      <c r="C1" s="156" t="n"/>
      <c r="D1" s="156" t="n"/>
      <c r="E1" s="156" t="n"/>
      <c r="F1" s="156" t="n"/>
      <c r="G1" s="156" t="n"/>
      <c r="H1" s="156" t="n"/>
      <c r="I1" s="65">
        <f>1.4</f>
        <v/>
      </c>
      <c r="J1" s="65">
        <f>1.5</f>
        <v/>
      </c>
      <c r="K1" s="65">
        <f>1.5</f>
        <v/>
      </c>
    </row>
    <row r="2" ht="31.5" customHeight="1">
      <c r="A2" s="110" t="inlineStr">
        <is>
          <t>Platform</t>
        </is>
      </c>
      <c r="B2" s="110" t="inlineStr">
        <is>
          <t xml:space="preserve">Phase </t>
        </is>
      </c>
      <c r="C2" s="110" t="inlineStr">
        <is>
          <t>Description</t>
        </is>
      </c>
      <c r="D2" s="111" t="inlineStr">
        <is>
          <t>Complexity
(Simple / Complex / Average)</t>
        </is>
      </c>
      <c r="E2" s="112" t="inlineStr">
        <is>
          <t>No of features in 4 groups [ 1 to 4 ]</t>
        </is>
      </c>
      <c r="F2" s="157" t="n"/>
      <c r="G2" s="157" t="n"/>
      <c r="H2" s="158" t="n"/>
    </row>
    <row r="3" ht="31.5" customHeight="1">
      <c r="A3" s="135" t="n"/>
      <c r="B3" s="135" t="n"/>
      <c r="C3" s="135" t="n"/>
      <c r="D3" s="135" t="n"/>
      <c r="E3" s="68" t="inlineStr">
        <is>
          <t>0-5</t>
        </is>
      </c>
      <c r="F3" s="68" t="inlineStr">
        <is>
          <t>6-10</t>
        </is>
      </c>
      <c r="G3" s="68" t="inlineStr">
        <is>
          <t>11-15</t>
        </is>
      </c>
      <c r="H3" s="68" t="inlineStr">
        <is>
          <t>&gt;15</t>
        </is>
      </c>
    </row>
    <row r="4" ht="31.5" customHeight="1">
      <c r="A4" s="136" t="n"/>
      <c r="B4" s="136" t="n"/>
      <c r="C4" s="136" t="n"/>
      <c r="D4" s="136" t="n"/>
      <c r="E4" s="69" t="n">
        <v>1</v>
      </c>
      <c r="F4" s="69" t="n">
        <v>2</v>
      </c>
      <c r="G4" s="69" t="n">
        <v>3</v>
      </c>
      <c r="H4" s="69" t="n">
        <v>4</v>
      </c>
    </row>
    <row r="5" ht="36" customFormat="1" customHeight="1" s="62">
      <c r="A5" s="60" t="inlineStr">
        <is>
          <t>Desktop</t>
        </is>
      </c>
      <c r="B5" s="60" t="inlineStr">
        <is>
          <t xml:space="preserve">UI Design </t>
        </is>
      </c>
      <c r="C5" s="66" t="inlineStr">
        <is>
          <t xml:space="preserve">Cosmetic Updates or Additions , Label Updates , Non Transactional Modification , New Form or Fields , Layout change </t>
        </is>
      </c>
      <c r="D5" s="63" t="inlineStr">
        <is>
          <t>Simple</t>
        </is>
      </c>
      <c r="E5" s="159" t="n">
        <v>0.5</v>
      </c>
      <c r="F5" s="159">
        <f>_xlfn.CEILING.MATH(E5*$I$1,1)</f>
        <v/>
      </c>
      <c r="G5" s="159">
        <f>_xlfn.CEILING.MATH(F5*$I$1)</f>
        <v/>
      </c>
      <c r="H5" s="159">
        <f>_xlfn.CEILING.MATH(G5*$I$1)</f>
        <v/>
      </c>
    </row>
    <row r="6" ht="36" customFormat="1" customHeight="1" s="62">
      <c r="A6" s="60" t="inlineStr">
        <is>
          <t>Desktop</t>
        </is>
      </c>
      <c r="B6" s="60" t="inlineStr">
        <is>
          <t>UI Module</t>
        </is>
      </c>
      <c r="C6" s="67" t="inlineStr">
        <is>
          <t>Custom Field Validations , Java scripting , Front end coding</t>
        </is>
      </c>
      <c r="D6" s="63" t="inlineStr">
        <is>
          <t>Simple</t>
        </is>
      </c>
      <c r="E6" s="159" t="n">
        <v>0.5</v>
      </c>
      <c r="F6" s="159">
        <f>_xlfn.CEILING.MATH(E6*$I$1,1)</f>
        <v/>
      </c>
      <c r="G6" s="159">
        <f>_xlfn.CEILING.MATH(F6*$I$1)</f>
        <v/>
      </c>
      <c r="H6" s="159">
        <f>_xlfn.CEILING.MATH(G6*$I$1)</f>
        <v/>
      </c>
    </row>
    <row r="7" ht="36" customFormat="1" customHeight="1" s="62">
      <c r="A7" s="60" t="inlineStr">
        <is>
          <t>Desktop</t>
        </is>
      </c>
      <c r="B7" s="60" t="inlineStr">
        <is>
          <t>BL</t>
        </is>
      </c>
      <c r="C7" s="67" t="inlineStr">
        <is>
          <t>Business Logic &amp; Validations</t>
        </is>
      </c>
      <c r="D7" s="63" t="inlineStr">
        <is>
          <t>Simple</t>
        </is>
      </c>
      <c r="E7" s="159" t="n">
        <v>1</v>
      </c>
      <c r="F7" s="159">
        <f>_xlfn.CEILING.MATH(E7*$I$1,1)</f>
        <v/>
      </c>
      <c r="G7" s="159">
        <f>_xlfn.CEILING.MATH(F7*$I$1)</f>
        <v/>
      </c>
      <c r="H7" s="159">
        <f>_xlfn.CEILING.MATH(G7*$I$1)</f>
        <v/>
      </c>
    </row>
    <row r="8" ht="36" customFormat="1" customHeight="1" s="62">
      <c r="A8" s="60" t="inlineStr">
        <is>
          <t>Desktop</t>
        </is>
      </c>
      <c r="B8" s="60" t="inlineStr">
        <is>
          <t>General</t>
        </is>
      </c>
      <c r="C8" s="67" t="n"/>
      <c r="D8" s="63" t="inlineStr">
        <is>
          <t>Simple</t>
        </is>
      </c>
      <c r="E8" s="159" t="n">
        <v>0.5</v>
      </c>
      <c r="F8" s="159">
        <f>_xlfn.CEILING.MATH(E8*$I$1,1)</f>
        <v/>
      </c>
      <c r="G8" s="159">
        <f>_xlfn.CEILING.MATH(F8*$I$1)</f>
        <v/>
      </c>
      <c r="H8" s="159">
        <f>_xlfn.CEILING.MATH(G8*$I$1)</f>
        <v/>
      </c>
    </row>
    <row r="9" ht="36" customFormat="1" customHeight="1" s="62">
      <c r="A9" s="60" t="inlineStr">
        <is>
          <t>Desktop</t>
        </is>
      </c>
      <c r="B9" s="60" t="inlineStr">
        <is>
          <t>Service API</t>
        </is>
      </c>
      <c r="C9" s="67" t="n"/>
      <c r="D9" s="63" t="inlineStr">
        <is>
          <t>Simple</t>
        </is>
      </c>
      <c r="E9" s="159" t="n">
        <v>1</v>
      </c>
      <c r="F9" s="159">
        <f>_xlfn.CEILING.MATH(E9*$I$1,1)</f>
        <v/>
      </c>
      <c r="G9" s="159">
        <f>_xlfn.CEILING.MATH(F9*$I$1)</f>
        <v/>
      </c>
      <c r="H9" s="159">
        <f>_xlfn.CEILING.MATH(G9*$I$1)</f>
        <v/>
      </c>
    </row>
    <row r="10" ht="36" customFormat="1" customHeight="1" s="62">
      <c r="A10" s="60" t="inlineStr">
        <is>
          <t>Desktop</t>
        </is>
      </c>
      <c r="B10" s="60" t="inlineStr">
        <is>
          <t>DB Structure</t>
        </is>
      </c>
      <c r="C10" s="67" t="n"/>
      <c r="D10" s="63" t="inlineStr">
        <is>
          <t>Simple</t>
        </is>
      </c>
      <c r="E10" s="159" t="n">
        <v>0.5</v>
      </c>
      <c r="F10" s="159">
        <f>_xlfn.CEILING.MATH(E10*$I$1,1)</f>
        <v/>
      </c>
      <c r="G10" s="159">
        <f>_xlfn.CEILING.MATH(F10*$I$1)</f>
        <v/>
      </c>
      <c r="H10" s="159">
        <f>_xlfn.CEILING.MATH(G10*$I$1)</f>
        <v/>
      </c>
    </row>
    <row r="11" ht="36" customFormat="1" customHeight="1" s="62">
      <c r="A11" s="60" t="inlineStr">
        <is>
          <t>Desktop</t>
        </is>
      </c>
      <c r="B11" s="60" t="inlineStr">
        <is>
          <t>DB Programming</t>
        </is>
      </c>
      <c r="C11" s="67" t="n"/>
      <c r="D11" s="63" t="inlineStr">
        <is>
          <t>Simple</t>
        </is>
      </c>
      <c r="E11" s="159" t="n">
        <v>0.5</v>
      </c>
      <c r="F11" s="159">
        <f>_xlfn.CEILING.MATH(E11*$I$1,1)</f>
        <v/>
      </c>
      <c r="G11" s="159">
        <f>_xlfn.CEILING.MATH(F11*$I$1)</f>
        <v/>
      </c>
      <c r="H11" s="159">
        <f>_xlfn.CEILING.MATH(G11*$I$1)</f>
        <v/>
      </c>
    </row>
    <row r="12" ht="36" customFormat="1" customHeight="1" s="62">
      <c r="A12" s="60" t="inlineStr">
        <is>
          <t>Desktop</t>
        </is>
      </c>
      <c r="B12" s="60" t="inlineStr">
        <is>
          <t>DB UDF</t>
        </is>
      </c>
      <c r="C12" s="67" t="n"/>
      <c r="D12" s="63" t="inlineStr">
        <is>
          <t>Simple</t>
        </is>
      </c>
      <c r="E12" s="159" t="n">
        <v>0.5</v>
      </c>
      <c r="F12" s="159">
        <f>_xlfn.CEILING.MATH(E12*$I$1,1)</f>
        <v/>
      </c>
      <c r="G12" s="159">
        <f>_xlfn.CEILING.MATH(F12*$I$1)</f>
        <v/>
      </c>
      <c r="H12" s="159">
        <f>_xlfn.CEILING.MATH(G12*$I$1)</f>
        <v/>
      </c>
    </row>
    <row r="13" ht="36" customFormat="1" customHeight="1" s="62">
      <c r="A13" s="60" t="inlineStr">
        <is>
          <t>Desktop</t>
        </is>
      </c>
      <c r="B13" s="60" t="inlineStr">
        <is>
          <t xml:space="preserve">UI Design </t>
        </is>
      </c>
      <c r="C13" s="66" t="inlineStr">
        <is>
          <t xml:space="preserve">Cosmetic Updates or Additions , Label Updates , Non Transactional Modification , New Form or Fields , Layout change </t>
        </is>
      </c>
      <c r="D13" s="63" t="inlineStr">
        <is>
          <t>Average</t>
        </is>
      </c>
      <c r="E13" s="159">
        <f>G5</f>
        <v/>
      </c>
      <c r="F13" s="159">
        <f>_xlfn.CEILING.MATH(E13*$I$1,1)</f>
        <v/>
      </c>
      <c r="G13" s="159">
        <f>_xlfn.CEILING.MATH(F13*$I$1)</f>
        <v/>
      </c>
      <c r="H13" s="159">
        <f>_xlfn.CEILING.MATH(G13*$I$1)</f>
        <v/>
      </c>
    </row>
    <row r="14" ht="36" customFormat="1" customHeight="1" s="62">
      <c r="A14" s="60" t="inlineStr">
        <is>
          <t>Desktop</t>
        </is>
      </c>
      <c r="B14" s="60" t="inlineStr">
        <is>
          <t>UI Module</t>
        </is>
      </c>
      <c r="C14" s="67" t="inlineStr">
        <is>
          <t>Custom Field Validations , Java scripting , Front end coding</t>
        </is>
      </c>
      <c r="D14" s="63" t="inlineStr">
        <is>
          <t>Average</t>
        </is>
      </c>
      <c r="E14" s="159">
        <f>G6</f>
        <v/>
      </c>
      <c r="F14" s="159">
        <f>_xlfn.CEILING.MATH(E14*$I$1,1)</f>
        <v/>
      </c>
      <c r="G14" s="159">
        <f>_xlfn.CEILING.MATH(F14*$I$1)</f>
        <v/>
      </c>
      <c r="H14" s="159">
        <f>_xlfn.CEILING.MATH(G14*$I$1)</f>
        <v/>
      </c>
    </row>
    <row r="15" ht="36" customFormat="1" customHeight="1" s="62">
      <c r="A15" s="60" t="inlineStr">
        <is>
          <t>Desktop</t>
        </is>
      </c>
      <c r="B15" s="60" t="inlineStr">
        <is>
          <t>BL</t>
        </is>
      </c>
      <c r="C15" s="67" t="inlineStr">
        <is>
          <t>Business Logic &amp; Validations</t>
        </is>
      </c>
      <c r="D15" s="63" t="inlineStr">
        <is>
          <t>Average</t>
        </is>
      </c>
      <c r="E15" s="159">
        <f>G7</f>
        <v/>
      </c>
      <c r="F15" s="159">
        <f>_xlfn.CEILING.MATH(E15*$I$1,1)</f>
        <v/>
      </c>
      <c r="G15" s="159">
        <f>_xlfn.CEILING.MATH(F15*$I$1)</f>
        <v/>
      </c>
      <c r="H15" s="159">
        <f>_xlfn.CEILING.MATH(G15*$I$1)</f>
        <v/>
      </c>
    </row>
    <row r="16" ht="36" customFormat="1" customHeight="1" s="62">
      <c r="A16" s="60" t="inlineStr">
        <is>
          <t>Desktop</t>
        </is>
      </c>
      <c r="B16" s="60" t="inlineStr">
        <is>
          <t>General</t>
        </is>
      </c>
      <c r="C16" s="67" t="n"/>
      <c r="D16" s="63" t="inlineStr">
        <is>
          <t>Average</t>
        </is>
      </c>
      <c r="E16" s="159">
        <f>G8</f>
        <v/>
      </c>
      <c r="F16" s="159">
        <f>_xlfn.CEILING.MATH(E16*$I$1,1)</f>
        <v/>
      </c>
      <c r="G16" s="159">
        <f>_xlfn.CEILING.MATH(F16*$I$1)</f>
        <v/>
      </c>
      <c r="H16" s="159">
        <f>_xlfn.CEILING.MATH(G16*$I$1)</f>
        <v/>
      </c>
    </row>
    <row r="17" ht="36" customFormat="1" customHeight="1" s="62">
      <c r="A17" s="60" t="inlineStr">
        <is>
          <t>Desktop</t>
        </is>
      </c>
      <c r="B17" s="60" t="inlineStr">
        <is>
          <t>Service API</t>
        </is>
      </c>
      <c r="C17" s="67" t="n"/>
      <c r="D17" s="63" t="inlineStr">
        <is>
          <t>Average</t>
        </is>
      </c>
      <c r="E17" s="159">
        <f>G9</f>
        <v/>
      </c>
      <c r="F17" s="159">
        <f>_xlfn.CEILING.MATH(E17*$I$1,1)</f>
        <v/>
      </c>
      <c r="G17" s="159">
        <f>_xlfn.CEILING.MATH(F17*$I$1)</f>
        <v/>
      </c>
      <c r="H17" s="159">
        <f>_xlfn.CEILING.MATH(G17*$I$1)</f>
        <v/>
      </c>
    </row>
    <row r="18" ht="36" customFormat="1" customHeight="1" s="62">
      <c r="A18" s="60" t="inlineStr">
        <is>
          <t>Desktop</t>
        </is>
      </c>
      <c r="B18" s="60" t="inlineStr">
        <is>
          <t>DB Structure</t>
        </is>
      </c>
      <c r="C18" s="67" t="n"/>
      <c r="D18" s="63" t="inlineStr">
        <is>
          <t>Average</t>
        </is>
      </c>
      <c r="E18" s="159">
        <f>G10</f>
        <v/>
      </c>
      <c r="F18" s="159">
        <f>_xlfn.CEILING.MATH(E18*$I$1,1)</f>
        <v/>
      </c>
      <c r="G18" s="159">
        <f>_xlfn.CEILING.MATH(F18*$I$1)</f>
        <v/>
      </c>
      <c r="H18" s="159">
        <f>_xlfn.CEILING.MATH(G18*$I$1)</f>
        <v/>
      </c>
    </row>
    <row r="19" ht="36" customFormat="1" customHeight="1" s="62">
      <c r="A19" s="60" t="inlineStr">
        <is>
          <t>Desktop</t>
        </is>
      </c>
      <c r="B19" s="60" t="inlineStr">
        <is>
          <t>DB Programming</t>
        </is>
      </c>
      <c r="C19" s="67" t="n"/>
      <c r="D19" s="63" t="inlineStr">
        <is>
          <t>Average</t>
        </is>
      </c>
      <c r="E19" s="159">
        <f>G11</f>
        <v/>
      </c>
      <c r="F19" s="159">
        <f>_xlfn.CEILING.MATH(E19*$I$1,1)</f>
        <v/>
      </c>
      <c r="G19" s="159">
        <f>_xlfn.CEILING.MATH(F19*$I$1)</f>
        <v/>
      </c>
      <c r="H19" s="159">
        <f>_xlfn.CEILING.MATH(G19*$I$1)</f>
        <v/>
      </c>
    </row>
    <row r="20" ht="36" customFormat="1" customHeight="1" s="62">
      <c r="A20" s="60" t="inlineStr">
        <is>
          <t>Desktop</t>
        </is>
      </c>
      <c r="B20" s="60" t="inlineStr">
        <is>
          <t>DB UDF</t>
        </is>
      </c>
      <c r="C20" s="67" t="n"/>
      <c r="D20" s="63" t="inlineStr">
        <is>
          <t>Average</t>
        </is>
      </c>
      <c r="E20" s="159">
        <f>G12</f>
        <v/>
      </c>
      <c r="F20" s="159">
        <f>_xlfn.CEILING.MATH(E20*$I$1,1)</f>
        <v/>
      </c>
      <c r="G20" s="159">
        <f>_xlfn.CEILING.MATH(F20*$I$1)</f>
        <v/>
      </c>
      <c r="H20" s="159">
        <f>_xlfn.CEILING.MATH(G20*$I$1)</f>
        <v/>
      </c>
    </row>
    <row r="21" ht="36" customFormat="1" customHeight="1" s="62">
      <c r="A21" s="60" t="inlineStr">
        <is>
          <t>Desktop</t>
        </is>
      </c>
      <c r="B21" s="60" t="inlineStr">
        <is>
          <t xml:space="preserve">UI Design </t>
        </is>
      </c>
      <c r="C21" s="66" t="inlineStr">
        <is>
          <t xml:space="preserve">Cosmetic Updates or Additions , Label Updates , Non Transactional Modification , New Form or Fields , Layout change </t>
        </is>
      </c>
      <c r="D21" s="63" t="inlineStr">
        <is>
          <t>Complex</t>
        </is>
      </c>
      <c r="E21" s="159">
        <f>G13</f>
        <v/>
      </c>
      <c r="F21" s="159">
        <f>_xlfn.CEILING.MATH(E21*$I$1,1)</f>
        <v/>
      </c>
      <c r="G21" s="159">
        <f>_xlfn.CEILING.MATH(F21*$I$1)</f>
        <v/>
      </c>
      <c r="H21" s="159">
        <f>_xlfn.CEILING.MATH(G21*$I$1)</f>
        <v/>
      </c>
    </row>
    <row r="22" ht="36" customFormat="1" customHeight="1" s="62">
      <c r="A22" s="60" t="inlineStr">
        <is>
          <t>Desktop</t>
        </is>
      </c>
      <c r="B22" s="60" t="inlineStr">
        <is>
          <t>UI Module</t>
        </is>
      </c>
      <c r="C22" s="67" t="inlineStr">
        <is>
          <t>Custom Field Validations , Java scripting , Front end coding</t>
        </is>
      </c>
      <c r="D22" s="63" t="inlineStr">
        <is>
          <t>Complex</t>
        </is>
      </c>
      <c r="E22" s="159">
        <f>G14</f>
        <v/>
      </c>
      <c r="F22" s="159">
        <f>_xlfn.CEILING.MATH(E22*$I$1,1)</f>
        <v/>
      </c>
      <c r="G22" s="159">
        <f>_xlfn.CEILING.MATH(F22*$I$1)</f>
        <v/>
      </c>
      <c r="H22" s="159">
        <f>_xlfn.CEILING.MATH(G22*$I$1)</f>
        <v/>
      </c>
    </row>
    <row r="23" ht="36" customFormat="1" customHeight="1" s="62">
      <c r="A23" s="60" t="inlineStr">
        <is>
          <t>Desktop</t>
        </is>
      </c>
      <c r="B23" s="60" t="inlineStr">
        <is>
          <t>BL</t>
        </is>
      </c>
      <c r="C23" s="67" t="inlineStr">
        <is>
          <t>Business Logic &amp; Validations</t>
        </is>
      </c>
      <c r="D23" s="63" t="inlineStr">
        <is>
          <t>Complex</t>
        </is>
      </c>
      <c r="E23" s="159">
        <f>G15</f>
        <v/>
      </c>
      <c r="F23" s="159">
        <f>_xlfn.CEILING.MATH(E23*$I$1,1)</f>
        <v/>
      </c>
      <c r="G23" s="159">
        <f>_xlfn.CEILING.MATH(F23*$I$1)</f>
        <v/>
      </c>
      <c r="H23" s="159">
        <f>_xlfn.CEILING.MATH(G23*$I$1)</f>
        <v/>
      </c>
    </row>
    <row r="24" ht="36" customFormat="1" customHeight="1" s="62">
      <c r="A24" s="60" t="inlineStr">
        <is>
          <t>Desktop</t>
        </is>
      </c>
      <c r="B24" s="60" t="inlineStr">
        <is>
          <t>General</t>
        </is>
      </c>
      <c r="C24" s="67" t="n"/>
      <c r="D24" s="63" t="inlineStr">
        <is>
          <t>Complex</t>
        </is>
      </c>
      <c r="E24" s="159">
        <f>G16</f>
        <v/>
      </c>
      <c r="F24" s="159">
        <f>_xlfn.CEILING.MATH(E24*$I$1,1)</f>
        <v/>
      </c>
      <c r="G24" s="159">
        <f>_xlfn.CEILING.MATH(F24*$I$1)</f>
        <v/>
      </c>
      <c r="H24" s="159">
        <f>_xlfn.CEILING.MATH(G24*$I$1)</f>
        <v/>
      </c>
    </row>
    <row r="25" ht="36" customFormat="1" customHeight="1" s="62">
      <c r="A25" s="60" t="inlineStr">
        <is>
          <t>Desktop</t>
        </is>
      </c>
      <c r="B25" s="60" t="inlineStr">
        <is>
          <t>Service API</t>
        </is>
      </c>
      <c r="C25" s="67" t="n"/>
      <c r="D25" s="63" t="inlineStr">
        <is>
          <t>Complex</t>
        </is>
      </c>
      <c r="E25" s="159">
        <f>G17</f>
        <v/>
      </c>
      <c r="F25" s="159">
        <f>_xlfn.CEILING.MATH(E25*$I$1,1)</f>
        <v/>
      </c>
      <c r="G25" s="159">
        <f>_xlfn.CEILING.MATH(F25*$I$1)</f>
        <v/>
      </c>
      <c r="H25" s="159">
        <f>_xlfn.CEILING.MATH(G25*$I$1)</f>
        <v/>
      </c>
    </row>
    <row r="26" ht="36" customFormat="1" customHeight="1" s="62">
      <c r="A26" s="60" t="inlineStr">
        <is>
          <t>Desktop</t>
        </is>
      </c>
      <c r="B26" s="60" t="inlineStr">
        <is>
          <t>DB Structure</t>
        </is>
      </c>
      <c r="C26" s="67" t="n"/>
      <c r="D26" s="63" t="inlineStr">
        <is>
          <t>Complex</t>
        </is>
      </c>
      <c r="E26" s="159">
        <f>G18</f>
        <v/>
      </c>
      <c r="F26" s="159">
        <f>_xlfn.CEILING.MATH(E26*$I$1,1)</f>
        <v/>
      </c>
      <c r="G26" s="159">
        <f>_xlfn.CEILING.MATH(F26*$I$1)</f>
        <v/>
      </c>
      <c r="H26" s="159">
        <f>_xlfn.CEILING.MATH(G26*$I$1)</f>
        <v/>
      </c>
    </row>
    <row r="27" ht="36" customFormat="1" customHeight="1" s="62">
      <c r="A27" s="60" t="inlineStr">
        <is>
          <t>Desktop</t>
        </is>
      </c>
      <c r="B27" s="60" t="inlineStr">
        <is>
          <t>DB Programming</t>
        </is>
      </c>
      <c r="C27" s="67" t="n"/>
      <c r="D27" s="63" t="inlineStr">
        <is>
          <t>Complex</t>
        </is>
      </c>
      <c r="E27" s="159">
        <f>G19</f>
        <v/>
      </c>
      <c r="F27" s="159">
        <f>_xlfn.CEILING.MATH(E27*$I$1,1)</f>
        <v/>
      </c>
      <c r="G27" s="159">
        <f>_xlfn.CEILING.MATH(F27*$I$1)</f>
        <v/>
      </c>
      <c r="H27" s="159">
        <f>_xlfn.CEILING.MATH(G27*$I$1)</f>
        <v/>
      </c>
    </row>
    <row r="28" ht="36" customFormat="1" customHeight="1" s="62">
      <c r="A28" s="60" t="inlineStr">
        <is>
          <t>Desktop</t>
        </is>
      </c>
      <c r="B28" s="60" t="inlineStr">
        <is>
          <t>DB UDF</t>
        </is>
      </c>
      <c r="C28" s="67" t="n"/>
      <c r="D28" s="63" t="inlineStr">
        <is>
          <t>Complex</t>
        </is>
      </c>
      <c r="E28" s="159">
        <f>G20</f>
        <v/>
      </c>
      <c r="F28" s="159">
        <f>_xlfn.CEILING.MATH(E28*$I$1,1)</f>
        <v/>
      </c>
      <c r="G28" s="159">
        <f>_xlfn.CEILING.MATH(F28*$I$1)</f>
        <v/>
      </c>
      <c r="H28" s="159">
        <f>_xlfn.CEILING.MATH(G28*$I$1)</f>
        <v/>
      </c>
    </row>
    <row r="29" ht="36" customFormat="1" customHeight="1" s="62">
      <c r="A29" s="60" t="inlineStr">
        <is>
          <t>Web</t>
        </is>
      </c>
      <c r="B29" s="60" t="inlineStr">
        <is>
          <t xml:space="preserve">UI Design </t>
        </is>
      </c>
      <c r="C29" s="67" t="inlineStr">
        <is>
          <t xml:space="preserve">Cosmetic Updates or Additions , Label Updates , Non Transactional Modification , New Form or Fields , Layout change </t>
        </is>
      </c>
      <c r="D29" s="63" t="inlineStr">
        <is>
          <t>Simple</t>
        </is>
      </c>
      <c r="E29" s="159" t="n">
        <v>0.5</v>
      </c>
      <c r="F29" s="159">
        <f>_xlfn.CEILING.MATH(E29*$J$1)</f>
        <v/>
      </c>
      <c r="G29" s="159">
        <f>_xlfn.CEILING.MATH(F29*$J$1)</f>
        <v/>
      </c>
      <c r="H29" s="159">
        <f>_xlfn.CEILING.MATH(G29*$J$1)</f>
        <v/>
      </c>
    </row>
    <row r="30" ht="36" customFormat="1" customHeight="1" s="62">
      <c r="A30" s="60" t="inlineStr">
        <is>
          <t>Web</t>
        </is>
      </c>
      <c r="B30" s="60" t="inlineStr">
        <is>
          <t>UI Module</t>
        </is>
      </c>
      <c r="C30" s="67" t="inlineStr">
        <is>
          <t>Custom Field Validations , Java scripting , Front end coding</t>
        </is>
      </c>
      <c r="D30" s="63" t="inlineStr">
        <is>
          <t>Simple</t>
        </is>
      </c>
      <c r="E30" s="159" t="n">
        <v>0.5</v>
      </c>
      <c r="F30" s="159">
        <f>_xlfn.CEILING.MATH(E30*$J$1)</f>
        <v/>
      </c>
      <c r="G30" s="159">
        <f>_xlfn.CEILING.MATH(F30*$J$1)</f>
        <v/>
      </c>
      <c r="H30" s="159">
        <f>_xlfn.CEILING.MATH(G30*$J$1)</f>
        <v/>
      </c>
    </row>
    <row r="31" ht="36" customFormat="1" customHeight="1" s="62">
      <c r="A31" s="60" t="inlineStr">
        <is>
          <t>Web</t>
        </is>
      </c>
      <c r="B31" s="60" t="inlineStr">
        <is>
          <t>BL</t>
        </is>
      </c>
      <c r="C31" s="67" t="inlineStr">
        <is>
          <t>Business Logic &amp; Validations</t>
        </is>
      </c>
      <c r="D31" s="63" t="inlineStr">
        <is>
          <t>Simple</t>
        </is>
      </c>
      <c r="E31" s="159" t="n">
        <v>1</v>
      </c>
      <c r="F31" s="159">
        <f>_xlfn.CEILING.MATH(E31*$J$1)</f>
        <v/>
      </c>
      <c r="G31" s="159">
        <f>_xlfn.CEILING.MATH(F31*$J$1)</f>
        <v/>
      </c>
      <c r="H31" s="159">
        <f>_xlfn.CEILING.MATH(G31*$J$1)</f>
        <v/>
      </c>
    </row>
    <row r="32" ht="36" customFormat="1" customHeight="1" s="62">
      <c r="A32" s="60" t="inlineStr">
        <is>
          <t>Web</t>
        </is>
      </c>
      <c r="B32" s="60" t="inlineStr">
        <is>
          <t>General</t>
        </is>
      </c>
      <c r="C32" s="67" t="n"/>
      <c r="D32" s="63" t="inlineStr">
        <is>
          <t>Simple</t>
        </is>
      </c>
      <c r="E32" s="159" t="n">
        <v>0.5</v>
      </c>
      <c r="F32" s="159">
        <f>_xlfn.CEILING.MATH(E32*$J$1)</f>
        <v/>
      </c>
      <c r="G32" s="159">
        <f>_xlfn.CEILING.MATH(F32*$J$1)</f>
        <v/>
      </c>
      <c r="H32" s="159">
        <f>_xlfn.CEILING.MATH(G32*$J$1)</f>
        <v/>
      </c>
    </row>
    <row r="33" ht="36" customFormat="1" customHeight="1" s="62">
      <c r="A33" s="60" t="inlineStr">
        <is>
          <t>Web</t>
        </is>
      </c>
      <c r="B33" s="60" t="inlineStr">
        <is>
          <t>Service API</t>
        </is>
      </c>
      <c r="C33" s="67" t="n"/>
      <c r="D33" s="63" t="inlineStr">
        <is>
          <t>Simple</t>
        </is>
      </c>
      <c r="E33" s="159" t="n">
        <v>1</v>
      </c>
      <c r="F33" s="159">
        <f>_xlfn.CEILING.MATH(E33*$J$1)</f>
        <v/>
      </c>
      <c r="G33" s="159">
        <f>_xlfn.CEILING.MATH(F33*$J$1)</f>
        <v/>
      </c>
      <c r="H33" s="159">
        <f>_xlfn.CEILING.MATH(G33*$J$1)</f>
        <v/>
      </c>
    </row>
    <row r="34" ht="36" customFormat="1" customHeight="1" s="62">
      <c r="A34" s="60" t="inlineStr">
        <is>
          <t>Web</t>
        </is>
      </c>
      <c r="B34" s="60" t="inlineStr">
        <is>
          <t>DB Structure</t>
        </is>
      </c>
      <c r="C34" s="67" t="n"/>
      <c r="D34" s="63" t="inlineStr">
        <is>
          <t>Simple</t>
        </is>
      </c>
      <c r="E34" s="159" t="n">
        <v>0.5</v>
      </c>
      <c r="F34" s="159">
        <f>_xlfn.CEILING.MATH(E34*$J$1)</f>
        <v/>
      </c>
      <c r="G34" s="159">
        <f>_xlfn.CEILING.MATH(F34*$J$1)</f>
        <v/>
      </c>
      <c r="H34" s="159">
        <f>_xlfn.CEILING.MATH(G34*$J$1)</f>
        <v/>
      </c>
    </row>
    <row r="35" ht="36" customFormat="1" customHeight="1" s="62">
      <c r="A35" s="60" t="inlineStr">
        <is>
          <t>Web</t>
        </is>
      </c>
      <c r="B35" s="60" t="inlineStr">
        <is>
          <t>DB Programming</t>
        </is>
      </c>
      <c r="C35" s="67" t="n"/>
      <c r="D35" s="63" t="inlineStr">
        <is>
          <t>Simple</t>
        </is>
      </c>
      <c r="E35" s="159" t="n">
        <v>0.5</v>
      </c>
      <c r="F35" s="159">
        <f>_xlfn.CEILING.MATH(E35*$J$1)</f>
        <v/>
      </c>
      <c r="G35" s="159">
        <f>_xlfn.CEILING.MATH(F35*$J$1)</f>
        <v/>
      </c>
      <c r="H35" s="159">
        <f>_xlfn.CEILING.MATH(G35*$J$1)</f>
        <v/>
      </c>
    </row>
    <row r="36" ht="36" customFormat="1" customHeight="1" s="62">
      <c r="A36" s="60" t="inlineStr">
        <is>
          <t>Web</t>
        </is>
      </c>
      <c r="B36" s="60" t="inlineStr">
        <is>
          <t>DB UDF</t>
        </is>
      </c>
      <c r="C36" s="67" t="n"/>
      <c r="D36" s="63" t="inlineStr">
        <is>
          <t>Simple</t>
        </is>
      </c>
      <c r="E36" s="159" t="n">
        <v>0.5</v>
      </c>
      <c r="F36" s="159">
        <f>_xlfn.CEILING.MATH(E36*$J$1)</f>
        <v/>
      </c>
      <c r="G36" s="159">
        <f>_xlfn.CEILING.MATH(F36*$J$1)</f>
        <v/>
      </c>
      <c r="H36" s="159">
        <f>_xlfn.CEILING.MATH(G36*$J$1)</f>
        <v/>
      </c>
    </row>
    <row r="37" ht="36" customFormat="1" customHeight="1" s="62">
      <c r="A37" s="60" t="inlineStr">
        <is>
          <t>Web</t>
        </is>
      </c>
      <c r="B37" s="60" t="inlineStr">
        <is>
          <t xml:space="preserve">UI Design </t>
        </is>
      </c>
      <c r="C37" s="67" t="inlineStr">
        <is>
          <t xml:space="preserve">Cosmetic Updates or Additions , Label Updates , Non Transactional Modification , New Form or Fields , Layout change </t>
        </is>
      </c>
      <c r="D37" s="63" t="inlineStr">
        <is>
          <t>Average</t>
        </is>
      </c>
      <c r="E37" s="159">
        <f>G29</f>
        <v/>
      </c>
      <c r="F37" s="159">
        <f>_xlfn.CEILING.MATH(E37*$J$1)</f>
        <v/>
      </c>
      <c r="G37" s="159">
        <f>_xlfn.CEILING.MATH(F37*$J$1)</f>
        <v/>
      </c>
      <c r="H37" s="159">
        <f>_xlfn.CEILING.MATH(G37*$J$1)</f>
        <v/>
      </c>
    </row>
    <row r="38" ht="36" customFormat="1" customHeight="1" s="62">
      <c r="A38" s="60" t="inlineStr">
        <is>
          <t>Web</t>
        </is>
      </c>
      <c r="B38" s="60" t="inlineStr">
        <is>
          <t>UI Module</t>
        </is>
      </c>
      <c r="C38" s="67" t="inlineStr">
        <is>
          <t>Custom Field Validations , Java scripting , Front end coding</t>
        </is>
      </c>
      <c r="D38" s="63" t="inlineStr">
        <is>
          <t>Average</t>
        </is>
      </c>
      <c r="E38" s="159">
        <f>G30</f>
        <v/>
      </c>
      <c r="F38" s="159">
        <f>_xlfn.CEILING.MATH(E38*$J$1)</f>
        <v/>
      </c>
      <c r="G38" s="159">
        <f>_xlfn.CEILING.MATH(F38*$J$1)</f>
        <v/>
      </c>
      <c r="H38" s="159">
        <f>_xlfn.CEILING.MATH(G38*$J$1)</f>
        <v/>
      </c>
    </row>
    <row r="39" ht="36" customFormat="1" customHeight="1" s="62">
      <c r="A39" s="60" t="inlineStr">
        <is>
          <t>Web</t>
        </is>
      </c>
      <c r="B39" s="60" t="inlineStr">
        <is>
          <t>BL</t>
        </is>
      </c>
      <c r="C39" s="67" t="inlineStr">
        <is>
          <t>Business Logic &amp; Validations</t>
        </is>
      </c>
      <c r="D39" s="63" t="inlineStr">
        <is>
          <t>Average</t>
        </is>
      </c>
      <c r="E39" s="159">
        <f>G31</f>
        <v/>
      </c>
      <c r="F39" s="159">
        <f>_xlfn.CEILING.MATH(E39*$J$1)</f>
        <v/>
      </c>
      <c r="G39" s="159">
        <f>_xlfn.CEILING.MATH(F39*$J$1)</f>
        <v/>
      </c>
      <c r="H39" s="159">
        <f>_xlfn.CEILING.MATH(G39*$J$1)</f>
        <v/>
      </c>
    </row>
    <row r="40" ht="36" customFormat="1" customHeight="1" s="62">
      <c r="A40" s="60" t="inlineStr">
        <is>
          <t>Web</t>
        </is>
      </c>
      <c r="B40" s="60" t="inlineStr">
        <is>
          <t>General</t>
        </is>
      </c>
      <c r="C40" s="67" t="n"/>
      <c r="D40" s="63" t="inlineStr">
        <is>
          <t>Average</t>
        </is>
      </c>
      <c r="E40" s="159">
        <f>G32</f>
        <v/>
      </c>
      <c r="F40" s="159">
        <f>_xlfn.CEILING.MATH(E40*$J$1)</f>
        <v/>
      </c>
      <c r="G40" s="159">
        <f>_xlfn.CEILING.MATH(F40*$J$1)</f>
        <v/>
      </c>
      <c r="H40" s="159">
        <f>_xlfn.CEILING.MATH(G40*$J$1)</f>
        <v/>
      </c>
    </row>
    <row r="41" ht="36" customFormat="1" customHeight="1" s="62">
      <c r="A41" s="60" t="inlineStr">
        <is>
          <t>Web</t>
        </is>
      </c>
      <c r="B41" s="60" t="inlineStr">
        <is>
          <t>Service API</t>
        </is>
      </c>
      <c r="C41" s="67" t="n"/>
      <c r="D41" s="63" t="inlineStr">
        <is>
          <t>Average</t>
        </is>
      </c>
      <c r="E41" s="159">
        <f>G33</f>
        <v/>
      </c>
      <c r="F41" s="159">
        <f>_xlfn.CEILING.MATH(E41*$J$1)</f>
        <v/>
      </c>
      <c r="G41" s="159">
        <f>_xlfn.CEILING.MATH(F41*$J$1)</f>
        <v/>
      </c>
      <c r="H41" s="159">
        <f>_xlfn.CEILING.MATH(G41*$J$1)</f>
        <v/>
      </c>
    </row>
    <row r="42" ht="36" customFormat="1" customHeight="1" s="62">
      <c r="A42" s="60" t="inlineStr">
        <is>
          <t>Web</t>
        </is>
      </c>
      <c r="B42" s="60" t="inlineStr">
        <is>
          <t>DB Structure</t>
        </is>
      </c>
      <c r="C42" s="67" t="n"/>
      <c r="D42" s="63" t="inlineStr">
        <is>
          <t>Average</t>
        </is>
      </c>
      <c r="E42" s="159">
        <f>G34</f>
        <v/>
      </c>
      <c r="F42" s="159">
        <f>_xlfn.CEILING.MATH(E42*$J$1)</f>
        <v/>
      </c>
      <c r="G42" s="159">
        <f>_xlfn.CEILING.MATH(F42*$J$1)</f>
        <v/>
      </c>
      <c r="H42" s="159">
        <f>_xlfn.CEILING.MATH(G42*$J$1)</f>
        <v/>
      </c>
    </row>
    <row r="43" ht="36" customFormat="1" customHeight="1" s="62">
      <c r="A43" s="60" t="inlineStr">
        <is>
          <t>Web</t>
        </is>
      </c>
      <c r="B43" s="60" t="inlineStr">
        <is>
          <t>DB Programming</t>
        </is>
      </c>
      <c r="C43" s="67" t="n"/>
      <c r="D43" s="63" t="inlineStr">
        <is>
          <t>Average</t>
        </is>
      </c>
      <c r="E43" s="159">
        <f>G35</f>
        <v/>
      </c>
      <c r="F43" s="159">
        <f>_xlfn.CEILING.MATH(E43*$J$1)</f>
        <v/>
      </c>
      <c r="G43" s="159">
        <f>_xlfn.CEILING.MATH(F43*$J$1)</f>
        <v/>
      </c>
      <c r="H43" s="159">
        <f>_xlfn.CEILING.MATH(G43*$J$1)</f>
        <v/>
      </c>
    </row>
    <row r="44" ht="36" customFormat="1" customHeight="1" s="62">
      <c r="A44" s="60" t="inlineStr">
        <is>
          <t>Web</t>
        </is>
      </c>
      <c r="B44" s="60" t="inlineStr">
        <is>
          <t>DB UDF</t>
        </is>
      </c>
      <c r="C44" s="67" t="n"/>
      <c r="D44" s="63" t="inlineStr">
        <is>
          <t>Average</t>
        </is>
      </c>
      <c r="E44" s="159">
        <f>G36</f>
        <v/>
      </c>
      <c r="F44" s="159">
        <f>_xlfn.CEILING.MATH(E44*$J$1)</f>
        <v/>
      </c>
      <c r="G44" s="159">
        <f>_xlfn.CEILING.MATH(F44*$J$1)</f>
        <v/>
      </c>
      <c r="H44" s="159">
        <f>_xlfn.CEILING.MATH(G44*$J$1)</f>
        <v/>
      </c>
    </row>
    <row r="45" ht="36" customFormat="1" customHeight="1" s="62">
      <c r="A45" s="60" t="inlineStr">
        <is>
          <t>Web</t>
        </is>
      </c>
      <c r="B45" s="60" t="inlineStr">
        <is>
          <t xml:space="preserve">UI Design </t>
        </is>
      </c>
      <c r="C45" s="67" t="inlineStr">
        <is>
          <t xml:space="preserve">Cosmetic Updates or Additions , Label Updates , Non Transactional Modification , New Form or Fields , Layout change </t>
        </is>
      </c>
      <c r="D45" s="63" t="inlineStr">
        <is>
          <t>Complex</t>
        </is>
      </c>
      <c r="E45" s="159">
        <f>G37</f>
        <v/>
      </c>
      <c r="F45" s="159">
        <f>_xlfn.CEILING.MATH(E45*$J$1)</f>
        <v/>
      </c>
      <c r="G45" s="159">
        <f>_xlfn.CEILING.MATH(F45*$J$1)</f>
        <v/>
      </c>
      <c r="H45" s="159">
        <f>_xlfn.CEILING.MATH(G45*$J$1)</f>
        <v/>
      </c>
    </row>
    <row r="46" ht="36" customFormat="1" customHeight="1" s="62">
      <c r="A46" s="60" t="inlineStr">
        <is>
          <t>Web</t>
        </is>
      </c>
      <c r="B46" s="60" t="inlineStr">
        <is>
          <t>UI Module</t>
        </is>
      </c>
      <c r="C46" s="67" t="inlineStr">
        <is>
          <t>Custom Field Validations , Java scripting , Front end coding</t>
        </is>
      </c>
      <c r="D46" s="63" t="inlineStr">
        <is>
          <t>Complex</t>
        </is>
      </c>
      <c r="E46" s="159">
        <f>G38</f>
        <v/>
      </c>
      <c r="F46" s="159">
        <f>_xlfn.CEILING.MATH(E46*$J$1)</f>
        <v/>
      </c>
      <c r="G46" s="159">
        <f>_xlfn.CEILING.MATH(F46*$J$1)</f>
        <v/>
      </c>
      <c r="H46" s="159">
        <f>_xlfn.CEILING.MATH(G46*$J$1)</f>
        <v/>
      </c>
    </row>
    <row r="47" ht="36" customFormat="1" customHeight="1" s="62">
      <c r="A47" s="60" t="inlineStr">
        <is>
          <t>Web</t>
        </is>
      </c>
      <c r="B47" s="60" t="inlineStr">
        <is>
          <t>BL</t>
        </is>
      </c>
      <c r="C47" s="67" t="inlineStr">
        <is>
          <t>Business Logic &amp; Validations</t>
        </is>
      </c>
      <c r="D47" s="63" t="inlineStr">
        <is>
          <t>Complex</t>
        </is>
      </c>
      <c r="E47" s="159">
        <f>G39</f>
        <v/>
      </c>
      <c r="F47" s="159">
        <f>_xlfn.CEILING.MATH(E47*$J$1)</f>
        <v/>
      </c>
      <c r="G47" s="159">
        <f>_xlfn.CEILING.MATH(F47*$J$1)</f>
        <v/>
      </c>
      <c r="H47" s="159">
        <f>_xlfn.CEILING.MATH(G47*$J$1)</f>
        <v/>
      </c>
    </row>
    <row r="48" ht="36" customFormat="1" customHeight="1" s="62">
      <c r="A48" s="60" t="inlineStr">
        <is>
          <t>Web</t>
        </is>
      </c>
      <c r="B48" s="60" t="inlineStr">
        <is>
          <t>General</t>
        </is>
      </c>
      <c r="C48" s="67" t="n"/>
      <c r="D48" s="63" t="inlineStr">
        <is>
          <t>Complex</t>
        </is>
      </c>
      <c r="E48" s="159">
        <f>G40</f>
        <v/>
      </c>
      <c r="F48" s="159">
        <f>_xlfn.CEILING.MATH(E48*$J$1)</f>
        <v/>
      </c>
      <c r="G48" s="159">
        <f>_xlfn.CEILING.MATH(F48*$J$1)</f>
        <v/>
      </c>
      <c r="H48" s="159">
        <f>_xlfn.CEILING.MATH(G48*$J$1)</f>
        <v/>
      </c>
    </row>
    <row r="49" ht="36" customFormat="1" customHeight="1" s="62">
      <c r="A49" s="60" t="inlineStr">
        <is>
          <t>Web</t>
        </is>
      </c>
      <c r="B49" s="60" t="inlineStr">
        <is>
          <t>Service API</t>
        </is>
      </c>
      <c r="C49" s="67" t="n"/>
      <c r="D49" s="63" t="inlineStr">
        <is>
          <t>Complex</t>
        </is>
      </c>
      <c r="E49" s="159">
        <f>G41</f>
        <v/>
      </c>
      <c r="F49" s="159">
        <f>_xlfn.CEILING.MATH(E49*$J$1)</f>
        <v/>
      </c>
      <c r="G49" s="159">
        <f>_xlfn.CEILING.MATH(F49*$J$1)</f>
        <v/>
      </c>
      <c r="H49" s="159">
        <f>_xlfn.CEILING.MATH(G49*$J$1)</f>
        <v/>
      </c>
    </row>
    <row r="50" ht="36" customFormat="1" customHeight="1" s="62">
      <c r="A50" s="60" t="inlineStr">
        <is>
          <t>Web</t>
        </is>
      </c>
      <c r="B50" s="60" t="inlineStr">
        <is>
          <t>DB Structure</t>
        </is>
      </c>
      <c r="C50" s="67" t="n"/>
      <c r="D50" s="63" t="inlineStr">
        <is>
          <t>Complex</t>
        </is>
      </c>
      <c r="E50" s="159">
        <f>G42</f>
        <v/>
      </c>
      <c r="F50" s="159">
        <f>_xlfn.CEILING.MATH(E50*$J$1)</f>
        <v/>
      </c>
      <c r="G50" s="159">
        <f>_xlfn.CEILING.MATH(F50*$J$1)</f>
        <v/>
      </c>
      <c r="H50" s="159">
        <f>_xlfn.CEILING.MATH(G50*$J$1)</f>
        <v/>
      </c>
    </row>
    <row r="51" ht="36" customFormat="1" customHeight="1" s="62">
      <c r="A51" s="60" t="inlineStr">
        <is>
          <t>Web</t>
        </is>
      </c>
      <c r="B51" s="60" t="inlineStr">
        <is>
          <t>DB Programming</t>
        </is>
      </c>
      <c r="C51" s="67" t="n"/>
      <c r="D51" s="63" t="inlineStr">
        <is>
          <t>Complex</t>
        </is>
      </c>
      <c r="E51" s="159">
        <f>G43</f>
        <v/>
      </c>
      <c r="F51" s="159">
        <f>_xlfn.CEILING.MATH(E51*$J$1)</f>
        <v/>
      </c>
      <c r="G51" s="159">
        <f>_xlfn.CEILING.MATH(F51*$J$1)</f>
        <v/>
      </c>
      <c r="H51" s="159">
        <f>_xlfn.CEILING.MATH(G51*$J$1)</f>
        <v/>
      </c>
    </row>
    <row r="52" ht="36" customFormat="1" customHeight="1" s="62">
      <c r="A52" s="60" t="inlineStr">
        <is>
          <t>Web</t>
        </is>
      </c>
      <c r="B52" s="60" t="inlineStr">
        <is>
          <t>DB UDF</t>
        </is>
      </c>
      <c r="C52" s="67" t="n"/>
      <c r="D52" s="63" t="inlineStr">
        <is>
          <t>Complex</t>
        </is>
      </c>
      <c r="E52" s="159">
        <f>G44</f>
        <v/>
      </c>
      <c r="F52" s="159">
        <f>_xlfn.CEILING.MATH(E52*$J$1)</f>
        <v/>
      </c>
      <c r="G52" s="159">
        <f>_xlfn.CEILING.MATH(F52*$J$1)</f>
        <v/>
      </c>
      <c r="H52" s="159">
        <f>_xlfn.CEILING.MATH(G52*$J$1)</f>
        <v/>
      </c>
    </row>
    <row r="53" ht="36" customFormat="1" customHeight="1" s="62">
      <c r="A53" s="60" t="inlineStr">
        <is>
          <t>Mobile</t>
        </is>
      </c>
      <c r="B53" s="60" t="inlineStr">
        <is>
          <t xml:space="preserve">UI Design </t>
        </is>
      </c>
      <c r="C53" s="67" t="inlineStr">
        <is>
          <t xml:space="preserve">Cosmetic Updates or Additions , Label Updates , Non Transactional Modification , New Form or Fields , Layout change </t>
        </is>
      </c>
      <c r="D53" s="63" t="inlineStr">
        <is>
          <t>Simple</t>
        </is>
      </c>
      <c r="E53" s="159" t="n">
        <v>0.5</v>
      </c>
      <c r="F53" s="159">
        <f>_xlfn.CEILING.MATH(E53*$K$1)</f>
        <v/>
      </c>
      <c r="G53" s="159">
        <f>_xlfn.CEILING.MATH(F53*$K$1)</f>
        <v/>
      </c>
      <c r="H53" s="159">
        <f>_xlfn.CEILING.MATH(G53*$K$1)</f>
        <v/>
      </c>
    </row>
    <row r="54" ht="36" customFormat="1" customHeight="1" s="62">
      <c r="A54" s="60" t="inlineStr">
        <is>
          <t>Mobile</t>
        </is>
      </c>
      <c r="B54" s="60" t="inlineStr">
        <is>
          <t>UI Module</t>
        </is>
      </c>
      <c r="C54" s="67" t="inlineStr">
        <is>
          <t>Custom Field Validations , Java scripting , Front end coding</t>
        </is>
      </c>
      <c r="D54" s="63" t="inlineStr">
        <is>
          <t>Simple</t>
        </is>
      </c>
      <c r="E54" s="159" t="n">
        <v>0.5</v>
      </c>
      <c r="F54" s="159">
        <f>_xlfn.CEILING.MATH(E54*$K$1)</f>
        <v/>
      </c>
      <c r="G54" s="159">
        <f>_xlfn.CEILING.MATH(F54*$K$1)</f>
        <v/>
      </c>
      <c r="H54" s="159">
        <f>_xlfn.CEILING.MATH(G54*$K$1)</f>
        <v/>
      </c>
    </row>
    <row r="55" ht="36" customFormat="1" customHeight="1" s="62">
      <c r="A55" s="60" t="inlineStr">
        <is>
          <t>Mobile</t>
        </is>
      </c>
      <c r="B55" s="60" t="inlineStr">
        <is>
          <t>BL</t>
        </is>
      </c>
      <c r="C55" s="67" t="inlineStr">
        <is>
          <t>Business Logic &amp; Validations</t>
        </is>
      </c>
      <c r="D55" s="63" t="inlineStr">
        <is>
          <t>Simple</t>
        </is>
      </c>
      <c r="E55" s="159" t="n">
        <v>1</v>
      </c>
      <c r="F55" s="159">
        <f>_xlfn.CEILING.MATH(E55*$K$1)</f>
        <v/>
      </c>
      <c r="G55" s="159">
        <f>_xlfn.CEILING.MATH(F55*$K$1)</f>
        <v/>
      </c>
      <c r="H55" s="159">
        <f>_xlfn.CEILING.MATH(G55*$K$1)</f>
        <v/>
      </c>
    </row>
    <row r="56" ht="36" customFormat="1" customHeight="1" s="62">
      <c r="A56" s="60" t="inlineStr">
        <is>
          <t>Mobile</t>
        </is>
      </c>
      <c r="B56" s="60" t="inlineStr">
        <is>
          <t>General</t>
        </is>
      </c>
      <c r="C56" s="67" t="n"/>
      <c r="D56" s="63" t="inlineStr">
        <is>
          <t>Simple</t>
        </is>
      </c>
      <c r="E56" s="159" t="n">
        <v>0.5</v>
      </c>
      <c r="F56" s="159">
        <f>_xlfn.CEILING.MATH(E56*$K$1)</f>
        <v/>
      </c>
      <c r="G56" s="159">
        <f>_xlfn.CEILING.MATH(F56*$K$1)</f>
        <v/>
      </c>
      <c r="H56" s="159">
        <f>_xlfn.CEILING.MATH(G56*$K$1)</f>
        <v/>
      </c>
    </row>
    <row r="57" ht="36" customFormat="1" customHeight="1" s="62">
      <c r="A57" s="60" t="inlineStr">
        <is>
          <t>Mobile</t>
        </is>
      </c>
      <c r="B57" s="60" t="inlineStr">
        <is>
          <t>Service API</t>
        </is>
      </c>
      <c r="C57" s="67" t="n"/>
      <c r="D57" s="63" t="inlineStr">
        <is>
          <t>Simple</t>
        </is>
      </c>
      <c r="E57" s="159" t="n">
        <v>1</v>
      </c>
      <c r="F57" s="159">
        <f>_xlfn.CEILING.MATH(E57*$K$1)</f>
        <v/>
      </c>
      <c r="G57" s="159">
        <f>_xlfn.CEILING.MATH(F57*$K$1)</f>
        <v/>
      </c>
      <c r="H57" s="159">
        <f>_xlfn.CEILING.MATH(G57*$K$1)</f>
        <v/>
      </c>
    </row>
    <row r="58" ht="36" customFormat="1" customHeight="1" s="62">
      <c r="A58" s="60" t="inlineStr">
        <is>
          <t>Mobile</t>
        </is>
      </c>
      <c r="B58" s="60" t="inlineStr">
        <is>
          <t>DB Structure</t>
        </is>
      </c>
      <c r="C58" s="67" t="n"/>
      <c r="D58" s="63" t="inlineStr">
        <is>
          <t>Simple</t>
        </is>
      </c>
      <c r="E58" s="159" t="n">
        <v>0.5</v>
      </c>
      <c r="F58" s="159">
        <f>_xlfn.CEILING.MATH(E58*$K$1)</f>
        <v/>
      </c>
      <c r="G58" s="159">
        <f>_xlfn.CEILING.MATH(F58*$K$1)</f>
        <v/>
      </c>
      <c r="H58" s="159">
        <f>_xlfn.CEILING.MATH(G58*$K$1)</f>
        <v/>
      </c>
    </row>
    <row r="59" ht="36" customFormat="1" customHeight="1" s="62">
      <c r="A59" s="60" t="inlineStr">
        <is>
          <t>Mobile</t>
        </is>
      </c>
      <c r="B59" s="60" t="inlineStr">
        <is>
          <t>DB Programming</t>
        </is>
      </c>
      <c r="C59" s="67" t="n"/>
      <c r="D59" s="63" t="inlineStr">
        <is>
          <t>Simple</t>
        </is>
      </c>
      <c r="E59" s="159" t="n">
        <v>0.5</v>
      </c>
      <c r="F59" s="159">
        <f>_xlfn.CEILING.MATH(E59*$K$1)</f>
        <v/>
      </c>
      <c r="G59" s="159">
        <f>_xlfn.CEILING.MATH(F59*$K$1)</f>
        <v/>
      </c>
      <c r="H59" s="159">
        <f>_xlfn.CEILING.MATH(G59*$K$1)</f>
        <v/>
      </c>
    </row>
    <row r="60" ht="36" customFormat="1" customHeight="1" s="62">
      <c r="A60" s="60" t="inlineStr">
        <is>
          <t>Mobile</t>
        </is>
      </c>
      <c r="B60" s="60" t="inlineStr">
        <is>
          <t>DB UDF</t>
        </is>
      </c>
      <c r="C60" s="67" t="n"/>
      <c r="D60" s="63" t="inlineStr">
        <is>
          <t>Simple</t>
        </is>
      </c>
      <c r="E60" s="159" t="n">
        <v>0.5</v>
      </c>
      <c r="F60" s="159">
        <f>_xlfn.CEILING.MATH(E60*$K$1)</f>
        <v/>
      </c>
      <c r="G60" s="159">
        <f>_xlfn.CEILING.MATH(F60*$K$1)</f>
        <v/>
      </c>
      <c r="H60" s="159">
        <f>_xlfn.CEILING.MATH(G60*$K$1)</f>
        <v/>
      </c>
    </row>
    <row r="61" ht="36" customFormat="1" customHeight="1" s="62">
      <c r="A61" s="60" t="inlineStr">
        <is>
          <t>Mobile</t>
        </is>
      </c>
      <c r="B61" s="60" t="inlineStr">
        <is>
          <t xml:space="preserve">UI Design </t>
        </is>
      </c>
      <c r="C61" s="67" t="inlineStr">
        <is>
          <t xml:space="preserve">Cosmetic Updates or Additions , Label Updates , Non Transactional Modification , New Form or Fields , Layout change </t>
        </is>
      </c>
      <c r="D61" s="63" t="inlineStr">
        <is>
          <t>Average</t>
        </is>
      </c>
      <c r="E61" s="159">
        <f>G53</f>
        <v/>
      </c>
      <c r="F61" s="159">
        <f>_xlfn.CEILING.MATH(E61*$K$1)</f>
        <v/>
      </c>
      <c r="G61" s="159">
        <f>_xlfn.CEILING.MATH(F61*$K$1)</f>
        <v/>
      </c>
      <c r="H61" s="159">
        <f>_xlfn.CEILING.MATH(G61*$K$1)</f>
        <v/>
      </c>
    </row>
    <row r="62" ht="36" customFormat="1" customHeight="1" s="62">
      <c r="A62" s="60" t="inlineStr">
        <is>
          <t>Mobile</t>
        </is>
      </c>
      <c r="B62" s="60" t="inlineStr">
        <is>
          <t>UI Module</t>
        </is>
      </c>
      <c r="C62" s="67" t="inlineStr">
        <is>
          <t>Custom Field Validations , Java scripting , Front end coding</t>
        </is>
      </c>
      <c r="D62" s="63" t="inlineStr">
        <is>
          <t>Average</t>
        </is>
      </c>
      <c r="E62" s="159">
        <f>G54</f>
        <v/>
      </c>
      <c r="F62" s="159">
        <f>_xlfn.CEILING.MATH(E62*$K$1)</f>
        <v/>
      </c>
      <c r="G62" s="159">
        <f>_xlfn.CEILING.MATH(F62*$K$1)</f>
        <v/>
      </c>
      <c r="H62" s="159">
        <f>_xlfn.CEILING.MATH(G62*$K$1)</f>
        <v/>
      </c>
    </row>
    <row r="63" ht="36" customFormat="1" customHeight="1" s="62">
      <c r="A63" s="60" t="inlineStr">
        <is>
          <t>Mobile</t>
        </is>
      </c>
      <c r="B63" s="60" t="inlineStr">
        <is>
          <t>BL</t>
        </is>
      </c>
      <c r="C63" s="67" t="inlineStr">
        <is>
          <t>Business Logic &amp; Validations</t>
        </is>
      </c>
      <c r="D63" s="63" t="inlineStr">
        <is>
          <t>Average</t>
        </is>
      </c>
      <c r="E63" s="159">
        <f>G55</f>
        <v/>
      </c>
      <c r="F63" s="159">
        <f>_xlfn.CEILING.MATH(E63*$K$1)</f>
        <v/>
      </c>
      <c r="G63" s="159">
        <f>_xlfn.CEILING.MATH(F63*$K$1)</f>
        <v/>
      </c>
      <c r="H63" s="159">
        <f>_xlfn.CEILING.MATH(G63*$K$1)</f>
        <v/>
      </c>
    </row>
    <row r="64" ht="36" customFormat="1" customHeight="1" s="62">
      <c r="A64" s="60" t="inlineStr">
        <is>
          <t>Mobile</t>
        </is>
      </c>
      <c r="B64" s="60" t="inlineStr">
        <is>
          <t>General</t>
        </is>
      </c>
      <c r="C64" s="67" t="n"/>
      <c r="D64" s="63" t="inlineStr">
        <is>
          <t>Average</t>
        </is>
      </c>
      <c r="E64" s="159">
        <f>G56</f>
        <v/>
      </c>
      <c r="F64" s="159">
        <f>_xlfn.CEILING.MATH(E64*$K$1)</f>
        <v/>
      </c>
      <c r="G64" s="159">
        <f>_xlfn.CEILING.MATH(F64*$K$1)</f>
        <v/>
      </c>
      <c r="H64" s="159">
        <f>_xlfn.CEILING.MATH(G64*$K$1)</f>
        <v/>
      </c>
    </row>
    <row r="65" ht="36" customFormat="1" customHeight="1" s="62">
      <c r="A65" s="60" t="inlineStr">
        <is>
          <t>Mobile</t>
        </is>
      </c>
      <c r="B65" s="60" t="inlineStr">
        <is>
          <t>Service API</t>
        </is>
      </c>
      <c r="C65" s="67" t="n"/>
      <c r="D65" s="63" t="inlineStr">
        <is>
          <t>Average</t>
        </is>
      </c>
      <c r="E65" s="159">
        <f>G57</f>
        <v/>
      </c>
      <c r="F65" s="159">
        <f>_xlfn.CEILING.MATH(E65*$K$1)</f>
        <v/>
      </c>
      <c r="G65" s="159">
        <f>_xlfn.CEILING.MATH(F65*$K$1)</f>
        <v/>
      </c>
      <c r="H65" s="159">
        <f>_xlfn.CEILING.MATH(G65*$K$1)</f>
        <v/>
      </c>
    </row>
    <row r="66" ht="36" customFormat="1" customHeight="1" s="62">
      <c r="A66" s="60" t="inlineStr">
        <is>
          <t>Mobile</t>
        </is>
      </c>
      <c r="B66" s="60" t="inlineStr">
        <is>
          <t>DB Structure</t>
        </is>
      </c>
      <c r="C66" s="67" t="n"/>
      <c r="D66" s="63" t="inlineStr">
        <is>
          <t>Average</t>
        </is>
      </c>
      <c r="E66" s="159">
        <f>G58</f>
        <v/>
      </c>
      <c r="F66" s="159">
        <f>_xlfn.CEILING.MATH(E66*$K$1)</f>
        <v/>
      </c>
      <c r="G66" s="159">
        <f>_xlfn.CEILING.MATH(F66*$K$1)</f>
        <v/>
      </c>
      <c r="H66" s="159">
        <f>_xlfn.CEILING.MATH(G66*$K$1)</f>
        <v/>
      </c>
    </row>
    <row r="67" ht="36" customFormat="1" customHeight="1" s="62">
      <c r="A67" s="60" t="inlineStr">
        <is>
          <t>Mobile</t>
        </is>
      </c>
      <c r="B67" s="60" t="inlineStr">
        <is>
          <t>DB Programming</t>
        </is>
      </c>
      <c r="C67" s="67" t="n"/>
      <c r="D67" s="63" t="inlineStr">
        <is>
          <t>Average</t>
        </is>
      </c>
      <c r="E67" s="159">
        <f>G59</f>
        <v/>
      </c>
      <c r="F67" s="159">
        <f>_xlfn.CEILING.MATH(E67*$K$1)</f>
        <v/>
      </c>
      <c r="G67" s="159">
        <f>_xlfn.CEILING.MATH(F67*$K$1)</f>
        <v/>
      </c>
      <c r="H67" s="159">
        <f>_xlfn.CEILING.MATH(G67*$K$1)</f>
        <v/>
      </c>
    </row>
    <row r="68" ht="36" customFormat="1" customHeight="1" s="62">
      <c r="A68" s="60" t="inlineStr">
        <is>
          <t>Mobile</t>
        </is>
      </c>
      <c r="B68" s="60" t="inlineStr">
        <is>
          <t>DB UDF</t>
        </is>
      </c>
      <c r="C68" s="67" t="n"/>
      <c r="D68" s="63" t="inlineStr">
        <is>
          <t>Average</t>
        </is>
      </c>
      <c r="E68" s="159">
        <f>G60</f>
        <v/>
      </c>
      <c r="F68" s="159">
        <f>_xlfn.CEILING.MATH(E68*$K$1)</f>
        <v/>
      </c>
      <c r="G68" s="159">
        <f>_xlfn.CEILING.MATH(F68*$K$1)</f>
        <v/>
      </c>
      <c r="H68" s="159">
        <f>_xlfn.CEILING.MATH(G68*$K$1)</f>
        <v/>
      </c>
    </row>
    <row r="69" ht="36" customFormat="1" customHeight="1" s="62">
      <c r="A69" s="60" t="inlineStr">
        <is>
          <t>Mobile</t>
        </is>
      </c>
      <c r="B69" s="60" t="inlineStr">
        <is>
          <t xml:space="preserve">UI Design </t>
        </is>
      </c>
      <c r="C69" s="67" t="inlineStr">
        <is>
          <t xml:space="preserve">Cosmetic Updates or Additions , Label Updates , Non Transactional Modification , New Form or Fields , Layout change </t>
        </is>
      </c>
      <c r="D69" s="63" t="inlineStr">
        <is>
          <t>Complex</t>
        </is>
      </c>
      <c r="E69" s="159">
        <f>G61</f>
        <v/>
      </c>
      <c r="F69" s="159">
        <f>_xlfn.CEILING.MATH(E69*$K$1)</f>
        <v/>
      </c>
      <c r="G69" s="159">
        <f>_xlfn.CEILING.MATH(F69*$K$1)</f>
        <v/>
      </c>
      <c r="H69" s="159">
        <f>_xlfn.CEILING.MATH(G69*$K$1)</f>
        <v/>
      </c>
    </row>
    <row r="70" ht="36" customFormat="1" customHeight="1" s="62">
      <c r="A70" s="60" t="inlineStr">
        <is>
          <t>Mobile</t>
        </is>
      </c>
      <c r="B70" s="60" t="inlineStr">
        <is>
          <t>UI Module</t>
        </is>
      </c>
      <c r="C70" s="67" t="inlineStr">
        <is>
          <t>Custom Field Validations , Java scripting , Front end coding</t>
        </is>
      </c>
      <c r="D70" s="63" t="inlineStr">
        <is>
          <t>Complex</t>
        </is>
      </c>
      <c r="E70" s="159">
        <f>G62</f>
        <v/>
      </c>
      <c r="F70" s="159">
        <f>_xlfn.CEILING.MATH(E70*$K$1)</f>
        <v/>
      </c>
      <c r="G70" s="159">
        <f>_xlfn.CEILING.MATH(F70*$K$1)</f>
        <v/>
      </c>
      <c r="H70" s="159">
        <f>_xlfn.CEILING.MATH(G70*$K$1)</f>
        <v/>
      </c>
    </row>
    <row r="71" ht="36" customFormat="1" customHeight="1" s="62">
      <c r="A71" s="60" t="inlineStr">
        <is>
          <t>Mobile</t>
        </is>
      </c>
      <c r="B71" s="60" t="inlineStr">
        <is>
          <t>BL</t>
        </is>
      </c>
      <c r="C71" s="67" t="inlineStr">
        <is>
          <t>Business Logic &amp; Validations</t>
        </is>
      </c>
      <c r="D71" s="63" t="inlineStr">
        <is>
          <t>Complex</t>
        </is>
      </c>
      <c r="E71" s="159">
        <f>G63</f>
        <v/>
      </c>
      <c r="F71" s="159">
        <f>_xlfn.CEILING.MATH(E71*$K$1)</f>
        <v/>
      </c>
      <c r="G71" s="159">
        <f>_xlfn.CEILING.MATH(F71*$K$1)</f>
        <v/>
      </c>
      <c r="H71" s="159">
        <f>_xlfn.CEILING.MATH(G71*$K$1)</f>
        <v/>
      </c>
    </row>
    <row r="72" ht="36" customFormat="1" customHeight="1" s="62">
      <c r="A72" s="60" t="inlineStr">
        <is>
          <t>Mobile</t>
        </is>
      </c>
      <c r="B72" s="60" t="inlineStr">
        <is>
          <t>General</t>
        </is>
      </c>
      <c r="C72" s="67" t="n"/>
      <c r="D72" s="63" t="inlineStr">
        <is>
          <t>Complex</t>
        </is>
      </c>
      <c r="E72" s="159">
        <f>G64</f>
        <v/>
      </c>
      <c r="F72" s="159">
        <f>_xlfn.CEILING.MATH(E72*$K$1)</f>
        <v/>
      </c>
      <c r="G72" s="159">
        <f>_xlfn.CEILING.MATH(F72*$K$1)</f>
        <v/>
      </c>
      <c r="H72" s="159">
        <f>_xlfn.CEILING.MATH(G72*$K$1)</f>
        <v/>
      </c>
    </row>
    <row r="73" ht="36" customFormat="1" customHeight="1" s="62">
      <c r="A73" s="60" t="inlineStr">
        <is>
          <t>Mobile</t>
        </is>
      </c>
      <c r="B73" s="60" t="inlineStr">
        <is>
          <t>Service API</t>
        </is>
      </c>
      <c r="C73" s="67" t="n"/>
      <c r="D73" s="63" t="inlineStr">
        <is>
          <t>Complex</t>
        </is>
      </c>
      <c r="E73" s="159">
        <f>G65</f>
        <v/>
      </c>
      <c r="F73" s="159">
        <f>_xlfn.CEILING.MATH(E73*$K$1)</f>
        <v/>
      </c>
      <c r="G73" s="159">
        <f>_xlfn.CEILING.MATH(F73*$K$1)</f>
        <v/>
      </c>
      <c r="H73" s="159">
        <f>_xlfn.CEILING.MATH(G73*$K$1)</f>
        <v/>
      </c>
    </row>
    <row r="74" ht="36" customFormat="1" customHeight="1" s="62">
      <c r="A74" s="60" t="inlineStr">
        <is>
          <t>Mobile</t>
        </is>
      </c>
      <c r="B74" s="60" t="inlineStr">
        <is>
          <t>DB Structure</t>
        </is>
      </c>
      <c r="C74" s="67" t="n"/>
      <c r="D74" s="63" t="inlineStr">
        <is>
          <t>Complex</t>
        </is>
      </c>
      <c r="E74" s="159">
        <f>G66</f>
        <v/>
      </c>
      <c r="F74" s="159">
        <f>_xlfn.CEILING.MATH(E74*$K$1)</f>
        <v/>
      </c>
      <c r="G74" s="159">
        <f>_xlfn.CEILING.MATH(F74*$K$1)</f>
        <v/>
      </c>
      <c r="H74" s="159">
        <f>_xlfn.CEILING.MATH(G74*$K$1)</f>
        <v/>
      </c>
    </row>
    <row r="75" ht="36" customFormat="1" customHeight="1" s="62">
      <c r="A75" s="60" t="inlineStr">
        <is>
          <t>Mobile</t>
        </is>
      </c>
      <c r="B75" s="60" t="inlineStr">
        <is>
          <t>DB Programming</t>
        </is>
      </c>
      <c r="C75" s="67" t="n"/>
      <c r="D75" s="63" t="inlineStr">
        <is>
          <t>Complex</t>
        </is>
      </c>
      <c r="E75" s="159">
        <f>G67</f>
        <v/>
      </c>
      <c r="F75" s="159">
        <f>_xlfn.CEILING.MATH(E75*$K$1)</f>
        <v/>
      </c>
      <c r="G75" s="159">
        <f>_xlfn.CEILING.MATH(F75*$K$1)</f>
        <v/>
      </c>
      <c r="H75" s="159">
        <f>_xlfn.CEILING.MATH(G75*$K$1)</f>
        <v/>
      </c>
    </row>
    <row r="76" ht="36" customFormat="1" customHeight="1" s="62">
      <c r="A76" s="60" t="inlineStr">
        <is>
          <t>Mobile</t>
        </is>
      </c>
      <c r="B76" s="60" t="inlineStr">
        <is>
          <t>DB UDF</t>
        </is>
      </c>
      <c r="C76" s="67" t="n"/>
      <c r="D76" s="63" t="inlineStr">
        <is>
          <t>Complex</t>
        </is>
      </c>
      <c r="E76" s="159">
        <f>G68</f>
        <v/>
      </c>
      <c r="F76" s="159">
        <f>_xlfn.CEILING.MATH(E76*$K$1)</f>
        <v/>
      </c>
      <c r="G76" s="159">
        <f>_xlfn.CEILING.MATH(F76*$K$1)</f>
        <v/>
      </c>
      <c r="H76" s="159">
        <f>_xlfn.CEILING.MATH(G76*$K$1)</f>
        <v/>
      </c>
    </row>
    <row r="77" ht="36" customFormat="1" customHeight="1" s="62">
      <c r="A77" s="60" t="inlineStr">
        <is>
          <t>Web</t>
        </is>
      </c>
      <c r="B77" s="60" t="inlineStr">
        <is>
          <t xml:space="preserve">UI Design </t>
        </is>
      </c>
      <c r="C77" s="67" t="inlineStr">
        <is>
          <t xml:space="preserve">Cosmetic Updates or Additions , Label Updates , Non Transactional Modification , New Form or Fields , Layout change </t>
        </is>
      </c>
      <c r="D77" s="63" t="inlineStr">
        <is>
          <t>Simple</t>
        </is>
      </c>
      <c r="E77" s="159" t="n">
        <v>0.5</v>
      </c>
      <c r="F77" s="159">
        <f>_xlfn.CEILING.MATH(E77*$J$1)</f>
        <v/>
      </c>
      <c r="G77" s="159">
        <f>_xlfn.CEILING.MATH(F77*$J$1)</f>
        <v/>
      </c>
      <c r="H77" s="159">
        <f>_xlfn.CEILING.MATH(G77*$J$1)</f>
        <v/>
      </c>
    </row>
    <row r="78" ht="36" customFormat="1" customHeight="1" s="62">
      <c r="A78" s="60" t="inlineStr">
        <is>
          <t>Web</t>
        </is>
      </c>
      <c r="B78" s="60" t="inlineStr">
        <is>
          <t>UI Module</t>
        </is>
      </c>
      <c r="C78" s="67" t="inlineStr">
        <is>
          <t>Custom Field Validations , Java scripting , Front end coding</t>
        </is>
      </c>
      <c r="D78" s="63" t="inlineStr">
        <is>
          <t>Simple</t>
        </is>
      </c>
      <c r="E78" s="159" t="n">
        <v>0.5</v>
      </c>
      <c r="F78" s="159">
        <f>_xlfn.CEILING.MATH(E78*$J$1)</f>
        <v/>
      </c>
      <c r="G78" s="159">
        <f>_xlfn.CEILING.MATH(F78*$J$1)</f>
        <v/>
      </c>
      <c r="H78" s="159">
        <f>_xlfn.CEILING.MATH(G78*$J$1)</f>
        <v/>
      </c>
    </row>
    <row r="79" ht="36" customFormat="1" customHeight="1" s="62">
      <c r="A79" s="60" t="inlineStr">
        <is>
          <t>Web</t>
        </is>
      </c>
      <c r="B79" s="60" t="inlineStr">
        <is>
          <t>BL</t>
        </is>
      </c>
      <c r="C79" s="67" t="inlineStr">
        <is>
          <t>Business Logic &amp; Validations</t>
        </is>
      </c>
      <c r="D79" s="63" t="inlineStr">
        <is>
          <t>Simple</t>
        </is>
      </c>
      <c r="E79" s="159" t="n">
        <v>1</v>
      </c>
      <c r="F79" s="159">
        <f>_xlfn.CEILING.MATH(E79*$J$1)</f>
        <v/>
      </c>
      <c r="G79" s="159">
        <f>_xlfn.CEILING.MATH(F79*$J$1)</f>
        <v/>
      </c>
      <c r="H79" s="159">
        <f>_xlfn.CEILING.MATH(G79*$J$1)</f>
        <v/>
      </c>
    </row>
    <row r="80" ht="36" customFormat="1" customHeight="1" s="62">
      <c r="A80" s="60" t="inlineStr">
        <is>
          <t>Web</t>
        </is>
      </c>
      <c r="B80" s="60" t="inlineStr">
        <is>
          <t>General</t>
        </is>
      </c>
      <c r="C80" s="67" t="n"/>
      <c r="D80" s="63" t="inlineStr">
        <is>
          <t>Simple</t>
        </is>
      </c>
      <c r="E80" s="159" t="n">
        <v>0.5</v>
      </c>
      <c r="F80" s="159">
        <f>_xlfn.CEILING.MATH(E80*$J$1)</f>
        <v/>
      </c>
      <c r="G80" s="159">
        <f>_xlfn.CEILING.MATH(F80*$J$1)</f>
        <v/>
      </c>
      <c r="H80" s="159">
        <f>_xlfn.CEILING.MATH(G80*$J$1)</f>
        <v/>
      </c>
    </row>
    <row r="81" ht="36" customFormat="1" customHeight="1" s="62">
      <c r="A81" s="60" t="inlineStr">
        <is>
          <t>Web</t>
        </is>
      </c>
      <c r="B81" s="60" t="inlineStr">
        <is>
          <t>Service API</t>
        </is>
      </c>
      <c r="C81" s="67" t="n"/>
      <c r="D81" s="63" t="inlineStr">
        <is>
          <t>Simple</t>
        </is>
      </c>
      <c r="E81" s="159" t="n">
        <v>1</v>
      </c>
      <c r="F81" s="159">
        <f>_xlfn.CEILING.MATH(E81*$J$1)</f>
        <v/>
      </c>
      <c r="G81" s="159">
        <f>_xlfn.CEILING.MATH(F81*$J$1)</f>
        <v/>
      </c>
      <c r="H81" s="159">
        <f>_xlfn.CEILING.MATH(G81*$J$1)</f>
        <v/>
      </c>
    </row>
    <row r="82" ht="36" customFormat="1" customHeight="1" s="62">
      <c r="A82" s="60" t="inlineStr">
        <is>
          <t>Web</t>
        </is>
      </c>
      <c r="B82" s="60" t="inlineStr">
        <is>
          <t>DB Structure</t>
        </is>
      </c>
      <c r="C82" s="67" t="n"/>
      <c r="D82" s="63" t="inlineStr">
        <is>
          <t>Simple</t>
        </is>
      </c>
      <c r="E82" s="159" t="n">
        <v>0.5</v>
      </c>
      <c r="F82" s="159">
        <f>_xlfn.CEILING.MATH(E82*$J$1)</f>
        <v/>
      </c>
      <c r="G82" s="159">
        <f>_xlfn.CEILING.MATH(F82*$J$1)</f>
        <v/>
      </c>
      <c r="H82" s="159">
        <f>_xlfn.CEILING.MATH(G82*$J$1)</f>
        <v/>
      </c>
    </row>
    <row r="83" ht="36" customFormat="1" customHeight="1" s="62">
      <c r="A83" s="60" t="inlineStr">
        <is>
          <t>Web</t>
        </is>
      </c>
      <c r="B83" s="60" t="inlineStr">
        <is>
          <t>DB Programming</t>
        </is>
      </c>
      <c r="C83" s="67" t="n"/>
      <c r="D83" s="63" t="inlineStr">
        <is>
          <t>Simple</t>
        </is>
      </c>
      <c r="E83" s="159" t="n">
        <v>0.5</v>
      </c>
      <c r="F83" s="159">
        <f>_xlfn.CEILING.MATH(E83*$J$1)</f>
        <v/>
      </c>
      <c r="G83" s="159">
        <f>_xlfn.CEILING.MATH(F83*$J$1)</f>
        <v/>
      </c>
      <c r="H83" s="159">
        <f>_xlfn.CEILING.MATH(G83*$J$1)</f>
        <v/>
      </c>
    </row>
    <row r="84" ht="36" customFormat="1" customHeight="1" s="62">
      <c r="A84" s="60" t="inlineStr">
        <is>
          <t>Web</t>
        </is>
      </c>
      <c r="B84" s="60" t="inlineStr">
        <is>
          <t>DB UDF</t>
        </is>
      </c>
      <c r="C84" s="67" t="n"/>
      <c r="D84" s="63" t="inlineStr">
        <is>
          <t>Simple</t>
        </is>
      </c>
      <c r="E84" s="159" t="n">
        <v>0.5</v>
      </c>
      <c r="F84" s="159">
        <f>_xlfn.CEILING.MATH(E84*$J$1)</f>
        <v/>
      </c>
      <c r="G84" s="159">
        <f>_xlfn.CEILING.MATH(F84*$J$1)</f>
        <v/>
      </c>
      <c r="H84" s="159">
        <f>_xlfn.CEILING.MATH(G84*$J$1)</f>
        <v/>
      </c>
    </row>
    <row r="85" ht="36" customFormat="1" customHeight="1" s="62">
      <c r="A85" s="60" t="inlineStr">
        <is>
          <t>Web</t>
        </is>
      </c>
      <c r="B85" s="60" t="inlineStr">
        <is>
          <t xml:space="preserve">UI Design </t>
        </is>
      </c>
      <c r="C85" s="67" t="inlineStr">
        <is>
          <t xml:space="preserve">Cosmetic Updates or Additions , Label Updates , Non Transactional Modification , New Form or Fields , Layout change </t>
        </is>
      </c>
      <c r="D85" s="63" t="inlineStr">
        <is>
          <t>Average</t>
        </is>
      </c>
      <c r="E85" s="159">
        <f>G77</f>
        <v/>
      </c>
      <c r="F85" s="159">
        <f>_xlfn.CEILING.MATH(E85*$J$1)</f>
        <v/>
      </c>
      <c r="G85" s="159">
        <f>_xlfn.CEILING.MATH(F85*$J$1)</f>
        <v/>
      </c>
      <c r="H85" s="159">
        <f>_xlfn.CEILING.MATH(G85*$J$1)</f>
        <v/>
      </c>
    </row>
    <row r="86" ht="36" customFormat="1" customHeight="1" s="62">
      <c r="A86" s="60" t="inlineStr">
        <is>
          <t>Web</t>
        </is>
      </c>
      <c r="B86" s="60" t="inlineStr">
        <is>
          <t>UI Module</t>
        </is>
      </c>
      <c r="C86" s="67" t="inlineStr">
        <is>
          <t>Custom Field Validations , Java scripting , Front end coding</t>
        </is>
      </c>
      <c r="D86" s="63" t="inlineStr">
        <is>
          <t>Average</t>
        </is>
      </c>
      <c r="E86" s="159">
        <f>G78</f>
        <v/>
      </c>
      <c r="F86" s="159">
        <f>_xlfn.CEILING.MATH(E86*$J$1)</f>
        <v/>
      </c>
      <c r="G86" s="159">
        <f>_xlfn.CEILING.MATH(F86*$J$1)</f>
        <v/>
      </c>
      <c r="H86" s="159">
        <f>_xlfn.CEILING.MATH(G86*$J$1)</f>
        <v/>
      </c>
    </row>
    <row r="87" ht="36" customFormat="1" customHeight="1" s="62">
      <c r="A87" s="60" t="inlineStr">
        <is>
          <t>Web</t>
        </is>
      </c>
      <c r="B87" s="60" t="inlineStr">
        <is>
          <t>BL</t>
        </is>
      </c>
      <c r="C87" s="67" t="inlineStr">
        <is>
          <t>Business Logic &amp; Validations</t>
        </is>
      </c>
      <c r="D87" s="63" t="inlineStr">
        <is>
          <t>Average</t>
        </is>
      </c>
      <c r="E87" s="159">
        <f>G79</f>
        <v/>
      </c>
      <c r="F87" s="159">
        <f>_xlfn.CEILING.MATH(E87*$J$1)</f>
        <v/>
      </c>
      <c r="G87" s="159">
        <f>_xlfn.CEILING.MATH(F87*$J$1)</f>
        <v/>
      </c>
      <c r="H87" s="159">
        <f>_xlfn.CEILING.MATH(G87*$J$1)</f>
        <v/>
      </c>
    </row>
    <row r="88" ht="36" customFormat="1" customHeight="1" s="62">
      <c r="A88" s="60" t="inlineStr">
        <is>
          <t>Web</t>
        </is>
      </c>
      <c r="B88" s="60" t="inlineStr">
        <is>
          <t>General</t>
        </is>
      </c>
      <c r="C88" s="67" t="n"/>
      <c r="D88" s="63" t="inlineStr">
        <is>
          <t>Average</t>
        </is>
      </c>
      <c r="E88" s="159">
        <f>G80</f>
        <v/>
      </c>
      <c r="F88" s="159">
        <f>_xlfn.CEILING.MATH(E88*$J$1)</f>
        <v/>
      </c>
      <c r="G88" s="159">
        <f>_xlfn.CEILING.MATH(F88*$J$1)</f>
        <v/>
      </c>
      <c r="H88" s="159">
        <f>_xlfn.CEILING.MATH(G88*$J$1)</f>
        <v/>
      </c>
    </row>
    <row r="89" ht="36" customFormat="1" customHeight="1" s="62">
      <c r="A89" s="60" t="inlineStr">
        <is>
          <t>Web</t>
        </is>
      </c>
      <c r="B89" s="60" t="inlineStr">
        <is>
          <t>Service API</t>
        </is>
      </c>
      <c r="C89" s="67" t="n"/>
      <c r="D89" s="63" t="inlineStr">
        <is>
          <t>Average</t>
        </is>
      </c>
      <c r="E89" s="159">
        <f>G81</f>
        <v/>
      </c>
      <c r="F89" s="159">
        <f>_xlfn.CEILING.MATH(E89*$J$1)</f>
        <v/>
      </c>
      <c r="G89" s="159">
        <f>_xlfn.CEILING.MATH(F89*$J$1)</f>
        <v/>
      </c>
      <c r="H89" s="159">
        <f>_xlfn.CEILING.MATH(G89*$J$1)</f>
        <v/>
      </c>
    </row>
    <row r="90" ht="36" customFormat="1" customHeight="1" s="62">
      <c r="A90" s="60" t="inlineStr">
        <is>
          <t>Web</t>
        </is>
      </c>
      <c r="B90" s="60" t="inlineStr">
        <is>
          <t>DB Structure</t>
        </is>
      </c>
      <c r="C90" s="67" t="n"/>
      <c r="D90" s="63" t="inlineStr">
        <is>
          <t>Average</t>
        </is>
      </c>
      <c r="E90" s="159">
        <f>G82</f>
        <v/>
      </c>
      <c r="F90" s="159">
        <f>_xlfn.CEILING.MATH(E90*$J$1)</f>
        <v/>
      </c>
      <c r="G90" s="159">
        <f>_xlfn.CEILING.MATH(F90*$J$1)</f>
        <v/>
      </c>
      <c r="H90" s="159">
        <f>_xlfn.CEILING.MATH(G90*$J$1)</f>
        <v/>
      </c>
    </row>
    <row r="91" ht="36" customFormat="1" customHeight="1" s="62">
      <c r="A91" s="60" t="inlineStr">
        <is>
          <t>Web</t>
        </is>
      </c>
      <c r="B91" s="60" t="inlineStr">
        <is>
          <t>DB Programming</t>
        </is>
      </c>
      <c r="C91" s="67" t="n"/>
      <c r="D91" s="63" t="inlineStr">
        <is>
          <t>Average</t>
        </is>
      </c>
      <c r="E91" s="159">
        <f>G83</f>
        <v/>
      </c>
      <c r="F91" s="159">
        <f>_xlfn.CEILING.MATH(E91*$J$1)</f>
        <v/>
      </c>
      <c r="G91" s="159">
        <f>_xlfn.CEILING.MATH(F91*$J$1)</f>
        <v/>
      </c>
      <c r="H91" s="159">
        <f>_xlfn.CEILING.MATH(G91*$J$1)</f>
        <v/>
      </c>
    </row>
    <row r="92" ht="36" customFormat="1" customHeight="1" s="62">
      <c r="A92" s="60" t="inlineStr">
        <is>
          <t>Web</t>
        </is>
      </c>
      <c r="B92" s="60" t="inlineStr">
        <is>
          <t>DB UDF</t>
        </is>
      </c>
      <c r="C92" s="67" t="n"/>
      <c r="D92" s="63" t="inlineStr">
        <is>
          <t>Average</t>
        </is>
      </c>
      <c r="E92" s="159">
        <f>G84</f>
        <v/>
      </c>
      <c r="F92" s="159">
        <f>_xlfn.CEILING.MATH(E92*$J$1)</f>
        <v/>
      </c>
      <c r="G92" s="159">
        <f>_xlfn.CEILING.MATH(F92*$J$1)</f>
        <v/>
      </c>
      <c r="H92" s="159">
        <f>_xlfn.CEILING.MATH(G92*$J$1)</f>
        <v/>
      </c>
    </row>
    <row r="93" ht="36" customFormat="1" customHeight="1" s="62">
      <c r="A93" s="60" t="inlineStr">
        <is>
          <t>Web</t>
        </is>
      </c>
      <c r="B93" s="60" t="inlineStr">
        <is>
          <t xml:space="preserve">UI Design </t>
        </is>
      </c>
      <c r="C93" s="67" t="inlineStr">
        <is>
          <t xml:space="preserve">Cosmetic Updates or Additions , Label Updates , Non Transactional Modification , New Form or Fields , Layout change </t>
        </is>
      </c>
      <c r="D93" s="63" t="inlineStr">
        <is>
          <t>Complex</t>
        </is>
      </c>
      <c r="E93" s="159">
        <f>G85</f>
        <v/>
      </c>
      <c r="F93" s="159">
        <f>_xlfn.CEILING.MATH(E93*$J$1)</f>
        <v/>
      </c>
      <c r="G93" s="159">
        <f>_xlfn.CEILING.MATH(F93*$J$1)</f>
        <v/>
      </c>
      <c r="H93" s="159">
        <f>_xlfn.CEILING.MATH(G93*$J$1)</f>
        <v/>
      </c>
    </row>
    <row r="94" ht="36" customFormat="1" customHeight="1" s="62">
      <c r="A94" s="60" t="inlineStr">
        <is>
          <t>Web</t>
        </is>
      </c>
      <c r="B94" s="60" t="inlineStr">
        <is>
          <t>UI Module</t>
        </is>
      </c>
      <c r="C94" s="67" t="inlineStr">
        <is>
          <t>Custom Field Validations , Java scripting , Front end coding</t>
        </is>
      </c>
      <c r="D94" s="63" t="inlineStr">
        <is>
          <t>Complex</t>
        </is>
      </c>
      <c r="E94" s="159">
        <f>G86</f>
        <v/>
      </c>
      <c r="F94" s="159">
        <f>_xlfn.CEILING.MATH(E94*$J$1)</f>
        <v/>
      </c>
      <c r="G94" s="159">
        <f>_xlfn.CEILING.MATH(F94*$J$1)</f>
        <v/>
      </c>
      <c r="H94" s="159">
        <f>_xlfn.CEILING.MATH(G94*$J$1)</f>
        <v/>
      </c>
    </row>
    <row r="95" ht="36" customFormat="1" customHeight="1" s="62">
      <c r="A95" s="60" t="inlineStr">
        <is>
          <t>Web</t>
        </is>
      </c>
      <c r="B95" s="60" t="inlineStr">
        <is>
          <t>BL</t>
        </is>
      </c>
      <c r="C95" s="67" t="inlineStr">
        <is>
          <t>Business Logic &amp; Validations</t>
        </is>
      </c>
      <c r="D95" s="63" t="inlineStr">
        <is>
          <t>Complex</t>
        </is>
      </c>
      <c r="E95" s="159">
        <f>G87</f>
        <v/>
      </c>
      <c r="F95" s="159">
        <f>_xlfn.CEILING.MATH(E95*$J$1)</f>
        <v/>
      </c>
      <c r="G95" s="159">
        <f>_xlfn.CEILING.MATH(F95*$J$1)</f>
        <v/>
      </c>
      <c r="H95" s="159">
        <f>_xlfn.CEILING.MATH(G95*$J$1)</f>
        <v/>
      </c>
    </row>
    <row r="96" ht="36" customFormat="1" customHeight="1" s="62">
      <c r="A96" s="60" t="inlineStr">
        <is>
          <t>Web</t>
        </is>
      </c>
      <c r="B96" s="60" t="inlineStr">
        <is>
          <t>General</t>
        </is>
      </c>
      <c r="C96" s="67" t="n"/>
      <c r="D96" s="63" t="inlineStr">
        <is>
          <t>Complex</t>
        </is>
      </c>
      <c r="E96" s="159">
        <f>G88</f>
        <v/>
      </c>
      <c r="F96" s="159">
        <f>_xlfn.CEILING.MATH(E96*$J$1)</f>
        <v/>
      </c>
      <c r="G96" s="159">
        <f>_xlfn.CEILING.MATH(F96*$J$1)</f>
        <v/>
      </c>
      <c r="H96" s="159">
        <f>_xlfn.CEILING.MATH(G96*$J$1)</f>
        <v/>
      </c>
    </row>
    <row r="97" ht="36" customFormat="1" customHeight="1" s="62">
      <c r="A97" s="60" t="inlineStr">
        <is>
          <t>Web</t>
        </is>
      </c>
      <c r="B97" s="60" t="inlineStr">
        <is>
          <t>Service API</t>
        </is>
      </c>
      <c r="C97" s="67" t="n"/>
      <c r="D97" s="63" t="inlineStr">
        <is>
          <t>Complex</t>
        </is>
      </c>
      <c r="E97" s="159">
        <f>G89</f>
        <v/>
      </c>
      <c r="F97" s="159">
        <f>_xlfn.CEILING.MATH(E97*$J$1)</f>
        <v/>
      </c>
      <c r="G97" s="159">
        <f>_xlfn.CEILING.MATH(F97*$J$1)</f>
        <v/>
      </c>
      <c r="H97" s="159">
        <f>_xlfn.CEILING.MATH(G97*$J$1)</f>
        <v/>
      </c>
    </row>
    <row r="98" ht="36" customFormat="1" customHeight="1" s="62">
      <c r="A98" s="60" t="inlineStr">
        <is>
          <t>Web</t>
        </is>
      </c>
      <c r="B98" s="60" t="inlineStr">
        <is>
          <t>DB Structure</t>
        </is>
      </c>
      <c r="C98" s="67" t="n"/>
      <c r="D98" s="63" t="inlineStr">
        <is>
          <t>Complex</t>
        </is>
      </c>
      <c r="E98" s="159">
        <f>G90</f>
        <v/>
      </c>
      <c r="F98" s="159">
        <f>_xlfn.CEILING.MATH(E98*$J$1)</f>
        <v/>
      </c>
      <c r="G98" s="159">
        <f>_xlfn.CEILING.MATH(F98*$J$1)</f>
        <v/>
      </c>
      <c r="H98" s="159">
        <f>_xlfn.CEILING.MATH(G98*$J$1)</f>
        <v/>
      </c>
    </row>
    <row r="99" ht="36" customFormat="1" customHeight="1" s="62">
      <c r="A99" s="60" t="inlineStr">
        <is>
          <t>Web</t>
        </is>
      </c>
      <c r="B99" s="60" t="inlineStr">
        <is>
          <t>DB Programming</t>
        </is>
      </c>
      <c r="C99" s="67" t="n"/>
      <c r="D99" s="63" t="inlineStr">
        <is>
          <t>Complex</t>
        </is>
      </c>
      <c r="E99" s="159">
        <f>G91</f>
        <v/>
      </c>
      <c r="F99" s="159">
        <f>_xlfn.CEILING.MATH(E99*$J$1)</f>
        <v/>
      </c>
      <c r="G99" s="159">
        <f>_xlfn.CEILING.MATH(F99*$J$1)</f>
        <v/>
      </c>
      <c r="H99" s="159">
        <f>_xlfn.CEILING.MATH(G99*$J$1)</f>
        <v/>
      </c>
    </row>
    <row r="100" ht="36" customFormat="1" customHeight="1" s="62">
      <c r="A100" s="60" t="inlineStr">
        <is>
          <t>Web</t>
        </is>
      </c>
      <c r="B100" s="60" t="inlineStr">
        <is>
          <t>DB UDF</t>
        </is>
      </c>
      <c r="C100" s="67" t="n"/>
      <c r="D100" s="63" t="inlineStr">
        <is>
          <t>Complex</t>
        </is>
      </c>
      <c r="E100" s="159">
        <f>G92</f>
        <v/>
      </c>
      <c r="F100" s="159">
        <f>_xlfn.CEILING.MATH(E100*$J$1)</f>
        <v/>
      </c>
      <c r="G100" s="159">
        <f>_xlfn.CEILING.MATH(F100*$J$1)</f>
        <v/>
      </c>
      <c r="H100" s="159">
        <f>_xlfn.CEILING.MATH(G100*$J$1)</f>
        <v/>
      </c>
    </row>
    <row r="101" ht="36" customFormat="1" customHeight="1" s="62">
      <c r="A101" s="60" t="inlineStr">
        <is>
          <t>AI/ML Model</t>
        </is>
      </c>
      <c r="B101" s="60" t="inlineStr">
        <is>
          <t>Data sources</t>
        </is>
      </c>
      <c r="C101" s="67" t="inlineStr">
        <is>
          <t>Data Source Identification: Number of websites, APIs, or repositories to scrape.</t>
        </is>
      </c>
      <c r="D101" s="63" t="inlineStr">
        <is>
          <t>Simple</t>
        </is>
      </c>
      <c r="E101" s="159" t="n">
        <v>3</v>
      </c>
      <c r="F101" s="159" t="n">
        <v>5</v>
      </c>
      <c r="G101" s="159" t="n">
        <v>8</v>
      </c>
      <c r="H101" s="159" t="n">
        <v>12</v>
      </c>
    </row>
    <row r="102" ht="36" customFormat="1" customHeight="1" s="62">
      <c r="A102" s="60" t="inlineStr">
        <is>
          <t>AI/ML Model</t>
        </is>
      </c>
      <c r="B102" s="60" t="inlineStr">
        <is>
          <t>Extraction Method</t>
        </is>
      </c>
      <c r="C102" s="67" t="inlineStr">
        <is>
          <t>Web scraping libraries (e.g., BeautifulSoup, Scrapy).</t>
        </is>
      </c>
      <c r="D102" s="63" t="inlineStr">
        <is>
          <t>Simple</t>
        </is>
      </c>
      <c r="E102" s="159" t="n">
        <v>3</v>
      </c>
      <c r="F102" s="159" t="n">
        <v>5</v>
      </c>
      <c r="G102" s="159" t="n">
        <v>8</v>
      </c>
      <c r="H102" s="159" t="n">
        <v>12</v>
      </c>
    </row>
    <row r="103" ht="36" customFormat="1" customHeight="1" s="62">
      <c r="A103" s="60" t="inlineStr">
        <is>
          <t>AI/ML Model</t>
        </is>
      </c>
      <c r="B103" s="60" t="inlineStr">
        <is>
          <t>Extraction Method</t>
        </is>
      </c>
      <c r="C103" s="67" t="inlineStr">
        <is>
          <t>API integration (if available).</t>
        </is>
      </c>
      <c r="D103" s="63" t="inlineStr">
        <is>
          <t>Simple</t>
        </is>
      </c>
      <c r="E103" s="159" t="n">
        <v>3</v>
      </c>
      <c r="F103" s="159" t="n">
        <v>5</v>
      </c>
      <c r="G103" s="159" t="n">
        <v>8</v>
      </c>
      <c r="H103" s="159" t="n">
        <v>12</v>
      </c>
    </row>
    <row r="104" ht="36" customFormat="1" customHeight="1" s="62">
      <c r="A104" s="60" t="inlineStr">
        <is>
          <t>AI/ML Model</t>
        </is>
      </c>
      <c r="B104" s="60" t="inlineStr">
        <is>
          <t>Data Cleaning &amp; Pre-processing</t>
        </is>
      </c>
      <c r="C104" s="67" t="inlineStr">
        <is>
          <t>Removing noise, duplicates, and irrelevant data.</t>
        </is>
      </c>
      <c r="D104" s="63" t="inlineStr">
        <is>
          <t>Simple</t>
        </is>
      </c>
      <c r="E104" s="159" t="n">
        <v>3</v>
      </c>
      <c r="F104" s="159" t="n">
        <v>5</v>
      </c>
      <c r="G104" s="159" t="n">
        <v>8</v>
      </c>
      <c r="H104" s="159" t="n">
        <v>12</v>
      </c>
    </row>
    <row r="105" ht="36" customFormat="1" customHeight="1" s="62">
      <c r="A105" s="60" t="inlineStr">
        <is>
          <t>AI/ML Model</t>
        </is>
      </c>
      <c r="B105" s="60" t="inlineStr">
        <is>
          <t>Data Cleaning &amp; Pre-processing</t>
        </is>
      </c>
      <c r="C105" s="67" t="inlineStr">
        <is>
          <t>Handling different formats (JSON, CSV, XML).</t>
        </is>
      </c>
      <c r="D105" s="63" t="inlineStr">
        <is>
          <t>Simple</t>
        </is>
      </c>
      <c r="E105" s="159" t="n">
        <v>3</v>
      </c>
      <c r="F105" s="159" t="n">
        <v>5</v>
      </c>
      <c r="G105" s="159" t="n">
        <v>8</v>
      </c>
      <c r="H105" s="159" t="n">
        <v>12</v>
      </c>
    </row>
    <row r="106" ht="36" customFormat="1" customHeight="1" s="62">
      <c r="A106" s="60" t="inlineStr">
        <is>
          <t>AI/ML Model</t>
        </is>
      </c>
      <c r="B106" s="60" t="inlineStr">
        <is>
          <t>Compliance</t>
        </is>
      </c>
      <c r="C106" s="67" t="inlineStr">
        <is>
          <t>Compliance: Ensuring adherence to data scraping laws (robots.txt, privacy policies).</t>
        </is>
      </c>
      <c r="D106" s="63" t="inlineStr">
        <is>
          <t>Simple</t>
        </is>
      </c>
      <c r="E106" s="159" t="n">
        <v>3</v>
      </c>
      <c r="F106" s="159" t="n">
        <v>5</v>
      </c>
      <c r="G106" s="159" t="n">
        <v>8</v>
      </c>
      <c r="H106" s="159" t="n">
        <v>12</v>
      </c>
    </row>
    <row r="107" ht="36" customFormat="1" customHeight="1" s="62">
      <c r="A107" s="60" t="inlineStr">
        <is>
          <t>AI/ML Model</t>
        </is>
      </c>
      <c r="B107" s="60" t="inlineStr">
        <is>
          <t>Storage</t>
        </is>
      </c>
      <c r="C107" s="67" t="inlineStr">
        <is>
          <t>Storage: Where and how scraped data will be stored (cloud, database).</t>
        </is>
      </c>
      <c r="D107" s="63" t="inlineStr">
        <is>
          <t>Simple</t>
        </is>
      </c>
      <c r="E107" s="159" t="n">
        <v>3</v>
      </c>
      <c r="F107" s="159" t="n">
        <v>5</v>
      </c>
      <c r="G107" s="159" t="n">
        <v>8</v>
      </c>
      <c r="H107" s="159" t="n">
        <v>12</v>
      </c>
    </row>
    <row r="108" ht="36" customFormat="1" customHeight="1" s="62">
      <c r="A108" s="60" t="inlineStr">
        <is>
          <t>AI/ML Model</t>
        </is>
      </c>
      <c r="B108" s="60" t="inlineStr">
        <is>
          <t>Data sources</t>
        </is>
      </c>
      <c r="C108" s="67" t="inlineStr">
        <is>
          <t>Data Source Identification: Number of websites, APIs, or repositories to scrape.</t>
        </is>
      </c>
      <c r="D108" s="63" t="inlineStr">
        <is>
          <t>Average</t>
        </is>
      </c>
      <c r="E108" s="159" t="n">
        <v>8</v>
      </c>
      <c r="F108" s="159" t="n">
        <v>12</v>
      </c>
      <c r="G108" s="159" t="n">
        <v>24</v>
      </c>
      <c r="H108" s="159" t="n">
        <v>40</v>
      </c>
    </row>
    <row r="109" ht="36" customFormat="1" customHeight="1" s="62">
      <c r="A109" s="60" t="inlineStr">
        <is>
          <t>AI/ML Model</t>
        </is>
      </c>
      <c r="B109" s="60" t="inlineStr">
        <is>
          <t>Extraction Method</t>
        </is>
      </c>
      <c r="C109" s="67" t="inlineStr">
        <is>
          <t>Web scraping libraries (e.g., BeautifulSoup, Scrapy).</t>
        </is>
      </c>
      <c r="D109" s="63" t="inlineStr">
        <is>
          <t>Average</t>
        </is>
      </c>
      <c r="E109" s="159" t="n">
        <v>8</v>
      </c>
      <c r="F109" s="159" t="n">
        <v>12</v>
      </c>
      <c r="G109" s="159" t="n">
        <v>24</v>
      </c>
      <c r="H109" s="159" t="n">
        <v>40</v>
      </c>
    </row>
    <row r="110" ht="36" customFormat="1" customHeight="1" s="62">
      <c r="A110" s="60" t="inlineStr">
        <is>
          <t>AI/ML Model</t>
        </is>
      </c>
      <c r="B110" s="60" t="inlineStr">
        <is>
          <t>Extraction Method</t>
        </is>
      </c>
      <c r="C110" s="67" t="inlineStr">
        <is>
          <t>API integration (if available).</t>
        </is>
      </c>
      <c r="D110" s="63" t="inlineStr">
        <is>
          <t>Average</t>
        </is>
      </c>
      <c r="E110" s="159" t="n">
        <v>8</v>
      </c>
      <c r="F110" s="159" t="n">
        <v>12</v>
      </c>
      <c r="G110" s="159" t="n">
        <v>24</v>
      </c>
      <c r="H110" s="159" t="n">
        <v>40</v>
      </c>
    </row>
    <row r="111" ht="36" customFormat="1" customHeight="1" s="62">
      <c r="A111" s="60" t="inlineStr">
        <is>
          <t>AI/ML Model</t>
        </is>
      </c>
      <c r="B111" s="60" t="inlineStr">
        <is>
          <t>Data Cleaning &amp; Pre-processing</t>
        </is>
      </c>
      <c r="C111" s="67" t="inlineStr">
        <is>
          <t>Removing noise, duplicates, and irrelevant data.</t>
        </is>
      </c>
      <c r="D111" s="63" t="inlineStr">
        <is>
          <t>Average</t>
        </is>
      </c>
      <c r="E111" s="159" t="n">
        <v>8</v>
      </c>
      <c r="F111" s="159" t="n">
        <v>12</v>
      </c>
      <c r="G111" s="159" t="n">
        <v>24</v>
      </c>
      <c r="H111" s="159" t="n">
        <v>40</v>
      </c>
    </row>
    <row r="112" ht="36" customFormat="1" customHeight="1" s="62">
      <c r="A112" s="60" t="inlineStr">
        <is>
          <t>AI/ML Model</t>
        </is>
      </c>
      <c r="B112" s="60" t="inlineStr">
        <is>
          <t>Data Cleaning &amp; Pre-processing</t>
        </is>
      </c>
      <c r="C112" s="67" t="inlineStr">
        <is>
          <t>Handling different formats (JSON, CSV, XML).</t>
        </is>
      </c>
      <c r="D112" s="63" t="inlineStr">
        <is>
          <t>Average</t>
        </is>
      </c>
      <c r="E112" s="159" t="n">
        <v>8</v>
      </c>
      <c r="F112" s="159" t="n">
        <v>12</v>
      </c>
      <c r="G112" s="159" t="n">
        <v>24</v>
      </c>
      <c r="H112" s="159" t="n">
        <v>40</v>
      </c>
    </row>
    <row r="113" ht="36" customFormat="1" customHeight="1" s="62">
      <c r="A113" s="60" t="inlineStr">
        <is>
          <t>AI/ML Model</t>
        </is>
      </c>
      <c r="B113" s="60" t="inlineStr">
        <is>
          <t>Compliance</t>
        </is>
      </c>
      <c r="C113" s="67" t="inlineStr">
        <is>
          <t>Compliance: Ensuring adherence to data scraping laws (robots.txt, privacy policies).</t>
        </is>
      </c>
      <c r="D113" s="63" t="inlineStr">
        <is>
          <t>Average</t>
        </is>
      </c>
      <c r="E113" s="159" t="n">
        <v>8</v>
      </c>
      <c r="F113" s="159" t="n">
        <v>12</v>
      </c>
      <c r="G113" s="159" t="n">
        <v>24</v>
      </c>
      <c r="H113" s="159" t="n">
        <v>40</v>
      </c>
    </row>
    <row r="114" ht="36" customFormat="1" customHeight="1" s="62">
      <c r="A114" s="60" t="inlineStr">
        <is>
          <t>AI/ML Model</t>
        </is>
      </c>
      <c r="B114" s="60" t="inlineStr">
        <is>
          <t>Storage</t>
        </is>
      </c>
      <c r="C114" s="67" t="inlineStr">
        <is>
          <t>Storage: Where and how scraped data will be stored (cloud, database).</t>
        </is>
      </c>
      <c r="D114" s="63" t="inlineStr">
        <is>
          <t>Average</t>
        </is>
      </c>
      <c r="E114" s="159" t="n">
        <v>8</v>
      </c>
      <c r="F114" s="159" t="n">
        <v>12</v>
      </c>
      <c r="G114" s="159" t="n">
        <v>24</v>
      </c>
      <c r="H114" s="159" t="n">
        <v>40</v>
      </c>
    </row>
    <row r="115" ht="36" customFormat="1" customHeight="1" s="62">
      <c r="A115" s="60" t="inlineStr">
        <is>
          <t>AI/ML Model</t>
        </is>
      </c>
      <c r="B115" s="60" t="inlineStr">
        <is>
          <t>Data sources</t>
        </is>
      </c>
      <c r="C115" s="67" t="inlineStr">
        <is>
          <t>Data Source Identification: Number of websites, APIs, or repositories to scrape.</t>
        </is>
      </c>
      <c r="D115" s="63" t="inlineStr">
        <is>
          <t>Complex</t>
        </is>
      </c>
      <c r="E115" s="159" t="n">
        <v>24</v>
      </c>
      <c r="F115" s="159" t="n">
        <v>32</v>
      </c>
      <c r="G115" s="159" t="n">
        <v>48</v>
      </c>
      <c r="H115" s="159" t="n">
        <v>64</v>
      </c>
    </row>
    <row r="116" ht="36" customFormat="1" customHeight="1" s="62">
      <c r="A116" s="60" t="inlineStr">
        <is>
          <t>AI/ML Model</t>
        </is>
      </c>
      <c r="B116" s="60" t="inlineStr">
        <is>
          <t>Extraction Method</t>
        </is>
      </c>
      <c r="C116" s="67" t="inlineStr">
        <is>
          <t>Web scraping libraries (e.g., BeautifulSoup, Scrapy).</t>
        </is>
      </c>
      <c r="D116" s="63" t="inlineStr">
        <is>
          <t>Complex</t>
        </is>
      </c>
      <c r="E116" s="159" t="n">
        <v>24</v>
      </c>
      <c r="F116" s="159" t="n">
        <v>32</v>
      </c>
      <c r="G116" s="159" t="n">
        <v>48</v>
      </c>
      <c r="H116" s="159" t="n">
        <v>64</v>
      </c>
    </row>
    <row r="117" ht="36" customFormat="1" customHeight="1" s="62">
      <c r="A117" s="60" t="inlineStr">
        <is>
          <t>AI/ML Model</t>
        </is>
      </c>
      <c r="B117" s="60" t="inlineStr">
        <is>
          <t>Extraction Method</t>
        </is>
      </c>
      <c r="C117" s="67" t="inlineStr">
        <is>
          <t>API integration (if available).</t>
        </is>
      </c>
      <c r="D117" s="63" t="inlineStr">
        <is>
          <t>Complex</t>
        </is>
      </c>
      <c r="E117" s="159" t="n">
        <v>24</v>
      </c>
      <c r="F117" s="159" t="n">
        <v>32</v>
      </c>
      <c r="G117" s="159" t="n">
        <v>48</v>
      </c>
      <c r="H117" s="159" t="n">
        <v>64</v>
      </c>
    </row>
    <row r="118" ht="36" customFormat="1" customHeight="1" s="62">
      <c r="A118" s="60" t="inlineStr">
        <is>
          <t>AI/ML Model</t>
        </is>
      </c>
      <c r="B118" s="60" t="inlineStr">
        <is>
          <t>Data Cleaning &amp; Pre-processing</t>
        </is>
      </c>
      <c r="C118" s="67" t="inlineStr">
        <is>
          <t>Removing noise, duplicates, and irrelevant data.</t>
        </is>
      </c>
      <c r="D118" s="63" t="inlineStr">
        <is>
          <t>Complex</t>
        </is>
      </c>
      <c r="E118" s="159" t="n">
        <v>24</v>
      </c>
      <c r="F118" s="159" t="n">
        <v>32</v>
      </c>
      <c r="G118" s="159" t="n">
        <v>48</v>
      </c>
      <c r="H118" s="159" t="n">
        <v>64</v>
      </c>
    </row>
    <row r="119" ht="36" customFormat="1" customHeight="1" s="62">
      <c r="A119" s="60" t="inlineStr">
        <is>
          <t>AI/ML Model</t>
        </is>
      </c>
      <c r="B119" s="60" t="inlineStr">
        <is>
          <t>Data Cleaning &amp; Pre-processing</t>
        </is>
      </c>
      <c r="C119" s="67" t="inlineStr">
        <is>
          <t>Handling different formats (JSON, CSV, XML).</t>
        </is>
      </c>
      <c r="D119" s="63" t="inlineStr">
        <is>
          <t>Complex</t>
        </is>
      </c>
      <c r="E119" s="159" t="n">
        <v>24</v>
      </c>
      <c r="F119" s="159" t="n">
        <v>32</v>
      </c>
      <c r="G119" s="159" t="n">
        <v>48</v>
      </c>
      <c r="H119" s="159" t="n">
        <v>64</v>
      </c>
    </row>
    <row r="120" ht="36" customFormat="1" customHeight="1" s="62">
      <c r="A120" s="60" t="inlineStr">
        <is>
          <t>AI/ML Model</t>
        </is>
      </c>
      <c r="B120" s="60" t="inlineStr">
        <is>
          <t>Compliance</t>
        </is>
      </c>
      <c r="C120" s="67" t="inlineStr">
        <is>
          <t>Compliance: Ensuring adherence to data scraping laws (robots.txt, privacy policies).</t>
        </is>
      </c>
      <c r="D120" s="63" t="inlineStr">
        <is>
          <t>Complex</t>
        </is>
      </c>
      <c r="E120" s="159" t="n">
        <v>24</v>
      </c>
      <c r="F120" s="159" t="n">
        <v>32</v>
      </c>
      <c r="G120" s="159" t="n">
        <v>48</v>
      </c>
      <c r="H120" s="159" t="n">
        <v>64</v>
      </c>
    </row>
    <row r="121" ht="36" customFormat="1" customHeight="1" s="62">
      <c r="A121" s="60" t="inlineStr">
        <is>
          <t>AI/ML Model</t>
        </is>
      </c>
      <c r="B121" s="60" t="inlineStr">
        <is>
          <t>Storage</t>
        </is>
      </c>
      <c r="C121" s="67" t="inlineStr">
        <is>
          <t>Storage: Where and how scraped data will be stored (cloud, database).</t>
        </is>
      </c>
      <c r="D121" s="63" t="inlineStr">
        <is>
          <t>Complex</t>
        </is>
      </c>
      <c r="E121" s="159" t="n">
        <v>24</v>
      </c>
      <c r="F121" s="159" t="n">
        <v>32</v>
      </c>
      <c r="G121" s="159" t="n">
        <v>48</v>
      </c>
      <c r="H121" s="159" t="n">
        <v>64</v>
      </c>
    </row>
  </sheetData>
  <sheetProtection selectLockedCells="0" selectUnlockedCells="0" algorithmName="SHA-512" sheet="1" objects="1" insertRows="0" insertHyperlinks="1" autoFilter="0" scenarios="1" formatColumns="1" deleteColumns="1" insertColumns="1" pivotTables="1" deleteRows="1" formatCells="1" saltValue="WWS2X6DEIT2i+Ix5cF+LAQ==" formatRows="1" sort="1" spinCount="100000" hashValue="0OeHg3oyiZeLHpnI9wXdlRv80PcAgMzofc/ZKFeN4vaCKT1fJCBKzAhIrJbdKHwrmOwsZfdb5q0gEqkQwV/RVw=="/>
  <autoFilter ref="A2:H121">
    <filterColumn colId="4" hiddenButton="0" showButton="0"/>
    <filterColumn colId="5" hiddenButton="0" showButton="0"/>
    <filterColumn colId="6" hiddenButton="0" showButton="0"/>
  </autoFilter>
  <mergeCells count="6">
    <mergeCell ref="A2:A4"/>
    <mergeCell ref="C2:C4"/>
    <mergeCell ref="A1:H1"/>
    <mergeCell ref="D2:D4"/>
    <mergeCell ref="E2:H2"/>
    <mergeCell ref="B2:B4"/>
  </mergeCells>
  <pageMargins left="0.7" right="0.7" top="0.75" bottom="0.75" header="0.3" footer="0.3"/>
  <pageSetup orientation="portrait" paperSize="9"/>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AK983"/>
  <sheetViews>
    <sheetView tabSelected="1" zoomScale="120" zoomScaleNormal="120" workbookViewId="0">
      <pane xSplit="6" ySplit="4" topLeftCell="G5" activePane="bottomRight" state="frozen"/>
      <selection pane="topRight" activeCell="G1" sqref="G1"/>
      <selection pane="bottomLeft" activeCell="A5" sqref="A5"/>
      <selection pane="bottomRight" activeCell="D19" sqref="D19"/>
    </sheetView>
  </sheetViews>
  <sheetFormatPr baseColWidth="8" defaultColWidth="9.140625" defaultRowHeight="11.25"/>
  <cols>
    <col width="10.42578125" customWidth="1" style="7" min="1" max="1"/>
    <col width="31.140625" bestFit="1" customWidth="1" style="7" min="2" max="2"/>
    <col width="28.42578125" customWidth="1" style="7" min="3" max="3"/>
    <col width="52.42578125" customWidth="1" style="7" min="4" max="4"/>
    <col width="9.42578125" customWidth="1" style="10" min="5" max="8"/>
    <col width="5.7109375" customWidth="1" style="10" min="9" max="16"/>
    <col width="5.28515625" bestFit="1" customWidth="1" style="10" min="17" max="17"/>
    <col width="4.7109375" bestFit="1" customWidth="1" style="10" min="18" max="18"/>
    <col width="4" bestFit="1" customWidth="1" style="10" min="19" max="19"/>
    <col width="4.42578125" bestFit="1" customWidth="1" style="10" min="20" max="20"/>
    <col width="3.7109375" bestFit="1" customWidth="1" style="10" min="21" max="21"/>
    <col width="4.85546875" bestFit="1" customWidth="1" style="10" min="22" max="22"/>
    <col width="3.85546875" bestFit="1" customWidth="1" style="10" min="23" max="23"/>
    <col width="5.7109375" bestFit="1" customWidth="1" style="10" min="24" max="24"/>
    <col width="4.7109375" bestFit="1" customWidth="1" style="10" min="25" max="25"/>
    <col width="4" bestFit="1" customWidth="1" style="10" min="26" max="26"/>
    <col width="4.85546875" bestFit="1" customWidth="1" style="10" min="27" max="27"/>
    <col width="4.7109375" bestFit="1" customWidth="1" style="10" min="28" max="28"/>
    <col width="4.85546875" bestFit="1" customWidth="1" style="10" min="29" max="29"/>
    <col width="8.28515625" customWidth="1" style="10" min="30" max="34"/>
    <col width="7.140625" bestFit="1" customWidth="1" style="10" min="35" max="35"/>
    <col width="7.42578125" bestFit="1" customWidth="1" style="10" min="36" max="36"/>
    <col width="40.85546875" customWidth="1" style="7" min="37" max="37"/>
    <col width="9.140625" customWidth="1" style="7" min="38" max="16384"/>
  </cols>
  <sheetData>
    <row r="1" ht="14.25" customHeight="1">
      <c r="A1" s="142" t="inlineStr">
        <is>
          <t>Platform (Desktop / Web / Mobile)</t>
        </is>
      </c>
      <c r="B1" s="143" t="inlineStr">
        <is>
          <t>Module</t>
        </is>
      </c>
      <c r="C1" s="143" t="inlineStr">
        <is>
          <t>Component</t>
        </is>
      </c>
      <c r="D1" s="143" t="inlineStr">
        <is>
          <t>Features</t>
        </is>
      </c>
      <c r="E1" s="144" t="inlineStr">
        <is>
          <t>Make/ Reuse</t>
        </is>
      </c>
      <c r="F1" s="144" t="inlineStr">
        <is>
          <t>Complexity
(Simple / Complex / Average)</t>
        </is>
      </c>
      <c r="G1" s="139" t="inlineStr">
        <is>
          <t>Previous Project Actual</t>
        </is>
      </c>
      <c r="H1" s="140" t="n"/>
      <c r="I1" s="137" t="inlineStr">
        <is>
          <t>Estimate Hrs. by Expert - 1 (Suhail Ahmed -1)</t>
        </is>
      </c>
      <c r="J1" s="138" t="n"/>
      <c r="K1" s="138" t="n"/>
      <c r="L1" s="138" t="n"/>
      <c r="M1" s="138" t="n"/>
      <c r="N1" s="138" t="n"/>
      <c r="O1" s="138" t="n"/>
      <c r="P1" s="138" t="n"/>
      <c r="Q1" s="138" t="n"/>
      <c r="R1" s="122" t="inlineStr">
        <is>
          <t>Calculated columns</t>
        </is>
      </c>
      <c r="S1" s="160" t="n"/>
      <c r="T1" s="160" t="n"/>
      <c r="U1" s="160" t="n"/>
      <c r="V1" s="160" t="n"/>
      <c r="W1" s="160" t="n"/>
      <c r="X1" s="160" t="n"/>
      <c r="Y1" s="160" t="n"/>
      <c r="Z1" s="160" t="n"/>
      <c r="AA1" s="160" t="n"/>
      <c r="AB1" s="160" t="n"/>
      <c r="AC1" s="160" t="n"/>
      <c r="AD1" s="160" t="n"/>
      <c r="AE1" s="160" t="n"/>
      <c r="AF1" s="160" t="n"/>
      <c r="AG1" s="161" t="n"/>
      <c r="AH1" s="162" t="inlineStr">
        <is>
          <t>Efforts</t>
        </is>
      </c>
      <c r="AI1" s="138" t="n"/>
      <c r="AJ1" s="140" t="n"/>
      <c r="AK1" s="163" t="inlineStr">
        <is>
          <t>Description / Remark</t>
        </is>
      </c>
    </row>
    <row r="2" ht="33.75" customFormat="1" customHeight="1" s="18">
      <c r="A2" s="135" t="n"/>
      <c r="B2" s="135" t="n"/>
      <c r="C2" s="135" t="n"/>
      <c r="D2" s="136" t="n"/>
      <c r="E2" s="135" t="n"/>
      <c r="F2" s="135" t="n"/>
      <c r="G2" s="134" t="inlineStr">
        <is>
          <t>Project Name</t>
        </is>
      </c>
      <c r="H2" s="134" t="inlineStr">
        <is>
          <t>Actual (working day)</t>
        </is>
      </c>
      <c r="I2" s="141" t="inlineStr">
        <is>
          <t>UI Design</t>
        </is>
      </c>
      <c r="J2" s="141" t="inlineStr">
        <is>
          <t>UI Module</t>
        </is>
      </c>
      <c r="K2" s="141" t="inlineStr">
        <is>
          <t>BL</t>
        </is>
      </c>
      <c r="L2" s="141" t="inlineStr">
        <is>
          <t>General</t>
        </is>
      </c>
      <c r="M2" s="141" t="inlineStr">
        <is>
          <t>Service/ API</t>
        </is>
      </c>
      <c r="N2" s="141" t="inlineStr">
        <is>
          <t>DB Struct.</t>
        </is>
      </c>
      <c r="O2" s="141" t="inlineStr">
        <is>
          <t>DB Prog.</t>
        </is>
      </c>
      <c r="P2" s="141" t="inlineStr">
        <is>
          <t>DB - UDF</t>
        </is>
      </c>
      <c r="Q2" s="141" t="inlineStr">
        <is>
          <t># Comp.</t>
        </is>
      </c>
      <c r="R2" s="164" t="inlineStr">
        <is>
          <t>Total
[I - Q]</t>
        </is>
      </c>
      <c r="S2" s="129" t="inlineStr">
        <is>
          <t>Unit Test</t>
        </is>
      </c>
      <c r="T2" s="129" t="inlineStr">
        <is>
          <t>Func. Test</t>
        </is>
      </c>
      <c r="U2" s="129" t="inlineStr">
        <is>
          <t>Sys. Test</t>
        </is>
      </c>
      <c r="V2" s="129" t="inlineStr">
        <is>
          <t>Integ. Test</t>
        </is>
      </c>
      <c r="W2" s="129" t="inlineStr">
        <is>
          <t>Reg. Test</t>
        </is>
      </c>
      <c r="X2" s="129" t="inlineStr">
        <is>
          <t>Deployment</t>
        </is>
      </c>
      <c r="Y2" s="40" t="inlineStr">
        <is>
          <t>Req. Review</t>
        </is>
      </c>
      <c r="Z2" s="40" t="inlineStr">
        <is>
          <t>Std. Doc.</t>
        </is>
      </c>
      <c r="AA2" s="40" t="inlineStr">
        <is>
          <t>Cmmi Doc.</t>
        </is>
      </c>
      <c r="AB2" s="40" t="inlineStr">
        <is>
          <t>Code Review</t>
        </is>
      </c>
      <c r="AC2" s="40" t="inlineStr">
        <is>
          <t>Other</t>
        </is>
      </c>
      <c r="AD2" s="164" t="inlineStr">
        <is>
          <t>Total
[S - AC]</t>
        </is>
      </c>
      <c r="AE2" s="164" t="inlineStr">
        <is>
          <t>Total
[ R + AD ]</t>
        </is>
      </c>
      <c r="AF2" s="164" t="inlineStr">
        <is>
          <t>Total
Hrs
[ Make/ Reuse]</t>
        </is>
      </c>
      <c r="AG2" s="164" t="inlineStr">
        <is>
          <t>Tot. Working Days</t>
        </is>
      </c>
      <c r="AH2" s="165" t="inlineStr">
        <is>
          <t>Person - 2</t>
        </is>
      </c>
      <c r="AI2" s="165" t="inlineStr">
        <is>
          <t>Person - 3</t>
        </is>
      </c>
      <c r="AJ2" s="166" t="inlineStr">
        <is>
          <t>Final Estimate
Men Days</t>
        </is>
      </c>
      <c r="AK2" s="135" t="n"/>
    </row>
    <row r="3" ht="11.25" customFormat="1" customHeight="1" s="18">
      <c r="A3" s="135" t="n"/>
      <c r="B3" s="135" t="n"/>
      <c r="C3" s="135" t="n"/>
      <c r="D3" s="143">
        <f>CONCATENATE(SUM(AJ:AJ), " : Days")</f>
        <v/>
      </c>
      <c r="E3" s="135" t="n"/>
      <c r="F3" s="135" t="n"/>
      <c r="G3" s="135" t="n"/>
      <c r="H3" s="135" t="n"/>
      <c r="I3" s="135" t="n"/>
      <c r="J3" s="135" t="n"/>
      <c r="K3" s="135" t="n"/>
      <c r="L3" s="135" t="n"/>
      <c r="M3" s="135" t="n"/>
      <c r="N3" s="135" t="n"/>
      <c r="O3" s="135" t="n"/>
      <c r="P3" s="135" t="n"/>
      <c r="Q3" s="135" t="n"/>
      <c r="R3" s="167" t="n"/>
      <c r="S3" s="58" t="inlineStr">
        <is>
          <t>YES</t>
        </is>
      </c>
      <c r="T3" s="58" t="inlineStr">
        <is>
          <t>YES</t>
        </is>
      </c>
      <c r="U3" s="58" t="inlineStr">
        <is>
          <t>YES</t>
        </is>
      </c>
      <c r="V3" s="58" t="inlineStr">
        <is>
          <t>YES</t>
        </is>
      </c>
      <c r="W3" s="58" t="inlineStr">
        <is>
          <t>NO</t>
        </is>
      </c>
      <c r="X3" s="58" t="inlineStr">
        <is>
          <t>YES</t>
        </is>
      </c>
      <c r="Y3" s="58" t="inlineStr">
        <is>
          <t>YES</t>
        </is>
      </c>
      <c r="Z3" s="58" t="inlineStr">
        <is>
          <t>YES</t>
        </is>
      </c>
      <c r="AA3" s="58" t="inlineStr">
        <is>
          <t>NO</t>
        </is>
      </c>
      <c r="AB3" s="58" t="inlineStr">
        <is>
          <t>YES</t>
        </is>
      </c>
      <c r="AC3" s="168" t="n"/>
      <c r="AD3" s="167" t="n"/>
      <c r="AE3" s="167" t="n"/>
      <c r="AF3" s="167" t="n"/>
      <c r="AG3" s="167" t="n"/>
      <c r="AH3" s="169" t="n"/>
      <c r="AI3" s="169" t="n"/>
      <c r="AJ3" s="169" t="n"/>
      <c r="AK3" s="135" t="n"/>
    </row>
    <row r="4" ht="11.25" customFormat="1" customHeight="1" s="18">
      <c r="A4" s="136" t="n"/>
      <c r="B4" s="136" t="n"/>
      <c r="C4" s="136" t="n"/>
      <c r="D4" s="143">
        <f>CONCATENATE(ROUND(SUM(AJ:AJ)/21,0), " : Months for 1 Resource")</f>
        <v/>
      </c>
      <c r="E4" s="136" t="n"/>
      <c r="F4" s="136" t="n"/>
      <c r="G4" s="136" t="n"/>
      <c r="H4" s="136" t="n"/>
      <c r="I4" s="136" t="n"/>
      <c r="J4" s="136" t="n"/>
      <c r="K4" s="136" t="n"/>
      <c r="L4" s="136" t="n"/>
      <c r="M4" s="136" t="n"/>
      <c r="N4" s="136" t="n"/>
      <c r="O4" s="136" t="n"/>
      <c r="P4" s="136" t="n"/>
      <c r="Q4" s="136" t="n"/>
      <c r="R4" s="168" t="n"/>
      <c r="S4" s="71" t="n">
        <v>10</v>
      </c>
      <c r="T4" s="71" t="n">
        <v>8</v>
      </c>
      <c r="U4" s="71" t="n">
        <v>4</v>
      </c>
      <c r="V4" s="71" t="n">
        <v>4</v>
      </c>
      <c r="W4" s="71" t="n">
        <v>4</v>
      </c>
      <c r="X4" s="71" t="n">
        <v>2</v>
      </c>
      <c r="Y4" s="71" t="n">
        <v>10</v>
      </c>
      <c r="Z4" s="71" t="n">
        <v>3</v>
      </c>
      <c r="AA4" s="71" t="n">
        <v>10</v>
      </c>
      <c r="AB4" s="71" t="n">
        <v>2</v>
      </c>
      <c r="AC4" s="71" t="n">
        <v>20</v>
      </c>
      <c r="AD4" s="168" t="n"/>
      <c r="AE4" s="168" t="n"/>
      <c r="AF4" s="168" t="n"/>
      <c r="AG4" s="168" t="n"/>
      <c r="AH4" s="170" t="n"/>
      <c r="AI4" s="170" t="n"/>
      <c r="AJ4" s="170" t="n"/>
      <c r="AK4" s="136" t="n"/>
    </row>
    <row r="5" ht="20.1" customFormat="1" customHeight="1" s="39">
      <c r="A5" s="83" t="inlineStr">
        <is>
          <t>Web</t>
        </is>
      </c>
      <c r="B5" s="48" t="inlineStr">
        <is>
          <t>Conversational Interface</t>
        </is>
      </c>
      <c r="C5" s="48" t="inlineStr">
        <is>
          <t>Chat UI</t>
        </is>
      </c>
      <c r="D5" s="103" t="inlineStr">
        <is>
          <t>Chat-first interface with multi-turn, attachments, language toggle in header</t>
        </is>
      </c>
      <c r="E5" s="43" t="inlineStr">
        <is>
          <t>Make</t>
        </is>
      </c>
      <c r="F5" s="43" t="inlineStr">
        <is>
          <t>Complex</t>
        </is>
      </c>
      <c r="G5" s="44" t="n"/>
      <c r="H5" s="45" t="n"/>
      <c r="I5" s="171" t="n">
        <v>12</v>
      </c>
      <c r="J5" s="171" t="n">
        <v>20</v>
      </c>
      <c r="K5" s="171" t="n">
        <v>20</v>
      </c>
      <c r="L5" s="171" t="n">
        <v>13.8</v>
      </c>
      <c r="M5" s="171" t="n">
        <v>14</v>
      </c>
      <c r="N5" s="171" t="n">
        <v>10</v>
      </c>
      <c r="O5" s="171" t="n">
        <v>14</v>
      </c>
      <c r="P5" s="171" t="n">
        <v>2</v>
      </c>
      <c r="Q5" s="171" t="n">
        <v>6</v>
      </c>
      <c r="R5" s="172">
        <f>_xlfn.CEILING.MATH(SUM(I5:P5)*Q5)</f>
        <v/>
      </c>
      <c r="S5" s="173">
        <f>IF(S$3="YES",$R5*S$4/100,0)</f>
        <v/>
      </c>
      <c r="T5" s="173">
        <f>IF(T$3="YES",$R5*T$4/100,0)</f>
        <v/>
      </c>
      <c r="U5" s="173">
        <f>IF(U$3="YES",$R5*U$4/100,0)</f>
        <v/>
      </c>
      <c r="V5" s="173">
        <f>IF(V$3="YES",$R5*V$4/100,0)</f>
        <v/>
      </c>
      <c r="W5" s="173">
        <f>IF(W$3="YES",$R5*W$4/100,0)</f>
        <v/>
      </c>
      <c r="X5" s="173">
        <f>IF(X$3="YES",$R5*X$4/100,0)</f>
        <v/>
      </c>
      <c r="Y5" s="173">
        <f>IF(Y$3="YES",$R5*Y$4/100,0)</f>
        <v/>
      </c>
      <c r="Z5" s="173">
        <f>IF(Z$3="YES",$R5*Z$4/100,0)</f>
        <v/>
      </c>
      <c r="AA5" s="173">
        <f>IF(AA$3="YES",$R5*AA$4/100,0)</f>
        <v/>
      </c>
      <c r="AB5" s="173">
        <f>IF(AB$3="YES",$R5*AB$4/100,0)</f>
        <v/>
      </c>
      <c r="AC5" s="173">
        <f>$R5*AC$4/100</f>
        <v/>
      </c>
      <c r="AD5" s="172">
        <f>SUM(S5:AC5)</f>
        <v/>
      </c>
      <c r="AE5" s="172">
        <f>R5+AD5</f>
        <v/>
      </c>
      <c r="AF5" s="172">
        <f>IF(E5="Make",AE5,AE5/2)</f>
        <v/>
      </c>
      <c r="AG5" s="172">
        <f>((AF5-MOD(AF5,8))/8)+(IF(MOD(AF5,8)=0,0,IF(MOD(AF5,8)&gt;4,1,0.5)))</f>
        <v/>
      </c>
      <c r="AH5" s="174" t="n"/>
      <c r="AI5" s="174" t="n"/>
      <c r="AJ5" s="175">
        <f>ROUNDUP((AH5+AI5+AG5)/3,0)</f>
        <v/>
      </c>
      <c r="AK5" s="47" t="n"/>
    </row>
    <row r="6" ht="20.1" customFormat="1" customHeight="1" s="39">
      <c r="A6" s="83" t="inlineStr">
        <is>
          <t>Web</t>
        </is>
      </c>
      <c r="B6" s="48" t="inlineStr">
        <is>
          <t>Conversational Interface</t>
        </is>
      </c>
      <c r="C6" s="48" t="inlineStr">
        <is>
          <t>Use Case Selector</t>
        </is>
      </c>
      <c r="D6" s="103" t="inlineStr">
        <is>
          <t>Dropdown/icon-based module selection and routing</t>
        </is>
      </c>
      <c r="E6" s="43" t="inlineStr">
        <is>
          <t>Make</t>
        </is>
      </c>
      <c r="F6" s="43" t="inlineStr">
        <is>
          <t>Simple</t>
        </is>
      </c>
      <c r="G6" s="44" t="n"/>
      <c r="H6" s="45" t="n"/>
      <c r="I6" s="171" t="n">
        <v>3</v>
      </c>
      <c r="J6" s="171" t="n">
        <v>5</v>
      </c>
      <c r="K6" s="171" t="n">
        <v>4</v>
      </c>
      <c r="L6" s="171" t="n">
        <v>1.8</v>
      </c>
      <c r="M6" s="171" t="n">
        <v>0</v>
      </c>
      <c r="N6" s="171" t="n">
        <v>0</v>
      </c>
      <c r="O6" s="171" t="n">
        <v>0</v>
      </c>
      <c r="P6" s="171" t="n">
        <v>0</v>
      </c>
      <c r="Q6" s="171" t="n">
        <v>2</v>
      </c>
      <c r="R6" s="172">
        <f>_xlfn.CEILING.MATH(SUM(I6:P6)*Q6)</f>
        <v/>
      </c>
      <c r="S6" s="173">
        <f>IF(S$3="YES",$R6*S$4/100,0)</f>
        <v/>
      </c>
      <c r="T6" s="173">
        <f>IF(T$3="YES",$R6*T$4/100,0)</f>
        <v/>
      </c>
      <c r="U6" s="173">
        <f>IF(U$3="YES",$R6*U$4/100,0)</f>
        <v/>
      </c>
      <c r="V6" s="173">
        <f>IF(V$3="YES",$R6*V$4/100,0)</f>
        <v/>
      </c>
      <c r="W6" s="173">
        <f>IF(W$3="YES",$R6*W$4/100,0)</f>
        <v/>
      </c>
      <c r="X6" s="173">
        <f>IF(X$3="YES",$R6*X$4/100,0)</f>
        <v/>
      </c>
      <c r="Y6" s="173">
        <f>IF(Y$3="YES",$R6*Y$4/100,0)</f>
        <v/>
      </c>
      <c r="Z6" s="173">
        <f>IF(Z$3="YES",$R6*Z$4/100,0)</f>
        <v/>
      </c>
      <c r="AA6" s="173">
        <f>IF(AA$3="YES",$R6*AA$4/100,0)</f>
        <v/>
      </c>
      <c r="AB6" s="173">
        <f>IF(AB$3="YES",$R6*AB$4/100,0)</f>
        <v/>
      </c>
      <c r="AC6" s="173">
        <f>$R6*AC$4/100</f>
        <v/>
      </c>
      <c r="AD6" s="172">
        <f>SUM(S6:AC6)</f>
        <v/>
      </c>
      <c r="AE6" s="172">
        <f>R6+AD6</f>
        <v/>
      </c>
      <c r="AF6" s="172">
        <f>IF(E6="Make",AE6,AE6/2)</f>
        <v/>
      </c>
      <c r="AG6" s="172">
        <f>((AF6-MOD(AF6,8))/8)+(IF(MOD(AF6,8)=0,0,IF(MOD(AF6,8)&gt;4,1,0.5)))</f>
        <v/>
      </c>
      <c r="AH6" s="174" t="n"/>
      <c r="AI6" s="174" t="n"/>
      <c r="AJ6" s="175">
        <f>ROUNDUP((AH6+AI6+AG6)/3,0)</f>
        <v/>
      </c>
      <c r="AK6" s="47" t="n"/>
    </row>
    <row r="7" ht="20.1" customFormat="1" customHeight="1" s="39">
      <c r="A7" s="83" t="inlineStr">
        <is>
          <t>Web</t>
        </is>
      </c>
      <c r="B7" s="48" t="inlineStr">
        <is>
          <t>Prompting &amp; Actions</t>
        </is>
      </c>
      <c r="C7" s="48" t="inlineStr">
        <is>
          <t>Prompt Suggestions</t>
        </is>
      </c>
      <c r="D7" s="103" t="inlineStr">
        <is>
          <t>Contextual suggestions buttons &amp; recent query memory</t>
        </is>
      </c>
      <c r="E7" s="43" t="inlineStr">
        <is>
          <t>Make</t>
        </is>
      </c>
      <c r="F7" s="43" t="inlineStr">
        <is>
          <t>Average</t>
        </is>
      </c>
      <c r="G7" s="44" t="n"/>
      <c r="H7" s="45" t="n"/>
      <c r="I7" s="171" t="n">
        <v>6</v>
      </c>
      <c r="J7" s="171" t="n">
        <v>10</v>
      </c>
      <c r="K7" s="171" t="n">
        <v>10</v>
      </c>
      <c r="L7" s="171" t="n">
        <v>6.9</v>
      </c>
      <c r="M7" s="171" t="n">
        <v>7</v>
      </c>
      <c r="N7" s="171" t="n">
        <v>5</v>
      </c>
      <c r="O7" s="171" t="n">
        <v>7</v>
      </c>
      <c r="P7" s="171" t="n">
        <v>1</v>
      </c>
      <c r="Q7" s="171" t="n">
        <v>3</v>
      </c>
      <c r="R7" s="172">
        <f>_xlfn.CEILING.MATH(SUM(I7:P7)*Q7)</f>
        <v/>
      </c>
      <c r="S7" s="173">
        <f>IF(S$3="YES",$R7*S$4/100,0)</f>
        <v/>
      </c>
      <c r="T7" s="173">
        <f>IF(T$3="YES",$R7*T$4/100,0)</f>
        <v/>
      </c>
      <c r="U7" s="173">
        <f>IF(U$3="YES",$R7*U$4/100,0)</f>
        <v/>
      </c>
      <c r="V7" s="173">
        <f>IF(V$3="YES",$R7*V$4/100,0)</f>
        <v/>
      </c>
      <c r="W7" s="173">
        <f>IF(W$3="YES",$R7*W$4/100,0)</f>
        <v/>
      </c>
      <c r="X7" s="173">
        <f>IF(X$3="YES",$R7*X$4/100,0)</f>
        <v/>
      </c>
      <c r="Y7" s="173">
        <f>IF(Y$3="YES",$R7*Y$4/100,0)</f>
        <v/>
      </c>
      <c r="Z7" s="173">
        <f>IF(Z$3="YES",$R7*Z$4/100,0)</f>
        <v/>
      </c>
      <c r="AA7" s="173">
        <f>IF(AA$3="YES",$R7*AA$4/100,0)</f>
        <v/>
      </c>
      <c r="AB7" s="173">
        <f>IF(AB$3="YES",$R7*AB$4/100,0)</f>
        <v/>
      </c>
      <c r="AC7" s="173">
        <f>$R7*AC$4/100</f>
        <v/>
      </c>
      <c r="AD7" s="172">
        <f>SUM(S7:AC7)</f>
        <v/>
      </c>
      <c r="AE7" s="172">
        <f>R7+AD7</f>
        <v/>
      </c>
      <c r="AF7" s="172">
        <f>IF(E7="Make",AE7,AE7/2)</f>
        <v/>
      </c>
      <c r="AG7" s="172">
        <f>((AF7-MOD(AF7,8))/8)+(IF(MOD(AF7,8)=0,0,IF(MOD(AF7,8)&gt;4,1,0.5)))</f>
        <v/>
      </c>
      <c r="AH7" s="174" t="n"/>
      <c r="AI7" s="174" t="n"/>
      <c r="AJ7" s="175">
        <f>ROUNDUP((AH7+AI7+AG7)/3,0)</f>
        <v/>
      </c>
      <c r="AK7" s="47" t="n"/>
    </row>
    <row r="8" ht="20.1" customFormat="1" customHeight="1" s="39">
      <c r="A8" s="83" t="inlineStr">
        <is>
          <t>Web</t>
        </is>
      </c>
      <c r="B8" s="48" t="inlineStr">
        <is>
          <t>Prompting &amp; Actions</t>
        </is>
      </c>
      <c r="C8" s="48" t="inlineStr">
        <is>
          <t>Voice Input</t>
        </is>
      </c>
      <c r="D8" s="103" t="inlineStr">
        <is>
          <t>Voice-to-text microphone capture and offline STT</t>
        </is>
      </c>
      <c r="E8" s="43" t="inlineStr">
        <is>
          <t>Reuse</t>
        </is>
      </c>
      <c r="F8" s="43" t="inlineStr">
        <is>
          <t>Average</t>
        </is>
      </c>
      <c r="G8" s="44" t="n"/>
      <c r="H8" s="45" t="n"/>
      <c r="I8" s="171" t="n">
        <v>6</v>
      </c>
      <c r="J8" s="171" t="n">
        <v>10</v>
      </c>
      <c r="K8" s="171" t="n">
        <v>10</v>
      </c>
      <c r="L8" s="171" t="n">
        <v>6.9</v>
      </c>
      <c r="M8" s="171" t="n">
        <v>7</v>
      </c>
      <c r="N8" s="171" t="n">
        <v>5</v>
      </c>
      <c r="O8" s="171" t="n">
        <v>7</v>
      </c>
      <c r="P8" s="171" t="n">
        <v>1</v>
      </c>
      <c r="Q8" s="171" t="n">
        <v>3</v>
      </c>
      <c r="R8" s="172">
        <f>_xlfn.CEILING.MATH(SUM(I8:P8)*Q8)</f>
        <v/>
      </c>
      <c r="S8" s="173">
        <f>IF(S$3="YES",$R8*S$4/100,0)</f>
        <v/>
      </c>
      <c r="T8" s="173">
        <f>IF(T$3="YES",$R8*T$4/100,0)</f>
        <v/>
      </c>
      <c r="U8" s="173">
        <f>IF(U$3="YES",$R8*U$4/100,0)</f>
        <v/>
      </c>
      <c r="V8" s="173">
        <f>IF(V$3="YES",$R8*V$4/100,0)</f>
        <v/>
      </c>
      <c r="W8" s="173">
        <f>IF(W$3="YES",$R8*W$4/100,0)</f>
        <v/>
      </c>
      <c r="X8" s="173">
        <f>IF(X$3="YES",$R8*X$4/100,0)</f>
        <v/>
      </c>
      <c r="Y8" s="173">
        <f>IF(Y$3="YES",$R8*Y$4/100,0)</f>
        <v/>
      </c>
      <c r="Z8" s="173">
        <f>IF(Z$3="YES",$R8*Z$4/100,0)</f>
        <v/>
      </c>
      <c r="AA8" s="173">
        <f>IF(AA$3="YES",$R8*AA$4/100,0)</f>
        <v/>
      </c>
      <c r="AB8" s="173">
        <f>IF(AB$3="YES",$R8*AB$4/100,0)</f>
        <v/>
      </c>
      <c r="AC8" s="173">
        <f>$R8*AC$4/100</f>
        <v/>
      </c>
      <c r="AD8" s="172">
        <f>SUM(S8:AC8)</f>
        <v/>
      </c>
      <c r="AE8" s="172">
        <f>R8+AD8</f>
        <v/>
      </c>
      <c r="AF8" s="172">
        <f>IF(E8="Make",AE8,AE8/2)</f>
        <v/>
      </c>
      <c r="AG8" s="172">
        <f>((AF8-MOD(AF8,8))/8)+(IF(MOD(AF8,8)=0,0,IF(MOD(AF8,8)&gt;4,1,0.5)))</f>
        <v/>
      </c>
      <c r="AH8" s="174" t="n"/>
      <c r="AI8" s="174" t="n"/>
      <c r="AJ8" s="175">
        <f>ROUNDUP((AH8+AI8+AG8)/3,0)</f>
        <v/>
      </c>
      <c r="AK8" s="47" t="n"/>
    </row>
    <row r="9" ht="20.1" customFormat="1" customHeight="1" s="39">
      <c r="A9" s="83" t="inlineStr">
        <is>
          <t>Web</t>
        </is>
      </c>
      <c r="B9" s="48" t="inlineStr">
        <is>
          <t>Prompting &amp; Actions</t>
        </is>
      </c>
      <c r="C9" s="48" t="inlineStr">
        <is>
          <t>Text-to-Speech</t>
        </is>
      </c>
      <c r="D9" s="103" t="inlineStr">
        <is>
          <t>'Listen to Report' playback across modules (English only Phase 1)</t>
        </is>
      </c>
      <c r="E9" s="43" t="inlineStr">
        <is>
          <t>Reuse</t>
        </is>
      </c>
      <c r="F9" s="43" t="inlineStr">
        <is>
          <t>Average</t>
        </is>
      </c>
      <c r="G9" s="44" t="n"/>
      <c r="H9" s="45" t="n"/>
      <c r="I9" s="171" t="n">
        <v>6</v>
      </c>
      <c r="J9" s="171" t="n">
        <v>10</v>
      </c>
      <c r="K9" s="171" t="n">
        <v>10</v>
      </c>
      <c r="L9" s="171" t="n">
        <v>6.9</v>
      </c>
      <c r="M9" s="171" t="n">
        <v>7</v>
      </c>
      <c r="N9" s="171" t="n">
        <v>5</v>
      </c>
      <c r="O9" s="171" t="n">
        <v>7</v>
      </c>
      <c r="P9" s="171" t="n">
        <v>1</v>
      </c>
      <c r="Q9" s="171" t="n">
        <v>3</v>
      </c>
      <c r="R9" s="172" t="n"/>
      <c r="S9" s="173" t="n"/>
      <c r="T9" s="173" t="n"/>
      <c r="U9" s="173" t="n"/>
      <c r="V9" s="173" t="n"/>
      <c r="W9" s="173" t="n"/>
      <c r="X9" s="173" t="n"/>
      <c r="Y9" s="173" t="n"/>
      <c r="Z9" s="173" t="n"/>
      <c r="AA9" s="173" t="n"/>
      <c r="AB9" s="173" t="n"/>
      <c r="AC9" s="173" t="n"/>
      <c r="AD9" s="172" t="n"/>
      <c r="AE9" s="172" t="n"/>
      <c r="AF9" s="172" t="n"/>
      <c r="AG9" s="172" t="n"/>
      <c r="AH9" s="174" t="n"/>
      <c r="AI9" s="174" t="n"/>
      <c r="AJ9" s="175" t="n"/>
      <c r="AK9" s="47" t="n"/>
    </row>
    <row r="10" ht="20.1" customFormat="1" customHeight="1" s="39">
      <c r="A10" s="83" t="inlineStr">
        <is>
          <t>Web</t>
        </is>
      </c>
      <c r="B10" s="48" t="inlineStr">
        <is>
          <t>File Handling</t>
        </is>
      </c>
      <c r="C10" s="48" t="inlineStr">
        <is>
          <t>Upload Panel</t>
        </is>
      </c>
      <c r="D10" s="103" t="inlineStr">
        <is>
          <t>Upload PDFs/DOCX/CSV/images with validation and progress</t>
        </is>
      </c>
      <c r="E10" s="43" t="inlineStr">
        <is>
          <t>Make</t>
        </is>
      </c>
      <c r="F10" s="43" t="inlineStr">
        <is>
          <t>Average</t>
        </is>
      </c>
      <c r="G10" s="44" t="n"/>
      <c r="H10" s="45" t="n"/>
      <c r="I10" s="171" t="n">
        <v>6</v>
      </c>
      <c r="J10" s="171" t="n">
        <v>10</v>
      </c>
      <c r="K10" s="171" t="n">
        <v>10</v>
      </c>
      <c r="L10" s="171" t="n">
        <v>6.9</v>
      </c>
      <c r="M10" s="171" t="n">
        <v>7</v>
      </c>
      <c r="N10" s="171" t="n">
        <v>5</v>
      </c>
      <c r="O10" s="171" t="n">
        <v>7</v>
      </c>
      <c r="P10" s="171" t="n">
        <v>1</v>
      </c>
      <c r="Q10" s="171" t="n">
        <v>4</v>
      </c>
      <c r="R10" s="172">
        <f>_xlfn.CEILING.MATH(SUM(I10:P10)*Q10)</f>
        <v/>
      </c>
      <c r="S10" s="173">
        <f>IF(S$3="YES",$R10*S$4/100,0)</f>
        <v/>
      </c>
      <c r="T10" s="173">
        <f>IF(T$3="YES",$R10*T$4/100,0)</f>
        <v/>
      </c>
      <c r="U10" s="173">
        <f>IF(U$3="YES",$R10*U$4/100,0)</f>
        <v/>
      </c>
      <c r="V10" s="173">
        <f>IF(V$3="YES",$R10*V$4/100,0)</f>
        <v/>
      </c>
      <c r="W10" s="173">
        <f>IF(W$3="YES",$R10*W$4/100,0)</f>
        <v/>
      </c>
      <c r="X10" s="173">
        <f>IF(X$3="YES",$R10*X$4/100,0)</f>
        <v/>
      </c>
      <c r="Y10" s="173">
        <f>IF(Y$3="YES",$R10*Y$4/100,0)</f>
        <v/>
      </c>
      <c r="Z10" s="173">
        <f>IF(Z$3="YES",$R10*Z$4/100,0)</f>
        <v/>
      </c>
      <c r="AA10" s="173">
        <f>IF(AA$3="YES",$R10*AA$4/100,0)</f>
        <v/>
      </c>
      <c r="AB10" s="173">
        <f>IF(AB$3="YES",$R10*AB$4/100,0)</f>
        <v/>
      </c>
      <c r="AC10" s="173">
        <f>$R10*AC$4/100</f>
        <v/>
      </c>
      <c r="AD10" s="172">
        <f>SUM(S10:AC10)</f>
        <v/>
      </c>
      <c r="AE10" s="172">
        <f>R10+AD10</f>
        <v/>
      </c>
      <c r="AF10" s="172">
        <f>IF(E10="Make",AE10,AE10/2)</f>
        <v/>
      </c>
      <c r="AG10" s="172">
        <f>((AF10-MOD(AF10,8))/8)+(IF(MOD(AF10,8)=0,0,IF(MOD(AF10,8)&gt;4,1,0.5)))</f>
        <v/>
      </c>
      <c r="AH10" s="174" t="n"/>
      <c r="AI10" s="174" t="n"/>
      <c r="AJ10" s="175">
        <f>ROUNDUP((AH10+AI10+AG10)/3,0)</f>
        <v/>
      </c>
      <c r="AK10" s="47" t="n"/>
    </row>
    <row r="11" ht="33" customFormat="1" customHeight="1" s="39">
      <c r="A11" s="83" t="inlineStr">
        <is>
          <t>AI/ML</t>
        </is>
      </c>
      <c r="B11" s="48" t="inlineStr">
        <is>
          <t>Knowledge Sync</t>
        </is>
      </c>
      <c r="C11" s="48" t="inlineStr">
        <is>
          <t>Ingestion Service</t>
        </is>
      </c>
      <c r="D11" s="83" t="inlineStr">
        <is>
          <t>Parse, OCR, chunk, embed, tag; update FAISS + Postgres metadata</t>
        </is>
      </c>
      <c r="E11" s="43" t="inlineStr">
        <is>
          <t>Reuse</t>
        </is>
      </c>
      <c r="F11" s="43" t="inlineStr">
        <is>
          <t>Complex</t>
        </is>
      </c>
      <c r="G11" s="44" t="n"/>
      <c r="H11" s="45" t="n"/>
      <c r="I11" s="171" t="n">
        <v>0</v>
      </c>
      <c r="J11" s="171" t="n">
        <v>0</v>
      </c>
      <c r="K11" s="171" t="n">
        <v>20</v>
      </c>
      <c r="L11" s="171" t="n">
        <v>9</v>
      </c>
      <c r="M11" s="171" t="n">
        <v>14</v>
      </c>
      <c r="N11" s="171" t="n">
        <v>10</v>
      </c>
      <c r="O11" s="171" t="n">
        <v>14</v>
      </c>
      <c r="P11" s="171" t="n">
        <v>2</v>
      </c>
      <c r="Q11" s="171" t="n">
        <v>0</v>
      </c>
      <c r="R11" s="172">
        <f>_xlfn.CEILING.MATH(SUM(I11:P11)*Q11)</f>
        <v/>
      </c>
      <c r="S11" s="173">
        <f>IF(S$3="YES",$R11*S$4/100,0)</f>
        <v/>
      </c>
      <c r="T11" s="173">
        <f>IF(T$3="YES",$R11*T$4/100,0)</f>
        <v/>
      </c>
      <c r="U11" s="173">
        <f>IF(U$3="YES",$R11*U$4/100,0)</f>
        <v/>
      </c>
      <c r="V11" s="173">
        <f>IF(V$3="YES",$R11*V$4/100,0)</f>
        <v/>
      </c>
      <c r="W11" s="173">
        <f>IF(W$3="YES",$R11*W$4/100,0)</f>
        <v/>
      </c>
      <c r="X11" s="173">
        <f>IF(X$3="YES",$R11*X$4/100,0)</f>
        <v/>
      </c>
      <c r="Y11" s="173">
        <f>IF(Y$3="YES",$R11*Y$4/100,0)</f>
        <v/>
      </c>
      <c r="Z11" s="173">
        <f>IF(Z$3="YES",$R11*Z$4/100,0)</f>
        <v/>
      </c>
      <c r="AA11" s="173">
        <f>IF(AA$3="YES",$R11*AA$4/100,0)</f>
        <v/>
      </c>
      <c r="AB11" s="173">
        <f>IF(AB$3="YES",$R11*AB$4/100,0)</f>
        <v/>
      </c>
      <c r="AC11" s="173">
        <f>$R11*AC$4/100</f>
        <v/>
      </c>
      <c r="AD11" s="172">
        <f>SUM(S11:AC11)</f>
        <v/>
      </c>
      <c r="AE11" s="172">
        <f>R11+AD11</f>
        <v/>
      </c>
      <c r="AF11" s="172">
        <f>IF(E11="Make",AE11,AE11/2)</f>
        <v/>
      </c>
      <c r="AG11" s="172">
        <f>((AF11-MOD(AF11,8))/8)+(IF(MOD(AF11,8)=0,0,IF(MOD(AF11,8)&gt;4,1,0.5)))</f>
        <v/>
      </c>
      <c r="AH11" s="174" t="n"/>
      <c r="AI11" s="174" t="n"/>
      <c r="AJ11" s="175">
        <f>ROUNDUP((AH11+AI11+AG11)/3,0)</f>
        <v/>
      </c>
      <c r="AK11" s="47" t="n"/>
    </row>
    <row r="12" ht="36" customFormat="1" customHeight="1" s="39">
      <c r="A12" s="83" t="inlineStr">
        <is>
          <t>DevOps</t>
        </is>
      </c>
      <c r="B12" s="48" t="inlineStr">
        <is>
          <t>Knowledge Sync</t>
        </is>
      </c>
      <c r="C12" s="48" t="inlineStr">
        <is>
          <t>Offline Sync</t>
        </is>
      </c>
      <c r="D12" s="103" t="inlineStr">
        <is>
          <t>File-based local/intranet sync with deferred queues</t>
        </is>
      </c>
      <c r="E12" s="43" t="inlineStr">
        <is>
          <t>Make</t>
        </is>
      </c>
      <c r="F12" s="43" t="inlineStr">
        <is>
          <t>Average</t>
        </is>
      </c>
      <c r="G12" s="44" t="n"/>
      <c r="H12" s="45" t="n"/>
      <c r="I12" s="171" t="n">
        <v>0</v>
      </c>
      <c r="J12" s="171" t="n">
        <v>0</v>
      </c>
      <c r="K12" s="171" t="n">
        <v>10</v>
      </c>
      <c r="L12" s="171" t="n">
        <v>4.5</v>
      </c>
      <c r="M12" s="171" t="n">
        <v>7</v>
      </c>
      <c r="N12" s="171" t="n">
        <v>5</v>
      </c>
      <c r="O12" s="171" t="n">
        <v>7</v>
      </c>
      <c r="P12" s="171" t="n">
        <v>1</v>
      </c>
      <c r="Q12" s="171" t="n">
        <v>0</v>
      </c>
      <c r="R12" s="172">
        <f>_xlfn.CEILING.MATH(SUM(I12:P12)*Q12)</f>
        <v/>
      </c>
      <c r="S12" s="173">
        <f>IF(S$3="YES",$R12*S$4/100,0)</f>
        <v/>
      </c>
      <c r="T12" s="173">
        <f>IF(T$3="YES",$R12*T$4/100,0)</f>
        <v/>
      </c>
      <c r="U12" s="173">
        <f>IF(U$3="YES",$R12*U$4/100,0)</f>
        <v/>
      </c>
      <c r="V12" s="173">
        <f>IF(V$3="YES",$R12*V$4/100,0)</f>
        <v/>
      </c>
      <c r="W12" s="173">
        <f>IF(W$3="YES",$R12*W$4/100,0)</f>
        <v/>
      </c>
      <c r="X12" s="173">
        <f>IF(X$3="YES",$R12*X$4/100,0)</f>
        <v/>
      </c>
      <c r="Y12" s="173">
        <f>IF(Y$3="YES",$R12*Y$4/100,0)</f>
        <v/>
      </c>
      <c r="Z12" s="173">
        <f>IF(Z$3="YES",$R12*Z$4/100,0)</f>
        <v/>
      </c>
      <c r="AA12" s="173">
        <f>IF(AA$3="YES",$R12*AA$4/100,0)</f>
        <v/>
      </c>
      <c r="AB12" s="173">
        <f>IF(AB$3="YES",$R12*AB$4/100,0)</f>
        <v/>
      </c>
      <c r="AC12" s="173">
        <f>$R12*AC$4/100</f>
        <v/>
      </c>
      <c r="AD12" s="172">
        <f>SUM(S12:AC12)</f>
        <v/>
      </c>
      <c r="AE12" s="172">
        <f>R12+AD12</f>
        <v/>
      </c>
      <c r="AF12" s="172">
        <f>IF(E12="Make",AE12,AE12/2)</f>
        <v/>
      </c>
      <c r="AG12" s="172">
        <f>((AF12-MOD(AF12,8))/8)+(IF(MOD(AF12,8)=0,0,IF(MOD(AF12,8)&gt;4,1,0.5)))</f>
        <v/>
      </c>
      <c r="AH12" s="174" t="n"/>
      <c r="AI12" s="174" t="n"/>
      <c r="AJ12" s="175">
        <f>ROUNDUP((AH12+AI12+AG12)/3,0)</f>
        <v/>
      </c>
      <c r="AK12" s="47" t="n"/>
    </row>
    <row r="13" ht="19.5" customFormat="1" customHeight="1" s="39">
      <c r="A13" s="83" t="inlineStr">
        <is>
          <t>Web</t>
        </is>
      </c>
      <c r="B13" s="48" t="inlineStr">
        <is>
          <t>Authentication</t>
        </is>
      </c>
      <c r="C13" s="48" t="inlineStr">
        <is>
          <t>Sign In</t>
        </is>
      </c>
      <c r="D13" s="103" t="inlineStr">
        <is>
          <t>Username/password sign-in with language preference in profile</t>
        </is>
      </c>
      <c r="E13" s="43" t="inlineStr">
        <is>
          <t>Make</t>
        </is>
      </c>
      <c r="F13" s="43" t="inlineStr">
        <is>
          <t>Average</t>
        </is>
      </c>
      <c r="G13" s="44" t="n"/>
      <c r="H13" s="45" t="n"/>
      <c r="I13" s="171" t="n">
        <v>6</v>
      </c>
      <c r="J13" s="171" t="n">
        <v>10</v>
      </c>
      <c r="K13" s="171" t="n">
        <v>10</v>
      </c>
      <c r="L13" s="171" t="n">
        <v>6.9</v>
      </c>
      <c r="M13" s="171" t="n">
        <v>7</v>
      </c>
      <c r="N13" s="171" t="n">
        <v>5</v>
      </c>
      <c r="O13" s="171" t="n">
        <v>7</v>
      </c>
      <c r="P13" s="171" t="n">
        <v>1</v>
      </c>
      <c r="Q13" s="171" t="n">
        <v>3</v>
      </c>
      <c r="R13" s="172">
        <f>_xlfn.CEILING.MATH(SUM(I13:P13)*Q13)</f>
        <v/>
      </c>
      <c r="S13" s="173">
        <f>IF(S$3="YES",$R13*S$4/100,0)</f>
        <v/>
      </c>
      <c r="T13" s="173">
        <f>IF(T$3="YES",$R13*T$4/100,0)</f>
        <v/>
      </c>
      <c r="U13" s="173">
        <f>IF(U$3="YES",$R13*U$4/100,0)</f>
        <v/>
      </c>
      <c r="V13" s="173">
        <f>IF(V$3="YES",$R13*V$4/100,0)</f>
        <v/>
      </c>
      <c r="W13" s="173">
        <f>IF(W$3="YES",$R13*W$4/100,0)</f>
        <v/>
      </c>
      <c r="X13" s="173">
        <f>IF(X$3="YES",$R13*X$4/100,0)</f>
        <v/>
      </c>
      <c r="Y13" s="173">
        <f>IF(Y$3="YES",$R13*Y$4/100,0)</f>
        <v/>
      </c>
      <c r="Z13" s="173">
        <f>IF(Z$3="YES",$R13*Z$4/100,0)</f>
        <v/>
      </c>
      <c r="AA13" s="173">
        <f>IF(AA$3="YES",$R13*AA$4/100,0)</f>
        <v/>
      </c>
      <c r="AB13" s="173">
        <f>IF(AB$3="YES",$R13*AB$4/100,0)</f>
        <v/>
      </c>
      <c r="AC13" s="173">
        <f>$R13*AC$4/100</f>
        <v/>
      </c>
      <c r="AD13" s="172">
        <f>SUM(S13:AC13)</f>
        <v/>
      </c>
      <c r="AE13" s="172">
        <f>R13+AD13</f>
        <v/>
      </c>
      <c r="AF13" s="172">
        <f>IF(E13="Make",AE13,AE13/2)</f>
        <v/>
      </c>
      <c r="AG13" s="172">
        <f>((AF13-MOD(AF13,8))/8)+(IF(MOD(AF13,8)=0,0,IF(MOD(AF13,8)&gt;4,1,0.5)))</f>
        <v/>
      </c>
      <c r="AH13" s="174" t="n"/>
      <c r="AI13" s="174" t="n"/>
      <c r="AJ13" s="175">
        <f>ROUNDUP((AH13+AI13+AG13)/3,0)</f>
        <v/>
      </c>
      <c r="AK13" s="47" t="n"/>
    </row>
    <row r="14" ht="20.1" customFormat="1" customHeight="1" s="39">
      <c r="A14" s="83" t="inlineStr">
        <is>
          <t>Web</t>
        </is>
      </c>
      <c r="B14" s="48" t="inlineStr">
        <is>
          <t>Authentication</t>
        </is>
      </c>
      <c r="C14" s="48" t="inlineStr">
        <is>
          <t>Password Reset</t>
        </is>
      </c>
      <c r="D14" s="103" t="inlineStr">
        <is>
          <t>Admin-triggered or email-based reset with token (LAN)</t>
        </is>
      </c>
      <c r="E14" s="43" t="inlineStr">
        <is>
          <t>Make</t>
        </is>
      </c>
      <c r="F14" s="43" t="inlineStr">
        <is>
          <t>Average</t>
        </is>
      </c>
      <c r="G14" s="44" t="n"/>
      <c r="H14" s="45" t="n"/>
      <c r="I14" s="171" t="n">
        <v>6</v>
      </c>
      <c r="J14" s="171" t="n">
        <v>10</v>
      </c>
      <c r="K14" s="171" t="n">
        <v>10</v>
      </c>
      <c r="L14" s="171" t="n">
        <v>6.9</v>
      </c>
      <c r="M14" s="171" t="n">
        <v>7</v>
      </c>
      <c r="N14" s="171" t="n">
        <v>5</v>
      </c>
      <c r="O14" s="171" t="n">
        <v>7</v>
      </c>
      <c r="P14" s="171" t="n">
        <v>1</v>
      </c>
      <c r="Q14" s="171" t="n">
        <v>2</v>
      </c>
      <c r="R14" s="172" t="n"/>
      <c r="S14" s="173" t="n"/>
      <c r="T14" s="173" t="n"/>
      <c r="U14" s="173" t="n"/>
      <c r="V14" s="173" t="n"/>
      <c r="W14" s="173" t="n"/>
      <c r="X14" s="173" t="n"/>
      <c r="Y14" s="173" t="n"/>
      <c r="Z14" s="173" t="n"/>
      <c r="AA14" s="173" t="n"/>
      <c r="AB14" s="173" t="n"/>
      <c r="AC14" s="173" t="n"/>
      <c r="AD14" s="172" t="n"/>
      <c r="AE14" s="172" t="n"/>
      <c r="AF14" s="172" t="n"/>
      <c r="AG14" s="172" t="n"/>
      <c r="AH14" s="174" t="n"/>
      <c r="AI14" s="174" t="n"/>
      <c r="AJ14" s="175" t="n"/>
      <c r="AK14" s="47" t="n"/>
    </row>
    <row r="15" ht="20.1" customFormat="1" customHeight="1" s="39">
      <c r="A15" s="83" t="inlineStr">
        <is>
          <t>API</t>
        </is>
      </c>
      <c r="B15" s="48" t="inlineStr">
        <is>
          <t>Authentication</t>
        </is>
      </c>
      <c r="C15" s="48" t="inlineStr">
        <is>
          <t>Session Management</t>
        </is>
      </c>
      <c r="D15" s="103" t="inlineStr">
        <is>
          <t>Secure session handling with idle timeouts and CSRF</t>
        </is>
      </c>
      <c r="E15" s="43" t="inlineStr">
        <is>
          <t>Make</t>
        </is>
      </c>
      <c r="F15" s="43" t="inlineStr">
        <is>
          <t>Simple</t>
        </is>
      </c>
      <c r="G15" s="44" t="n"/>
      <c r="H15" s="45" t="n"/>
      <c r="I15" s="171" t="n">
        <v>0</v>
      </c>
      <c r="J15" s="171" t="n">
        <v>0</v>
      </c>
      <c r="K15" s="171" t="n">
        <v>4</v>
      </c>
      <c r="L15" s="171" t="n">
        <v>0.6</v>
      </c>
      <c r="M15" s="171" t="n">
        <v>0</v>
      </c>
      <c r="N15" s="171" t="n">
        <v>0</v>
      </c>
      <c r="O15" s="171" t="n">
        <v>0</v>
      </c>
      <c r="P15" s="171" t="n">
        <v>0</v>
      </c>
      <c r="Q15" s="171" t="n">
        <v>0</v>
      </c>
      <c r="R15" s="172">
        <f>_xlfn.CEILING.MATH(SUM(I15:P15)*Q15)</f>
        <v/>
      </c>
      <c r="S15" s="173">
        <f>IF(S$3="YES",$R15*S$4/100,0)</f>
        <v/>
      </c>
      <c r="T15" s="173">
        <f>IF(T$3="YES",$R15*T$4/100,0)</f>
        <v/>
      </c>
      <c r="U15" s="173">
        <f>IF(U$3="YES",$R15*U$4/100,0)</f>
        <v/>
      </c>
      <c r="V15" s="173">
        <f>IF(V$3="YES",$R15*V$4/100,0)</f>
        <v/>
      </c>
      <c r="W15" s="173">
        <f>IF(W$3="YES",$R15*W$4/100,0)</f>
        <v/>
      </c>
      <c r="X15" s="173">
        <f>IF(X$3="YES",$R15*X$4/100,0)</f>
        <v/>
      </c>
      <c r="Y15" s="173">
        <f>IF(Y$3="YES",$R15*Y$4/100,0)</f>
        <v/>
      </c>
      <c r="Z15" s="173">
        <f>IF(Z$3="YES",$R15*Z$4/100,0)</f>
        <v/>
      </c>
      <c r="AA15" s="173">
        <f>IF(AA$3="YES",$R15*AA$4/100,0)</f>
        <v/>
      </c>
      <c r="AB15" s="173">
        <f>IF(AB$3="YES",$R15*AB$4/100,0)</f>
        <v/>
      </c>
      <c r="AC15" s="173">
        <f>$R15*AC$4/100</f>
        <v/>
      </c>
      <c r="AD15" s="172">
        <f>SUM(S15:AC15)</f>
        <v/>
      </c>
      <c r="AE15" s="172">
        <f>R15+AD15</f>
        <v/>
      </c>
      <c r="AF15" s="172">
        <f>IF(E15="Make",AE15,AE15/2)</f>
        <v/>
      </c>
      <c r="AG15" s="172">
        <f>((AF15-MOD(AF15,8))/8)+(IF(MOD(AF15,8)=0,0,IF(MOD(AF15,8)&gt;4,1,0.5)))</f>
        <v/>
      </c>
      <c r="AH15" s="174" t="n"/>
      <c r="AI15" s="174" t="n"/>
      <c r="AJ15" s="175">
        <f>ROUNDUP((AH15+AI15+AG15)/3,0)</f>
        <v/>
      </c>
      <c r="AK15" s="47" t="n"/>
    </row>
    <row r="16" ht="20.1" customFormat="1" customHeight="1" s="39">
      <c r="A16" s="83" t="inlineStr">
        <is>
          <t>Web</t>
        </is>
      </c>
      <c r="B16" s="48" t="inlineStr">
        <is>
          <t>User Management</t>
        </is>
      </c>
      <c r="C16" s="48" t="inlineStr">
        <is>
          <t>RBAC</t>
        </is>
      </c>
      <c r="D16" s="103" t="inlineStr">
        <is>
          <t>School-based RBAC with role-specific module access</t>
        </is>
      </c>
      <c r="E16" s="43" t="inlineStr">
        <is>
          <t>Make</t>
        </is>
      </c>
      <c r="F16" s="43" t="inlineStr">
        <is>
          <t>Average</t>
        </is>
      </c>
      <c r="G16" s="44" t="n"/>
      <c r="H16" s="45" t="n"/>
      <c r="I16" s="171" t="n">
        <v>6</v>
      </c>
      <c r="J16" s="171" t="n">
        <v>10</v>
      </c>
      <c r="K16" s="171" t="n">
        <v>10</v>
      </c>
      <c r="L16" s="171" t="n">
        <v>6.9</v>
      </c>
      <c r="M16" s="171" t="n">
        <v>7</v>
      </c>
      <c r="N16" s="171" t="n">
        <v>5</v>
      </c>
      <c r="O16" s="171" t="n">
        <v>7</v>
      </c>
      <c r="P16" s="171" t="n">
        <v>1</v>
      </c>
      <c r="Q16" s="171" t="n">
        <v>3</v>
      </c>
      <c r="R16" s="172">
        <f>_xlfn.CEILING.MATH(SUM(I16:P16)*Q16)</f>
        <v/>
      </c>
      <c r="S16" s="173">
        <f>IF(S$3="YES",$R16*S$4/100,0)</f>
        <v/>
      </c>
      <c r="T16" s="173">
        <f>IF(T$3="YES",$R16*T$4/100,0)</f>
        <v/>
      </c>
      <c r="U16" s="173">
        <f>IF(U$3="YES",$R16*U$4/100,0)</f>
        <v/>
      </c>
      <c r="V16" s="173">
        <f>IF(V$3="YES",$R16*V$4/100,0)</f>
        <v/>
      </c>
      <c r="W16" s="173">
        <f>IF(W$3="YES",$R16*W$4/100,0)</f>
        <v/>
      </c>
      <c r="X16" s="173">
        <f>IF(X$3="YES",$R16*X$4/100,0)</f>
        <v/>
      </c>
      <c r="Y16" s="173">
        <f>IF(Y$3="YES",$R16*Y$4/100,0)</f>
        <v/>
      </c>
      <c r="Z16" s="173">
        <f>IF(Z$3="YES",$R16*Z$4/100,0)</f>
        <v/>
      </c>
      <c r="AA16" s="173">
        <f>IF(AA$3="YES",$R16*AA$4/100,0)</f>
        <v/>
      </c>
      <c r="AB16" s="173">
        <f>IF(AB$3="YES",$R16*AB$4/100,0)</f>
        <v/>
      </c>
      <c r="AC16" s="173">
        <f>$R16*AC$4/100</f>
        <v/>
      </c>
      <c r="AD16" s="172">
        <f>SUM(S16:AC16)</f>
        <v/>
      </c>
      <c r="AE16" s="172">
        <f>R16+AD16</f>
        <v/>
      </c>
      <c r="AF16" s="172">
        <f>IF(E16="Make",AE16,AE16/2)</f>
        <v/>
      </c>
      <c r="AG16" s="172">
        <f>((AF16-MOD(AF16,8))/8)+(IF(MOD(AF16,8)=0,0,IF(MOD(AF16,8)&gt;4,1,0.5)))</f>
        <v/>
      </c>
      <c r="AH16" s="174" t="n"/>
      <c r="AI16" s="174" t="n"/>
      <c r="AJ16" s="175">
        <f>ROUNDUP((AH16+AI16+AG16)/3,0)</f>
        <v/>
      </c>
      <c r="AK16" s="47" t="n"/>
    </row>
    <row r="17" ht="19.5" customFormat="1" customHeight="1" s="39">
      <c r="A17" s="83" t="inlineStr">
        <is>
          <t>Web</t>
        </is>
      </c>
      <c r="B17" s="48" t="inlineStr">
        <is>
          <t>User Management</t>
        </is>
      </c>
      <c r="C17" s="48" t="inlineStr">
        <is>
          <t>Access Management</t>
        </is>
      </c>
      <c r="D17" s="103" t="inlineStr">
        <is>
          <t>Admin UI to create/delete users, assign/revoke roles, default permissions</t>
        </is>
      </c>
      <c r="E17" s="43" t="inlineStr">
        <is>
          <t>Make</t>
        </is>
      </c>
      <c r="F17" s="43" t="inlineStr">
        <is>
          <t>Average</t>
        </is>
      </c>
      <c r="G17" s="44" t="n"/>
      <c r="H17" s="45" t="n"/>
      <c r="I17" s="171" t="n">
        <v>6</v>
      </c>
      <c r="J17" s="171" t="n">
        <v>10</v>
      </c>
      <c r="K17" s="171" t="n">
        <v>10</v>
      </c>
      <c r="L17" s="171" t="n">
        <v>6.9</v>
      </c>
      <c r="M17" s="171" t="n">
        <v>7</v>
      </c>
      <c r="N17" s="171" t="n">
        <v>5</v>
      </c>
      <c r="O17" s="171" t="n">
        <v>7</v>
      </c>
      <c r="P17" s="171" t="n">
        <v>1</v>
      </c>
      <c r="Q17" s="171" t="n">
        <v>3</v>
      </c>
      <c r="R17" s="172">
        <f>_xlfn.CEILING.MATH(SUM(I17:P17)*Q17)</f>
        <v/>
      </c>
      <c r="S17" s="173">
        <f>IF(S$3="YES",$R17*S$4/100,0)</f>
        <v/>
      </c>
      <c r="T17" s="173">
        <f>IF(T$3="YES",$R17*T$4/100,0)</f>
        <v/>
      </c>
      <c r="U17" s="173">
        <f>IF(U$3="YES",$R17*U$4/100,0)</f>
        <v/>
      </c>
      <c r="V17" s="173">
        <f>IF(V$3="YES",$R17*V$4/100,0)</f>
        <v/>
      </c>
      <c r="W17" s="173">
        <f>IF(W$3="YES",$R17*W$4/100,0)</f>
        <v/>
      </c>
      <c r="X17" s="173">
        <f>IF(X$3="YES",$R17*X$4/100,0)</f>
        <v/>
      </c>
      <c r="Y17" s="173">
        <f>IF(Y$3="YES",$R17*Y$4/100,0)</f>
        <v/>
      </c>
      <c r="Z17" s="173">
        <f>IF(Z$3="YES",$R17*Z$4/100,0)</f>
        <v/>
      </c>
      <c r="AA17" s="173">
        <f>IF(AA$3="YES",$R17*AA$4/100,0)</f>
        <v/>
      </c>
      <c r="AB17" s="173">
        <f>IF(AB$3="YES",$R17*AB$4/100,0)</f>
        <v/>
      </c>
      <c r="AC17" s="173">
        <f>$R17*AC$4/100</f>
        <v/>
      </c>
      <c r="AD17" s="172">
        <f>SUM(S17:AC17)</f>
        <v/>
      </c>
      <c r="AE17" s="172">
        <f>R17+AD17</f>
        <v/>
      </c>
      <c r="AF17" s="172">
        <f>IF(E17="Make",AE17,AE17/2)</f>
        <v/>
      </c>
      <c r="AG17" s="172">
        <f>((AF17-MOD(AF17,8))/8)+(IF(MOD(AF17,8)=0,0,IF(MOD(AF17,8)&gt;4,1,0.5)))</f>
        <v/>
      </c>
      <c r="AH17" s="174" t="n"/>
      <c r="AI17" s="174" t="n"/>
      <c r="AJ17" s="175">
        <f>ROUNDUP((AH17+AI17+AG17)/3,0)</f>
        <v/>
      </c>
      <c r="AK17" s="47" t="n"/>
    </row>
    <row r="18" ht="20.1" customFormat="1" customHeight="1" s="39">
      <c r="A18" s="83" t="inlineStr">
        <is>
          <t>Web</t>
        </is>
      </c>
      <c r="B18" s="48" t="inlineStr">
        <is>
          <t>Inspection Flow</t>
        </is>
      </c>
      <c r="C18" s="48" t="inlineStr">
        <is>
          <t>Start New Inspection</t>
        </is>
      </c>
      <c r="D18" s="103" t="inlineStr">
        <is>
          <t>Initiate session with framework + metadata + optional SIS fetch</t>
        </is>
      </c>
      <c r="E18" s="43" t="inlineStr">
        <is>
          <t>Make</t>
        </is>
      </c>
      <c r="F18" s="43" t="inlineStr">
        <is>
          <t>Average</t>
        </is>
      </c>
      <c r="G18" s="44" t="n"/>
      <c r="H18" s="45" t="n"/>
      <c r="I18" s="171" t="n">
        <v>6</v>
      </c>
      <c r="J18" s="171" t="n">
        <v>10</v>
      </c>
      <c r="K18" s="171" t="n">
        <v>10</v>
      </c>
      <c r="L18" s="171" t="n">
        <v>6.9</v>
      </c>
      <c r="M18" s="171" t="n">
        <v>7</v>
      </c>
      <c r="N18" s="171" t="n">
        <v>5</v>
      </c>
      <c r="O18" s="171" t="n">
        <v>7</v>
      </c>
      <c r="P18" s="171" t="n">
        <v>1</v>
      </c>
      <c r="Q18" s="171" t="n">
        <v>4</v>
      </c>
      <c r="R18" s="172">
        <f>_xlfn.CEILING.MATH(SUM(I18:P18)*Q18)</f>
        <v/>
      </c>
      <c r="S18" s="173">
        <f>IF(S$3="YES",$R18*S$4/100,0)</f>
        <v/>
      </c>
      <c r="T18" s="173">
        <f>IF(T$3="YES",$R18*T$4/100,0)</f>
        <v/>
      </c>
      <c r="U18" s="173">
        <f>IF(U$3="YES",$R18*U$4/100,0)</f>
        <v/>
      </c>
      <c r="V18" s="173">
        <f>IF(V$3="YES",$R18*V$4/100,0)</f>
        <v/>
      </c>
      <c r="W18" s="173">
        <f>IF(W$3="YES",$R18*W$4/100,0)</f>
        <v/>
      </c>
      <c r="X18" s="173">
        <f>IF(X$3="YES",$R18*X$4/100,0)</f>
        <v/>
      </c>
      <c r="Y18" s="173">
        <f>IF(Y$3="YES",$R18*Y$4/100,0)</f>
        <v/>
      </c>
      <c r="Z18" s="173">
        <f>IF(Z$3="YES",$R18*Z$4/100,0)</f>
        <v/>
      </c>
      <c r="AA18" s="173">
        <f>IF(AA$3="YES",$R18*AA$4/100,0)</f>
        <v/>
      </c>
      <c r="AB18" s="173">
        <f>IF(AB$3="YES",$R18*AB$4/100,0)</f>
        <v/>
      </c>
      <c r="AC18" s="173">
        <f>$R18*AC$4/100</f>
        <v/>
      </c>
      <c r="AD18" s="172">
        <f>SUM(S18:AC18)</f>
        <v/>
      </c>
      <c r="AE18" s="172">
        <f>R18+AD18</f>
        <v/>
      </c>
      <c r="AF18" s="172">
        <f>IF(E18="Make",AE18,AE18/2)</f>
        <v/>
      </c>
      <c r="AG18" s="172">
        <f>((AF18-MOD(AF18,8))/8)+(IF(MOD(AF18,8)=0,0,IF(MOD(AF18,8)&gt;4,1,0.5)))</f>
        <v/>
      </c>
      <c r="AH18" s="174" t="n"/>
      <c r="AI18" s="174" t="n"/>
      <c r="AJ18" s="175">
        <f>ROUNDUP((AH18+AI18+AG18)/3,0)</f>
        <v/>
      </c>
      <c r="AK18" s="47" t="n"/>
    </row>
    <row r="19" ht="20.1" customFormat="1" customHeight="1" s="39">
      <c r="A19" s="83" t="inlineStr">
        <is>
          <t>Web</t>
        </is>
      </c>
      <c r="B19" s="48" t="inlineStr">
        <is>
          <t>Inspection Flow</t>
        </is>
      </c>
      <c r="C19" s="48" t="inlineStr">
        <is>
          <t>Upload Evidence</t>
        </is>
      </c>
      <c r="D19" s="103" t="inlineStr">
        <is>
          <t>Upload, validate, extract, tag, link to sections</t>
        </is>
      </c>
      <c r="E19" s="43" t="inlineStr">
        <is>
          <t>Make</t>
        </is>
      </c>
      <c r="F19" s="43" t="inlineStr">
        <is>
          <t>Average</t>
        </is>
      </c>
      <c r="G19" s="44" t="n"/>
      <c r="H19" s="45" t="n"/>
      <c r="I19" s="171" t="n">
        <v>6</v>
      </c>
      <c r="J19" s="171" t="n">
        <v>10</v>
      </c>
      <c r="K19" s="171" t="n">
        <v>10</v>
      </c>
      <c r="L19" s="171" t="n">
        <v>6.9</v>
      </c>
      <c r="M19" s="171" t="n">
        <v>7</v>
      </c>
      <c r="N19" s="171" t="n">
        <v>5</v>
      </c>
      <c r="O19" s="171" t="n">
        <v>7</v>
      </c>
      <c r="P19" s="171" t="n">
        <v>1</v>
      </c>
      <c r="Q19" s="171" t="n">
        <v>3</v>
      </c>
      <c r="R19" s="172">
        <f>_xlfn.CEILING.MATH(SUM(I19:P19)*Q19)</f>
        <v/>
      </c>
      <c r="S19" s="173">
        <f>IF(S$3="YES",$R19*S$4/100,0)</f>
        <v/>
      </c>
      <c r="T19" s="173">
        <f>IF(T$3="YES",$R19*T$4/100,0)</f>
        <v/>
      </c>
      <c r="U19" s="173">
        <f>IF(U$3="YES",$R19*U$4/100,0)</f>
        <v/>
      </c>
      <c r="V19" s="173">
        <f>IF(V$3="YES",$R19*V$4/100,0)</f>
        <v/>
      </c>
      <c r="W19" s="173">
        <f>IF(W$3="YES",$R19*W$4/100,0)</f>
        <v/>
      </c>
      <c r="X19" s="173">
        <f>IF(X$3="YES",$R19*X$4/100,0)</f>
        <v/>
      </c>
      <c r="Y19" s="173">
        <f>IF(Y$3="YES",$R19*Y$4/100,0)</f>
        <v/>
      </c>
      <c r="Z19" s="173">
        <f>IF(Z$3="YES",$R19*Z$4/100,0)</f>
        <v/>
      </c>
      <c r="AA19" s="173">
        <f>IF(AA$3="YES",$R19*AA$4/100,0)</f>
        <v/>
      </c>
      <c r="AB19" s="173">
        <f>IF(AB$3="YES",$R19*AB$4/100,0)</f>
        <v/>
      </c>
      <c r="AC19" s="173">
        <f>$R19*AC$4/100</f>
        <v/>
      </c>
      <c r="AD19" s="172">
        <f>SUM(S19:AC19)</f>
        <v/>
      </c>
      <c r="AE19" s="172">
        <f>R19+AD19</f>
        <v/>
      </c>
      <c r="AF19" s="172">
        <f>IF(E19="Make",AE19,AE19/2)</f>
        <v/>
      </c>
      <c r="AG19" s="172">
        <f>((AF19-MOD(AF19,8))/8)+(IF(MOD(AF19,8)=0,0,IF(MOD(AF19,8)&gt;4,1,0.5)))</f>
        <v/>
      </c>
      <c r="AH19" s="174" t="n"/>
      <c r="AI19" s="174" t="n"/>
      <c r="AJ19" s="175">
        <f>ROUNDUP((AH19+AI19+AG19)/3,0)</f>
        <v/>
      </c>
      <c r="AK19" s="47" t="n"/>
    </row>
    <row r="20" ht="20.1" customFormat="1" customHeight="1" s="39">
      <c r="A20" s="83" t="inlineStr">
        <is>
          <t>Web</t>
        </is>
      </c>
      <c r="B20" s="48" t="inlineStr">
        <is>
          <t>Report Generation</t>
        </is>
      </c>
      <c r="C20" s="48" t="inlineStr">
        <is>
          <t>Generate Report</t>
        </is>
      </c>
      <c r="D20" s="103" t="inlineStr">
        <is>
          <t>Canvas view with sectioned report per framework; inline edit; narration</t>
        </is>
      </c>
      <c r="E20" s="43" t="inlineStr">
        <is>
          <t>Make</t>
        </is>
      </c>
      <c r="F20" s="43" t="inlineStr">
        <is>
          <t>Complex</t>
        </is>
      </c>
      <c r="G20" s="44" t="n"/>
      <c r="H20" s="45" t="n"/>
      <c r="I20" s="171" t="n">
        <v>12</v>
      </c>
      <c r="J20" s="171" t="n">
        <v>20</v>
      </c>
      <c r="K20" s="171" t="n">
        <v>20</v>
      </c>
      <c r="L20" s="171" t="n">
        <v>13.8</v>
      </c>
      <c r="M20" s="171" t="n">
        <v>14</v>
      </c>
      <c r="N20" s="171" t="n">
        <v>10</v>
      </c>
      <c r="O20" s="171" t="n">
        <v>14</v>
      </c>
      <c r="P20" s="171" t="n">
        <v>2</v>
      </c>
      <c r="Q20" s="171" t="n">
        <v>6</v>
      </c>
      <c r="R20" s="172">
        <f>_xlfn.CEILING.MATH(SUM(I20:P20)*Q20)</f>
        <v/>
      </c>
      <c r="S20" s="173">
        <f>IF(S$3="YES",$R20*S$4/100,0)</f>
        <v/>
      </c>
      <c r="T20" s="173">
        <f>IF(T$3="YES",$R20*T$4/100,0)</f>
        <v/>
      </c>
      <c r="U20" s="173">
        <f>IF(U$3="YES",$R20*U$4/100,0)</f>
        <v/>
      </c>
      <c r="V20" s="173">
        <f>IF(V$3="YES",$R20*V$4/100,0)</f>
        <v/>
      </c>
      <c r="W20" s="173">
        <f>IF(W$3="YES",$R20*W$4/100,0)</f>
        <v/>
      </c>
      <c r="X20" s="173">
        <f>IF(X$3="YES",$R20*X$4/100,0)</f>
        <v/>
      </c>
      <c r="Y20" s="173">
        <f>IF(Y$3="YES",$R20*Y$4/100,0)</f>
        <v/>
      </c>
      <c r="Z20" s="173">
        <f>IF(Z$3="YES",$R20*Z$4/100,0)</f>
        <v/>
      </c>
      <c r="AA20" s="173">
        <f>IF(AA$3="YES",$R20*AA$4/100,0)</f>
        <v/>
      </c>
      <c r="AB20" s="173">
        <f>IF(AB$3="YES",$R20*AB$4/100,0)</f>
        <v/>
      </c>
      <c r="AC20" s="173">
        <f>$R20*AC$4/100</f>
        <v/>
      </c>
      <c r="AD20" s="172">
        <f>SUM(S20:AC20)</f>
        <v/>
      </c>
      <c r="AE20" s="172">
        <f>R20+AD20</f>
        <v/>
      </c>
      <c r="AF20" s="172">
        <f>IF(E20="Make",AE20,AE20/2)</f>
        <v/>
      </c>
      <c r="AG20" s="172">
        <f>((AF20-MOD(AF20,8))/8)+(IF(MOD(AF20,8)=0,0,IF(MOD(AF20,8)&gt;4,1,0.5)))</f>
        <v/>
      </c>
      <c r="AH20" s="174" t="n"/>
      <c r="AI20" s="174" t="n"/>
      <c r="AJ20" s="175">
        <f>ROUNDUP((AH20+AI20+AG20)/3,0)</f>
        <v/>
      </c>
      <c r="AK20" s="47" t="n"/>
    </row>
    <row r="21" ht="20.1" customFormat="1" customHeight="1" s="39">
      <c r="A21" s="83" t="inlineStr">
        <is>
          <t>Web</t>
        </is>
      </c>
      <c r="B21" s="48" t="inlineStr">
        <is>
          <t>Output Management</t>
        </is>
      </c>
      <c r="C21" s="48" t="inlineStr">
        <is>
          <t>Reports Library</t>
        </is>
      </c>
      <c r="D21" s="103" t="inlineStr">
        <is>
          <t>Search &amp; filter prior reports; RBAC-based open read-only/edit</t>
        </is>
      </c>
      <c r="E21" s="43" t="inlineStr">
        <is>
          <t>Make</t>
        </is>
      </c>
      <c r="F21" s="43" t="inlineStr">
        <is>
          <t>Average</t>
        </is>
      </c>
      <c r="G21" s="44" t="n"/>
      <c r="H21" s="45" t="n"/>
      <c r="I21" s="171" t="n">
        <v>6</v>
      </c>
      <c r="J21" s="171" t="n">
        <v>10</v>
      </c>
      <c r="K21" s="171" t="n">
        <v>10</v>
      </c>
      <c r="L21" s="171" t="n">
        <v>6.9</v>
      </c>
      <c r="M21" s="171" t="n">
        <v>7</v>
      </c>
      <c r="N21" s="171" t="n">
        <v>5</v>
      </c>
      <c r="O21" s="171" t="n">
        <v>7</v>
      </c>
      <c r="P21" s="171" t="n">
        <v>1</v>
      </c>
      <c r="Q21" s="171" t="n">
        <v>4</v>
      </c>
      <c r="R21" s="172">
        <f>_xlfn.CEILING.MATH(SUM(I21:P21)*Q21)</f>
        <v/>
      </c>
      <c r="S21" s="173">
        <f>IF(S$3="YES",$R21*S$4/100,0)</f>
        <v/>
      </c>
      <c r="T21" s="173">
        <f>IF(T$3="YES",$R21*T$4/100,0)</f>
        <v/>
      </c>
      <c r="U21" s="173">
        <f>IF(U$3="YES",$R21*U$4/100,0)</f>
        <v/>
      </c>
      <c r="V21" s="173">
        <f>IF(V$3="YES",$R21*V$4/100,0)</f>
        <v/>
      </c>
      <c r="W21" s="173">
        <f>IF(W$3="YES",$R21*W$4/100,0)</f>
        <v/>
      </c>
      <c r="X21" s="173">
        <f>IF(X$3="YES",$R21*X$4/100,0)</f>
        <v/>
      </c>
      <c r="Y21" s="173">
        <f>IF(Y$3="YES",$R21*Y$4/100,0)</f>
        <v/>
      </c>
      <c r="Z21" s="173">
        <f>IF(Z$3="YES",$R21*Z$4/100,0)</f>
        <v/>
      </c>
      <c r="AA21" s="173">
        <f>IF(AA$3="YES",$R21*AA$4/100,0)</f>
        <v/>
      </c>
      <c r="AB21" s="173">
        <f>IF(AB$3="YES",$R21*AB$4/100,0)</f>
        <v/>
      </c>
      <c r="AC21" s="173">
        <f>$R21*AC$4/100</f>
        <v/>
      </c>
      <c r="AD21" s="172">
        <f>SUM(S21:AC21)</f>
        <v/>
      </c>
      <c r="AE21" s="172">
        <f>R21+AD21</f>
        <v/>
      </c>
      <c r="AF21" s="172">
        <f>IF(E21="Make",AE21,AE21/2)</f>
        <v/>
      </c>
      <c r="AG21" s="172">
        <f>((AF21-MOD(AF21,8))/8)+(IF(MOD(AF21,8)=0,0,IF(MOD(AF21,8)&gt;4,1,0.5)))</f>
        <v/>
      </c>
      <c r="AH21" s="174" t="n"/>
      <c r="AI21" s="174" t="n"/>
      <c r="AJ21" s="175">
        <f>ROUNDUP((AH21+AI21+AG21)/3,0)</f>
        <v/>
      </c>
      <c r="AK21" s="47" t="n"/>
    </row>
    <row r="22" ht="20.1" customFormat="1" customHeight="1" s="39">
      <c r="A22" s="83" t="inlineStr">
        <is>
          <t>Web</t>
        </is>
      </c>
      <c r="B22" s="48" t="inlineStr">
        <is>
          <t>Content &amp; Planning</t>
        </is>
      </c>
      <c r="C22" s="48" t="inlineStr">
        <is>
          <t>Lesson Plan Generator</t>
        </is>
      </c>
      <c r="D22" s="103" t="inlineStr">
        <is>
          <t>AI-assisted lesson plan generation aligned to curriculum with editing &amp; export</t>
        </is>
      </c>
      <c r="E22" s="43" t="inlineStr">
        <is>
          <t>Make</t>
        </is>
      </c>
      <c r="F22" s="43" t="inlineStr">
        <is>
          <t>Complex</t>
        </is>
      </c>
      <c r="G22" s="44" t="n"/>
      <c r="H22" s="45" t="n"/>
      <c r="I22" s="171" t="n">
        <v>12</v>
      </c>
      <c r="J22" s="171" t="n">
        <v>20</v>
      </c>
      <c r="K22" s="171" t="n">
        <v>20</v>
      </c>
      <c r="L22" s="171" t="n">
        <v>13.8</v>
      </c>
      <c r="M22" s="171" t="n">
        <v>14</v>
      </c>
      <c r="N22" s="171" t="n">
        <v>10</v>
      </c>
      <c r="O22" s="171" t="n">
        <v>14</v>
      </c>
      <c r="P22" s="171" t="n">
        <v>2</v>
      </c>
      <c r="Q22" s="171" t="n">
        <v>5</v>
      </c>
      <c r="R22" s="172">
        <f>_xlfn.CEILING.MATH(SUM(I22:P22)*Q22)</f>
        <v/>
      </c>
      <c r="S22" s="173">
        <f>IF(S$3="YES",$R22*S$4/100,0)</f>
        <v/>
      </c>
      <c r="T22" s="173">
        <f>IF(T$3="YES",$R22*T$4/100,0)</f>
        <v/>
      </c>
      <c r="U22" s="173">
        <f>IF(U$3="YES",$R22*U$4/100,0)</f>
        <v/>
      </c>
      <c r="V22" s="173">
        <f>IF(V$3="YES",$R22*V$4/100,0)</f>
        <v/>
      </c>
      <c r="W22" s="173">
        <f>IF(W$3="YES",$R22*W$4/100,0)</f>
        <v/>
      </c>
      <c r="X22" s="173">
        <f>IF(X$3="YES",$R22*X$4/100,0)</f>
        <v/>
      </c>
      <c r="Y22" s="173">
        <f>IF(Y$3="YES",$R22*Y$4/100,0)</f>
        <v/>
      </c>
      <c r="Z22" s="173">
        <f>IF(Z$3="YES",$R22*Z$4/100,0)</f>
        <v/>
      </c>
      <c r="AA22" s="173">
        <f>IF(AA$3="YES",$R22*AA$4/100,0)</f>
        <v/>
      </c>
      <c r="AB22" s="173">
        <f>IF(AB$3="YES",$R22*AB$4/100,0)</f>
        <v/>
      </c>
      <c r="AC22" s="173">
        <f>$R22*AC$4/100</f>
        <v/>
      </c>
      <c r="AD22" s="172">
        <f>SUM(S22:AC22)</f>
        <v/>
      </c>
      <c r="AE22" s="172">
        <f>R22+AD22</f>
        <v/>
      </c>
      <c r="AF22" s="172">
        <f>IF(E22="Make",AE22,AE22/2)</f>
        <v/>
      </c>
      <c r="AG22" s="172">
        <f>((AF22-MOD(AF22,8))/8)+(IF(MOD(AF22,8)=0,0,IF(MOD(AF22,8)&gt;4,1,0.5)))</f>
        <v/>
      </c>
      <c r="AH22" s="174" t="n"/>
      <c r="AI22" s="174" t="n"/>
      <c r="AJ22" s="175">
        <f>ROUNDUP((AH22+AI22+AG22)/3,0)</f>
        <v/>
      </c>
      <c r="AK22" s="47" t="n"/>
    </row>
    <row r="23" ht="20.1" customFormat="1" customHeight="1" s="39">
      <c r="A23" s="83" t="inlineStr">
        <is>
          <t>Web</t>
        </is>
      </c>
      <c r="B23" s="48" t="inlineStr">
        <is>
          <t>Student Assistant</t>
        </is>
      </c>
      <c r="C23" s="48" t="inlineStr">
        <is>
          <t>Assistant Core</t>
        </is>
      </c>
      <c r="D23" s="104" t="inlineStr">
        <is>
          <t>Scoped conversational assistant with RAG to teacher-approved materials</t>
        </is>
      </c>
      <c r="E23" s="43" t="inlineStr">
        <is>
          <t>Make</t>
        </is>
      </c>
      <c r="F23" s="43" t="inlineStr">
        <is>
          <t>Complex</t>
        </is>
      </c>
      <c r="G23" s="44" t="n"/>
      <c r="H23" s="45" t="n"/>
      <c r="I23" s="171" t="n">
        <v>12</v>
      </c>
      <c r="J23" s="171" t="n">
        <v>20</v>
      </c>
      <c r="K23" s="171" t="n">
        <v>20</v>
      </c>
      <c r="L23" s="171" t="n">
        <v>13.8</v>
      </c>
      <c r="M23" s="171" t="n">
        <v>14</v>
      </c>
      <c r="N23" s="171" t="n">
        <v>10</v>
      </c>
      <c r="O23" s="171" t="n">
        <v>14</v>
      </c>
      <c r="P23" s="171" t="n">
        <v>2</v>
      </c>
      <c r="Q23" s="171" t="n">
        <v>5</v>
      </c>
      <c r="R23" s="172">
        <f>_xlfn.CEILING.MATH(SUM(I23:P23)*Q23)</f>
        <v/>
      </c>
      <c r="S23" s="173">
        <f>IF(S$3="YES",$R23*S$4/100,0)</f>
        <v/>
      </c>
      <c r="T23" s="173">
        <f>IF(T$3="YES",$R23*T$4/100,0)</f>
        <v/>
      </c>
      <c r="U23" s="173">
        <f>IF(U$3="YES",$R23*U$4/100,0)</f>
        <v/>
      </c>
      <c r="V23" s="173">
        <f>IF(V$3="YES",$R23*V$4/100,0)</f>
        <v/>
      </c>
      <c r="W23" s="173">
        <f>IF(W$3="YES",$R23*W$4/100,0)</f>
        <v/>
      </c>
      <c r="X23" s="173">
        <f>IF(X$3="YES",$R23*X$4/100,0)</f>
        <v/>
      </c>
      <c r="Y23" s="173">
        <f>IF(Y$3="YES",$R23*Y$4/100,0)</f>
        <v/>
      </c>
      <c r="Z23" s="173">
        <f>IF(Z$3="YES",$R23*Z$4/100,0)</f>
        <v/>
      </c>
      <c r="AA23" s="173">
        <f>IF(AA$3="YES",$R23*AA$4/100,0)</f>
        <v/>
      </c>
      <c r="AB23" s="173">
        <f>IF(AB$3="YES",$R23*AB$4/100,0)</f>
        <v/>
      </c>
      <c r="AC23" s="173">
        <f>$R23*AC$4/100</f>
        <v/>
      </c>
      <c r="AD23" s="172">
        <f>SUM(S23:AC23)</f>
        <v/>
      </c>
      <c r="AE23" s="172">
        <f>R23+AD23</f>
        <v/>
      </c>
      <c r="AF23" s="172">
        <f>IF(E23="Make",AE23,AE23/2)</f>
        <v/>
      </c>
      <c r="AG23" s="172">
        <f>((AF23-MOD(AF23,8))/8)+(IF(MOD(AF23,8)=0,0,IF(MOD(AF23,8)&gt;4,1,0.5)))</f>
        <v/>
      </c>
      <c r="AH23" s="174" t="n"/>
      <c r="AI23" s="174" t="n"/>
      <c r="AJ23" s="175">
        <f>ROUNDUP((AH23+AI23+AG23)/3,0)</f>
        <v/>
      </c>
      <c r="AK23" s="47" t="n"/>
    </row>
    <row r="24" ht="20.1" customFormat="1" customHeight="1" s="39">
      <c r="A24" s="83" t="inlineStr">
        <is>
          <t>Web</t>
        </is>
      </c>
      <c r="B24" s="48" t="inlineStr">
        <is>
          <t>Admissions</t>
        </is>
      </c>
      <c r="C24" s="48" t="inlineStr">
        <is>
          <t>Process Assistant</t>
        </is>
      </c>
      <c r="D24" s="104" t="inlineStr">
        <is>
          <t>Conversational support for intake, status queries, eligibility, scheduling</t>
        </is>
      </c>
      <c r="E24" s="43" t="inlineStr">
        <is>
          <t>Make</t>
        </is>
      </c>
      <c r="F24" s="43" t="inlineStr">
        <is>
          <t>Average</t>
        </is>
      </c>
      <c r="G24" s="44" t="n"/>
      <c r="H24" s="45" t="n"/>
      <c r="I24" s="171" t="n">
        <v>6</v>
      </c>
      <c r="J24" s="171" t="n">
        <v>10</v>
      </c>
      <c r="K24" s="171" t="n">
        <v>10</v>
      </c>
      <c r="L24" s="171" t="n">
        <v>6.9</v>
      </c>
      <c r="M24" s="171" t="n">
        <v>7</v>
      </c>
      <c r="N24" s="171" t="n">
        <v>5</v>
      </c>
      <c r="O24" s="171" t="n">
        <v>7</v>
      </c>
      <c r="P24" s="171" t="n">
        <v>1</v>
      </c>
      <c r="Q24" s="171" t="n">
        <v>4</v>
      </c>
      <c r="R24" s="172">
        <f>_xlfn.CEILING.MATH(SUM(I24:P24)*Q24)</f>
        <v/>
      </c>
      <c r="S24" s="173">
        <f>IF(S$3="YES",$R24*S$4/100,0)</f>
        <v/>
      </c>
      <c r="T24" s="173">
        <f>IF(T$3="YES",$R24*T$4/100,0)</f>
        <v/>
      </c>
      <c r="U24" s="173">
        <f>IF(U$3="YES",$R24*U$4/100,0)</f>
        <v/>
      </c>
      <c r="V24" s="173">
        <f>IF(V$3="YES",$R24*V$4/100,0)</f>
        <v/>
      </c>
      <c r="W24" s="173">
        <f>IF(W$3="YES",$R24*W$4/100,0)</f>
        <v/>
      </c>
      <c r="X24" s="173">
        <f>IF(X$3="YES",$R24*X$4/100,0)</f>
        <v/>
      </c>
      <c r="Y24" s="173">
        <f>IF(Y$3="YES",$R24*Y$4/100,0)</f>
        <v/>
      </c>
      <c r="Z24" s="173">
        <f>IF(Z$3="YES",$R24*Z$4/100,0)</f>
        <v/>
      </c>
      <c r="AA24" s="173">
        <f>IF(AA$3="YES",$R24*AA$4/100,0)</f>
        <v/>
      </c>
      <c r="AB24" s="173">
        <f>IF(AB$3="YES",$R24*AB$4/100,0)</f>
        <v/>
      </c>
      <c r="AC24" s="173">
        <f>$R24*AC$4/100</f>
        <v/>
      </c>
      <c r="AD24" s="172">
        <f>SUM(S24:AC24)</f>
        <v/>
      </c>
      <c r="AE24" s="172">
        <f>R24+AD24</f>
        <v/>
      </c>
      <c r="AF24" s="172">
        <f>IF(E24="Make",AE24,AE24/2)</f>
        <v/>
      </c>
      <c r="AG24" s="172">
        <f>((AF24-MOD(AF24,8))/8)+(IF(MOD(AF24,8)=0,0,IF(MOD(AF24,8)&gt;4,1,0.5)))</f>
        <v/>
      </c>
      <c r="AH24" s="174" t="n"/>
      <c r="AI24" s="174" t="n"/>
      <c r="AJ24" s="175">
        <f>ROUNDUP((AH24+AI24+AG24)/3,0)</f>
        <v/>
      </c>
      <c r="AK24" s="47" t="n"/>
    </row>
    <row r="25" ht="20.1" customFormat="1" customHeight="1" s="39">
      <c r="A25" s="83" t="inlineStr">
        <is>
          <t>Web</t>
        </is>
      </c>
      <c r="B25" s="48" t="inlineStr">
        <is>
          <t>Marketing</t>
        </is>
      </c>
      <c r="C25" s="48" t="inlineStr">
        <is>
          <t>Campaign Generator</t>
        </is>
      </c>
      <c r="D25" s="104" t="inlineStr">
        <is>
          <t>Generate image+caption with canvas editor via Fabric.js; brand kit enforcement</t>
        </is>
      </c>
      <c r="E25" s="43" t="inlineStr">
        <is>
          <t>Reuse</t>
        </is>
      </c>
      <c r="F25" s="43" t="inlineStr">
        <is>
          <t>Complex</t>
        </is>
      </c>
      <c r="G25" s="44" t="n"/>
      <c r="H25" s="45" t="n"/>
      <c r="I25" s="171" t="n">
        <v>12</v>
      </c>
      <c r="J25" s="171" t="n">
        <v>20</v>
      </c>
      <c r="K25" s="171" t="n">
        <v>20</v>
      </c>
      <c r="L25" s="171" t="n">
        <v>13.8</v>
      </c>
      <c r="M25" s="171" t="n">
        <v>14</v>
      </c>
      <c r="N25" s="171" t="n">
        <v>10</v>
      </c>
      <c r="O25" s="171" t="n">
        <v>14</v>
      </c>
      <c r="P25" s="171" t="n">
        <v>2</v>
      </c>
      <c r="Q25" s="171" t="n">
        <v>5</v>
      </c>
      <c r="R25" s="172">
        <f>_xlfn.CEILING.MATH(SUM(I25:P25)*Q25)</f>
        <v/>
      </c>
      <c r="S25" s="173">
        <f>IF(S$3="YES",$R25*S$4/100,0)</f>
        <v/>
      </c>
      <c r="T25" s="173">
        <f>IF(T$3="YES",$R25*T$4/100,0)</f>
        <v/>
      </c>
      <c r="U25" s="173">
        <f>IF(U$3="YES",$R25*U$4/100,0)</f>
        <v/>
      </c>
      <c r="V25" s="173">
        <f>IF(V$3="YES",$R25*V$4/100,0)</f>
        <v/>
      </c>
      <c r="W25" s="173">
        <f>IF(W$3="YES",$R25*W$4/100,0)</f>
        <v/>
      </c>
      <c r="X25" s="173">
        <f>IF(X$3="YES",$R25*X$4/100,0)</f>
        <v/>
      </c>
      <c r="Y25" s="173">
        <f>IF(Y$3="YES",$R25*Y$4/100,0)</f>
        <v/>
      </c>
      <c r="Z25" s="173">
        <f>IF(Z$3="YES",$R25*Z$4/100,0)</f>
        <v/>
      </c>
      <c r="AA25" s="173">
        <f>IF(AA$3="YES",$R25*AA$4/100,0)</f>
        <v/>
      </c>
      <c r="AB25" s="173">
        <f>IF(AB$3="YES",$R25*AB$4/100,0)</f>
        <v/>
      </c>
      <c r="AC25" s="173">
        <f>$R25*AC$4/100</f>
        <v/>
      </c>
      <c r="AD25" s="172">
        <f>SUM(S25:AC25)</f>
        <v/>
      </c>
      <c r="AE25" s="172">
        <f>R25+AD25</f>
        <v/>
      </c>
      <c r="AF25" s="172">
        <f>IF(E25="Make",AE25,AE25/2)</f>
        <v/>
      </c>
      <c r="AG25" s="172">
        <f>((AF25-MOD(AF25,8))/8)+(IF(MOD(AF25,8)=0,0,IF(MOD(AF25,8)&gt;4,1,0.5)))</f>
        <v/>
      </c>
      <c r="AH25" s="174" t="n"/>
      <c r="AI25" s="174" t="n"/>
      <c r="AJ25" s="175">
        <f>ROUNDUP((AH25+AI25+AG25)/3,0)</f>
        <v/>
      </c>
      <c r="AK25" s="47" t="n"/>
    </row>
    <row r="26" ht="20.1" customFormat="1" customHeight="1" s="39">
      <c r="A26" s="83" t="inlineStr">
        <is>
          <t>AI/ML</t>
        </is>
      </c>
      <c r="B26" s="48" t="inlineStr">
        <is>
          <t>AI Orchestration</t>
        </is>
      </c>
      <c r="C26" s="48" t="inlineStr">
        <is>
          <t>Router</t>
        </is>
      </c>
      <c r="D26" s="104" t="inlineStr">
        <is>
          <t>Route to 4 LLMs, fallback handling, model chaining with lineage metadata</t>
        </is>
      </c>
      <c r="E26" s="43" t="inlineStr">
        <is>
          <t>Reuse</t>
        </is>
      </c>
      <c r="F26" s="43" t="inlineStr">
        <is>
          <t>Complex</t>
        </is>
      </c>
      <c r="G26" s="44" t="n"/>
      <c r="H26" s="45" t="n"/>
      <c r="I26" s="171" t="n">
        <v>0</v>
      </c>
      <c r="J26" s="171" t="n">
        <v>0</v>
      </c>
      <c r="K26" s="171" t="n">
        <v>20</v>
      </c>
      <c r="L26" s="171" t="n">
        <v>9</v>
      </c>
      <c r="M26" s="171" t="n">
        <v>14</v>
      </c>
      <c r="N26" s="171" t="n">
        <v>10</v>
      </c>
      <c r="O26" s="171" t="n">
        <v>14</v>
      </c>
      <c r="P26" s="171" t="n">
        <v>2</v>
      </c>
      <c r="Q26" s="171" t="n">
        <v>0</v>
      </c>
      <c r="R26" s="172">
        <f>_xlfn.CEILING.MATH(SUM(I26:P26)*Q26)</f>
        <v/>
      </c>
      <c r="S26" s="173">
        <f>IF(S$3="YES",$R26*S$4/100,0)</f>
        <v/>
      </c>
      <c r="T26" s="173">
        <f>IF(T$3="YES",$R26*T$4/100,0)</f>
        <v/>
      </c>
      <c r="U26" s="173">
        <f>IF(U$3="YES",$R26*U$4/100,0)</f>
        <v/>
      </c>
      <c r="V26" s="173">
        <f>IF(V$3="YES",$R26*V$4/100,0)</f>
        <v/>
      </c>
      <c r="W26" s="173">
        <f>IF(W$3="YES",$R26*W$4/100,0)</f>
        <v/>
      </c>
      <c r="X26" s="173">
        <f>IF(X$3="YES",$R26*X$4/100,0)</f>
        <v/>
      </c>
      <c r="Y26" s="173">
        <f>IF(Y$3="YES",$R26*Y$4/100,0)</f>
        <v/>
      </c>
      <c r="Z26" s="173">
        <f>IF(Z$3="YES",$R26*Z$4/100,0)</f>
        <v/>
      </c>
      <c r="AA26" s="173">
        <f>IF(AA$3="YES",$R26*AA$4/100,0)</f>
        <v/>
      </c>
      <c r="AB26" s="173">
        <f>IF(AB$3="YES",$R26*AB$4/100,0)</f>
        <v/>
      </c>
      <c r="AC26" s="173">
        <f>$R26*AC$4/100</f>
        <v/>
      </c>
      <c r="AD26" s="172">
        <f>SUM(S26:AC26)</f>
        <v/>
      </c>
      <c r="AE26" s="172">
        <f>R26+AD26</f>
        <v/>
      </c>
      <c r="AF26" s="172">
        <f>IF(E26="Make",AE26,AE26/2)</f>
        <v/>
      </c>
      <c r="AG26" s="172">
        <f>((AF26-MOD(AF26,8))/8)+(IF(MOD(AF26,8)=0,0,IF(MOD(AF26,8)&gt;4,1,0.5)))</f>
        <v/>
      </c>
      <c r="AH26" s="174" t="n"/>
      <c r="AI26" s="174" t="n"/>
      <c r="AJ26" s="175">
        <f>ROUNDUP((AH26+AI26+AG26)/3,0)</f>
        <v/>
      </c>
      <c r="AK26" s="47" t="n"/>
    </row>
    <row r="27" ht="20.1" customFormat="1" customHeight="1" s="39">
      <c r="A27" s="83" t="inlineStr">
        <is>
          <t>AI/ML</t>
        </is>
      </c>
      <c r="B27" s="48" t="inlineStr">
        <is>
          <t>AI Orchestration</t>
        </is>
      </c>
      <c r="C27" s="48" t="inlineStr">
        <is>
          <t>Retrieval</t>
        </is>
      </c>
      <c r="D27" s="104" t="inlineStr">
        <is>
          <t>Shared retrieval with FAISS + reranker; session-scoped indexes</t>
        </is>
      </c>
      <c r="E27" s="43" t="inlineStr">
        <is>
          <t>Reuse</t>
        </is>
      </c>
      <c r="F27" s="43" t="inlineStr">
        <is>
          <t>Complex</t>
        </is>
      </c>
      <c r="G27" s="44" t="n"/>
      <c r="H27" s="45" t="n"/>
      <c r="I27" s="171" t="n">
        <v>0</v>
      </c>
      <c r="J27" s="171" t="n">
        <v>0</v>
      </c>
      <c r="K27" s="171" t="n">
        <v>20</v>
      </c>
      <c r="L27" s="171" t="n">
        <v>9</v>
      </c>
      <c r="M27" s="171" t="n">
        <v>14</v>
      </c>
      <c r="N27" s="171" t="n">
        <v>10</v>
      </c>
      <c r="O27" s="171" t="n">
        <v>14</v>
      </c>
      <c r="P27" s="171" t="n">
        <v>2</v>
      </c>
      <c r="Q27" s="171" t="n">
        <v>0</v>
      </c>
      <c r="R27" s="172">
        <f>_xlfn.CEILING.MATH(SUM(I27:P27)*Q27)</f>
        <v/>
      </c>
      <c r="S27" s="173">
        <f>IF(S$3="YES",$R27*S$4/100,0)</f>
        <v/>
      </c>
      <c r="T27" s="173">
        <f>IF(T$3="YES",$R27*T$4/100,0)</f>
        <v/>
      </c>
      <c r="U27" s="173">
        <f>IF(U$3="YES",$R27*U$4/100,0)</f>
        <v/>
      </c>
      <c r="V27" s="173">
        <f>IF(V$3="YES",$R27*V$4/100,0)</f>
        <v/>
      </c>
      <c r="W27" s="173">
        <f>IF(W$3="YES",$R27*W$4/100,0)</f>
        <v/>
      </c>
      <c r="X27" s="173">
        <f>IF(X$3="YES",$R27*X$4/100,0)</f>
        <v/>
      </c>
      <c r="Y27" s="173">
        <f>IF(Y$3="YES",$R27*Y$4/100,0)</f>
        <v/>
      </c>
      <c r="Z27" s="173">
        <f>IF(Z$3="YES",$R27*Z$4/100,0)</f>
        <v/>
      </c>
      <c r="AA27" s="173">
        <f>IF(AA$3="YES",$R27*AA$4/100,0)</f>
        <v/>
      </c>
      <c r="AB27" s="173">
        <f>IF(AB$3="YES",$R27*AB$4/100,0)</f>
        <v/>
      </c>
      <c r="AC27" s="173">
        <f>$R27*AC$4/100</f>
        <v/>
      </c>
      <c r="AD27" s="172">
        <f>SUM(S27:AC27)</f>
        <v/>
      </c>
      <c r="AE27" s="172">
        <f>R27+AD27</f>
        <v/>
      </c>
      <c r="AF27" s="172">
        <f>IF(E27="Make",AE27,AE27/2)</f>
        <v/>
      </c>
      <c r="AG27" s="172">
        <f>((AF27-MOD(AF27,8))/8)+(IF(MOD(AF27,8)=0,0,IF(MOD(AF27,8)&gt;4,1,0.5)))</f>
        <v/>
      </c>
      <c r="AH27" s="174" t="n"/>
      <c r="AI27" s="174" t="n"/>
      <c r="AJ27" s="175">
        <f>ROUNDUP((AH27+AI27+AG27)/3,0)</f>
        <v/>
      </c>
      <c r="AK27" s="47" t="n"/>
    </row>
    <row r="28" ht="20.1" customFormat="1" customHeight="1" s="39">
      <c r="A28" s="83" t="inlineStr">
        <is>
          <t>API</t>
        </is>
      </c>
      <c r="B28" s="48" t="inlineStr">
        <is>
          <t>Communication &amp; Security</t>
        </is>
      </c>
      <c r="C28" s="48" t="inlineStr">
        <is>
          <t>API Gateway</t>
        </is>
      </c>
      <c r="D28" s="104" t="inlineStr">
        <is>
          <t>JWT auth, RBAC enforcement, mTLS between services on LAN subnet</t>
        </is>
      </c>
      <c r="E28" s="43" t="inlineStr">
        <is>
          <t>Make</t>
        </is>
      </c>
      <c r="F28" s="43" t="inlineStr">
        <is>
          <t>Average</t>
        </is>
      </c>
      <c r="G28" s="44" t="n"/>
      <c r="H28" s="45" t="n"/>
      <c r="I28" s="171" t="n">
        <v>0</v>
      </c>
      <c r="J28" s="171" t="n">
        <v>0</v>
      </c>
      <c r="K28" s="171" t="n">
        <v>10</v>
      </c>
      <c r="L28" s="171" t="n">
        <v>4.5</v>
      </c>
      <c r="M28" s="171" t="n">
        <v>7</v>
      </c>
      <c r="N28" s="171" t="n">
        <v>5</v>
      </c>
      <c r="O28" s="171" t="n">
        <v>7</v>
      </c>
      <c r="P28" s="171" t="n">
        <v>1</v>
      </c>
      <c r="Q28" s="171" t="n">
        <v>0</v>
      </c>
      <c r="R28" s="172">
        <f>_xlfn.CEILING.MATH(SUM(I28:P28)*Q28)</f>
        <v/>
      </c>
      <c r="S28" s="173">
        <f>IF(S$3="YES",$R28*S$4/100,0)</f>
        <v/>
      </c>
      <c r="T28" s="173">
        <f>IF(T$3="YES",$R28*T$4/100,0)</f>
        <v/>
      </c>
      <c r="U28" s="173">
        <f>IF(U$3="YES",$R28*U$4/100,0)</f>
        <v/>
      </c>
      <c r="V28" s="173">
        <f>IF(V$3="YES",$R28*V$4/100,0)</f>
        <v/>
      </c>
      <c r="W28" s="173">
        <f>IF(W$3="YES",$R28*W$4/100,0)</f>
        <v/>
      </c>
      <c r="X28" s="173">
        <f>IF(X$3="YES",$R28*X$4/100,0)</f>
        <v/>
      </c>
      <c r="Y28" s="173">
        <f>IF(Y$3="YES",$R28*Y$4/100,0)</f>
        <v/>
      </c>
      <c r="Z28" s="173">
        <f>IF(Z$3="YES",$R28*Z$4/100,0)</f>
        <v/>
      </c>
      <c r="AA28" s="173">
        <f>IF(AA$3="YES",$R28*AA$4/100,0)</f>
        <v/>
      </c>
      <c r="AB28" s="173">
        <f>IF(AB$3="YES",$R28*AB$4/100,0)</f>
        <v/>
      </c>
      <c r="AC28" s="173">
        <f>$R28*AC$4/100</f>
        <v/>
      </c>
      <c r="AD28" s="172">
        <f>SUM(S28:AC28)</f>
        <v/>
      </c>
      <c r="AE28" s="172">
        <f>R28+AD28</f>
        <v/>
      </c>
      <c r="AF28" s="172">
        <f>IF(E28="Make",AE28,AE28/2)</f>
        <v/>
      </c>
      <c r="AG28" s="172">
        <f>((AF28-MOD(AF28,8))/8)+(IF(MOD(AF28,8)=0,0,IF(MOD(AF28,8)&gt;4,1,0.5)))</f>
        <v/>
      </c>
      <c r="AH28" s="174" t="n"/>
      <c r="AI28" s="174" t="n"/>
      <c r="AJ28" s="175">
        <f>ROUNDUP((AH28+AI28+AG28)/3,0)</f>
        <v/>
      </c>
      <c r="AK28" s="47" t="n"/>
    </row>
    <row r="29" ht="20.1" customFormat="1" customHeight="1" s="39">
      <c r="A29" s="83" t="inlineStr">
        <is>
          <t>API</t>
        </is>
      </c>
      <c r="B29" s="48" t="inlineStr">
        <is>
          <t>Output Management</t>
        </is>
      </c>
      <c r="C29" s="48" t="inlineStr">
        <is>
          <t>PDF Service</t>
        </is>
      </c>
      <c r="D29" s="48" t="inlineStr">
        <is>
          <t>Server-side PDF rendering with templates and annex support</t>
        </is>
      </c>
      <c r="E29" s="43" t="inlineStr">
        <is>
          <t>Make</t>
        </is>
      </c>
      <c r="F29" s="43" t="inlineStr">
        <is>
          <t>Average</t>
        </is>
      </c>
      <c r="G29" s="44" t="n"/>
      <c r="H29" s="45" t="n"/>
      <c r="I29" s="171" t="n">
        <v>0</v>
      </c>
      <c r="J29" s="171" t="n">
        <v>0</v>
      </c>
      <c r="K29" s="171" t="n">
        <v>10</v>
      </c>
      <c r="L29" s="171" t="n">
        <v>4.5</v>
      </c>
      <c r="M29" s="171" t="n">
        <v>7</v>
      </c>
      <c r="N29" s="171" t="n">
        <v>5</v>
      </c>
      <c r="O29" s="171" t="n">
        <v>7</v>
      </c>
      <c r="P29" s="171" t="n">
        <v>1</v>
      </c>
      <c r="Q29" s="171" t="n">
        <v>0</v>
      </c>
      <c r="R29" s="172">
        <f>_xlfn.CEILING.MATH(SUM(I29:P29)*Q29)</f>
        <v/>
      </c>
      <c r="S29" s="173">
        <f>IF(S$3="YES",$R29*S$4/100,0)</f>
        <v/>
      </c>
      <c r="T29" s="173">
        <f>IF(T$3="YES",$R29*T$4/100,0)</f>
        <v/>
      </c>
      <c r="U29" s="173">
        <f>IF(U$3="YES",$R29*U$4/100,0)</f>
        <v/>
      </c>
      <c r="V29" s="173">
        <f>IF(V$3="YES",$R29*V$4/100,0)</f>
        <v/>
      </c>
      <c r="W29" s="173">
        <f>IF(W$3="YES",$R29*W$4/100,0)</f>
        <v/>
      </c>
      <c r="X29" s="173">
        <f>IF(X$3="YES",$R29*X$4/100,0)</f>
        <v/>
      </c>
      <c r="Y29" s="173">
        <f>IF(Y$3="YES",$R29*Y$4/100,0)</f>
        <v/>
      </c>
      <c r="Z29" s="173">
        <f>IF(Z$3="YES",$R29*Z$4/100,0)</f>
        <v/>
      </c>
      <c r="AA29" s="173">
        <f>IF(AA$3="YES",$R29*AA$4/100,0)</f>
        <v/>
      </c>
      <c r="AB29" s="173">
        <f>IF(AB$3="YES",$R29*AB$4/100,0)</f>
        <v/>
      </c>
      <c r="AC29" s="173">
        <f>$R29*AC$4/100</f>
        <v/>
      </c>
      <c r="AD29" s="172">
        <f>SUM(S29:AC29)</f>
        <v/>
      </c>
      <c r="AE29" s="172">
        <f>R29+AD29</f>
        <v/>
      </c>
      <c r="AF29" s="172">
        <f>IF(E29="Make",AE29,AE29/2)</f>
        <v/>
      </c>
      <c r="AG29" s="172">
        <f>((AF29-MOD(AF29,8))/8)+(IF(MOD(AF29,8)=0,0,IF(MOD(AF29,8)&gt;4,1,0.5)))</f>
        <v/>
      </c>
      <c r="AH29" s="174" t="n"/>
      <c r="AI29" s="174" t="n"/>
      <c r="AJ29" s="175">
        <f>ROUNDUP((AH29+AI29+AG29)/3,0)</f>
        <v/>
      </c>
      <c r="AK29" s="47" t="n"/>
    </row>
    <row r="30" ht="20.1" customFormat="1" customHeight="1" s="39">
      <c r="A30" s="83" t="inlineStr">
        <is>
          <t>Data</t>
        </is>
      </c>
      <c r="B30" s="48" t="inlineStr">
        <is>
          <t>Database</t>
        </is>
      </c>
      <c r="C30" s="48" t="inlineStr">
        <is>
          <t>Schema Design</t>
        </is>
      </c>
      <c r="D30" s="48" t="inlineStr">
        <is>
          <t>PostgreSQL schema for users, roles, sessions, uploads, KB, logs, reports</t>
        </is>
      </c>
      <c r="E30" s="43" t="inlineStr">
        <is>
          <t>Make</t>
        </is>
      </c>
      <c r="F30" s="43" t="inlineStr">
        <is>
          <t>Complex</t>
        </is>
      </c>
      <c r="G30" s="44" t="n"/>
      <c r="H30" s="45" t="n"/>
      <c r="I30" s="171" t="n">
        <v>0</v>
      </c>
      <c r="J30" s="171" t="n">
        <v>0</v>
      </c>
      <c r="K30" s="171" t="n">
        <v>20</v>
      </c>
      <c r="L30" s="171" t="n">
        <v>9</v>
      </c>
      <c r="M30" s="171" t="n">
        <v>14</v>
      </c>
      <c r="N30" s="171" t="n">
        <v>10</v>
      </c>
      <c r="O30" s="171" t="n">
        <v>14</v>
      </c>
      <c r="P30" s="171" t="n">
        <v>2</v>
      </c>
      <c r="Q30" s="171" t="n">
        <v>0</v>
      </c>
      <c r="R30" s="172">
        <f>_xlfn.CEILING.MATH(SUM(I30:P30)*Q30)</f>
        <v/>
      </c>
      <c r="S30" s="173">
        <f>IF(S$3="YES",$R30*S$4/100,0)</f>
        <v/>
      </c>
      <c r="T30" s="173">
        <f>IF(T$3="YES",$R30*T$4/100,0)</f>
        <v/>
      </c>
      <c r="U30" s="173">
        <f>IF(U$3="YES",$R30*U$4/100,0)</f>
        <v/>
      </c>
      <c r="V30" s="173">
        <f>IF(V$3="YES",$R30*V$4/100,0)</f>
        <v/>
      </c>
      <c r="W30" s="173">
        <f>IF(W$3="YES",$R30*W$4/100,0)</f>
        <v/>
      </c>
      <c r="X30" s="173">
        <f>IF(X$3="YES",$R30*X$4/100,0)</f>
        <v/>
      </c>
      <c r="Y30" s="173">
        <f>IF(Y$3="YES",$R30*Y$4/100,0)</f>
        <v/>
      </c>
      <c r="Z30" s="173">
        <f>IF(Z$3="YES",$R30*Z$4/100,0)</f>
        <v/>
      </c>
      <c r="AA30" s="173">
        <f>IF(AA$3="YES",$R30*AA$4/100,0)</f>
        <v/>
      </c>
      <c r="AB30" s="173">
        <f>IF(AB$3="YES",$R30*AB$4/100,0)</f>
        <v/>
      </c>
      <c r="AC30" s="173">
        <f>$R30*AC$4/100</f>
        <v/>
      </c>
      <c r="AD30" s="172">
        <f>SUM(S30:AC30)</f>
        <v/>
      </c>
      <c r="AE30" s="172">
        <f>R30+AD30</f>
        <v/>
      </c>
      <c r="AF30" s="172">
        <f>IF(E30="Make",AE30,AE30/2)</f>
        <v/>
      </c>
      <c r="AG30" s="172">
        <f>((AF30-MOD(AF30,8))/8)+(IF(MOD(AF30,8)=0,0,IF(MOD(AF30,8)&gt;4,1,0.5)))</f>
        <v/>
      </c>
      <c r="AH30" s="174" t="n"/>
      <c r="AI30" s="174" t="n"/>
      <c r="AJ30" s="175">
        <f>ROUNDUP((AH30+AI30+AG30)/3,0)</f>
        <v/>
      </c>
      <c r="AK30" s="47" t="n"/>
    </row>
    <row r="31" ht="20.1" customFormat="1" customHeight="1" s="39">
      <c r="A31" s="83" t="inlineStr">
        <is>
          <t>DevOps</t>
        </is>
      </c>
      <c r="B31" s="48" t="inlineStr">
        <is>
          <t>DevOps</t>
        </is>
      </c>
      <c r="C31" s="48" t="inlineStr">
        <is>
          <t>Env &amp; CI/CD</t>
        </is>
      </c>
      <c r="D31" s="104" t="inlineStr">
        <is>
          <t>Appliance env setup, container orchestration, secrets, monitoring hooks</t>
        </is>
      </c>
      <c r="E31" s="43" t="inlineStr">
        <is>
          <t>Make</t>
        </is>
      </c>
      <c r="F31" s="43" t="inlineStr">
        <is>
          <t>Average</t>
        </is>
      </c>
      <c r="G31" s="44" t="n"/>
      <c r="H31" s="45" t="n"/>
      <c r="I31" s="171" t="n">
        <v>0</v>
      </c>
      <c r="J31" s="171" t="n">
        <v>0</v>
      </c>
      <c r="K31" s="171" t="n">
        <v>0</v>
      </c>
      <c r="L31" s="171" t="n">
        <v>24</v>
      </c>
      <c r="M31" s="171" t="n">
        <v>8</v>
      </c>
      <c r="N31" s="171" t="n">
        <v>4</v>
      </c>
      <c r="O31" s="171" t="n">
        <v>4</v>
      </c>
      <c r="P31" s="171" t="n">
        <v>0</v>
      </c>
      <c r="Q31" s="171" t="n">
        <v>0</v>
      </c>
      <c r="R31" s="172">
        <f>_xlfn.CEILING.MATH(SUM(I31:P31)*Q31)</f>
        <v/>
      </c>
      <c r="S31" s="173">
        <f>IF(S$3="YES",$R31*S$4/100,0)</f>
        <v/>
      </c>
      <c r="T31" s="173">
        <f>IF(T$3="YES",$R31*T$4/100,0)</f>
        <v/>
      </c>
      <c r="U31" s="173">
        <f>IF(U$3="YES",$R31*U$4/100,0)</f>
        <v/>
      </c>
      <c r="V31" s="173">
        <f>IF(V$3="YES",$R31*V$4/100,0)</f>
        <v/>
      </c>
      <c r="W31" s="173">
        <f>IF(W$3="YES",$R31*W$4/100,0)</f>
        <v/>
      </c>
      <c r="X31" s="173">
        <f>IF(X$3="YES",$R31*X$4/100,0)</f>
        <v/>
      </c>
      <c r="Y31" s="173">
        <f>IF(Y$3="YES",$R31*Y$4/100,0)</f>
        <v/>
      </c>
      <c r="Z31" s="173">
        <f>IF(Z$3="YES",$R31*Z$4/100,0)</f>
        <v/>
      </c>
      <c r="AA31" s="173">
        <f>IF(AA$3="YES",$R31*AA$4/100,0)</f>
        <v/>
      </c>
      <c r="AB31" s="173">
        <f>IF(AB$3="YES",$R31*AB$4/100,0)</f>
        <v/>
      </c>
      <c r="AC31" s="173">
        <f>$R31*AC$4/100</f>
        <v/>
      </c>
      <c r="AD31" s="172">
        <f>SUM(S31:AC31)</f>
        <v/>
      </c>
      <c r="AE31" s="172">
        <f>R31+AD31</f>
        <v/>
      </c>
      <c r="AF31" s="172">
        <f>IF(E31="Make",AE31,AE31/2)</f>
        <v/>
      </c>
      <c r="AG31" s="172">
        <f>((AF31-MOD(AF31,8))/8)+(IF(MOD(AF31,8)=0,0,IF(MOD(AF31,8)&gt;4,1,0.5)))</f>
        <v/>
      </c>
      <c r="AH31" s="174" t="n"/>
      <c r="AI31" s="174" t="n"/>
      <c r="AJ31" s="175">
        <f>ROUNDUP((AH31+AI31+AG31)/3,0)</f>
        <v/>
      </c>
      <c r="AK31" s="47" t="n"/>
    </row>
    <row r="32" ht="20.1" customFormat="1" customHeight="1" s="39">
      <c r="A32" s="83" t="inlineStr">
        <is>
          <t>Data</t>
        </is>
      </c>
      <c r="B32" s="48" t="inlineStr">
        <is>
          <t>Logging &amp; History</t>
        </is>
      </c>
      <c r="C32" s="48" t="inlineStr">
        <is>
          <t>Audit Trail</t>
        </is>
      </c>
      <c r="D32" s="48" t="inlineStr">
        <is>
          <t>Event logs for prompts, uploads, model use, downloads</t>
        </is>
      </c>
      <c r="E32" s="43" t="inlineStr">
        <is>
          <t>Make</t>
        </is>
      </c>
      <c r="F32" s="43" t="inlineStr">
        <is>
          <t>Average</t>
        </is>
      </c>
      <c r="G32" s="44" t="n"/>
      <c r="H32" s="45" t="n"/>
      <c r="I32" s="171" t="n">
        <v>0</v>
      </c>
      <c r="J32" s="171" t="n">
        <v>0</v>
      </c>
      <c r="K32" s="171" t="n">
        <v>10</v>
      </c>
      <c r="L32" s="171" t="n">
        <v>4.5</v>
      </c>
      <c r="M32" s="171" t="n">
        <v>7</v>
      </c>
      <c r="N32" s="171" t="n">
        <v>5</v>
      </c>
      <c r="O32" s="171" t="n">
        <v>7</v>
      </c>
      <c r="P32" s="171" t="n">
        <v>1</v>
      </c>
      <c r="Q32" s="171" t="n">
        <v>0</v>
      </c>
      <c r="R32" s="172">
        <f>_xlfn.CEILING.MATH(SUM(I32:P32)*Q32)</f>
        <v/>
      </c>
      <c r="S32" s="173">
        <f>IF(S$3="YES",$R32*S$4/100,0)</f>
        <v/>
      </c>
      <c r="T32" s="173">
        <f>IF(T$3="YES",$R32*T$4/100,0)</f>
        <v/>
      </c>
      <c r="U32" s="173">
        <f>IF(U$3="YES",$R32*U$4/100,0)</f>
        <v/>
      </c>
      <c r="V32" s="173">
        <f>IF(V$3="YES",$R32*V$4/100,0)</f>
        <v/>
      </c>
      <c r="W32" s="173">
        <f>IF(W$3="YES",$R32*W$4/100,0)</f>
        <v/>
      </c>
      <c r="X32" s="173">
        <f>IF(X$3="YES",$R32*X$4/100,0)</f>
        <v/>
      </c>
      <c r="Y32" s="173">
        <f>IF(Y$3="YES",$R32*Y$4/100,0)</f>
        <v/>
      </c>
      <c r="Z32" s="173">
        <f>IF(Z$3="YES",$R32*Z$4/100,0)</f>
        <v/>
      </c>
      <c r="AA32" s="173">
        <f>IF(AA$3="YES",$R32*AA$4/100,0)</f>
        <v/>
      </c>
      <c r="AB32" s="173">
        <f>IF(AB$3="YES",$R32*AB$4/100,0)</f>
        <v/>
      </c>
      <c r="AC32" s="173">
        <f>$R32*AC$4/100</f>
        <v/>
      </c>
      <c r="AD32" s="172">
        <f>SUM(S32:AC32)</f>
        <v/>
      </c>
      <c r="AE32" s="172">
        <f>R32+AD32</f>
        <v/>
      </c>
      <c r="AF32" s="172">
        <f>IF(E32="Make",AE32,AE32/2)</f>
        <v/>
      </c>
      <c r="AG32" s="172">
        <f>((AF32-MOD(AF32,8))/8)+(IF(MOD(AF32,8)=0,0,IF(MOD(AF32,8)&gt;4,1,0.5)))</f>
        <v/>
      </c>
      <c r="AH32" s="174" t="n"/>
      <c r="AI32" s="174" t="n"/>
      <c r="AJ32" s="175">
        <f>ROUNDUP((AH32+AI32+AG32)/3,0)</f>
        <v/>
      </c>
      <c r="AK32" s="47" t="n"/>
    </row>
    <row r="33" ht="20.1" customFormat="1" customHeight="1" s="39">
      <c r="A33" s="83" t="n"/>
      <c r="B33" s="48" t="n"/>
      <c r="C33" s="48" t="n"/>
      <c r="D33" s="48" t="n"/>
      <c r="E33" s="43" t="n"/>
      <c r="F33" s="43" t="n"/>
      <c r="G33" s="44" t="n"/>
      <c r="H33" s="45" t="n"/>
      <c r="I33" s="171" t="n"/>
      <c r="J33" s="171" t="n"/>
      <c r="K33" s="171" t="n"/>
      <c r="L33" s="171" t="n"/>
      <c r="M33" s="171" t="n"/>
      <c r="N33" s="171" t="n"/>
      <c r="O33" s="171" t="n"/>
      <c r="P33" s="171" t="n"/>
      <c r="Q33" s="171" t="n"/>
      <c r="R33" s="172">
        <f>_xlfn.CEILING.MATH(SUM(I33:P33)*Q33)</f>
        <v/>
      </c>
      <c r="S33" s="173">
        <f>IF(S$3="YES",$R33*S$4/100,0)</f>
        <v/>
      </c>
      <c r="T33" s="173">
        <f>IF(T$3="YES",$R33*T$4/100,0)</f>
        <v/>
      </c>
      <c r="U33" s="173">
        <f>IF(U$3="YES",$R33*U$4/100,0)</f>
        <v/>
      </c>
      <c r="V33" s="173">
        <f>IF(V$3="YES",$R33*V$4/100,0)</f>
        <v/>
      </c>
      <c r="W33" s="173">
        <f>IF(W$3="YES",$R33*W$4/100,0)</f>
        <v/>
      </c>
      <c r="X33" s="173">
        <f>IF(X$3="YES",$R33*X$4/100,0)</f>
        <v/>
      </c>
      <c r="Y33" s="173">
        <f>IF(Y$3="YES",$R33*Y$4/100,0)</f>
        <v/>
      </c>
      <c r="Z33" s="173">
        <f>IF(Z$3="YES",$R33*Z$4/100,0)</f>
        <v/>
      </c>
      <c r="AA33" s="173">
        <f>IF(AA$3="YES",$R33*AA$4/100,0)</f>
        <v/>
      </c>
      <c r="AB33" s="173">
        <f>IF(AB$3="YES",$R33*AB$4/100,0)</f>
        <v/>
      </c>
      <c r="AC33" s="173">
        <f>$R33*AC$4/100</f>
        <v/>
      </c>
      <c r="AD33" s="172">
        <f>SUM(S33:AC33)</f>
        <v/>
      </c>
      <c r="AE33" s="172">
        <f>R33+AD33</f>
        <v/>
      </c>
      <c r="AF33" s="172">
        <f>IF(E33="Make",AE33,AE33/2)</f>
        <v/>
      </c>
      <c r="AG33" s="172">
        <f>((AF33-MOD(AF33,8))/8)+(IF(MOD(AF33,8)=0,0,IF(MOD(AF33,8)&gt;4,1,0.5)))</f>
        <v/>
      </c>
      <c r="AH33" s="174" t="n"/>
      <c r="AI33" s="174" t="n"/>
      <c r="AJ33" s="175">
        <f>ROUNDUP((AH33+AI33+AG33)/3,0)</f>
        <v/>
      </c>
      <c r="AK33" s="47" t="n"/>
    </row>
    <row r="34" ht="20.1" customFormat="1" customHeight="1" s="39">
      <c r="A34" s="83" t="n"/>
      <c r="B34" s="48" t="n"/>
      <c r="C34" s="48" t="n"/>
      <c r="D34" s="48" t="n"/>
      <c r="E34" s="43" t="n"/>
      <c r="F34" s="43" t="n"/>
      <c r="G34" s="44" t="n"/>
      <c r="H34" s="45" t="n"/>
      <c r="I34" s="171" t="n"/>
      <c r="J34" s="171" t="n"/>
      <c r="K34" s="171" t="n"/>
      <c r="L34" s="171" t="n"/>
      <c r="M34" s="171" t="n"/>
      <c r="N34" s="171" t="n"/>
      <c r="O34" s="171" t="n"/>
      <c r="P34" s="171" t="n"/>
      <c r="Q34" s="171" t="n"/>
      <c r="R34" s="172">
        <f>_xlfn.CEILING.MATH(SUM(I34:P34)*Q34)</f>
        <v/>
      </c>
      <c r="S34" s="173">
        <f>IF(S$3="YES",$R34*S$4/100,0)</f>
        <v/>
      </c>
      <c r="T34" s="173">
        <f>IF(T$3="YES",$R34*T$4/100,0)</f>
        <v/>
      </c>
      <c r="U34" s="173">
        <f>IF(U$3="YES",$R34*U$4/100,0)</f>
        <v/>
      </c>
      <c r="V34" s="173">
        <f>IF(V$3="YES",$R34*V$4/100,0)</f>
        <v/>
      </c>
      <c r="W34" s="173">
        <f>IF(W$3="YES",$R34*W$4/100,0)</f>
        <v/>
      </c>
      <c r="X34" s="173">
        <f>IF(X$3="YES",$R34*X$4/100,0)</f>
        <v/>
      </c>
      <c r="Y34" s="173">
        <f>IF(Y$3="YES",$R34*Y$4/100,0)</f>
        <v/>
      </c>
      <c r="Z34" s="173">
        <f>IF(Z$3="YES",$R34*Z$4/100,0)</f>
        <v/>
      </c>
      <c r="AA34" s="173">
        <f>IF(AA$3="YES",$R34*AA$4/100,0)</f>
        <v/>
      </c>
      <c r="AB34" s="173">
        <f>IF(AB$3="YES",$R34*AB$4/100,0)</f>
        <v/>
      </c>
      <c r="AC34" s="173">
        <f>$R34*AC$4/100</f>
        <v/>
      </c>
      <c r="AD34" s="172">
        <f>SUM(S34:AC34)</f>
        <v/>
      </c>
      <c r="AE34" s="172">
        <f>R34+AD34</f>
        <v/>
      </c>
      <c r="AF34" s="172">
        <f>IF(E34="Make",AE34,AE34/2)</f>
        <v/>
      </c>
      <c r="AG34" s="172">
        <f>((AF34-MOD(AF34,8))/8)+(IF(MOD(AF34,8)=0,0,IF(MOD(AF34,8)&gt;4,1,0.5)))</f>
        <v/>
      </c>
      <c r="AH34" s="174" t="n"/>
      <c r="AI34" s="174" t="n"/>
      <c r="AJ34" s="175">
        <f>ROUNDUP((AH34+AI34+AG34)/3,0)</f>
        <v/>
      </c>
      <c r="AK34" s="47" t="n"/>
    </row>
    <row r="35" ht="20.1" customFormat="1" customHeight="1" s="39">
      <c r="A35" s="83" t="n"/>
      <c r="B35" s="48" t="n"/>
      <c r="C35" s="48" t="n"/>
      <c r="D35" s="48" t="n"/>
      <c r="E35" s="43" t="n"/>
      <c r="F35" s="43" t="n"/>
      <c r="G35" s="44" t="n"/>
      <c r="H35" s="45" t="n"/>
      <c r="I35" s="171" t="n"/>
      <c r="J35" s="171" t="n"/>
      <c r="K35" s="171" t="n"/>
      <c r="L35" s="171" t="n"/>
      <c r="M35" s="171" t="n"/>
      <c r="N35" s="171" t="n"/>
      <c r="O35" s="171" t="n"/>
      <c r="P35" s="171" t="n"/>
      <c r="Q35" s="171" t="n"/>
      <c r="R35" s="172">
        <f>_xlfn.CEILING.MATH(SUM(I35:P35)*Q35)</f>
        <v/>
      </c>
      <c r="S35" s="173">
        <f>IF(S$3="YES",$R35*S$4/100,0)</f>
        <v/>
      </c>
      <c r="T35" s="173">
        <f>IF(T$3="YES",$R35*T$4/100,0)</f>
        <v/>
      </c>
      <c r="U35" s="173">
        <f>IF(U$3="YES",$R35*U$4/100,0)</f>
        <v/>
      </c>
      <c r="V35" s="173">
        <f>IF(V$3="YES",$R35*V$4/100,0)</f>
        <v/>
      </c>
      <c r="W35" s="173">
        <f>IF(W$3="YES",$R35*W$4/100,0)</f>
        <v/>
      </c>
      <c r="X35" s="173">
        <f>IF(X$3="YES",$R35*X$4/100,0)</f>
        <v/>
      </c>
      <c r="Y35" s="173">
        <f>IF(Y$3="YES",$R35*Y$4/100,0)</f>
        <v/>
      </c>
      <c r="Z35" s="173">
        <f>IF(Z$3="YES",$R35*Z$4/100,0)</f>
        <v/>
      </c>
      <c r="AA35" s="173">
        <f>IF(AA$3="YES",$R35*AA$4/100,0)</f>
        <v/>
      </c>
      <c r="AB35" s="173">
        <f>IF(AB$3="YES",$R35*AB$4/100,0)</f>
        <v/>
      </c>
      <c r="AC35" s="173">
        <f>$R35*AC$4/100</f>
        <v/>
      </c>
      <c r="AD35" s="172">
        <f>SUM(S35:AC35)</f>
        <v/>
      </c>
      <c r="AE35" s="172">
        <f>R35+AD35</f>
        <v/>
      </c>
      <c r="AF35" s="172">
        <f>IF(E35="Make",AE35,AE35/2)</f>
        <v/>
      </c>
      <c r="AG35" s="172">
        <f>((AF35-MOD(AF35,8))/8)+(IF(MOD(AF35,8)=0,0,IF(MOD(AF35,8)&gt;4,1,0.5)))</f>
        <v/>
      </c>
      <c r="AH35" s="174" t="n"/>
      <c r="AI35" s="174" t="n"/>
      <c r="AJ35" s="175">
        <f>ROUNDUP((AH35+AI35+AG35)/3,0)</f>
        <v/>
      </c>
      <c r="AK35" s="47" t="n"/>
    </row>
    <row r="36" ht="20.1" customFormat="1" customHeight="1" s="39">
      <c r="A36" s="83" t="n"/>
      <c r="B36" s="48" t="n"/>
      <c r="C36" s="48" t="n"/>
      <c r="D36" s="48" t="n"/>
      <c r="E36" s="43" t="n"/>
      <c r="F36" s="43" t="n"/>
      <c r="G36" s="44" t="n"/>
      <c r="H36" s="45" t="n"/>
      <c r="I36" s="171" t="n"/>
      <c r="J36" s="171" t="n"/>
      <c r="K36" s="171" t="n"/>
      <c r="L36" s="171" t="n"/>
      <c r="M36" s="171" t="n"/>
      <c r="N36" s="171" t="n"/>
      <c r="O36" s="171" t="n"/>
      <c r="P36" s="171" t="n"/>
      <c r="Q36" s="171" t="n"/>
      <c r="R36" s="172">
        <f>_xlfn.CEILING.MATH(SUM(I36:P36)*Q36)</f>
        <v/>
      </c>
      <c r="S36" s="173">
        <f>IF(S$3="YES",$R36*S$4/100,0)</f>
        <v/>
      </c>
      <c r="T36" s="173">
        <f>IF(T$3="YES",$R36*T$4/100,0)</f>
        <v/>
      </c>
      <c r="U36" s="173">
        <f>IF(U$3="YES",$R36*U$4/100,0)</f>
        <v/>
      </c>
      <c r="V36" s="173">
        <f>IF(V$3="YES",$R36*V$4/100,0)</f>
        <v/>
      </c>
      <c r="W36" s="173">
        <f>IF(W$3="YES",$R36*W$4/100,0)</f>
        <v/>
      </c>
      <c r="X36" s="173">
        <f>IF(X$3="YES",$R36*X$4/100,0)</f>
        <v/>
      </c>
      <c r="Y36" s="173">
        <f>IF(Y$3="YES",$R36*Y$4/100,0)</f>
        <v/>
      </c>
      <c r="Z36" s="173">
        <f>IF(Z$3="YES",$R36*Z$4/100,0)</f>
        <v/>
      </c>
      <c r="AA36" s="173">
        <f>IF(AA$3="YES",$R36*AA$4/100,0)</f>
        <v/>
      </c>
      <c r="AB36" s="173">
        <f>IF(AB$3="YES",$R36*AB$4/100,0)</f>
        <v/>
      </c>
      <c r="AC36" s="173">
        <f>$R36*AC$4/100</f>
        <v/>
      </c>
      <c r="AD36" s="172">
        <f>SUM(S36:AC36)</f>
        <v/>
      </c>
      <c r="AE36" s="172">
        <f>R36+AD36</f>
        <v/>
      </c>
      <c r="AF36" s="172">
        <f>IF(E36="Make",AE36,AE36/2)</f>
        <v/>
      </c>
      <c r="AG36" s="172">
        <f>((AF36-MOD(AF36,8))/8)+(IF(MOD(AF36,8)=0,0,IF(MOD(AF36,8)&gt;4,1,0.5)))</f>
        <v/>
      </c>
      <c r="AH36" s="174" t="n"/>
      <c r="AI36" s="174" t="n"/>
      <c r="AJ36" s="175">
        <f>ROUNDUP((AH36+AI36+AG36)/3,0)</f>
        <v/>
      </c>
      <c r="AK36" s="47" t="n"/>
    </row>
    <row r="37" ht="20.1" customFormat="1" customHeight="1" s="39">
      <c r="A37" s="83" t="n"/>
      <c r="B37" s="48" t="n"/>
      <c r="C37" s="48" t="n"/>
      <c r="D37" s="48" t="n"/>
      <c r="E37" s="43" t="n"/>
      <c r="F37" s="43" t="n"/>
      <c r="G37" s="44" t="n"/>
      <c r="H37" s="45" t="n"/>
      <c r="I37" s="171" t="n"/>
      <c r="J37" s="171" t="n"/>
      <c r="K37" s="171" t="n"/>
      <c r="L37" s="171" t="n"/>
      <c r="M37" s="171" t="n"/>
      <c r="N37" s="171" t="n"/>
      <c r="O37" s="171" t="n"/>
      <c r="P37" s="171" t="n"/>
      <c r="Q37" s="171" t="n"/>
      <c r="R37" s="172">
        <f>_xlfn.CEILING.MATH(SUM(I37:P37)*Q37)</f>
        <v/>
      </c>
      <c r="S37" s="173">
        <f>IF(S$3="YES",$R37*S$4/100,0)</f>
        <v/>
      </c>
      <c r="T37" s="173">
        <f>IF(T$3="YES",$R37*T$4/100,0)</f>
        <v/>
      </c>
      <c r="U37" s="173">
        <f>IF(U$3="YES",$R37*U$4/100,0)</f>
        <v/>
      </c>
      <c r="V37" s="173">
        <f>IF(V$3="YES",$R37*V$4/100,0)</f>
        <v/>
      </c>
      <c r="W37" s="173">
        <f>IF(W$3="YES",$R37*W$4/100,0)</f>
        <v/>
      </c>
      <c r="X37" s="173">
        <f>IF(X$3="YES",$R37*X$4/100,0)</f>
        <v/>
      </c>
      <c r="Y37" s="173">
        <f>IF(Y$3="YES",$R37*Y$4/100,0)</f>
        <v/>
      </c>
      <c r="Z37" s="173">
        <f>IF(Z$3="YES",$R37*Z$4/100,0)</f>
        <v/>
      </c>
      <c r="AA37" s="173">
        <f>IF(AA$3="YES",$R37*AA$4/100,0)</f>
        <v/>
      </c>
      <c r="AB37" s="173">
        <f>IF(AB$3="YES",$R37*AB$4/100,0)</f>
        <v/>
      </c>
      <c r="AC37" s="173">
        <f>$R37*AC$4/100</f>
        <v/>
      </c>
      <c r="AD37" s="172">
        <f>SUM(S37:AC37)</f>
        <v/>
      </c>
      <c r="AE37" s="172">
        <f>R37+AD37</f>
        <v/>
      </c>
      <c r="AF37" s="172">
        <f>IF(E37="Make",AE37,AE37/2)</f>
        <v/>
      </c>
      <c r="AG37" s="172">
        <f>((AF37-MOD(AF37,8))/8)+(IF(MOD(AF37,8)=0,0,IF(MOD(AF37,8)&gt;4,1,0.5)))</f>
        <v/>
      </c>
      <c r="AH37" s="174" t="n"/>
      <c r="AI37" s="174" t="n"/>
      <c r="AJ37" s="175">
        <f>ROUNDUP((AH37+AI37+AG37)/3,0)</f>
        <v/>
      </c>
      <c r="AK37" s="47" t="n"/>
    </row>
    <row r="38" ht="20.1" customFormat="1" customHeight="1" s="39">
      <c r="A38" s="83" t="n"/>
      <c r="B38" s="48" t="n"/>
      <c r="C38" s="48" t="n"/>
      <c r="D38" s="48" t="n"/>
      <c r="E38" s="43" t="n"/>
      <c r="F38" s="43" t="n"/>
      <c r="G38" s="44" t="n"/>
      <c r="H38" s="45" t="n"/>
      <c r="I38" s="171" t="n"/>
      <c r="J38" s="171" t="n"/>
      <c r="K38" s="171" t="n"/>
      <c r="L38" s="171" t="n"/>
      <c r="M38" s="171" t="n"/>
      <c r="N38" s="171" t="n"/>
      <c r="O38" s="171" t="n"/>
      <c r="P38" s="171" t="n"/>
      <c r="Q38" s="171" t="n"/>
      <c r="R38" s="172">
        <f>_xlfn.CEILING.MATH(SUM(I38:P38)*Q38)</f>
        <v/>
      </c>
      <c r="S38" s="173">
        <f>IF(S$3="YES",$R38*S$4/100,0)</f>
        <v/>
      </c>
      <c r="T38" s="173">
        <f>IF(T$3="YES",$R38*T$4/100,0)</f>
        <v/>
      </c>
      <c r="U38" s="173">
        <f>IF(U$3="YES",$R38*U$4/100,0)</f>
        <v/>
      </c>
      <c r="V38" s="173">
        <f>IF(V$3="YES",$R38*V$4/100,0)</f>
        <v/>
      </c>
      <c r="W38" s="173">
        <f>IF(W$3="YES",$R38*W$4/100,0)</f>
        <v/>
      </c>
      <c r="X38" s="173">
        <f>IF(X$3="YES",$R38*X$4/100,0)</f>
        <v/>
      </c>
      <c r="Y38" s="173">
        <f>IF(Y$3="YES",$R38*Y$4/100,0)</f>
        <v/>
      </c>
      <c r="Z38" s="173">
        <f>IF(Z$3="YES",$R38*Z$4/100,0)</f>
        <v/>
      </c>
      <c r="AA38" s="173">
        <f>IF(AA$3="YES",$R38*AA$4/100,0)</f>
        <v/>
      </c>
      <c r="AB38" s="173">
        <f>IF(AB$3="YES",$R38*AB$4/100,0)</f>
        <v/>
      </c>
      <c r="AC38" s="173">
        <f>$R38*AC$4/100</f>
        <v/>
      </c>
      <c r="AD38" s="172">
        <f>SUM(S38:AC38)</f>
        <v/>
      </c>
      <c r="AE38" s="172">
        <f>R38+AD38</f>
        <v/>
      </c>
      <c r="AF38" s="172">
        <f>IF(E38="Make",AE38,AE38/2)</f>
        <v/>
      </c>
      <c r="AG38" s="172">
        <f>((AF38-MOD(AF38,8))/8)+(IF(MOD(AF38,8)=0,0,IF(MOD(AF38,8)&gt;4,1,0.5)))</f>
        <v/>
      </c>
      <c r="AH38" s="174" t="n"/>
      <c r="AI38" s="174" t="n"/>
      <c r="AJ38" s="175">
        <f>ROUNDUP((AH38+AI38+AG38)/3,0)</f>
        <v/>
      </c>
      <c r="AK38" s="47" t="n"/>
    </row>
    <row r="39" ht="20.1" customFormat="1" customHeight="1" s="39">
      <c r="A39" s="83" t="n"/>
      <c r="B39" s="48" t="n"/>
      <c r="C39" s="48" t="n"/>
      <c r="D39" s="48" t="n"/>
      <c r="E39" s="43" t="n"/>
      <c r="F39" s="43" t="n"/>
      <c r="G39" s="44" t="n"/>
      <c r="H39" s="45" t="n"/>
      <c r="I39" s="171" t="n"/>
      <c r="J39" s="171" t="n"/>
      <c r="K39" s="171" t="n"/>
      <c r="L39" s="171" t="n"/>
      <c r="M39" s="171" t="n"/>
      <c r="N39" s="171" t="n"/>
      <c r="O39" s="171" t="n"/>
      <c r="P39" s="171" t="n"/>
      <c r="Q39" s="171" t="n"/>
      <c r="R39" s="172">
        <f>_xlfn.CEILING.MATH(SUM(I39:P39)*Q39)</f>
        <v/>
      </c>
      <c r="S39" s="173">
        <f>IF(S$3="YES",$R39*S$4/100,0)</f>
        <v/>
      </c>
      <c r="T39" s="173">
        <f>IF(T$3="YES",$R39*T$4/100,0)</f>
        <v/>
      </c>
      <c r="U39" s="173">
        <f>IF(U$3="YES",$R39*U$4/100,0)</f>
        <v/>
      </c>
      <c r="V39" s="173">
        <f>IF(V$3="YES",$R39*V$4/100,0)</f>
        <v/>
      </c>
      <c r="W39" s="173">
        <f>IF(W$3="YES",$R39*W$4/100,0)</f>
        <v/>
      </c>
      <c r="X39" s="173">
        <f>IF(X$3="YES",$R39*X$4/100,0)</f>
        <v/>
      </c>
      <c r="Y39" s="173">
        <f>IF(Y$3="YES",$R39*Y$4/100,0)</f>
        <v/>
      </c>
      <c r="Z39" s="173">
        <f>IF(Z$3="YES",$R39*Z$4/100,0)</f>
        <v/>
      </c>
      <c r="AA39" s="173">
        <f>IF(AA$3="YES",$R39*AA$4/100,0)</f>
        <v/>
      </c>
      <c r="AB39" s="173">
        <f>IF(AB$3="YES",$R39*AB$4/100,0)</f>
        <v/>
      </c>
      <c r="AC39" s="173">
        <f>$R39*AC$4/100</f>
        <v/>
      </c>
      <c r="AD39" s="172">
        <f>SUM(S39:AC39)</f>
        <v/>
      </c>
      <c r="AE39" s="172">
        <f>R39+AD39</f>
        <v/>
      </c>
      <c r="AF39" s="172">
        <f>IF(E39="Make",AE39,AE39/2)</f>
        <v/>
      </c>
      <c r="AG39" s="172">
        <f>((AF39-MOD(AF39,8))/8)+(IF(MOD(AF39,8)=0,0,IF(MOD(AF39,8)&gt;4,1,0.5)))</f>
        <v/>
      </c>
      <c r="AH39" s="174" t="n"/>
      <c r="AI39" s="174" t="n"/>
      <c r="AJ39" s="175">
        <f>ROUNDUP((AH39+AI39+AG39)/3,0)</f>
        <v/>
      </c>
      <c r="AK39" s="47" t="n"/>
    </row>
    <row r="40" ht="15" customFormat="1" customHeight="1" s="39">
      <c r="A40" s="83" t="n"/>
      <c r="B40" s="48" t="n"/>
      <c r="C40" s="48" t="n"/>
      <c r="D40" s="104" t="n"/>
      <c r="E40" s="43" t="n"/>
      <c r="F40" s="43" t="n"/>
      <c r="G40" s="44" t="n"/>
      <c r="H40" s="45" t="n"/>
      <c r="I40" s="171" t="n"/>
      <c r="J40" s="171" t="n"/>
      <c r="K40" s="171" t="n"/>
      <c r="L40" s="171" t="n"/>
      <c r="M40" s="171" t="n"/>
      <c r="N40" s="171" t="n"/>
      <c r="O40" s="171" t="n"/>
      <c r="P40" s="171" t="n"/>
      <c r="Q40" s="171" t="n"/>
      <c r="R40" s="172">
        <f>_xlfn.CEILING.MATH(SUM(I40:P40)*Q40)</f>
        <v/>
      </c>
      <c r="S40" s="173">
        <f>IF(S$3="YES",$R40*S$4/100,0)</f>
        <v/>
      </c>
      <c r="T40" s="173">
        <f>IF(T$3="YES",$R40*T$4/100,0)</f>
        <v/>
      </c>
      <c r="U40" s="173">
        <f>IF(U$3="YES",$R40*U$4/100,0)</f>
        <v/>
      </c>
      <c r="V40" s="173">
        <f>IF(V$3="YES",$R40*V$4/100,0)</f>
        <v/>
      </c>
      <c r="W40" s="173">
        <f>IF(W$3="YES",$R40*W$4/100,0)</f>
        <v/>
      </c>
      <c r="X40" s="173">
        <f>IF(X$3="YES",$R40*X$4/100,0)</f>
        <v/>
      </c>
      <c r="Y40" s="173">
        <f>IF(Y$3="YES",$R40*Y$4/100,0)</f>
        <v/>
      </c>
      <c r="Z40" s="173">
        <f>IF(Z$3="YES",$R40*Z$4/100,0)</f>
        <v/>
      </c>
      <c r="AA40" s="173">
        <f>IF(AA$3="YES",$R40*AA$4/100,0)</f>
        <v/>
      </c>
      <c r="AB40" s="173">
        <f>IF(AB$3="YES",$R40*AB$4/100,0)</f>
        <v/>
      </c>
      <c r="AC40" s="173">
        <f>$R40*AC$4/100</f>
        <v/>
      </c>
      <c r="AD40" s="172">
        <f>SUM(S40:AC40)</f>
        <v/>
      </c>
      <c r="AE40" s="172">
        <f>R40+AD40</f>
        <v/>
      </c>
      <c r="AF40" s="172">
        <f>IF(E40="Make",AE40,AE40/2)</f>
        <v/>
      </c>
      <c r="AG40" s="172">
        <f>((AF40-MOD(AF40,8))/8)+(IF(MOD(AF40,8)=0,0,IF(MOD(AF40,8)&gt;4,1,0.5)))</f>
        <v/>
      </c>
      <c r="AH40" s="174" t="n"/>
      <c r="AI40" s="174" t="n"/>
      <c r="AJ40" s="175">
        <f>ROUNDUP((AH40+AI40+AG40)/3,0)</f>
        <v/>
      </c>
      <c r="AK40" s="47" t="n"/>
    </row>
    <row r="41" ht="15" customFormat="1" customHeight="1" s="39">
      <c r="A41" s="83" t="n"/>
      <c r="B41" s="48" t="n"/>
      <c r="C41" s="48" t="n"/>
      <c r="D41" s="48" t="n"/>
      <c r="E41" s="43" t="n"/>
      <c r="F41" s="43" t="n"/>
      <c r="G41" s="44" t="n"/>
      <c r="H41" s="45" t="n"/>
      <c r="I41" s="171" t="n"/>
      <c r="J41" s="171" t="n"/>
      <c r="K41" s="171" t="n"/>
      <c r="L41" s="171" t="n"/>
      <c r="M41" s="171" t="n"/>
      <c r="N41" s="171" t="n"/>
      <c r="O41" s="171" t="n"/>
      <c r="P41" s="171" t="n"/>
      <c r="Q41" s="171" t="n"/>
      <c r="R41" s="172">
        <f>_xlfn.CEILING.MATH(SUM(I41:P41)*Q41)</f>
        <v/>
      </c>
      <c r="S41" s="173">
        <f>IF(S$3="YES",$R41*S$4/100,0)</f>
        <v/>
      </c>
      <c r="T41" s="173">
        <f>IF(T$3="YES",$R41*T$4/100,0)</f>
        <v/>
      </c>
      <c r="U41" s="173">
        <f>IF(U$3="YES",$R41*U$4/100,0)</f>
        <v/>
      </c>
      <c r="V41" s="173">
        <f>IF(V$3="YES",$R41*V$4/100,0)</f>
        <v/>
      </c>
      <c r="W41" s="173">
        <f>IF(W$3="YES",$R41*W$4/100,0)</f>
        <v/>
      </c>
      <c r="X41" s="173">
        <f>IF(X$3="YES",$R41*X$4/100,0)</f>
        <v/>
      </c>
      <c r="Y41" s="173">
        <f>IF(Y$3="YES",$R41*Y$4/100,0)</f>
        <v/>
      </c>
      <c r="Z41" s="173">
        <f>IF(Z$3="YES",$R41*Z$4/100,0)</f>
        <v/>
      </c>
      <c r="AA41" s="173">
        <f>IF(AA$3="YES",$R41*AA$4/100,0)</f>
        <v/>
      </c>
      <c r="AB41" s="173">
        <f>IF(AB$3="YES",$R41*AB$4/100,0)</f>
        <v/>
      </c>
      <c r="AC41" s="173">
        <f>$R41*AC$4/100</f>
        <v/>
      </c>
      <c r="AD41" s="172">
        <f>SUM(S41:AC41)</f>
        <v/>
      </c>
      <c r="AE41" s="172">
        <f>R41+AD41</f>
        <v/>
      </c>
      <c r="AF41" s="172">
        <f>IF(E41="Make",AE41,AE41/2)</f>
        <v/>
      </c>
      <c r="AG41" s="172">
        <f>((AF41-MOD(AF41,8))/8)+(IF(MOD(AF41,8)=0,0,IF(MOD(AF41,8)&gt;4,1,0.5)))</f>
        <v/>
      </c>
      <c r="AH41" s="174" t="n"/>
      <c r="AI41" s="174" t="n"/>
      <c r="AJ41" s="175">
        <f>ROUNDUP((AH41+AI41+AG41)/3,0)</f>
        <v/>
      </c>
      <c r="AK41" s="47" t="n"/>
    </row>
    <row r="42" ht="15" customFormat="1" customHeight="1" s="39">
      <c r="A42" s="83" t="n"/>
      <c r="B42" s="48" t="n"/>
      <c r="C42" s="48" t="n"/>
      <c r="D42" s="48" t="n"/>
      <c r="E42" s="43" t="n"/>
      <c r="F42" s="43" t="n"/>
      <c r="G42" s="44" t="n"/>
      <c r="H42" s="45" t="n"/>
      <c r="I42" s="171" t="n"/>
      <c r="J42" s="171" t="n"/>
      <c r="K42" s="171" t="n"/>
      <c r="L42" s="171" t="n"/>
      <c r="M42" s="171" t="n"/>
      <c r="N42" s="171" t="n"/>
      <c r="O42" s="171" t="n"/>
      <c r="P42" s="171" t="n"/>
      <c r="Q42" s="171" t="n"/>
      <c r="R42" s="172">
        <f>_xlfn.CEILING.MATH(SUM(I42:P42)*Q42)</f>
        <v/>
      </c>
      <c r="S42" s="173">
        <f>IF(S$3="YES",$R42*S$4/100,0)</f>
        <v/>
      </c>
      <c r="T42" s="173">
        <f>IF(T$3="YES",$R42*T$4/100,0)</f>
        <v/>
      </c>
      <c r="U42" s="173">
        <f>IF(U$3="YES",$R42*U$4/100,0)</f>
        <v/>
      </c>
      <c r="V42" s="173">
        <f>IF(V$3="YES",$R42*V$4/100,0)</f>
        <v/>
      </c>
      <c r="W42" s="173">
        <f>IF(W$3="YES",$R42*W$4/100,0)</f>
        <v/>
      </c>
      <c r="X42" s="173">
        <f>IF(X$3="YES",$R42*X$4/100,0)</f>
        <v/>
      </c>
      <c r="Y42" s="173">
        <f>IF(Y$3="YES",$R42*Y$4/100,0)</f>
        <v/>
      </c>
      <c r="Z42" s="173">
        <f>IF(Z$3="YES",$R42*Z$4/100,0)</f>
        <v/>
      </c>
      <c r="AA42" s="173">
        <f>IF(AA$3="YES",$R42*AA$4/100,0)</f>
        <v/>
      </c>
      <c r="AB42" s="173">
        <f>IF(AB$3="YES",$R42*AB$4/100,0)</f>
        <v/>
      </c>
      <c r="AC42" s="173">
        <f>$R42*AC$4/100</f>
        <v/>
      </c>
      <c r="AD42" s="172">
        <f>SUM(S42:AC42)</f>
        <v/>
      </c>
      <c r="AE42" s="172">
        <f>R42+AD42</f>
        <v/>
      </c>
      <c r="AF42" s="172">
        <f>IF(E42="Make",AE42,AE42/2)</f>
        <v/>
      </c>
      <c r="AG42" s="172">
        <f>((AF42-MOD(AF42,8))/8)+(IF(MOD(AF42,8)=0,0,IF(MOD(AF42,8)&gt;4,1,0.5)))</f>
        <v/>
      </c>
      <c r="AH42" s="174" t="n"/>
      <c r="AI42" s="174" t="n"/>
      <c r="AJ42" s="175">
        <f>ROUNDUP((AH42+AI42+AG42)/3,0)</f>
        <v/>
      </c>
      <c r="AK42" s="47" t="n"/>
    </row>
    <row r="43" ht="15" customFormat="1" customHeight="1" s="39">
      <c r="A43" s="83" t="n"/>
      <c r="B43" s="48" t="n"/>
      <c r="C43" s="48" t="n"/>
      <c r="D43" s="104" t="n"/>
      <c r="E43" s="43" t="n"/>
      <c r="F43" s="43" t="n"/>
      <c r="G43" s="44" t="n"/>
      <c r="H43" s="45" t="n"/>
      <c r="I43" s="171" t="n"/>
      <c r="J43" s="171" t="n"/>
      <c r="K43" s="171" t="n"/>
      <c r="L43" s="171" t="n"/>
      <c r="M43" s="171" t="n"/>
      <c r="N43" s="171" t="n"/>
      <c r="O43" s="171" t="n"/>
      <c r="P43" s="171" t="n"/>
      <c r="Q43" s="171" t="n"/>
      <c r="R43" s="172">
        <f>_xlfn.CEILING.MATH(SUM(I43:P43)*Q43)</f>
        <v/>
      </c>
      <c r="S43" s="173">
        <f>IF(S$3="YES",$R43*S$4/100,0)</f>
        <v/>
      </c>
      <c r="T43" s="173">
        <f>IF(T$3="YES",$R43*T$4/100,0)</f>
        <v/>
      </c>
      <c r="U43" s="173">
        <f>IF(U$3="YES",$R43*U$4/100,0)</f>
        <v/>
      </c>
      <c r="V43" s="173">
        <f>IF(V$3="YES",$R43*V$4/100,0)</f>
        <v/>
      </c>
      <c r="W43" s="173">
        <f>IF(W$3="YES",$R43*W$4/100,0)</f>
        <v/>
      </c>
      <c r="X43" s="173">
        <f>IF(X$3="YES",$R43*X$4/100,0)</f>
        <v/>
      </c>
      <c r="Y43" s="173">
        <f>IF(Y$3="YES",$R43*Y$4/100,0)</f>
        <v/>
      </c>
      <c r="Z43" s="173">
        <f>IF(Z$3="YES",$R43*Z$4/100,0)</f>
        <v/>
      </c>
      <c r="AA43" s="173">
        <f>IF(AA$3="YES",$R43*AA$4/100,0)</f>
        <v/>
      </c>
      <c r="AB43" s="173">
        <f>IF(AB$3="YES",$R43*AB$4/100,0)</f>
        <v/>
      </c>
      <c r="AC43" s="173">
        <f>$R43*AC$4/100</f>
        <v/>
      </c>
      <c r="AD43" s="172">
        <f>SUM(S43:AC43)</f>
        <v/>
      </c>
      <c r="AE43" s="172">
        <f>R43+AD43</f>
        <v/>
      </c>
      <c r="AF43" s="172">
        <f>IF(E43="Make",AE43,AE43/2)</f>
        <v/>
      </c>
      <c r="AG43" s="172">
        <f>((AF43-MOD(AF43,8))/8)+(IF(MOD(AF43,8)=0,0,IF(MOD(AF43,8)&gt;4,1,0.5)))</f>
        <v/>
      </c>
      <c r="AH43" s="174" t="n"/>
      <c r="AI43" s="174" t="n"/>
      <c r="AJ43" s="175">
        <f>ROUNDUP((AH43+AI43+AG43)/3,0)</f>
        <v/>
      </c>
      <c r="AK43" s="47" t="n"/>
    </row>
    <row r="44" ht="15" customFormat="1" customHeight="1" s="39">
      <c r="A44" s="83" t="n"/>
      <c r="B44" s="48" t="n"/>
      <c r="C44" s="48" t="n"/>
      <c r="D44" s="104" t="n"/>
      <c r="E44" s="43" t="n"/>
      <c r="F44" s="43" t="n"/>
      <c r="G44" s="44" t="n"/>
      <c r="H44" s="45" t="n"/>
      <c r="I44" s="171" t="n"/>
      <c r="J44" s="171" t="n"/>
      <c r="K44" s="171" t="n"/>
      <c r="L44" s="171" t="n"/>
      <c r="M44" s="171" t="n"/>
      <c r="N44" s="171" t="n"/>
      <c r="O44" s="171" t="n"/>
      <c r="P44" s="171" t="n"/>
      <c r="Q44" s="171" t="n"/>
      <c r="R44" s="172">
        <f>_xlfn.CEILING.MATH(SUM(I44:P44)*Q44)</f>
        <v/>
      </c>
      <c r="S44" s="173">
        <f>IF(S$3="YES",$R44*S$4/100,0)</f>
        <v/>
      </c>
      <c r="T44" s="173">
        <f>IF(T$3="YES",$R44*T$4/100,0)</f>
        <v/>
      </c>
      <c r="U44" s="173">
        <f>IF(U$3="YES",$R44*U$4/100,0)</f>
        <v/>
      </c>
      <c r="V44" s="173">
        <f>IF(V$3="YES",$R44*V$4/100,0)</f>
        <v/>
      </c>
      <c r="W44" s="173">
        <f>IF(W$3="YES",$R44*W$4/100,0)</f>
        <v/>
      </c>
      <c r="X44" s="173">
        <f>IF(X$3="YES",$R44*X$4/100,0)</f>
        <v/>
      </c>
      <c r="Y44" s="173">
        <f>IF(Y$3="YES",$R44*Y$4/100,0)</f>
        <v/>
      </c>
      <c r="Z44" s="173">
        <f>IF(Z$3="YES",$R44*Z$4/100,0)</f>
        <v/>
      </c>
      <c r="AA44" s="173">
        <f>IF(AA$3="YES",$R44*AA$4/100,0)</f>
        <v/>
      </c>
      <c r="AB44" s="173">
        <f>IF(AB$3="YES",$R44*AB$4/100,0)</f>
        <v/>
      </c>
      <c r="AC44" s="173">
        <f>$R44*AC$4/100</f>
        <v/>
      </c>
      <c r="AD44" s="172">
        <f>SUM(S44:AC44)</f>
        <v/>
      </c>
      <c r="AE44" s="172">
        <f>R44+AD44</f>
        <v/>
      </c>
      <c r="AF44" s="172">
        <f>IF(E44="Make",AE44,AE44/2)</f>
        <v/>
      </c>
      <c r="AG44" s="172">
        <f>((AF44-MOD(AF44,8))/8)+(IF(MOD(AF44,8)=0,0,IF(MOD(AF44,8)&gt;4,1,0.5)))</f>
        <v/>
      </c>
      <c r="AH44" s="174" t="n"/>
      <c r="AI44" s="174" t="n"/>
      <c r="AJ44" s="175">
        <f>ROUNDUP((AH44+AI44+AG44)/3,0)</f>
        <v/>
      </c>
      <c r="AK44" s="47" t="n"/>
    </row>
    <row r="45" ht="15" customHeight="1">
      <c r="A45" s="83" t="n"/>
      <c r="B45" s="48" t="n"/>
      <c r="C45" s="48" t="n"/>
      <c r="D45" s="104" t="n"/>
      <c r="E45" s="43" t="n"/>
      <c r="F45" s="43" t="n"/>
      <c r="G45" s="44" t="n"/>
      <c r="H45" s="45" t="n"/>
      <c r="I45" s="171" t="n"/>
      <c r="J45" s="171" t="n"/>
      <c r="K45" s="171" t="n"/>
      <c r="L45" s="171" t="n"/>
      <c r="M45" s="171" t="n"/>
      <c r="N45" s="171" t="n"/>
      <c r="O45" s="171" t="n"/>
      <c r="P45" s="171" t="n"/>
      <c r="Q45" s="171" t="n"/>
      <c r="R45" s="172">
        <f>_xlfn.CEILING.MATH(SUM(I45:P45)*Q45)</f>
        <v/>
      </c>
      <c r="S45" s="173">
        <f>IF(S$3="YES",$R45*S$4/100,0)</f>
        <v/>
      </c>
      <c r="T45" s="173">
        <f>IF(T$3="YES",$R45*T$4/100,0)</f>
        <v/>
      </c>
      <c r="U45" s="173">
        <f>IF(U$3="YES",$R45*U$4/100,0)</f>
        <v/>
      </c>
      <c r="V45" s="173">
        <f>IF(V$3="YES",$R45*V$4/100,0)</f>
        <v/>
      </c>
      <c r="W45" s="173">
        <f>IF(W$3="YES",$R45*W$4/100,0)</f>
        <v/>
      </c>
      <c r="X45" s="173">
        <f>IF(X$3="YES",$R45*X$4/100,0)</f>
        <v/>
      </c>
      <c r="Y45" s="173">
        <f>IF(Y$3="YES",$R45*Y$4/100,0)</f>
        <v/>
      </c>
      <c r="Z45" s="173">
        <f>IF(Z$3="YES",$R45*Z$4/100,0)</f>
        <v/>
      </c>
      <c r="AA45" s="173">
        <f>IF(AA$3="YES",$R45*AA$4/100,0)</f>
        <v/>
      </c>
      <c r="AB45" s="173">
        <f>IF(AB$3="YES",$R45*AB$4/100,0)</f>
        <v/>
      </c>
      <c r="AC45" s="173">
        <f>$R45*AC$4/100</f>
        <v/>
      </c>
      <c r="AD45" s="172">
        <f>SUM(S45:AC45)</f>
        <v/>
      </c>
      <c r="AE45" s="172">
        <f>R45+AD45</f>
        <v/>
      </c>
      <c r="AF45" s="172">
        <f>IF(E45="Make",AE45,AE45/2)</f>
        <v/>
      </c>
      <c r="AG45" s="172">
        <f>((AF45-MOD(AF45,8))/8)+(IF(MOD(AF45,8)=0,0,IF(MOD(AF45,8)&gt;4,1,0.5)))</f>
        <v/>
      </c>
      <c r="AH45" s="174" t="n"/>
      <c r="AI45" s="174" t="n"/>
      <c r="AJ45" s="175">
        <f>ROUNDUP((AH45+AI45+AG45)/3,0)</f>
        <v/>
      </c>
      <c r="AK45" s="47" t="n"/>
    </row>
    <row r="46" ht="15" customHeight="1">
      <c r="A46" s="83" t="n"/>
      <c r="B46" s="48" t="n"/>
      <c r="C46" s="48" t="n"/>
      <c r="D46" s="48" t="n"/>
      <c r="E46" s="43" t="n"/>
      <c r="F46" s="43" t="n"/>
      <c r="G46" s="44" t="n"/>
      <c r="H46" s="45" t="n"/>
      <c r="I46" s="171" t="n"/>
      <c r="J46" s="171" t="n"/>
      <c r="K46" s="171" t="n"/>
      <c r="L46" s="171" t="n"/>
      <c r="M46" s="171" t="n"/>
      <c r="N46" s="171" t="n"/>
      <c r="O46" s="171" t="n"/>
      <c r="P46" s="171" t="n"/>
      <c r="Q46" s="171" t="n"/>
      <c r="R46" s="172">
        <f>_xlfn.CEILING.MATH(SUM(I46:P46)*Q46)</f>
        <v/>
      </c>
      <c r="S46" s="173">
        <f>IF(S$3="YES",$R46*S$4/100,0)</f>
        <v/>
      </c>
      <c r="T46" s="173">
        <f>IF(T$3="YES",$R46*T$4/100,0)</f>
        <v/>
      </c>
      <c r="U46" s="173">
        <f>IF(U$3="YES",$R46*U$4/100,0)</f>
        <v/>
      </c>
      <c r="V46" s="173">
        <f>IF(V$3="YES",$R46*V$4/100,0)</f>
        <v/>
      </c>
      <c r="W46" s="173">
        <f>IF(W$3="YES",$R46*W$4/100,0)</f>
        <v/>
      </c>
      <c r="X46" s="173">
        <f>IF(X$3="YES",$R46*X$4/100,0)</f>
        <v/>
      </c>
      <c r="Y46" s="173">
        <f>IF(Y$3="YES",$R46*Y$4/100,0)</f>
        <v/>
      </c>
      <c r="Z46" s="173">
        <f>IF(Z$3="YES",$R46*Z$4/100,0)</f>
        <v/>
      </c>
      <c r="AA46" s="173">
        <f>IF(AA$3="YES",$R46*AA$4/100,0)</f>
        <v/>
      </c>
      <c r="AB46" s="173">
        <f>IF(AB$3="YES",$R46*AB$4/100,0)</f>
        <v/>
      </c>
      <c r="AC46" s="173">
        <f>$R46*AC$4/100</f>
        <v/>
      </c>
      <c r="AD46" s="172">
        <f>SUM(S46:AC46)</f>
        <v/>
      </c>
      <c r="AE46" s="172">
        <f>R46+AD46</f>
        <v/>
      </c>
      <c r="AF46" s="172">
        <f>IF(E46="Make",AE46,AE46/2)</f>
        <v/>
      </c>
      <c r="AG46" s="172">
        <f>((AF46-MOD(AF46,8))/8)+(IF(MOD(AF46,8)=0,0,IF(MOD(AF46,8)&gt;4,1,0.5)))</f>
        <v/>
      </c>
      <c r="AH46" s="174" t="n"/>
      <c r="AI46" s="174" t="n"/>
      <c r="AJ46" s="175">
        <f>ROUNDUP((AH46+AI46+AG46)/3,0)</f>
        <v/>
      </c>
      <c r="AK46" s="47" t="n"/>
    </row>
    <row r="47" ht="15" customHeight="1">
      <c r="A47" s="83" t="n"/>
      <c r="B47" s="48" t="n"/>
      <c r="C47" s="48" t="n"/>
      <c r="D47" s="104" t="n"/>
      <c r="E47" s="43" t="n"/>
      <c r="F47" s="43" t="n"/>
      <c r="G47" s="44" t="n"/>
      <c r="H47" s="45" t="n"/>
      <c r="I47" s="171" t="n"/>
      <c r="J47" s="171" t="n"/>
      <c r="K47" s="171" t="n"/>
      <c r="L47" s="171" t="n"/>
      <c r="M47" s="171" t="n"/>
      <c r="N47" s="171" t="n"/>
      <c r="O47" s="171" t="n"/>
      <c r="P47" s="171" t="n"/>
      <c r="Q47" s="171" t="n"/>
      <c r="R47" s="172">
        <f>_xlfn.CEILING.MATH(SUM(I47:P47)*Q47)</f>
        <v/>
      </c>
      <c r="S47" s="173">
        <f>IF(S$3="YES",$R47*S$4/100,0)</f>
        <v/>
      </c>
      <c r="T47" s="173">
        <f>IF(T$3="YES",$R47*T$4/100,0)</f>
        <v/>
      </c>
      <c r="U47" s="173">
        <f>IF(U$3="YES",$R47*U$4/100,0)</f>
        <v/>
      </c>
      <c r="V47" s="173">
        <f>IF(V$3="YES",$R47*V$4/100,0)</f>
        <v/>
      </c>
      <c r="W47" s="173">
        <f>IF(W$3="YES",$R47*W$4/100,0)</f>
        <v/>
      </c>
      <c r="X47" s="173">
        <f>IF(X$3="YES",$R47*X$4/100,0)</f>
        <v/>
      </c>
      <c r="Y47" s="173">
        <f>IF(Y$3="YES",$R47*Y$4/100,0)</f>
        <v/>
      </c>
      <c r="Z47" s="173">
        <f>IF(Z$3="YES",$R47*Z$4/100,0)</f>
        <v/>
      </c>
      <c r="AA47" s="173">
        <f>IF(AA$3="YES",$R47*AA$4/100,0)</f>
        <v/>
      </c>
      <c r="AB47" s="173">
        <f>IF(AB$3="YES",$R47*AB$4/100,0)</f>
        <v/>
      </c>
      <c r="AC47" s="173">
        <f>$R47*AC$4/100</f>
        <v/>
      </c>
      <c r="AD47" s="172">
        <f>SUM(S47:AC47)</f>
        <v/>
      </c>
      <c r="AE47" s="172">
        <f>R47+AD47</f>
        <v/>
      </c>
      <c r="AF47" s="172">
        <f>IF(E47="Make",AE47,AE47/2)</f>
        <v/>
      </c>
      <c r="AG47" s="172">
        <f>((AF47-MOD(AF47,8))/8)+(IF(MOD(AF47,8)=0,0,IF(MOD(AF47,8)&gt;4,1,0.5)))</f>
        <v/>
      </c>
      <c r="AH47" s="174" t="n"/>
      <c r="AI47" s="174" t="n"/>
      <c r="AJ47" s="175">
        <f>ROUNDUP((AH47+AI47+AG47)/3,0)</f>
        <v/>
      </c>
      <c r="AK47" s="47" t="n"/>
    </row>
    <row r="48" ht="15" customHeight="1">
      <c r="A48" s="83" t="n"/>
      <c r="B48" s="48" t="n"/>
      <c r="C48" s="48" t="n"/>
      <c r="D48" s="104" t="n"/>
      <c r="E48" s="43" t="n"/>
      <c r="F48" s="43" t="n"/>
      <c r="G48" s="44" t="n"/>
      <c r="H48" s="45" t="n"/>
      <c r="I48" s="171" t="n"/>
      <c r="J48" s="171" t="n"/>
      <c r="K48" s="171" t="n"/>
      <c r="L48" s="171" t="n"/>
      <c r="M48" s="171" t="n"/>
      <c r="N48" s="171" t="n"/>
      <c r="O48" s="171" t="n"/>
      <c r="P48" s="171" t="n"/>
      <c r="Q48" s="171" t="n"/>
      <c r="R48" s="172">
        <f>_xlfn.CEILING.MATH(SUM(I48:P48)*Q48)</f>
        <v/>
      </c>
      <c r="S48" s="173">
        <f>IF(S$3="YES",$R48*S$4/100,0)</f>
        <v/>
      </c>
      <c r="T48" s="173">
        <f>IF(T$3="YES",$R48*T$4/100,0)</f>
        <v/>
      </c>
      <c r="U48" s="173">
        <f>IF(U$3="YES",$R48*U$4/100,0)</f>
        <v/>
      </c>
      <c r="V48" s="173">
        <f>IF(V$3="YES",$R48*V$4/100,0)</f>
        <v/>
      </c>
      <c r="W48" s="173">
        <f>IF(W$3="YES",$R48*W$4/100,0)</f>
        <v/>
      </c>
      <c r="X48" s="173">
        <f>IF(X$3="YES",$R48*X$4/100,0)</f>
        <v/>
      </c>
      <c r="Y48" s="173">
        <f>IF(Y$3="YES",$R48*Y$4/100,0)</f>
        <v/>
      </c>
      <c r="Z48" s="173">
        <f>IF(Z$3="YES",$R48*Z$4/100,0)</f>
        <v/>
      </c>
      <c r="AA48" s="173">
        <f>IF(AA$3="YES",$R48*AA$4/100,0)</f>
        <v/>
      </c>
      <c r="AB48" s="173">
        <f>IF(AB$3="YES",$R48*AB$4/100,0)</f>
        <v/>
      </c>
      <c r="AC48" s="173">
        <f>$R48*AC$4/100</f>
        <v/>
      </c>
      <c r="AD48" s="172">
        <f>SUM(S48:AC48)</f>
        <v/>
      </c>
      <c r="AE48" s="172">
        <f>R48+AD48</f>
        <v/>
      </c>
      <c r="AF48" s="172">
        <f>IF(E48="Make",AE48,AE48/2)</f>
        <v/>
      </c>
      <c r="AG48" s="172">
        <f>((AF48-MOD(AF48,8))/8)+(IF(MOD(AF48,8)=0,0,IF(MOD(AF48,8)&gt;4,1,0.5)))</f>
        <v/>
      </c>
      <c r="AH48" s="174" t="n"/>
      <c r="AI48" s="174" t="n"/>
      <c r="AJ48" s="175">
        <f>ROUNDUP((AH48+AI48+AG48)/3,0)</f>
        <v/>
      </c>
      <c r="AK48" s="47" t="n"/>
    </row>
    <row r="49" ht="15" customHeight="1">
      <c r="A49" s="83" t="n"/>
      <c r="B49" s="48" t="n"/>
      <c r="C49" s="48" t="n"/>
      <c r="D49" s="104" t="n"/>
      <c r="E49" s="43" t="n"/>
      <c r="F49" s="43" t="n"/>
      <c r="G49" s="44" t="n"/>
      <c r="H49" s="45" t="n"/>
      <c r="I49" s="171" t="n"/>
      <c r="J49" s="171" t="n"/>
      <c r="K49" s="171" t="n"/>
      <c r="L49" s="171" t="n"/>
      <c r="M49" s="171" t="n"/>
      <c r="N49" s="171" t="n"/>
      <c r="O49" s="171" t="n"/>
      <c r="P49" s="171" t="n"/>
      <c r="Q49" s="171" t="n"/>
      <c r="R49" s="172">
        <f>_xlfn.CEILING.MATH(SUM(I49:P49)*Q49)</f>
        <v/>
      </c>
      <c r="S49" s="173">
        <f>IF(S$3="YES",$R49*S$4/100,0)</f>
        <v/>
      </c>
      <c r="T49" s="173">
        <f>IF(T$3="YES",$R49*T$4/100,0)</f>
        <v/>
      </c>
      <c r="U49" s="173">
        <f>IF(U$3="YES",$R49*U$4/100,0)</f>
        <v/>
      </c>
      <c r="V49" s="173">
        <f>IF(V$3="YES",$R49*V$4/100,0)</f>
        <v/>
      </c>
      <c r="W49" s="173">
        <f>IF(W$3="YES",$R49*W$4/100,0)</f>
        <v/>
      </c>
      <c r="X49" s="173">
        <f>IF(X$3="YES",$R49*X$4/100,0)</f>
        <v/>
      </c>
      <c r="Y49" s="173">
        <f>IF(Y$3="YES",$R49*Y$4/100,0)</f>
        <v/>
      </c>
      <c r="Z49" s="173">
        <f>IF(Z$3="YES",$R49*Z$4/100,0)</f>
        <v/>
      </c>
      <c r="AA49" s="173">
        <f>IF(AA$3="YES",$R49*AA$4/100,0)</f>
        <v/>
      </c>
      <c r="AB49" s="173">
        <f>IF(AB$3="YES",$R49*AB$4/100,0)</f>
        <v/>
      </c>
      <c r="AC49" s="173">
        <f>$R49*AC$4/100</f>
        <v/>
      </c>
      <c r="AD49" s="172">
        <f>SUM(S49:AC49)</f>
        <v/>
      </c>
      <c r="AE49" s="172">
        <f>R49+AD49</f>
        <v/>
      </c>
      <c r="AF49" s="172">
        <f>IF(E49="Make",AE49,AE49/2)</f>
        <v/>
      </c>
      <c r="AG49" s="172">
        <f>((AF49-MOD(AF49,8))/8)+(IF(MOD(AF49,8)=0,0,IF(MOD(AF49,8)&gt;4,1,0.5)))</f>
        <v/>
      </c>
      <c r="AH49" s="174" t="n"/>
      <c r="AI49" s="174" t="n"/>
      <c r="AJ49" s="175">
        <f>ROUNDUP((AH49+AI49+AG49)/3,0)</f>
        <v/>
      </c>
      <c r="AK49" s="47" t="n"/>
    </row>
    <row r="50" ht="15" customHeight="1">
      <c r="A50" s="83" t="n"/>
      <c r="B50" s="48" t="n"/>
      <c r="C50" s="48" t="n"/>
      <c r="D50" s="104" t="n"/>
      <c r="E50" s="43" t="n"/>
      <c r="F50" s="43" t="n"/>
      <c r="G50" s="44" t="n"/>
      <c r="H50" s="45" t="n"/>
      <c r="I50" s="171" t="n"/>
      <c r="J50" s="171" t="n"/>
      <c r="K50" s="171" t="n"/>
      <c r="L50" s="171" t="n"/>
      <c r="M50" s="171" t="n"/>
      <c r="N50" s="171" t="n"/>
      <c r="O50" s="171" t="n"/>
      <c r="P50" s="171" t="n"/>
      <c r="Q50" s="171" t="n"/>
      <c r="R50" s="172">
        <f>_xlfn.CEILING.MATH(SUM(I50:P50)*Q50)</f>
        <v/>
      </c>
      <c r="S50" s="173">
        <f>IF(S$3="YES",$R50*S$4/100,0)</f>
        <v/>
      </c>
      <c r="T50" s="173">
        <f>IF(T$3="YES",$R50*T$4/100,0)</f>
        <v/>
      </c>
      <c r="U50" s="173">
        <f>IF(U$3="YES",$R50*U$4/100,0)</f>
        <v/>
      </c>
      <c r="V50" s="173">
        <f>IF(V$3="YES",$R50*V$4/100,0)</f>
        <v/>
      </c>
      <c r="W50" s="173">
        <f>IF(W$3="YES",$R50*W$4/100,0)</f>
        <v/>
      </c>
      <c r="X50" s="173">
        <f>IF(X$3="YES",$R50*X$4/100,0)</f>
        <v/>
      </c>
      <c r="Y50" s="173">
        <f>IF(Y$3="YES",$R50*Y$4/100,0)</f>
        <v/>
      </c>
      <c r="Z50" s="173">
        <f>IF(Z$3="YES",$R50*Z$4/100,0)</f>
        <v/>
      </c>
      <c r="AA50" s="173">
        <f>IF(AA$3="YES",$R50*AA$4/100,0)</f>
        <v/>
      </c>
      <c r="AB50" s="173">
        <f>IF(AB$3="YES",$R50*AB$4/100,0)</f>
        <v/>
      </c>
      <c r="AC50" s="173">
        <f>$R50*AC$4/100</f>
        <v/>
      </c>
      <c r="AD50" s="172">
        <f>SUM(S50:AC50)</f>
        <v/>
      </c>
      <c r="AE50" s="172">
        <f>R50+AD50</f>
        <v/>
      </c>
      <c r="AF50" s="172">
        <f>IF(E50="Make",AE50,AE50/2)</f>
        <v/>
      </c>
      <c r="AG50" s="172">
        <f>((AF50-MOD(AF50,8))/8)+(IF(MOD(AF50,8)=0,0,IF(MOD(AF50,8)&gt;4,1,0.5)))</f>
        <v/>
      </c>
      <c r="AH50" s="174" t="n"/>
      <c r="AI50" s="174" t="n"/>
      <c r="AJ50" s="175">
        <f>ROUNDUP((AH50+AI50+AG50)/3,0)</f>
        <v/>
      </c>
      <c r="AK50" s="47" t="n"/>
    </row>
    <row r="51" ht="15" customHeight="1">
      <c r="A51" s="83" t="n"/>
      <c r="B51" s="48" t="n"/>
      <c r="C51" s="48" t="n"/>
      <c r="D51" s="104" t="n"/>
      <c r="E51" s="43" t="n"/>
      <c r="F51" s="43" t="n"/>
      <c r="G51" s="44" t="n"/>
      <c r="H51" s="45" t="n"/>
      <c r="I51" s="171" t="n"/>
      <c r="J51" s="171" t="n"/>
      <c r="K51" s="171" t="n"/>
      <c r="L51" s="171" t="n"/>
      <c r="M51" s="171" t="n"/>
      <c r="N51" s="171" t="n"/>
      <c r="O51" s="171" t="n"/>
      <c r="P51" s="171" t="n"/>
      <c r="Q51" s="171" t="n"/>
      <c r="R51" s="172">
        <f>_xlfn.CEILING.MATH(SUM(I51:P51)*Q51)</f>
        <v/>
      </c>
      <c r="S51" s="173">
        <f>IF(S$3="YES",$R51*S$4/100,0)</f>
        <v/>
      </c>
      <c r="T51" s="173">
        <f>IF(T$3="YES",$R51*T$4/100,0)</f>
        <v/>
      </c>
      <c r="U51" s="173">
        <f>IF(U$3="YES",$R51*U$4/100,0)</f>
        <v/>
      </c>
      <c r="V51" s="173">
        <f>IF(V$3="YES",$R51*V$4/100,0)</f>
        <v/>
      </c>
      <c r="W51" s="173">
        <f>IF(W$3="YES",$R51*W$4/100,0)</f>
        <v/>
      </c>
      <c r="X51" s="173">
        <f>IF(X$3="YES",$R51*X$4/100,0)</f>
        <v/>
      </c>
      <c r="Y51" s="173">
        <f>IF(Y$3="YES",$R51*Y$4/100,0)</f>
        <v/>
      </c>
      <c r="Z51" s="173">
        <f>IF(Z$3="YES",$R51*Z$4/100,0)</f>
        <v/>
      </c>
      <c r="AA51" s="173">
        <f>IF(AA$3="YES",$R51*AA$4/100,0)</f>
        <v/>
      </c>
      <c r="AB51" s="173">
        <f>IF(AB$3="YES",$R51*AB$4/100,0)</f>
        <v/>
      </c>
      <c r="AC51" s="173">
        <f>$R51*AC$4/100</f>
        <v/>
      </c>
      <c r="AD51" s="172">
        <f>SUM(S51:AC51)</f>
        <v/>
      </c>
      <c r="AE51" s="172">
        <f>R51+AD51</f>
        <v/>
      </c>
      <c r="AF51" s="172">
        <f>IF(E51="Make",AE51,AE51/2)</f>
        <v/>
      </c>
      <c r="AG51" s="172">
        <f>((AF51-MOD(AF51,8))/8)+(IF(MOD(AF51,8)=0,0,IF(MOD(AF51,8)&gt;4,1,0.5)))</f>
        <v/>
      </c>
      <c r="AH51" s="174" t="n"/>
      <c r="AI51" s="174" t="n"/>
      <c r="AJ51" s="175">
        <f>ROUNDUP((AH51+AI51+AG51)/3,0)</f>
        <v/>
      </c>
      <c r="AK51" s="47" t="n"/>
    </row>
    <row r="52" ht="15" customHeight="1">
      <c r="A52" s="83" t="n"/>
      <c r="B52" s="48" t="n"/>
      <c r="C52" s="48" t="n"/>
      <c r="D52" s="104" t="n"/>
      <c r="E52" s="43" t="n"/>
      <c r="F52" s="43" t="n"/>
      <c r="G52" s="44" t="n"/>
      <c r="H52" s="45" t="n"/>
      <c r="I52" s="171" t="n"/>
      <c r="J52" s="171" t="n"/>
      <c r="K52" s="171" t="n"/>
      <c r="L52" s="171" t="n"/>
      <c r="M52" s="171" t="n"/>
      <c r="N52" s="171" t="n"/>
      <c r="O52" s="171" t="n"/>
      <c r="P52" s="171" t="n"/>
      <c r="Q52" s="171" t="n"/>
      <c r="R52" s="172">
        <f>_xlfn.CEILING.MATH(SUM(I52:P52)*Q52)</f>
        <v/>
      </c>
      <c r="S52" s="173">
        <f>IF(S$3="YES",$R52*S$4/100,0)</f>
        <v/>
      </c>
      <c r="T52" s="173">
        <f>IF(T$3="YES",$R52*T$4/100,0)</f>
        <v/>
      </c>
      <c r="U52" s="173">
        <f>IF(U$3="YES",$R52*U$4/100,0)</f>
        <v/>
      </c>
      <c r="V52" s="173">
        <f>IF(V$3="YES",$R52*V$4/100,0)</f>
        <v/>
      </c>
      <c r="W52" s="173">
        <f>IF(W$3="YES",$R52*W$4/100,0)</f>
        <v/>
      </c>
      <c r="X52" s="173">
        <f>IF(X$3="YES",$R52*X$4/100,0)</f>
        <v/>
      </c>
      <c r="Y52" s="173">
        <f>IF(Y$3="YES",$R52*Y$4/100,0)</f>
        <v/>
      </c>
      <c r="Z52" s="173">
        <f>IF(Z$3="YES",$R52*Z$4/100,0)</f>
        <v/>
      </c>
      <c r="AA52" s="173">
        <f>IF(AA$3="YES",$R52*AA$4/100,0)</f>
        <v/>
      </c>
      <c r="AB52" s="173">
        <f>IF(AB$3="YES",$R52*AB$4/100,0)</f>
        <v/>
      </c>
      <c r="AC52" s="173">
        <f>$R52*AC$4/100</f>
        <v/>
      </c>
      <c r="AD52" s="172">
        <f>SUM(S52:AC52)</f>
        <v/>
      </c>
      <c r="AE52" s="172">
        <f>R52+AD52</f>
        <v/>
      </c>
      <c r="AF52" s="172">
        <f>IF(E52="Make",AE52,AE52/2)</f>
        <v/>
      </c>
      <c r="AG52" s="172">
        <f>((AF52-MOD(AF52,8))/8)+(IF(MOD(AF52,8)=0,0,IF(MOD(AF52,8)&gt;4,1,0.5)))</f>
        <v/>
      </c>
      <c r="AH52" s="174" t="n"/>
      <c r="AI52" s="174" t="n"/>
      <c r="AJ52" s="175">
        <f>ROUNDUP((AH52+AI52+AG52)/3,0)</f>
        <v/>
      </c>
      <c r="AK52" s="47" t="n"/>
    </row>
    <row r="53" ht="15" customHeight="1">
      <c r="A53" s="83" t="n"/>
      <c r="B53" s="48" t="n"/>
      <c r="C53" s="48" t="n"/>
      <c r="D53" s="104" t="n"/>
      <c r="E53" s="43" t="n"/>
      <c r="F53" s="43" t="n"/>
      <c r="G53" s="44" t="n"/>
      <c r="H53" s="45" t="n"/>
      <c r="I53" s="171" t="n"/>
      <c r="J53" s="171" t="n"/>
      <c r="K53" s="171" t="n"/>
      <c r="L53" s="171" t="n"/>
      <c r="M53" s="171" t="n"/>
      <c r="N53" s="171" t="n"/>
      <c r="O53" s="171" t="n"/>
      <c r="P53" s="171" t="n"/>
      <c r="Q53" s="171" t="n"/>
      <c r="R53" s="172">
        <f>_xlfn.CEILING.MATH(SUM(I53:P53)*Q53)</f>
        <v/>
      </c>
      <c r="S53" s="173">
        <f>IF(S$3="YES",$R53*S$4/100,0)</f>
        <v/>
      </c>
      <c r="T53" s="173">
        <f>IF(T$3="YES",$R53*T$4/100,0)</f>
        <v/>
      </c>
      <c r="U53" s="173">
        <f>IF(U$3="YES",$R53*U$4/100,0)</f>
        <v/>
      </c>
      <c r="V53" s="173">
        <f>IF(V$3="YES",$R53*V$4/100,0)</f>
        <v/>
      </c>
      <c r="W53" s="173">
        <f>IF(W$3="YES",$R53*W$4/100,0)</f>
        <v/>
      </c>
      <c r="X53" s="173">
        <f>IF(X$3="YES",$R53*X$4/100,0)</f>
        <v/>
      </c>
      <c r="Y53" s="173">
        <f>IF(Y$3="YES",$R53*Y$4/100,0)</f>
        <v/>
      </c>
      <c r="Z53" s="173">
        <f>IF(Z$3="YES",$R53*Z$4/100,0)</f>
        <v/>
      </c>
      <c r="AA53" s="173">
        <f>IF(AA$3="YES",$R53*AA$4/100,0)</f>
        <v/>
      </c>
      <c r="AB53" s="173">
        <f>IF(AB$3="YES",$R53*AB$4/100,0)</f>
        <v/>
      </c>
      <c r="AC53" s="173">
        <f>$R53*AC$4/100</f>
        <v/>
      </c>
      <c r="AD53" s="172">
        <f>SUM(S53:AC53)</f>
        <v/>
      </c>
      <c r="AE53" s="172">
        <f>R53+AD53</f>
        <v/>
      </c>
      <c r="AF53" s="172">
        <f>IF(E53="Make",AE53,AE53/2)</f>
        <v/>
      </c>
      <c r="AG53" s="172">
        <f>((AF53-MOD(AF53,8))/8)+(IF(MOD(AF53,8)=0,0,IF(MOD(AF53,8)&gt;4,1,0.5)))</f>
        <v/>
      </c>
      <c r="AH53" s="174" t="n"/>
      <c r="AI53" s="174" t="n"/>
      <c r="AJ53" s="175">
        <f>ROUNDUP((AH53+AI53+AG53)/3,0)</f>
        <v/>
      </c>
      <c r="AK53" s="47" t="n"/>
    </row>
    <row r="54" ht="15" customHeight="1">
      <c r="A54" s="83" t="n"/>
      <c r="B54" s="48" t="n"/>
      <c r="C54" s="48" t="n"/>
      <c r="D54" s="48" t="n"/>
      <c r="E54" s="43" t="n"/>
      <c r="F54" s="43" t="n"/>
      <c r="G54" s="44" t="n"/>
      <c r="H54" s="45" t="n"/>
      <c r="I54" s="171" t="n"/>
      <c r="J54" s="171" t="n"/>
      <c r="K54" s="171" t="n"/>
      <c r="L54" s="171" t="n"/>
      <c r="M54" s="171" t="n"/>
      <c r="N54" s="171" t="n"/>
      <c r="O54" s="171" t="n"/>
      <c r="P54" s="171" t="n"/>
      <c r="Q54" s="171" t="n"/>
      <c r="R54" s="172">
        <f>_xlfn.CEILING.MATH(SUM(I54:P54)*Q54)</f>
        <v/>
      </c>
      <c r="S54" s="173">
        <f>IF(S$3="YES",$R54*S$4/100,0)</f>
        <v/>
      </c>
      <c r="T54" s="173">
        <f>IF(T$3="YES",$R54*T$4/100,0)</f>
        <v/>
      </c>
      <c r="U54" s="173">
        <f>IF(U$3="YES",$R54*U$4/100,0)</f>
        <v/>
      </c>
      <c r="V54" s="173">
        <f>IF(V$3="YES",$R54*V$4/100,0)</f>
        <v/>
      </c>
      <c r="W54" s="173">
        <f>IF(W$3="YES",$R54*W$4/100,0)</f>
        <v/>
      </c>
      <c r="X54" s="173">
        <f>IF(X$3="YES",$R54*X$4/100,0)</f>
        <v/>
      </c>
      <c r="Y54" s="173">
        <f>IF(Y$3="YES",$R54*Y$4/100,0)</f>
        <v/>
      </c>
      <c r="Z54" s="173">
        <f>IF(Z$3="YES",$R54*Z$4/100,0)</f>
        <v/>
      </c>
      <c r="AA54" s="173">
        <f>IF(AA$3="YES",$R54*AA$4/100,0)</f>
        <v/>
      </c>
      <c r="AB54" s="173">
        <f>IF(AB$3="YES",$R54*AB$4/100,0)</f>
        <v/>
      </c>
      <c r="AC54" s="173">
        <f>$R54*AC$4/100</f>
        <v/>
      </c>
      <c r="AD54" s="172">
        <f>SUM(S54:AC54)</f>
        <v/>
      </c>
      <c r="AE54" s="172">
        <f>R54+AD54</f>
        <v/>
      </c>
      <c r="AF54" s="172">
        <f>IF(E54="Make",AE54,AE54/2)</f>
        <v/>
      </c>
      <c r="AG54" s="172">
        <f>((AF54-MOD(AF54,8))/8)+(IF(MOD(AF54,8)=0,0,IF(MOD(AF54,8)&gt;4,1,0.5)))</f>
        <v/>
      </c>
      <c r="AH54" s="174" t="n"/>
      <c r="AI54" s="174" t="n"/>
      <c r="AJ54" s="175">
        <f>ROUNDUP((AH54+AI54+AG54)/3,0)</f>
        <v/>
      </c>
      <c r="AK54" s="47" t="n"/>
    </row>
    <row r="55" ht="15" customHeight="1">
      <c r="A55" s="83" t="n"/>
      <c r="B55" s="48" t="n"/>
      <c r="C55" s="48" t="n"/>
      <c r="D55" s="48" t="n"/>
      <c r="E55" s="43" t="n"/>
      <c r="F55" s="43" t="n"/>
      <c r="G55" s="44" t="n"/>
      <c r="H55" s="45" t="n"/>
      <c r="I55" s="171" t="n"/>
      <c r="J55" s="171" t="n"/>
      <c r="K55" s="171" t="n"/>
      <c r="L55" s="171" t="n"/>
      <c r="M55" s="171" t="n"/>
      <c r="N55" s="171" t="n"/>
      <c r="O55" s="171" t="n"/>
      <c r="P55" s="171" t="n"/>
      <c r="Q55" s="171" t="n"/>
      <c r="R55" s="172">
        <f>_xlfn.CEILING.MATH(SUM(I55:P55)*Q55)</f>
        <v/>
      </c>
      <c r="S55" s="173">
        <f>IF(S$3="YES",$R55*S$4/100,0)</f>
        <v/>
      </c>
      <c r="T55" s="173">
        <f>IF(T$3="YES",$R55*T$4/100,0)</f>
        <v/>
      </c>
      <c r="U55" s="173">
        <f>IF(U$3="YES",$R55*U$4/100,0)</f>
        <v/>
      </c>
      <c r="V55" s="173">
        <f>IF(V$3="YES",$R55*V$4/100,0)</f>
        <v/>
      </c>
      <c r="W55" s="173">
        <f>IF(W$3="YES",$R55*W$4/100,0)</f>
        <v/>
      </c>
      <c r="X55" s="173">
        <f>IF(X$3="YES",$R55*X$4/100,0)</f>
        <v/>
      </c>
      <c r="Y55" s="173">
        <f>IF(Y$3="YES",$R55*Y$4/100,0)</f>
        <v/>
      </c>
      <c r="Z55" s="173">
        <f>IF(Z$3="YES",$R55*Z$4/100,0)</f>
        <v/>
      </c>
      <c r="AA55" s="173">
        <f>IF(AA$3="YES",$R55*AA$4/100,0)</f>
        <v/>
      </c>
      <c r="AB55" s="173">
        <f>IF(AB$3="YES",$R55*AB$4/100,0)</f>
        <v/>
      </c>
      <c r="AC55" s="173">
        <f>$R55*AC$4/100</f>
        <v/>
      </c>
      <c r="AD55" s="172">
        <f>SUM(S55:AC55)</f>
        <v/>
      </c>
      <c r="AE55" s="172">
        <f>R55+AD55</f>
        <v/>
      </c>
      <c r="AF55" s="172">
        <f>IF(E55="Make",AE55,AE55/2)</f>
        <v/>
      </c>
      <c r="AG55" s="172">
        <f>((AF55-MOD(AF55,8))/8)+(IF(MOD(AF55,8)=0,0,IF(MOD(AF55,8)&gt;4,1,0.5)))</f>
        <v/>
      </c>
      <c r="AH55" s="174" t="n"/>
      <c r="AI55" s="174" t="n"/>
      <c r="AJ55" s="175">
        <f>ROUNDUP((AH55+AI55+AG55)/3,0)</f>
        <v/>
      </c>
      <c r="AK55" s="47" t="n"/>
    </row>
    <row r="56" ht="15" customHeight="1">
      <c r="A56" s="83" t="n"/>
      <c r="B56" s="48" t="n"/>
      <c r="C56" s="48" t="n"/>
      <c r="D56" s="104" t="n"/>
      <c r="E56" s="43" t="n"/>
      <c r="F56" s="43" t="n"/>
      <c r="G56" s="44" t="n"/>
      <c r="H56" s="45" t="n"/>
      <c r="I56" s="171" t="n"/>
      <c r="J56" s="171" t="n"/>
      <c r="K56" s="171" t="n"/>
      <c r="L56" s="171" t="n"/>
      <c r="M56" s="171" t="n"/>
      <c r="N56" s="171" t="n"/>
      <c r="O56" s="171" t="n"/>
      <c r="P56" s="171" t="n"/>
      <c r="Q56" s="171" t="n"/>
      <c r="R56" s="172">
        <f>_xlfn.CEILING.MATH(SUM(I56:P56)*Q56)</f>
        <v/>
      </c>
      <c r="S56" s="173">
        <f>IF(S$3="YES",$R56*S$4/100,0)</f>
        <v/>
      </c>
      <c r="T56" s="173">
        <f>IF(T$3="YES",$R56*T$4/100,0)</f>
        <v/>
      </c>
      <c r="U56" s="173">
        <f>IF(U$3="YES",$R56*U$4/100,0)</f>
        <v/>
      </c>
      <c r="V56" s="173">
        <f>IF(V$3="YES",$R56*V$4/100,0)</f>
        <v/>
      </c>
      <c r="W56" s="173">
        <f>IF(W$3="YES",$R56*W$4/100,0)</f>
        <v/>
      </c>
      <c r="X56" s="173">
        <f>IF(X$3="YES",$R56*X$4/100,0)</f>
        <v/>
      </c>
      <c r="Y56" s="173">
        <f>IF(Y$3="YES",$R56*Y$4/100,0)</f>
        <v/>
      </c>
      <c r="Z56" s="173">
        <f>IF(Z$3="YES",$R56*Z$4/100,0)</f>
        <v/>
      </c>
      <c r="AA56" s="173">
        <f>IF(AA$3="YES",$R56*AA$4/100,0)</f>
        <v/>
      </c>
      <c r="AB56" s="173">
        <f>IF(AB$3="YES",$R56*AB$4/100,0)</f>
        <v/>
      </c>
      <c r="AC56" s="173">
        <f>$R56*AC$4/100</f>
        <v/>
      </c>
      <c r="AD56" s="172">
        <f>SUM(S56:AC56)</f>
        <v/>
      </c>
      <c r="AE56" s="172">
        <f>R56+AD56</f>
        <v/>
      </c>
      <c r="AF56" s="172">
        <f>IF(E56="Make",AE56,AE56/2)</f>
        <v/>
      </c>
      <c r="AG56" s="172">
        <f>((AF56-MOD(AF56,8))/8)+(IF(MOD(AF56,8)=0,0,IF(MOD(AF56,8)&gt;4,1,0.5)))</f>
        <v/>
      </c>
      <c r="AH56" s="174" t="n"/>
      <c r="AI56" s="174" t="n"/>
      <c r="AJ56" s="175">
        <f>ROUNDUP((AH56+AI56+AG56)/3,0)</f>
        <v/>
      </c>
      <c r="AK56" s="47" t="n"/>
    </row>
    <row r="57" ht="15" customHeight="1">
      <c r="A57" s="83" t="n"/>
      <c r="B57" s="48" t="n"/>
      <c r="C57" s="48" t="n"/>
      <c r="D57" s="104" t="n"/>
      <c r="E57" s="43" t="n"/>
      <c r="F57" s="43" t="n"/>
      <c r="G57" s="44" t="n"/>
      <c r="H57" s="45" t="n"/>
      <c r="I57" s="171" t="n"/>
      <c r="J57" s="171" t="n"/>
      <c r="K57" s="171" t="n"/>
      <c r="L57" s="171" t="n"/>
      <c r="M57" s="171" t="n"/>
      <c r="N57" s="171" t="n"/>
      <c r="O57" s="171" t="n"/>
      <c r="P57" s="171" t="n"/>
      <c r="Q57" s="171" t="n"/>
      <c r="R57" s="172">
        <f>_xlfn.CEILING.MATH(SUM(I57:P57)*Q57)</f>
        <v/>
      </c>
      <c r="S57" s="173">
        <f>IF(S$3="YES",$R57*S$4/100,0)</f>
        <v/>
      </c>
      <c r="T57" s="173">
        <f>IF(T$3="YES",$R57*T$4/100,0)</f>
        <v/>
      </c>
      <c r="U57" s="173">
        <f>IF(U$3="YES",$R57*U$4/100,0)</f>
        <v/>
      </c>
      <c r="V57" s="173">
        <f>IF(V$3="YES",$R57*V$4/100,0)</f>
        <v/>
      </c>
      <c r="W57" s="173">
        <f>IF(W$3="YES",$R57*W$4/100,0)</f>
        <v/>
      </c>
      <c r="X57" s="173">
        <f>IF(X$3="YES",$R57*X$4/100,0)</f>
        <v/>
      </c>
      <c r="Y57" s="173">
        <f>IF(Y$3="YES",$R57*Y$4/100,0)</f>
        <v/>
      </c>
      <c r="Z57" s="173">
        <f>IF(Z$3="YES",$R57*Z$4/100,0)</f>
        <v/>
      </c>
      <c r="AA57" s="173">
        <f>IF(AA$3="YES",$R57*AA$4/100,0)</f>
        <v/>
      </c>
      <c r="AB57" s="173">
        <f>IF(AB$3="YES",$R57*AB$4/100,0)</f>
        <v/>
      </c>
      <c r="AC57" s="173">
        <f>$R57*AC$4/100</f>
        <v/>
      </c>
      <c r="AD57" s="172">
        <f>SUM(S57:AC57)</f>
        <v/>
      </c>
      <c r="AE57" s="172">
        <f>R57+AD57</f>
        <v/>
      </c>
      <c r="AF57" s="172">
        <f>IF(E57="Make",AE57,AE57/2)</f>
        <v/>
      </c>
      <c r="AG57" s="172">
        <f>((AF57-MOD(AF57,8))/8)+(IF(MOD(AF57,8)=0,0,IF(MOD(AF57,8)&gt;4,1,0.5)))</f>
        <v/>
      </c>
      <c r="AH57" s="174" t="n"/>
      <c r="AI57" s="174" t="n"/>
      <c r="AJ57" s="175">
        <f>ROUNDUP((AH57+AI57+AG57)/3,0)</f>
        <v/>
      </c>
      <c r="AK57" s="47" t="n"/>
    </row>
    <row r="58" ht="15" customHeight="1">
      <c r="A58" s="83" t="n"/>
      <c r="B58" s="48" t="n"/>
      <c r="C58" s="48" t="n"/>
      <c r="D58" s="104" t="n"/>
      <c r="E58" s="43" t="n"/>
      <c r="F58" s="43" t="n"/>
      <c r="G58" s="44" t="n"/>
      <c r="H58" s="45" t="n"/>
      <c r="I58" s="171" t="n"/>
      <c r="J58" s="171" t="n"/>
      <c r="K58" s="171" t="n"/>
      <c r="L58" s="171" t="n"/>
      <c r="M58" s="171" t="n"/>
      <c r="N58" s="171" t="n"/>
      <c r="O58" s="171" t="n"/>
      <c r="P58" s="171" t="n"/>
      <c r="Q58" s="171" t="n"/>
      <c r="R58" s="172">
        <f>_xlfn.CEILING.MATH(SUM(I58:P58)*Q58)</f>
        <v/>
      </c>
      <c r="S58" s="173">
        <f>IF(S$3="YES",$R58*S$4/100,0)</f>
        <v/>
      </c>
      <c r="T58" s="173">
        <f>IF(T$3="YES",$R58*T$4/100,0)</f>
        <v/>
      </c>
      <c r="U58" s="173">
        <f>IF(U$3="YES",$R58*U$4/100,0)</f>
        <v/>
      </c>
      <c r="V58" s="173">
        <f>IF(V$3="YES",$R58*V$4/100,0)</f>
        <v/>
      </c>
      <c r="W58" s="173">
        <f>IF(W$3="YES",$R58*W$4/100,0)</f>
        <v/>
      </c>
      <c r="X58" s="173">
        <f>IF(X$3="YES",$R58*X$4/100,0)</f>
        <v/>
      </c>
      <c r="Y58" s="173">
        <f>IF(Y$3="YES",$R58*Y$4/100,0)</f>
        <v/>
      </c>
      <c r="Z58" s="173">
        <f>IF(Z$3="YES",$R58*Z$4/100,0)</f>
        <v/>
      </c>
      <c r="AA58" s="173">
        <f>IF(AA$3="YES",$R58*AA$4/100,0)</f>
        <v/>
      </c>
      <c r="AB58" s="173">
        <f>IF(AB$3="YES",$R58*AB$4/100,0)</f>
        <v/>
      </c>
      <c r="AC58" s="173">
        <f>$R58*AC$4/100</f>
        <v/>
      </c>
      <c r="AD58" s="172">
        <f>SUM(S58:AC58)</f>
        <v/>
      </c>
      <c r="AE58" s="172">
        <f>R58+AD58</f>
        <v/>
      </c>
      <c r="AF58" s="172">
        <f>IF(E58="Make",AE58,AE58/2)</f>
        <v/>
      </c>
      <c r="AG58" s="172">
        <f>((AF58-MOD(AF58,8))/8)+(IF(MOD(AF58,8)=0,0,IF(MOD(AF58,8)&gt;4,1,0.5)))</f>
        <v/>
      </c>
      <c r="AH58" s="174" t="n"/>
      <c r="AI58" s="174" t="n"/>
      <c r="AJ58" s="175">
        <f>ROUNDUP((AH58+AI58+AG58)/3,0)</f>
        <v/>
      </c>
      <c r="AK58" s="47" t="n"/>
    </row>
    <row r="59" ht="15" customHeight="1">
      <c r="A59" s="83" t="n"/>
      <c r="B59" s="48" t="n"/>
      <c r="C59" s="48" t="n"/>
      <c r="D59" s="104" t="n"/>
      <c r="E59" s="43" t="n"/>
      <c r="F59" s="43" t="n"/>
      <c r="G59" s="44" t="n"/>
      <c r="H59" s="45" t="n"/>
      <c r="I59" s="171" t="n"/>
      <c r="J59" s="171" t="n"/>
      <c r="K59" s="171" t="n"/>
      <c r="L59" s="171" t="n"/>
      <c r="M59" s="171" t="n"/>
      <c r="N59" s="171" t="n"/>
      <c r="O59" s="171" t="n"/>
      <c r="P59" s="171" t="n"/>
      <c r="Q59" s="171" t="n"/>
      <c r="R59" s="172">
        <f>_xlfn.CEILING.MATH(SUM(I59:P59)*Q59)</f>
        <v/>
      </c>
      <c r="S59" s="173">
        <f>IF(S$3="YES",$R59*S$4/100,0)</f>
        <v/>
      </c>
      <c r="T59" s="173">
        <f>IF(T$3="YES",$R59*T$4/100,0)</f>
        <v/>
      </c>
      <c r="U59" s="173">
        <f>IF(U$3="YES",$R59*U$4/100,0)</f>
        <v/>
      </c>
      <c r="V59" s="173">
        <f>IF(V$3="YES",$R59*V$4/100,0)</f>
        <v/>
      </c>
      <c r="W59" s="173">
        <f>IF(W$3="YES",$R59*W$4/100,0)</f>
        <v/>
      </c>
      <c r="X59" s="173">
        <f>IF(X$3="YES",$R59*X$4/100,0)</f>
        <v/>
      </c>
      <c r="Y59" s="173">
        <f>IF(Y$3="YES",$R59*Y$4/100,0)</f>
        <v/>
      </c>
      <c r="Z59" s="173">
        <f>IF(Z$3="YES",$R59*Z$4/100,0)</f>
        <v/>
      </c>
      <c r="AA59" s="173">
        <f>IF(AA$3="YES",$R59*AA$4/100,0)</f>
        <v/>
      </c>
      <c r="AB59" s="173">
        <f>IF(AB$3="YES",$R59*AB$4/100,0)</f>
        <v/>
      </c>
      <c r="AC59" s="173">
        <f>$R59*AC$4/100</f>
        <v/>
      </c>
      <c r="AD59" s="172">
        <f>SUM(S59:AC59)</f>
        <v/>
      </c>
      <c r="AE59" s="172">
        <f>R59+AD59</f>
        <v/>
      </c>
      <c r="AF59" s="172">
        <f>IF(E59="Make",AE59,AE59/2)</f>
        <v/>
      </c>
      <c r="AG59" s="172">
        <f>((AF59-MOD(AF59,8))/8)+(IF(MOD(AF59,8)=0,0,IF(MOD(AF59,8)&gt;4,1,0.5)))</f>
        <v/>
      </c>
      <c r="AH59" s="174" t="n"/>
      <c r="AI59" s="174" t="n"/>
      <c r="AJ59" s="175">
        <f>ROUNDUP((AH59+AI59+AG59)/3,0)</f>
        <v/>
      </c>
      <c r="AK59" s="47" t="n"/>
    </row>
    <row r="60" ht="15" customHeight="1">
      <c r="A60" s="83" t="n"/>
      <c r="B60" s="48" t="n"/>
      <c r="C60" s="48" t="n"/>
      <c r="D60" s="104" t="n"/>
      <c r="E60" s="43" t="n"/>
      <c r="F60" s="43" t="n"/>
      <c r="G60" s="44" t="n"/>
      <c r="H60" s="45" t="n"/>
      <c r="I60" s="171" t="n"/>
      <c r="J60" s="171" t="n"/>
      <c r="K60" s="171" t="n"/>
      <c r="L60" s="171" t="n"/>
      <c r="M60" s="171" t="n"/>
      <c r="N60" s="171" t="n"/>
      <c r="O60" s="171" t="n"/>
      <c r="P60" s="171" t="n"/>
      <c r="Q60" s="171" t="n"/>
      <c r="R60" s="172">
        <f>_xlfn.CEILING.MATH(SUM(I60:P60)*Q60)</f>
        <v/>
      </c>
      <c r="S60" s="173">
        <f>IF(S$3="YES",$R60*S$4/100,0)</f>
        <v/>
      </c>
      <c r="T60" s="173">
        <f>IF(T$3="YES",$R60*T$4/100,0)</f>
        <v/>
      </c>
      <c r="U60" s="173">
        <f>IF(U$3="YES",$R60*U$4/100,0)</f>
        <v/>
      </c>
      <c r="V60" s="173">
        <f>IF(V$3="YES",$R60*V$4/100,0)</f>
        <v/>
      </c>
      <c r="W60" s="173">
        <f>IF(W$3="YES",$R60*W$4/100,0)</f>
        <v/>
      </c>
      <c r="X60" s="173">
        <f>IF(X$3="YES",$R60*X$4/100,0)</f>
        <v/>
      </c>
      <c r="Y60" s="173">
        <f>IF(Y$3="YES",$R60*Y$4/100,0)</f>
        <v/>
      </c>
      <c r="Z60" s="173">
        <f>IF(Z$3="YES",$R60*Z$4/100,0)</f>
        <v/>
      </c>
      <c r="AA60" s="173">
        <f>IF(AA$3="YES",$R60*AA$4/100,0)</f>
        <v/>
      </c>
      <c r="AB60" s="173">
        <f>IF(AB$3="YES",$R60*AB$4/100,0)</f>
        <v/>
      </c>
      <c r="AC60" s="173">
        <f>$R60*AC$4/100</f>
        <v/>
      </c>
      <c r="AD60" s="172">
        <f>SUM(S60:AC60)</f>
        <v/>
      </c>
      <c r="AE60" s="172">
        <f>R60+AD60</f>
        <v/>
      </c>
      <c r="AF60" s="172">
        <f>IF(E60="Make",AE60,AE60/2)</f>
        <v/>
      </c>
      <c r="AG60" s="172">
        <f>((AF60-MOD(AF60,8))/8)+(IF(MOD(AF60,8)=0,0,IF(MOD(AF60,8)&gt;4,1,0.5)))</f>
        <v/>
      </c>
      <c r="AH60" s="174" t="n"/>
      <c r="AI60" s="174" t="n"/>
      <c r="AJ60" s="175">
        <f>ROUNDUP((AH60+AI60+AG60)/3,0)</f>
        <v/>
      </c>
      <c r="AK60" s="47" t="n"/>
    </row>
    <row r="61" ht="15" customHeight="1">
      <c r="A61" s="83" t="n"/>
      <c r="B61" s="48" t="n"/>
      <c r="C61" s="48" t="n"/>
      <c r="D61" s="104" t="n"/>
      <c r="E61" s="43" t="n"/>
      <c r="F61" s="43" t="n"/>
      <c r="G61" s="44" t="n"/>
      <c r="H61" s="45" t="n"/>
      <c r="I61" s="171" t="n"/>
      <c r="J61" s="171" t="n"/>
      <c r="K61" s="171" t="n"/>
      <c r="L61" s="171" t="n"/>
      <c r="M61" s="171" t="n"/>
      <c r="N61" s="171" t="n"/>
      <c r="O61" s="171" t="n"/>
      <c r="P61" s="171" t="n"/>
      <c r="Q61" s="171" t="n"/>
      <c r="R61" s="172">
        <f>_xlfn.CEILING.MATH(SUM(I61:P61)*Q61)</f>
        <v/>
      </c>
      <c r="S61" s="173">
        <f>IF(S$3="YES",$R61*S$4/100,0)</f>
        <v/>
      </c>
      <c r="T61" s="173">
        <f>IF(T$3="YES",$R61*T$4/100,0)</f>
        <v/>
      </c>
      <c r="U61" s="173">
        <f>IF(U$3="YES",$R61*U$4/100,0)</f>
        <v/>
      </c>
      <c r="V61" s="173">
        <f>IF(V$3="YES",$R61*V$4/100,0)</f>
        <v/>
      </c>
      <c r="W61" s="173">
        <f>IF(W$3="YES",$R61*W$4/100,0)</f>
        <v/>
      </c>
      <c r="X61" s="173">
        <f>IF(X$3="YES",$R61*X$4/100,0)</f>
        <v/>
      </c>
      <c r="Y61" s="173">
        <f>IF(Y$3="YES",$R61*Y$4/100,0)</f>
        <v/>
      </c>
      <c r="Z61" s="173">
        <f>IF(Z$3="YES",$R61*Z$4/100,0)</f>
        <v/>
      </c>
      <c r="AA61" s="173">
        <f>IF(AA$3="YES",$R61*AA$4/100,0)</f>
        <v/>
      </c>
      <c r="AB61" s="173">
        <f>IF(AB$3="YES",$R61*AB$4/100,0)</f>
        <v/>
      </c>
      <c r="AC61" s="173">
        <f>$R61*AC$4/100</f>
        <v/>
      </c>
      <c r="AD61" s="172">
        <f>SUM(S61:AC61)</f>
        <v/>
      </c>
      <c r="AE61" s="172">
        <f>R61+AD61</f>
        <v/>
      </c>
      <c r="AF61" s="172">
        <f>IF(E61="Make",AE61,AE61/2)</f>
        <v/>
      </c>
      <c r="AG61" s="172">
        <f>((AF61-MOD(AF61,8))/8)+(IF(MOD(AF61,8)=0,0,IF(MOD(AF61,8)&gt;4,1,0.5)))</f>
        <v/>
      </c>
      <c r="AH61" s="174" t="n"/>
      <c r="AI61" s="174" t="n"/>
      <c r="AJ61" s="175">
        <f>ROUNDUP((AH61+AI61+AG61)/3,0)</f>
        <v/>
      </c>
      <c r="AK61" s="47" t="n"/>
    </row>
    <row r="62" ht="15" customHeight="1">
      <c r="A62" s="83" t="n"/>
      <c r="B62" s="48" t="n"/>
      <c r="C62" s="48" t="n"/>
      <c r="D62" s="48" t="n"/>
      <c r="E62" s="43" t="n"/>
      <c r="F62" s="43" t="n"/>
      <c r="G62" s="44" t="n"/>
      <c r="H62" s="45" t="n"/>
      <c r="I62" s="171" t="n"/>
      <c r="J62" s="171" t="n"/>
      <c r="K62" s="171" t="n"/>
      <c r="L62" s="171" t="n"/>
      <c r="M62" s="171" t="n"/>
      <c r="N62" s="171" t="n"/>
      <c r="O62" s="171" t="n"/>
      <c r="P62" s="171" t="n"/>
      <c r="Q62" s="171" t="n"/>
      <c r="R62" s="172">
        <f>_xlfn.CEILING.MATH(SUM(I62:P62)*Q62)</f>
        <v/>
      </c>
      <c r="S62" s="173">
        <f>IF(S$3="YES",$R62*S$4/100,0)</f>
        <v/>
      </c>
      <c r="T62" s="173">
        <f>IF(T$3="YES",$R62*T$4/100,0)</f>
        <v/>
      </c>
      <c r="U62" s="173">
        <f>IF(U$3="YES",$R62*U$4/100,0)</f>
        <v/>
      </c>
      <c r="V62" s="173">
        <f>IF(V$3="YES",$R62*V$4/100,0)</f>
        <v/>
      </c>
      <c r="W62" s="173">
        <f>IF(W$3="YES",$R62*W$4/100,0)</f>
        <v/>
      </c>
      <c r="X62" s="173">
        <f>IF(X$3="YES",$R62*X$4/100,0)</f>
        <v/>
      </c>
      <c r="Y62" s="173">
        <f>IF(Y$3="YES",$R62*Y$4/100,0)</f>
        <v/>
      </c>
      <c r="Z62" s="173">
        <f>IF(Z$3="YES",$R62*Z$4/100,0)</f>
        <v/>
      </c>
      <c r="AA62" s="173">
        <f>IF(AA$3="YES",$R62*AA$4/100,0)</f>
        <v/>
      </c>
      <c r="AB62" s="173">
        <f>IF(AB$3="YES",$R62*AB$4/100,0)</f>
        <v/>
      </c>
      <c r="AC62" s="173">
        <f>$R62*AC$4/100</f>
        <v/>
      </c>
      <c r="AD62" s="172">
        <f>SUM(S62:AC62)</f>
        <v/>
      </c>
      <c r="AE62" s="172">
        <f>R62+AD62</f>
        <v/>
      </c>
      <c r="AF62" s="172">
        <f>IF(E62="Make",AE62,AE62/2)</f>
        <v/>
      </c>
      <c r="AG62" s="172">
        <f>((AF62-MOD(AF62,8))/8)+(IF(MOD(AF62,8)=0,0,IF(MOD(AF62,8)&gt;4,1,0.5)))</f>
        <v/>
      </c>
      <c r="AH62" s="174" t="n"/>
      <c r="AI62" s="174" t="n"/>
      <c r="AJ62" s="175">
        <f>ROUNDUP((AH62+AI62+AG62)/3,0)</f>
        <v/>
      </c>
      <c r="AK62" s="47" t="n"/>
    </row>
    <row r="63" ht="15" customHeight="1">
      <c r="A63" s="83" t="n"/>
      <c r="B63" s="48" t="n"/>
      <c r="C63" s="48" t="n"/>
      <c r="D63" s="104" t="n"/>
      <c r="E63" s="43" t="n"/>
      <c r="F63" s="43" t="n"/>
      <c r="G63" s="44" t="n"/>
      <c r="H63" s="45" t="n"/>
      <c r="I63" s="171" t="n"/>
      <c r="J63" s="171" t="n"/>
      <c r="K63" s="171" t="n"/>
      <c r="L63" s="171" t="n"/>
      <c r="M63" s="171" t="n"/>
      <c r="N63" s="171" t="n"/>
      <c r="O63" s="171" t="n"/>
      <c r="P63" s="171" t="n"/>
      <c r="Q63" s="171" t="n"/>
      <c r="R63" s="172">
        <f>_xlfn.CEILING.MATH(SUM(I63:P63)*Q63)</f>
        <v/>
      </c>
      <c r="S63" s="173">
        <f>IF(S$3="YES",$R63*S$4/100,0)</f>
        <v/>
      </c>
      <c r="T63" s="173">
        <f>IF(T$3="YES",$R63*T$4/100,0)</f>
        <v/>
      </c>
      <c r="U63" s="173">
        <f>IF(U$3="YES",$R63*U$4/100,0)</f>
        <v/>
      </c>
      <c r="V63" s="173">
        <f>IF(V$3="YES",$R63*V$4/100,0)</f>
        <v/>
      </c>
      <c r="W63" s="173">
        <f>IF(W$3="YES",$R63*W$4/100,0)</f>
        <v/>
      </c>
      <c r="X63" s="173">
        <f>IF(X$3="YES",$R63*X$4/100,0)</f>
        <v/>
      </c>
      <c r="Y63" s="173">
        <f>IF(Y$3="YES",$R63*Y$4/100,0)</f>
        <v/>
      </c>
      <c r="Z63" s="173">
        <f>IF(Z$3="YES",$R63*Z$4/100,0)</f>
        <v/>
      </c>
      <c r="AA63" s="173">
        <f>IF(AA$3="YES",$R63*AA$4/100,0)</f>
        <v/>
      </c>
      <c r="AB63" s="173">
        <f>IF(AB$3="YES",$R63*AB$4/100,0)</f>
        <v/>
      </c>
      <c r="AC63" s="173">
        <f>$R63*AC$4/100</f>
        <v/>
      </c>
      <c r="AD63" s="172">
        <f>SUM(S63:AC63)</f>
        <v/>
      </c>
      <c r="AE63" s="172">
        <f>R63+AD63</f>
        <v/>
      </c>
      <c r="AF63" s="172">
        <f>IF(E63="Make",AE63,AE63/2)</f>
        <v/>
      </c>
      <c r="AG63" s="172">
        <f>((AF63-MOD(AF63,8))/8)+(IF(MOD(AF63,8)=0,0,IF(MOD(AF63,8)&gt;4,1,0.5)))</f>
        <v/>
      </c>
      <c r="AH63" s="174" t="n"/>
      <c r="AI63" s="174" t="n"/>
      <c r="AJ63" s="175">
        <f>ROUNDUP((AH63+AI63+AG63)/3,0)</f>
        <v/>
      </c>
      <c r="AK63" s="47" t="n"/>
    </row>
    <row r="64" ht="15" customHeight="1">
      <c r="A64" s="83" t="n"/>
      <c r="B64" s="48" t="n"/>
      <c r="C64" s="48" t="n"/>
      <c r="D64" s="104" t="n"/>
      <c r="E64" s="43" t="n"/>
      <c r="F64" s="43" t="n"/>
      <c r="G64" s="44" t="n"/>
      <c r="H64" s="45" t="n"/>
      <c r="I64" s="171" t="n"/>
      <c r="J64" s="171" t="n"/>
      <c r="K64" s="171" t="n"/>
      <c r="L64" s="171" t="n"/>
      <c r="M64" s="171" t="n"/>
      <c r="N64" s="171" t="n"/>
      <c r="O64" s="171" t="n"/>
      <c r="P64" s="171" t="n"/>
      <c r="Q64" s="171" t="n"/>
      <c r="R64" s="172">
        <f>_xlfn.CEILING.MATH(SUM(I64:P64)*Q64)</f>
        <v/>
      </c>
      <c r="S64" s="173">
        <f>IF(S$3="YES",$R64*S$4/100,0)</f>
        <v/>
      </c>
      <c r="T64" s="173">
        <f>IF(T$3="YES",$R64*T$4/100,0)</f>
        <v/>
      </c>
      <c r="U64" s="173">
        <f>IF(U$3="YES",$R64*U$4/100,0)</f>
        <v/>
      </c>
      <c r="V64" s="173">
        <f>IF(V$3="YES",$R64*V$4/100,0)</f>
        <v/>
      </c>
      <c r="W64" s="173">
        <f>IF(W$3="YES",$R64*W$4/100,0)</f>
        <v/>
      </c>
      <c r="X64" s="173">
        <f>IF(X$3="YES",$R64*X$4/100,0)</f>
        <v/>
      </c>
      <c r="Y64" s="173">
        <f>IF(Y$3="YES",$R64*Y$4/100,0)</f>
        <v/>
      </c>
      <c r="Z64" s="173">
        <f>IF(Z$3="YES",$R64*Z$4/100,0)</f>
        <v/>
      </c>
      <c r="AA64" s="173">
        <f>IF(AA$3="YES",$R64*AA$4/100,0)</f>
        <v/>
      </c>
      <c r="AB64" s="173">
        <f>IF(AB$3="YES",$R64*AB$4/100,0)</f>
        <v/>
      </c>
      <c r="AC64" s="173">
        <f>$R64*AC$4/100</f>
        <v/>
      </c>
      <c r="AD64" s="172">
        <f>SUM(S64:AC64)</f>
        <v/>
      </c>
      <c r="AE64" s="172">
        <f>R64+AD64</f>
        <v/>
      </c>
      <c r="AF64" s="172">
        <f>IF(E64="Make",AE64,AE64/2)</f>
        <v/>
      </c>
      <c r="AG64" s="172">
        <f>((AF64-MOD(AF64,8))/8)+(IF(MOD(AF64,8)=0,0,IF(MOD(AF64,8)&gt;4,1,0.5)))</f>
        <v/>
      </c>
      <c r="AH64" s="174" t="n"/>
      <c r="AI64" s="174" t="n"/>
      <c r="AJ64" s="175">
        <f>ROUNDUP((AH64+AI64+AG64)/3,0)</f>
        <v/>
      </c>
      <c r="AK64" s="47" t="n"/>
    </row>
    <row r="65" ht="15" customHeight="1">
      <c r="A65" s="83" t="n"/>
      <c r="B65" s="48" t="n"/>
      <c r="C65" s="48" t="n"/>
      <c r="D65" s="48" t="n"/>
      <c r="E65" s="43" t="n"/>
      <c r="F65" s="43" t="n"/>
      <c r="G65" s="44" t="n"/>
      <c r="H65" s="45" t="n"/>
      <c r="I65" s="171" t="n"/>
      <c r="J65" s="171" t="n"/>
      <c r="K65" s="171" t="n"/>
      <c r="L65" s="171" t="n"/>
      <c r="M65" s="171" t="n"/>
      <c r="N65" s="171" t="n"/>
      <c r="O65" s="171" t="n"/>
      <c r="P65" s="171" t="n"/>
      <c r="Q65" s="171" t="n"/>
      <c r="R65" s="172">
        <f>_xlfn.CEILING.MATH(SUM(I65:P65)*Q65)</f>
        <v/>
      </c>
      <c r="S65" s="173">
        <f>IF(S$3="YES",$R65*S$4/100,0)</f>
        <v/>
      </c>
      <c r="T65" s="173">
        <f>IF(T$3="YES",$R65*T$4/100,0)</f>
        <v/>
      </c>
      <c r="U65" s="173">
        <f>IF(U$3="YES",$R65*U$4/100,0)</f>
        <v/>
      </c>
      <c r="V65" s="173">
        <f>IF(V$3="YES",$R65*V$4/100,0)</f>
        <v/>
      </c>
      <c r="W65" s="173">
        <f>IF(W$3="YES",$R65*W$4/100,0)</f>
        <v/>
      </c>
      <c r="X65" s="173">
        <f>IF(X$3="YES",$R65*X$4/100,0)</f>
        <v/>
      </c>
      <c r="Y65" s="173">
        <f>IF(Y$3="YES",$R65*Y$4/100,0)</f>
        <v/>
      </c>
      <c r="Z65" s="173">
        <f>IF(Z$3="YES",$R65*Z$4/100,0)</f>
        <v/>
      </c>
      <c r="AA65" s="173">
        <f>IF(AA$3="YES",$R65*AA$4/100,0)</f>
        <v/>
      </c>
      <c r="AB65" s="173">
        <f>IF(AB$3="YES",$R65*AB$4/100,0)</f>
        <v/>
      </c>
      <c r="AC65" s="173">
        <f>$R65*AC$4/100</f>
        <v/>
      </c>
      <c r="AD65" s="172">
        <f>SUM(S65:AC65)</f>
        <v/>
      </c>
      <c r="AE65" s="172">
        <f>R65+AD65</f>
        <v/>
      </c>
      <c r="AF65" s="172">
        <f>IF(E65="Make",AE65,AE65/2)</f>
        <v/>
      </c>
      <c r="AG65" s="172">
        <f>((AF65-MOD(AF65,8))/8)+(IF(MOD(AF65,8)=0,0,IF(MOD(AF65,8)&gt;4,1,0.5)))</f>
        <v/>
      </c>
      <c r="AH65" s="174" t="n"/>
      <c r="AI65" s="174" t="n"/>
      <c r="AJ65" s="175">
        <f>ROUNDUP((AH65+AI65+AG65)/3,0)</f>
        <v/>
      </c>
      <c r="AK65" s="47" t="n"/>
    </row>
    <row r="66" ht="15" customHeight="1">
      <c r="A66" s="83" t="n"/>
      <c r="B66" s="48" t="n"/>
      <c r="C66" s="48" t="n"/>
      <c r="D66" s="104" t="n"/>
      <c r="E66" s="43" t="n"/>
      <c r="F66" s="43" t="n"/>
      <c r="G66" s="44" t="n"/>
      <c r="H66" s="45" t="n"/>
      <c r="I66" s="171" t="n"/>
      <c r="J66" s="171" t="n"/>
      <c r="K66" s="171" t="n"/>
      <c r="L66" s="171" t="n"/>
      <c r="M66" s="171" t="n"/>
      <c r="N66" s="171" t="n"/>
      <c r="O66" s="171" t="n"/>
      <c r="P66" s="171" t="n"/>
      <c r="Q66" s="171" t="n"/>
      <c r="R66" s="172">
        <f>_xlfn.CEILING.MATH(SUM(I66:P66)*Q66)</f>
        <v/>
      </c>
      <c r="S66" s="173">
        <f>IF(S$3="YES",$R66*S$4/100,0)</f>
        <v/>
      </c>
      <c r="T66" s="173">
        <f>IF(T$3="YES",$R66*T$4/100,0)</f>
        <v/>
      </c>
      <c r="U66" s="173">
        <f>IF(U$3="YES",$R66*U$4/100,0)</f>
        <v/>
      </c>
      <c r="V66" s="173">
        <f>IF(V$3="YES",$R66*V$4/100,0)</f>
        <v/>
      </c>
      <c r="W66" s="173">
        <f>IF(W$3="YES",$R66*W$4/100,0)</f>
        <v/>
      </c>
      <c r="X66" s="173">
        <f>IF(X$3="YES",$R66*X$4/100,0)</f>
        <v/>
      </c>
      <c r="Y66" s="173">
        <f>IF(Y$3="YES",$R66*Y$4/100,0)</f>
        <v/>
      </c>
      <c r="Z66" s="173">
        <f>IF(Z$3="YES",$R66*Z$4/100,0)</f>
        <v/>
      </c>
      <c r="AA66" s="173">
        <f>IF(AA$3="YES",$R66*AA$4/100,0)</f>
        <v/>
      </c>
      <c r="AB66" s="173">
        <f>IF(AB$3="YES",$R66*AB$4/100,0)</f>
        <v/>
      </c>
      <c r="AC66" s="173">
        <f>$R66*AC$4/100</f>
        <v/>
      </c>
      <c r="AD66" s="172">
        <f>SUM(S66:AC66)</f>
        <v/>
      </c>
      <c r="AE66" s="172">
        <f>R66+AD66</f>
        <v/>
      </c>
      <c r="AF66" s="172">
        <f>IF(E66="Make",AE66,AE66/2)</f>
        <v/>
      </c>
      <c r="AG66" s="172">
        <f>((AF66-MOD(AF66,8))/8)+(IF(MOD(AF66,8)=0,0,IF(MOD(AF66,8)&gt;4,1,0.5)))</f>
        <v/>
      </c>
      <c r="AH66" s="174" t="n"/>
      <c r="AI66" s="174" t="n"/>
      <c r="AJ66" s="175">
        <f>ROUNDUP((AH66+AI66+AG66)/3,0)</f>
        <v/>
      </c>
      <c r="AK66" s="47" t="n"/>
    </row>
    <row r="67" ht="15" customHeight="1">
      <c r="A67" s="83" t="n"/>
      <c r="B67" s="48" t="n"/>
      <c r="C67" s="48" t="n"/>
      <c r="D67" s="104" t="n"/>
      <c r="E67" s="43" t="n"/>
      <c r="F67" s="43" t="n"/>
      <c r="G67" s="44" t="n"/>
      <c r="H67" s="45" t="n"/>
      <c r="I67" s="171" t="n"/>
      <c r="J67" s="171" t="n"/>
      <c r="K67" s="171" t="n"/>
      <c r="L67" s="171" t="n"/>
      <c r="M67" s="171" t="n"/>
      <c r="N67" s="171" t="n"/>
      <c r="O67" s="171" t="n"/>
      <c r="P67" s="171" t="n"/>
      <c r="Q67" s="171" t="n"/>
      <c r="R67" s="172">
        <f>_xlfn.CEILING.MATH(SUM(I67:P67)*Q67)</f>
        <v/>
      </c>
      <c r="S67" s="173">
        <f>IF(S$3="YES",$R67*S$4/100,0)</f>
        <v/>
      </c>
      <c r="T67" s="173">
        <f>IF(T$3="YES",$R67*T$4/100,0)</f>
        <v/>
      </c>
      <c r="U67" s="173">
        <f>IF(U$3="YES",$R67*U$4/100,0)</f>
        <v/>
      </c>
      <c r="V67" s="173">
        <f>IF(V$3="YES",$R67*V$4/100,0)</f>
        <v/>
      </c>
      <c r="W67" s="173">
        <f>IF(W$3="YES",$R67*W$4/100,0)</f>
        <v/>
      </c>
      <c r="X67" s="173">
        <f>IF(X$3="YES",$R67*X$4/100,0)</f>
        <v/>
      </c>
      <c r="Y67" s="173">
        <f>IF(Y$3="YES",$R67*Y$4/100,0)</f>
        <v/>
      </c>
      <c r="Z67" s="173">
        <f>IF(Z$3="YES",$R67*Z$4/100,0)</f>
        <v/>
      </c>
      <c r="AA67" s="173">
        <f>IF(AA$3="YES",$R67*AA$4/100,0)</f>
        <v/>
      </c>
      <c r="AB67" s="173">
        <f>IF(AB$3="YES",$R67*AB$4/100,0)</f>
        <v/>
      </c>
      <c r="AC67" s="173">
        <f>$R67*AC$4/100</f>
        <v/>
      </c>
      <c r="AD67" s="172">
        <f>SUM(S67:AC67)</f>
        <v/>
      </c>
      <c r="AE67" s="172">
        <f>R67+AD67</f>
        <v/>
      </c>
      <c r="AF67" s="172">
        <f>IF(E67="Make",AE67,AE67/2)</f>
        <v/>
      </c>
      <c r="AG67" s="172">
        <f>((AF67-MOD(AF67,8))/8)+(IF(MOD(AF67,8)=0,0,IF(MOD(AF67,8)&gt;4,1,0.5)))</f>
        <v/>
      </c>
      <c r="AH67" s="174" t="n"/>
      <c r="AI67" s="174" t="n"/>
      <c r="AJ67" s="175">
        <f>ROUNDUP((AH67+AI67+AG67)/3,0)</f>
        <v/>
      </c>
      <c r="AK67" s="47" t="n"/>
    </row>
    <row r="68" ht="15" customHeight="1">
      <c r="A68" s="83" t="n"/>
      <c r="B68" s="48" t="n"/>
      <c r="C68" s="48" t="n"/>
      <c r="D68" s="48" t="n"/>
      <c r="E68" s="43" t="n"/>
      <c r="F68" s="43" t="n"/>
      <c r="G68" s="44" t="n"/>
      <c r="H68" s="45" t="n"/>
      <c r="I68" s="171" t="n"/>
      <c r="J68" s="171" t="n"/>
      <c r="K68" s="171" t="n"/>
      <c r="L68" s="171" t="n"/>
      <c r="M68" s="171" t="n"/>
      <c r="N68" s="171" t="n"/>
      <c r="O68" s="171" t="n"/>
      <c r="P68" s="171" t="n"/>
      <c r="Q68" s="171" t="n"/>
      <c r="R68" s="172">
        <f>_xlfn.CEILING.MATH(SUM(I68:P68)*Q68)</f>
        <v/>
      </c>
      <c r="S68" s="173">
        <f>IF(S$3="YES",$R68*S$4/100,0)</f>
        <v/>
      </c>
      <c r="T68" s="173">
        <f>IF(T$3="YES",$R68*T$4/100,0)</f>
        <v/>
      </c>
      <c r="U68" s="173">
        <f>IF(U$3="YES",$R68*U$4/100,0)</f>
        <v/>
      </c>
      <c r="V68" s="173">
        <f>IF(V$3="YES",$R68*V$4/100,0)</f>
        <v/>
      </c>
      <c r="W68" s="173">
        <f>IF(W$3="YES",$R68*W$4/100,0)</f>
        <v/>
      </c>
      <c r="X68" s="173">
        <f>IF(X$3="YES",$R68*X$4/100,0)</f>
        <v/>
      </c>
      <c r="Y68" s="173">
        <f>IF(Y$3="YES",$R68*Y$4/100,0)</f>
        <v/>
      </c>
      <c r="Z68" s="173">
        <f>IF(Z$3="YES",$R68*Z$4/100,0)</f>
        <v/>
      </c>
      <c r="AA68" s="173">
        <f>IF(AA$3="YES",$R68*AA$4/100,0)</f>
        <v/>
      </c>
      <c r="AB68" s="173">
        <f>IF(AB$3="YES",$R68*AB$4/100,0)</f>
        <v/>
      </c>
      <c r="AC68" s="173">
        <f>$R68*AC$4/100</f>
        <v/>
      </c>
      <c r="AD68" s="172">
        <f>SUM(S68:AC68)</f>
        <v/>
      </c>
      <c r="AE68" s="172">
        <f>R68+AD68</f>
        <v/>
      </c>
      <c r="AF68" s="172">
        <f>IF(E68="Make",AE68,AE68/2)</f>
        <v/>
      </c>
      <c r="AG68" s="172">
        <f>((AF68-MOD(AF68,8))/8)+(IF(MOD(AF68,8)=0,0,IF(MOD(AF68,8)&gt;4,1,0.5)))</f>
        <v/>
      </c>
      <c r="AH68" s="174" t="n"/>
      <c r="AI68" s="174" t="n"/>
      <c r="AJ68" s="175">
        <f>ROUNDUP((AH68+AI68+AG68)/3,0)</f>
        <v/>
      </c>
      <c r="AK68" s="47" t="n"/>
    </row>
    <row r="69" ht="15" customHeight="1">
      <c r="A69" s="83" t="n"/>
      <c r="B69" s="48" t="n"/>
      <c r="C69" s="48" t="n"/>
      <c r="D69" s="104" t="n"/>
      <c r="E69" s="43" t="n"/>
      <c r="F69" s="43" t="n"/>
      <c r="G69" s="44" t="n"/>
      <c r="H69" s="45" t="n"/>
      <c r="I69" s="171" t="n"/>
      <c r="J69" s="171" t="n"/>
      <c r="K69" s="171" t="n"/>
      <c r="L69" s="171" t="n"/>
      <c r="M69" s="171" t="n"/>
      <c r="N69" s="171" t="n"/>
      <c r="O69" s="171" t="n"/>
      <c r="P69" s="171" t="n"/>
      <c r="Q69" s="171" t="n"/>
      <c r="R69" s="172">
        <f>_xlfn.CEILING.MATH(SUM(I69:P69)*Q69)</f>
        <v/>
      </c>
      <c r="S69" s="173">
        <f>IF(S$3="YES",$R69*S$4/100,0)</f>
        <v/>
      </c>
      <c r="T69" s="173">
        <f>IF(T$3="YES",$R69*T$4/100,0)</f>
        <v/>
      </c>
      <c r="U69" s="173">
        <f>IF(U$3="YES",$R69*U$4/100,0)</f>
        <v/>
      </c>
      <c r="V69" s="173">
        <f>IF(V$3="YES",$R69*V$4/100,0)</f>
        <v/>
      </c>
      <c r="W69" s="173">
        <f>IF(W$3="YES",$R69*W$4/100,0)</f>
        <v/>
      </c>
      <c r="X69" s="173">
        <f>IF(X$3="YES",$R69*X$4/100,0)</f>
        <v/>
      </c>
      <c r="Y69" s="173">
        <f>IF(Y$3="YES",$R69*Y$4/100,0)</f>
        <v/>
      </c>
      <c r="Z69" s="173">
        <f>IF(Z$3="YES",$R69*Z$4/100,0)</f>
        <v/>
      </c>
      <c r="AA69" s="173">
        <f>IF(AA$3="YES",$R69*AA$4/100,0)</f>
        <v/>
      </c>
      <c r="AB69" s="173">
        <f>IF(AB$3="YES",$R69*AB$4/100,0)</f>
        <v/>
      </c>
      <c r="AC69" s="173">
        <f>$R69*AC$4/100</f>
        <v/>
      </c>
      <c r="AD69" s="172">
        <f>SUM(S69:AC69)</f>
        <v/>
      </c>
      <c r="AE69" s="172">
        <f>R69+AD69</f>
        <v/>
      </c>
      <c r="AF69" s="172">
        <f>IF(E69="Make",AE69,AE69/2)</f>
        <v/>
      </c>
      <c r="AG69" s="172">
        <f>((AF69-MOD(AF69,8))/8)+(IF(MOD(AF69,8)=0,0,IF(MOD(AF69,8)&gt;4,1,0.5)))</f>
        <v/>
      </c>
      <c r="AH69" s="174" t="n"/>
      <c r="AI69" s="174" t="n"/>
      <c r="AJ69" s="175">
        <f>ROUNDUP((AH69+AI69+AG69)/3,0)</f>
        <v/>
      </c>
      <c r="AK69" s="47" t="n"/>
    </row>
    <row r="70" ht="15" customHeight="1">
      <c r="A70" s="83" t="n"/>
      <c r="B70" s="48" t="n"/>
      <c r="C70" s="48" t="n"/>
      <c r="D70" s="104" t="n"/>
      <c r="E70" s="43" t="n"/>
      <c r="F70" s="43" t="n"/>
      <c r="G70" s="44" t="n"/>
      <c r="H70" s="45" t="n"/>
      <c r="I70" s="171" t="n"/>
      <c r="J70" s="171" t="n"/>
      <c r="K70" s="171" t="n"/>
      <c r="L70" s="171" t="n"/>
      <c r="M70" s="171" t="n"/>
      <c r="N70" s="171" t="n"/>
      <c r="O70" s="171" t="n"/>
      <c r="P70" s="171" t="n"/>
      <c r="Q70" s="171" t="n"/>
      <c r="R70" s="172">
        <f>_xlfn.CEILING.MATH(SUM(I70:P70)*Q70)</f>
        <v/>
      </c>
      <c r="S70" s="173">
        <f>IF(S$3="YES",$R70*S$4/100,0)</f>
        <v/>
      </c>
      <c r="T70" s="173">
        <f>IF(T$3="YES",$R70*T$4/100,0)</f>
        <v/>
      </c>
      <c r="U70" s="173">
        <f>IF(U$3="YES",$R70*U$4/100,0)</f>
        <v/>
      </c>
      <c r="V70" s="173">
        <f>IF(V$3="YES",$R70*V$4/100,0)</f>
        <v/>
      </c>
      <c r="W70" s="173">
        <f>IF(W$3="YES",$R70*W$4/100,0)</f>
        <v/>
      </c>
      <c r="X70" s="173">
        <f>IF(X$3="YES",$R70*X$4/100,0)</f>
        <v/>
      </c>
      <c r="Y70" s="173">
        <f>IF(Y$3="YES",$R70*Y$4/100,0)</f>
        <v/>
      </c>
      <c r="Z70" s="173">
        <f>IF(Z$3="YES",$R70*Z$4/100,0)</f>
        <v/>
      </c>
      <c r="AA70" s="173">
        <f>IF(AA$3="YES",$R70*AA$4/100,0)</f>
        <v/>
      </c>
      <c r="AB70" s="173">
        <f>IF(AB$3="YES",$R70*AB$4/100,0)</f>
        <v/>
      </c>
      <c r="AC70" s="173">
        <f>$R70*AC$4/100</f>
        <v/>
      </c>
      <c r="AD70" s="172">
        <f>SUM(S70:AC70)</f>
        <v/>
      </c>
      <c r="AE70" s="172">
        <f>R70+AD70</f>
        <v/>
      </c>
      <c r="AF70" s="172">
        <f>IF(E70="Make",AE70,AE70/2)</f>
        <v/>
      </c>
      <c r="AG70" s="172">
        <f>((AF70-MOD(AF70,8))/8)+(IF(MOD(AF70,8)=0,0,IF(MOD(AF70,8)&gt;4,1,0.5)))</f>
        <v/>
      </c>
      <c r="AH70" s="174" t="n"/>
      <c r="AI70" s="174" t="n"/>
      <c r="AJ70" s="175">
        <f>ROUNDUP((AH70+AI70+AG70)/3,0)</f>
        <v/>
      </c>
      <c r="AK70" s="47" t="n"/>
    </row>
    <row r="71" ht="15" customHeight="1">
      <c r="A71" s="83" t="n"/>
      <c r="B71" s="48" t="n"/>
      <c r="C71" s="48" t="n"/>
      <c r="D71" s="48" t="n"/>
      <c r="E71" s="43" t="n"/>
      <c r="F71" s="43" t="n"/>
      <c r="G71" s="44" t="n"/>
      <c r="H71" s="45" t="n"/>
      <c r="I71" s="171" t="n"/>
      <c r="J71" s="171" t="n"/>
      <c r="K71" s="171" t="n"/>
      <c r="L71" s="171" t="n"/>
      <c r="M71" s="171" t="n"/>
      <c r="N71" s="171" t="n"/>
      <c r="O71" s="171" t="n"/>
      <c r="P71" s="171" t="n"/>
      <c r="Q71" s="171" t="n"/>
      <c r="R71" s="172">
        <f>_xlfn.CEILING.MATH(SUM(I71:P71)*Q71)</f>
        <v/>
      </c>
      <c r="S71" s="173">
        <f>IF(S$3="YES",$R71*S$4/100,0)</f>
        <v/>
      </c>
      <c r="T71" s="173">
        <f>IF(T$3="YES",$R71*T$4/100,0)</f>
        <v/>
      </c>
      <c r="U71" s="173">
        <f>IF(U$3="YES",$R71*U$4/100,0)</f>
        <v/>
      </c>
      <c r="V71" s="173">
        <f>IF(V$3="YES",$R71*V$4/100,0)</f>
        <v/>
      </c>
      <c r="W71" s="173">
        <f>IF(W$3="YES",$R71*W$4/100,0)</f>
        <v/>
      </c>
      <c r="X71" s="173">
        <f>IF(X$3="YES",$R71*X$4/100,0)</f>
        <v/>
      </c>
      <c r="Y71" s="173">
        <f>IF(Y$3="YES",$R71*Y$4/100,0)</f>
        <v/>
      </c>
      <c r="Z71" s="173">
        <f>IF(Z$3="YES",$R71*Z$4/100,0)</f>
        <v/>
      </c>
      <c r="AA71" s="173">
        <f>IF(AA$3="YES",$R71*AA$4/100,0)</f>
        <v/>
      </c>
      <c r="AB71" s="173">
        <f>IF(AB$3="YES",$R71*AB$4/100,0)</f>
        <v/>
      </c>
      <c r="AC71" s="173">
        <f>$R71*AC$4/100</f>
        <v/>
      </c>
      <c r="AD71" s="172">
        <f>SUM(S71:AC71)</f>
        <v/>
      </c>
      <c r="AE71" s="172">
        <f>R71+AD71</f>
        <v/>
      </c>
      <c r="AF71" s="172">
        <f>IF(E71="Make",AE71,AE71/2)</f>
        <v/>
      </c>
      <c r="AG71" s="172">
        <f>((AF71-MOD(AF71,8))/8)+(IF(MOD(AF71,8)=0,0,IF(MOD(AF71,8)&gt;4,1,0.5)))</f>
        <v/>
      </c>
      <c r="AH71" s="174" t="n"/>
      <c r="AI71" s="174" t="n"/>
      <c r="AJ71" s="175">
        <f>ROUNDUP((AH71+AI71+AG71)/3,0)</f>
        <v/>
      </c>
      <c r="AK71" s="47" t="n"/>
    </row>
    <row r="72" ht="15" customHeight="1">
      <c r="A72" s="83" t="n"/>
      <c r="B72" s="48" t="n"/>
      <c r="C72" s="48" t="n"/>
      <c r="D72" s="104" t="n"/>
      <c r="E72" s="43" t="n"/>
      <c r="F72" s="43" t="n"/>
      <c r="G72" s="44" t="n"/>
      <c r="H72" s="45" t="n"/>
      <c r="I72" s="171" t="n"/>
      <c r="J72" s="171" t="n"/>
      <c r="K72" s="171" t="n"/>
      <c r="L72" s="171" t="n"/>
      <c r="M72" s="171" t="n"/>
      <c r="N72" s="171" t="n"/>
      <c r="O72" s="171" t="n"/>
      <c r="P72" s="171" t="n"/>
      <c r="Q72" s="171" t="n"/>
      <c r="R72" s="172">
        <f>_xlfn.CEILING.MATH(SUM(I72:P72)*Q72)</f>
        <v/>
      </c>
      <c r="S72" s="173">
        <f>IF(S$3="YES",$R72*S$4/100,0)</f>
        <v/>
      </c>
      <c r="T72" s="173">
        <f>IF(T$3="YES",$R72*T$4/100,0)</f>
        <v/>
      </c>
      <c r="U72" s="173">
        <f>IF(U$3="YES",$R72*U$4/100,0)</f>
        <v/>
      </c>
      <c r="V72" s="173">
        <f>IF(V$3="YES",$R72*V$4/100,0)</f>
        <v/>
      </c>
      <c r="W72" s="173">
        <f>IF(W$3="YES",$R72*W$4/100,0)</f>
        <v/>
      </c>
      <c r="X72" s="173">
        <f>IF(X$3="YES",$R72*X$4/100,0)</f>
        <v/>
      </c>
      <c r="Y72" s="173">
        <f>IF(Y$3="YES",$R72*Y$4/100,0)</f>
        <v/>
      </c>
      <c r="Z72" s="173">
        <f>IF(Z$3="YES",$R72*Z$4/100,0)</f>
        <v/>
      </c>
      <c r="AA72" s="173">
        <f>IF(AA$3="YES",$R72*AA$4/100,0)</f>
        <v/>
      </c>
      <c r="AB72" s="173">
        <f>IF(AB$3="YES",$R72*AB$4/100,0)</f>
        <v/>
      </c>
      <c r="AC72" s="173">
        <f>$R72*AC$4/100</f>
        <v/>
      </c>
      <c r="AD72" s="172">
        <f>SUM(S72:AC72)</f>
        <v/>
      </c>
      <c r="AE72" s="172">
        <f>R72+AD72</f>
        <v/>
      </c>
      <c r="AF72" s="172">
        <f>IF(E72="Make",AE72,AE72/2)</f>
        <v/>
      </c>
      <c r="AG72" s="172">
        <f>((AF72-MOD(AF72,8))/8)+(IF(MOD(AF72,8)=0,0,IF(MOD(AF72,8)&gt;4,1,0.5)))</f>
        <v/>
      </c>
      <c r="AH72" s="174" t="n"/>
      <c r="AI72" s="174" t="n"/>
      <c r="AJ72" s="175">
        <f>ROUNDUP((AH72+AI72+AG72)/3,0)</f>
        <v/>
      </c>
      <c r="AK72" s="47" t="n"/>
    </row>
    <row r="73" ht="15" customHeight="1">
      <c r="A73" s="83" t="n"/>
      <c r="B73" s="48" t="n"/>
      <c r="C73" s="48" t="n"/>
      <c r="D73" s="104" t="n"/>
      <c r="E73" s="43" t="n"/>
      <c r="F73" s="43" t="n"/>
      <c r="G73" s="44" t="n"/>
      <c r="H73" s="45" t="n"/>
      <c r="I73" s="171" t="n"/>
      <c r="J73" s="171" t="n"/>
      <c r="K73" s="171" t="n"/>
      <c r="L73" s="171" t="n"/>
      <c r="M73" s="171" t="n"/>
      <c r="N73" s="171" t="n"/>
      <c r="O73" s="171" t="n"/>
      <c r="P73" s="171" t="n"/>
      <c r="Q73" s="171" t="n"/>
      <c r="R73" s="172">
        <f>_xlfn.CEILING.MATH(SUM(I73:P73)*Q73)</f>
        <v/>
      </c>
      <c r="S73" s="173">
        <f>IF(S$3="YES",$R73*S$4/100,0)</f>
        <v/>
      </c>
      <c r="T73" s="173">
        <f>IF(T$3="YES",$R73*T$4/100,0)</f>
        <v/>
      </c>
      <c r="U73" s="173">
        <f>IF(U$3="YES",$R73*U$4/100,0)</f>
        <v/>
      </c>
      <c r="V73" s="173">
        <f>IF(V$3="YES",$R73*V$4/100,0)</f>
        <v/>
      </c>
      <c r="W73" s="173">
        <f>IF(W$3="YES",$R73*W$4/100,0)</f>
        <v/>
      </c>
      <c r="X73" s="173">
        <f>IF(X$3="YES",$R73*X$4/100,0)</f>
        <v/>
      </c>
      <c r="Y73" s="173">
        <f>IF(Y$3="YES",$R73*Y$4/100,0)</f>
        <v/>
      </c>
      <c r="Z73" s="173">
        <f>IF(Z$3="YES",$R73*Z$4/100,0)</f>
        <v/>
      </c>
      <c r="AA73" s="173">
        <f>IF(AA$3="YES",$R73*AA$4/100,0)</f>
        <v/>
      </c>
      <c r="AB73" s="173">
        <f>IF(AB$3="YES",$R73*AB$4/100,0)</f>
        <v/>
      </c>
      <c r="AC73" s="173">
        <f>$R73*AC$4/100</f>
        <v/>
      </c>
      <c r="AD73" s="172">
        <f>SUM(S73:AC73)</f>
        <v/>
      </c>
      <c r="AE73" s="172">
        <f>R73+AD73</f>
        <v/>
      </c>
      <c r="AF73" s="172">
        <f>IF(E73="Make",AE73,AE73/2)</f>
        <v/>
      </c>
      <c r="AG73" s="172">
        <f>((AF73-MOD(AF73,8))/8)+(IF(MOD(AF73,8)=0,0,IF(MOD(AF73,8)&gt;4,1,0.5)))</f>
        <v/>
      </c>
      <c r="AH73" s="174" t="n"/>
      <c r="AI73" s="174" t="n"/>
      <c r="AJ73" s="175">
        <f>ROUNDUP((AH73+AI73+AG73)/3,0)</f>
        <v/>
      </c>
      <c r="AK73" s="47" t="n"/>
    </row>
    <row r="74" ht="15" customHeight="1">
      <c r="A74" s="83" t="n"/>
      <c r="B74" s="48" t="n"/>
      <c r="C74" s="48" t="n"/>
      <c r="D74" s="104" t="n"/>
      <c r="E74" s="43" t="n"/>
      <c r="F74" s="43" t="n"/>
      <c r="G74" s="44" t="n"/>
      <c r="H74" s="45" t="n"/>
      <c r="I74" s="171" t="n"/>
      <c r="J74" s="171" t="n"/>
      <c r="K74" s="171" t="n"/>
      <c r="L74" s="171" t="n"/>
      <c r="M74" s="171" t="n"/>
      <c r="N74" s="171" t="n"/>
      <c r="O74" s="171" t="n"/>
      <c r="P74" s="171" t="n"/>
      <c r="Q74" s="171" t="n"/>
      <c r="R74" s="172">
        <f>_xlfn.CEILING.MATH(SUM(I74:P74)*Q74)</f>
        <v/>
      </c>
      <c r="S74" s="173">
        <f>IF(S$3="YES",$R74*S$4/100,0)</f>
        <v/>
      </c>
      <c r="T74" s="173">
        <f>IF(T$3="YES",$R74*T$4/100,0)</f>
        <v/>
      </c>
      <c r="U74" s="173">
        <f>IF(U$3="YES",$R74*U$4/100,0)</f>
        <v/>
      </c>
      <c r="V74" s="173">
        <f>IF(V$3="YES",$R74*V$4/100,0)</f>
        <v/>
      </c>
      <c r="W74" s="173">
        <f>IF(W$3="YES",$R74*W$4/100,0)</f>
        <v/>
      </c>
      <c r="X74" s="173">
        <f>IF(X$3="YES",$R74*X$4/100,0)</f>
        <v/>
      </c>
      <c r="Y74" s="173">
        <f>IF(Y$3="YES",$R74*Y$4/100,0)</f>
        <v/>
      </c>
      <c r="Z74" s="173">
        <f>IF(Z$3="YES",$R74*Z$4/100,0)</f>
        <v/>
      </c>
      <c r="AA74" s="173">
        <f>IF(AA$3="YES",$R74*AA$4/100,0)</f>
        <v/>
      </c>
      <c r="AB74" s="173">
        <f>IF(AB$3="YES",$R74*AB$4/100,0)</f>
        <v/>
      </c>
      <c r="AC74" s="173">
        <f>$R74*AC$4/100</f>
        <v/>
      </c>
      <c r="AD74" s="172">
        <f>SUM(S74:AC74)</f>
        <v/>
      </c>
      <c r="AE74" s="172">
        <f>R74+AD74</f>
        <v/>
      </c>
      <c r="AF74" s="172">
        <f>IF(E74="Make",AE74,AE74/2)</f>
        <v/>
      </c>
      <c r="AG74" s="172">
        <f>((AF74-MOD(AF74,8))/8)+(IF(MOD(AF74,8)=0,0,IF(MOD(AF74,8)&gt;4,1,0.5)))</f>
        <v/>
      </c>
      <c r="AH74" s="174" t="n"/>
      <c r="AI74" s="174" t="n"/>
      <c r="AJ74" s="175">
        <f>ROUNDUP((AH74+AI74+AG74)/3,0)</f>
        <v/>
      </c>
      <c r="AK74" s="47" t="n"/>
    </row>
    <row r="75" ht="15" customHeight="1">
      <c r="A75" s="83" t="n"/>
      <c r="B75" s="48" t="n"/>
      <c r="C75" s="48" t="n"/>
      <c r="D75" s="104" t="n"/>
      <c r="E75" s="43" t="n"/>
      <c r="F75" s="43" t="n"/>
      <c r="G75" s="44" t="n"/>
      <c r="H75" s="45" t="n"/>
      <c r="I75" s="171" t="n"/>
      <c r="J75" s="171" t="n"/>
      <c r="K75" s="171" t="n"/>
      <c r="L75" s="171" t="n"/>
      <c r="M75" s="171" t="n"/>
      <c r="N75" s="171" t="n"/>
      <c r="O75" s="171" t="n"/>
      <c r="P75" s="171" t="n"/>
      <c r="Q75" s="171" t="n"/>
      <c r="R75" s="172">
        <f>_xlfn.CEILING.MATH(SUM(I75:P75)*Q75)</f>
        <v/>
      </c>
      <c r="S75" s="173">
        <f>IF(S$3="YES",$R75*S$4/100,0)</f>
        <v/>
      </c>
      <c r="T75" s="173">
        <f>IF(T$3="YES",$R75*T$4/100,0)</f>
        <v/>
      </c>
      <c r="U75" s="173">
        <f>IF(U$3="YES",$R75*U$4/100,0)</f>
        <v/>
      </c>
      <c r="V75" s="173">
        <f>IF(V$3="YES",$R75*V$4/100,0)</f>
        <v/>
      </c>
      <c r="W75" s="173">
        <f>IF(W$3="YES",$R75*W$4/100,0)</f>
        <v/>
      </c>
      <c r="X75" s="173">
        <f>IF(X$3="YES",$R75*X$4/100,0)</f>
        <v/>
      </c>
      <c r="Y75" s="173">
        <f>IF(Y$3="YES",$R75*Y$4/100,0)</f>
        <v/>
      </c>
      <c r="Z75" s="173">
        <f>IF(Z$3="YES",$R75*Z$4/100,0)</f>
        <v/>
      </c>
      <c r="AA75" s="173">
        <f>IF(AA$3="YES",$R75*AA$4/100,0)</f>
        <v/>
      </c>
      <c r="AB75" s="173">
        <f>IF(AB$3="YES",$R75*AB$4/100,0)</f>
        <v/>
      </c>
      <c r="AC75" s="173">
        <f>$R75*AC$4/100</f>
        <v/>
      </c>
      <c r="AD75" s="172">
        <f>SUM(S75:AC75)</f>
        <v/>
      </c>
      <c r="AE75" s="172">
        <f>R75+AD75</f>
        <v/>
      </c>
      <c r="AF75" s="172">
        <f>IF(E75="Make",AE75,AE75/2)</f>
        <v/>
      </c>
      <c r="AG75" s="172">
        <f>((AF75-MOD(AF75,8))/8)+(IF(MOD(AF75,8)=0,0,IF(MOD(AF75,8)&gt;4,1,0.5)))</f>
        <v/>
      </c>
      <c r="AH75" s="174" t="n"/>
      <c r="AI75" s="174" t="n"/>
      <c r="AJ75" s="175">
        <f>ROUNDUP((AH75+AI75+AG75)/3,0)</f>
        <v/>
      </c>
      <c r="AK75" s="47" t="n"/>
    </row>
    <row r="76" ht="15" customHeight="1">
      <c r="A76" s="83" t="n"/>
      <c r="B76" s="48" t="n"/>
      <c r="C76" s="48" t="n"/>
      <c r="D76" s="104" t="n"/>
      <c r="E76" s="43" t="n"/>
      <c r="F76" s="43" t="n"/>
      <c r="G76" s="44" t="n"/>
      <c r="H76" s="45" t="n"/>
      <c r="I76" s="171" t="n"/>
      <c r="J76" s="171" t="n"/>
      <c r="K76" s="171" t="n"/>
      <c r="L76" s="171" t="n"/>
      <c r="M76" s="171" t="n"/>
      <c r="N76" s="171" t="n"/>
      <c r="O76" s="171" t="n"/>
      <c r="P76" s="171" t="n"/>
      <c r="Q76" s="171" t="n"/>
      <c r="R76" s="172">
        <f>_xlfn.CEILING.MATH(SUM(I76:P76)*Q76)</f>
        <v/>
      </c>
      <c r="S76" s="173">
        <f>IF(S$3="YES",$R76*S$4/100,0)</f>
        <v/>
      </c>
      <c r="T76" s="173">
        <f>IF(T$3="YES",$R76*T$4/100,0)</f>
        <v/>
      </c>
      <c r="U76" s="173">
        <f>IF(U$3="YES",$R76*U$4/100,0)</f>
        <v/>
      </c>
      <c r="V76" s="173">
        <f>IF(V$3="YES",$R76*V$4/100,0)</f>
        <v/>
      </c>
      <c r="W76" s="173">
        <f>IF(W$3="YES",$R76*W$4/100,0)</f>
        <v/>
      </c>
      <c r="X76" s="173">
        <f>IF(X$3="YES",$R76*X$4/100,0)</f>
        <v/>
      </c>
      <c r="Y76" s="173">
        <f>IF(Y$3="YES",$R76*Y$4/100,0)</f>
        <v/>
      </c>
      <c r="Z76" s="173">
        <f>IF(Z$3="YES",$R76*Z$4/100,0)</f>
        <v/>
      </c>
      <c r="AA76" s="173">
        <f>IF(AA$3="YES",$R76*AA$4/100,0)</f>
        <v/>
      </c>
      <c r="AB76" s="173">
        <f>IF(AB$3="YES",$R76*AB$4/100,0)</f>
        <v/>
      </c>
      <c r="AC76" s="173">
        <f>$R76*AC$4/100</f>
        <v/>
      </c>
      <c r="AD76" s="172">
        <f>SUM(S76:AC76)</f>
        <v/>
      </c>
      <c r="AE76" s="172">
        <f>R76+AD76</f>
        <v/>
      </c>
      <c r="AF76" s="172">
        <f>IF(E76="Make",AE76,AE76/2)</f>
        <v/>
      </c>
      <c r="AG76" s="172">
        <f>((AF76-MOD(AF76,8))/8)+(IF(MOD(AF76,8)=0,0,IF(MOD(AF76,8)&gt;4,1,0.5)))</f>
        <v/>
      </c>
      <c r="AH76" s="174" t="n"/>
      <c r="AI76" s="174" t="n"/>
      <c r="AJ76" s="175">
        <f>ROUNDUP((AH76+AI76+AG76)/3,0)</f>
        <v/>
      </c>
      <c r="AK76" s="47" t="n"/>
    </row>
    <row r="77" ht="15" customHeight="1">
      <c r="A77" s="83" t="n"/>
      <c r="B77" s="48" t="n"/>
      <c r="C77" s="48" t="n"/>
      <c r="D77" s="104" t="n"/>
      <c r="E77" s="43" t="n"/>
      <c r="F77" s="43" t="n"/>
      <c r="G77" s="44" t="n"/>
      <c r="H77" s="45" t="n"/>
      <c r="I77" s="171" t="n"/>
      <c r="J77" s="171" t="n"/>
      <c r="K77" s="171" t="n"/>
      <c r="L77" s="171" t="n"/>
      <c r="M77" s="171" t="n"/>
      <c r="N77" s="171" t="n"/>
      <c r="O77" s="171" t="n"/>
      <c r="P77" s="171" t="n"/>
      <c r="Q77" s="171" t="n"/>
      <c r="R77" s="172">
        <f>_xlfn.CEILING.MATH(SUM(I77:P77)*Q77)</f>
        <v/>
      </c>
      <c r="S77" s="173">
        <f>IF(S$3="YES",$R77*S$4/100,0)</f>
        <v/>
      </c>
      <c r="T77" s="173">
        <f>IF(T$3="YES",$R77*T$4/100,0)</f>
        <v/>
      </c>
      <c r="U77" s="173">
        <f>IF(U$3="YES",$R77*U$4/100,0)</f>
        <v/>
      </c>
      <c r="V77" s="173">
        <f>IF(V$3="YES",$R77*V$4/100,0)</f>
        <v/>
      </c>
      <c r="W77" s="173">
        <f>IF(W$3="YES",$R77*W$4/100,0)</f>
        <v/>
      </c>
      <c r="X77" s="173">
        <f>IF(X$3="YES",$R77*X$4/100,0)</f>
        <v/>
      </c>
      <c r="Y77" s="173">
        <f>IF(Y$3="YES",$R77*Y$4/100,0)</f>
        <v/>
      </c>
      <c r="Z77" s="173">
        <f>IF(Z$3="YES",$R77*Z$4/100,0)</f>
        <v/>
      </c>
      <c r="AA77" s="173">
        <f>IF(AA$3="YES",$R77*AA$4/100,0)</f>
        <v/>
      </c>
      <c r="AB77" s="173">
        <f>IF(AB$3="YES",$R77*AB$4/100,0)</f>
        <v/>
      </c>
      <c r="AC77" s="173">
        <f>$R77*AC$4/100</f>
        <v/>
      </c>
      <c r="AD77" s="172">
        <f>SUM(S77:AC77)</f>
        <v/>
      </c>
      <c r="AE77" s="172">
        <f>R77+AD77</f>
        <v/>
      </c>
      <c r="AF77" s="172">
        <f>IF(E77="Make",AE77,AE77/2)</f>
        <v/>
      </c>
      <c r="AG77" s="172">
        <f>((AF77-MOD(AF77,8))/8)+(IF(MOD(AF77,8)=0,0,IF(MOD(AF77,8)&gt;4,1,0.5)))</f>
        <v/>
      </c>
      <c r="AH77" s="174" t="n"/>
      <c r="AI77" s="174" t="n"/>
      <c r="AJ77" s="175">
        <f>ROUNDUP((AH77+AI77+AG77)/3,0)</f>
        <v/>
      </c>
      <c r="AK77" s="47" t="n"/>
    </row>
    <row r="78" ht="15" customHeight="1">
      <c r="A78" s="83" t="n"/>
      <c r="B78" s="48" t="n"/>
      <c r="C78" s="48" t="n"/>
      <c r="D78" s="104" t="n"/>
      <c r="E78" s="43" t="n"/>
      <c r="F78" s="43" t="n"/>
      <c r="G78" s="44" t="n"/>
      <c r="H78" s="45" t="n"/>
      <c r="I78" s="171" t="n"/>
      <c r="J78" s="171" t="n"/>
      <c r="K78" s="171" t="n"/>
      <c r="L78" s="171" t="n"/>
      <c r="M78" s="171" t="n"/>
      <c r="N78" s="171" t="n"/>
      <c r="O78" s="171" t="n"/>
      <c r="P78" s="171" t="n"/>
      <c r="Q78" s="171" t="n"/>
      <c r="R78" s="172">
        <f>_xlfn.CEILING.MATH(SUM(I78:P78)*Q78)</f>
        <v/>
      </c>
      <c r="S78" s="173">
        <f>IF(S$3="YES",$R78*S$4/100,0)</f>
        <v/>
      </c>
      <c r="T78" s="173">
        <f>IF(T$3="YES",$R78*T$4/100,0)</f>
        <v/>
      </c>
      <c r="U78" s="173">
        <f>IF(U$3="YES",$R78*U$4/100,0)</f>
        <v/>
      </c>
      <c r="V78" s="173">
        <f>IF(V$3="YES",$R78*V$4/100,0)</f>
        <v/>
      </c>
      <c r="W78" s="173">
        <f>IF(W$3="YES",$R78*W$4/100,0)</f>
        <v/>
      </c>
      <c r="X78" s="173">
        <f>IF(X$3="YES",$R78*X$4/100,0)</f>
        <v/>
      </c>
      <c r="Y78" s="173">
        <f>IF(Y$3="YES",$R78*Y$4/100,0)</f>
        <v/>
      </c>
      <c r="Z78" s="173">
        <f>IF(Z$3="YES",$R78*Z$4/100,0)</f>
        <v/>
      </c>
      <c r="AA78" s="173">
        <f>IF(AA$3="YES",$R78*AA$4/100,0)</f>
        <v/>
      </c>
      <c r="AB78" s="173">
        <f>IF(AB$3="YES",$R78*AB$4/100,0)</f>
        <v/>
      </c>
      <c r="AC78" s="173">
        <f>$R78*AC$4/100</f>
        <v/>
      </c>
      <c r="AD78" s="172">
        <f>SUM(S78:AC78)</f>
        <v/>
      </c>
      <c r="AE78" s="172">
        <f>R78+AD78</f>
        <v/>
      </c>
      <c r="AF78" s="172">
        <f>IF(E78="Make",AE78,AE78/2)</f>
        <v/>
      </c>
      <c r="AG78" s="172">
        <f>((AF78-MOD(AF78,8))/8)+(IF(MOD(AF78,8)=0,0,IF(MOD(AF78,8)&gt;4,1,0.5)))</f>
        <v/>
      </c>
      <c r="AH78" s="174" t="n"/>
      <c r="AI78" s="174" t="n"/>
      <c r="AJ78" s="175">
        <f>ROUNDUP((AH78+AI78+AG78)/3,0)</f>
        <v/>
      </c>
      <c r="AK78" s="47" t="n"/>
    </row>
    <row r="79" ht="15" customHeight="1">
      <c r="A79" s="83" t="n"/>
      <c r="B79" s="48" t="n"/>
      <c r="C79" s="48" t="n"/>
      <c r="D79" s="104" t="n"/>
      <c r="E79" s="43" t="n"/>
      <c r="F79" s="43" t="n"/>
      <c r="G79" s="44" t="n"/>
      <c r="H79" s="45" t="n"/>
      <c r="I79" s="171" t="n"/>
      <c r="J79" s="171" t="n"/>
      <c r="K79" s="171" t="n"/>
      <c r="L79" s="171" t="n"/>
      <c r="M79" s="171" t="n"/>
      <c r="N79" s="171" t="n"/>
      <c r="O79" s="171" t="n"/>
      <c r="P79" s="171" t="n"/>
      <c r="Q79" s="171" t="n"/>
      <c r="R79" s="172">
        <f>_xlfn.CEILING.MATH(SUM(I79:P79)*Q79)</f>
        <v/>
      </c>
      <c r="S79" s="173">
        <f>IF(S$3="YES",$R79*S$4/100,0)</f>
        <v/>
      </c>
      <c r="T79" s="173">
        <f>IF(T$3="YES",$R79*T$4/100,0)</f>
        <v/>
      </c>
      <c r="U79" s="173">
        <f>IF(U$3="YES",$R79*U$4/100,0)</f>
        <v/>
      </c>
      <c r="V79" s="173">
        <f>IF(V$3="YES",$R79*V$4/100,0)</f>
        <v/>
      </c>
      <c r="W79" s="173">
        <f>IF(W$3="YES",$R79*W$4/100,0)</f>
        <v/>
      </c>
      <c r="X79" s="173">
        <f>IF(X$3="YES",$R79*X$4/100,0)</f>
        <v/>
      </c>
      <c r="Y79" s="173">
        <f>IF(Y$3="YES",$R79*Y$4/100,0)</f>
        <v/>
      </c>
      <c r="Z79" s="173">
        <f>IF(Z$3="YES",$R79*Z$4/100,0)</f>
        <v/>
      </c>
      <c r="AA79" s="173">
        <f>IF(AA$3="YES",$R79*AA$4/100,0)</f>
        <v/>
      </c>
      <c r="AB79" s="173">
        <f>IF(AB$3="YES",$R79*AB$4/100,0)</f>
        <v/>
      </c>
      <c r="AC79" s="173">
        <f>$R79*AC$4/100</f>
        <v/>
      </c>
      <c r="AD79" s="172">
        <f>SUM(S79:AC79)</f>
        <v/>
      </c>
      <c r="AE79" s="172">
        <f>R79+AD79</f>
        <v/>
      </c>
      <c r="AF79" s="172">
        <f>IF(E79="Make",AE79,AE79/2)</f>
        <v/>
      </c>
      <c r="AG79" s="172">
        <f>((AF79-MOD(AF79,8))/8)+(IF(MOD(AF79,8)=0,0,IF(MOD(AF79,8)&gt;4,1,0.5)))</f>
        <v/>
      </c>
      <c r="AH79" s="174" t="n"/>
      <c r="AI79" s="174" t="n"/>
      <c r="AJ79" s="175">
        <f>ROUNDUP((AH79+AI79+AG79)/3,0)</f>
        <v/>
      </c>
      <c r="AK79" s="47" t="n"/>
    </row>
    <row r="80" ht="15" customHeight="1">
      <c r="A80" s="83" t="n"/>
      <c r="B80" s="48" t="n"/>
      <c r="C80" s="48" t="n"/>
      <c r="D80" s="104" t="n"/>
      <c r="E80" s="43" t="n"/>
      <c r="F80" s="43" t="n"/>
      <c r="G80" s="44" t="n"/>
      <c r="H80" s="45" t="n"/>
      <c r="I80" s="171" t="n"/>
      <c r="J80" s="171" t="n"/>
      <c r="K80" s="171" t="n"/>
      <c r="L80" s="171" t="n"/>
      <c r="M80" s="171" t="n"/>
      <c r="N80" s="171" t="n"/>
      <c r="O80" s="171" t="n"/>
      <c r="P80" s="171" t="n"/>
      <c r="Q80" s="171" t="n"/>
      <c r="R80" s="172">
        <f>_xlfn.CEILING.MATH(SUM(I80:P80)*Q80)</f>
        <v/>
      </c>
      <c r="S80" s="173">
        <f>IF(S$3="YES",$R80*S$4/100,0)</f>
        <v/>
      </c>
      <c r="T80" s="173">
        <f>IF(T$3="YES",$R80*T$4/100,0)</f>
        <v/>
      </c>
      <c r="U80" s="173">
        <f>IF(U$3="YES",$R80*U$4/100,0)</f>
        <v/>
      </c>
      <c r="V80" s="173">
        <f>IF(V$3="YES",$R80*V$4/100,0)</f>
        <v/>
      </c>
      <c r="W80" s="173">
        <f>IF(W$3="YES",$R80*W$4/100,0)</f>
        <v/>
      </c>
      <c r="X80" s="173">
        <f>IF(X$3="YES",$R80*X$4/100,0)</f>
        <v/>
      </c>
      <c r="Y80" s="173">
        <f>IF(Y$3="YES",$R80*Y$4/100,0)</f>
        <v/>
      </c>
      <c r="Z80" s="173">
        <f>IF(Z$3="YES",$R80*Z$4/100,0)</f>
        <v/>
      </c>
      <c r="AA80" s="173">
        <f>IF(AA$3="YES",$R80*AA$4/100,0)</f>
        <v/>
      </c>
      <c r="AB80" s="173">
        <f>IF(AB$3="YES",$R80*AB$4/100,0)</f>
        <v/>
      </c>
      <c r="AC80" s="173">
        <f>$R80*AC$4/100</f>
        <v/>
      </c>
      <c r="AD80" s="172">
        <f>SUM(S80:AC80)</f>
        <v/>
      </c>
      <c r="AE80" s="172">
        <f>R80+AD80</f>
        <v/>
      </c>
      <c r="AF80" s="172">
        <f>IF(E80="Make",AE80,AE80/2)</f>
        <v/>
      </c>
      <c r="AG80" s="172">
        <f>((AF80-MOD(AF80,8))/8)+(IF(MOD(AF80,8)=0,0,IF(MOD(AF80,8)&gt;4,1,0.5)))</f>
        <v/>
      </c>
      <c r="AH80" s="174" t="n"/>
      <c r="AI80" s="174" t="n"/>
      <c r="AJ80" s="175">
        <f>ROUNDUP((AH80+AI80+AG80)/3,0)</f>
        <v/>
      </c>
      <c r="AK80" s="47" t="n"/>
    </row>
    <row r="81" ht="15" customHeight="1">
      <c r="A81" s="83" t="n"/>
      <c r="B81" s="48" t="n"/>
      <c r="C81" s="48" t="n"/>
      <c r="D81" s="104" t="n"/>
      <c r="E81" s="43" t="n"/>
      <c r="F81" s="43" t="n"/>
      <c r="G81" s="44" t="n"/>
      <c r="H81" s="45" t="n"/>
      <c r="I81" s="171" t="n"/>
      <c r="J81" s="171" t="n"/>
      <c r="K81" s="171" t="n"/>
      <c r="L81" s="171" t="n"/>
      <c r="M81" s="171" t="n"/>
      <c r="N81" s="171" t="n"/>
      <c r="O81" s="171" t="n"/>
      <c r="P81" s="171" t="n"/>
      <c r="Q81" s="171" t="n"/>
      <c r="R81" s="172">
        <f>_xlfn.CEILING.MATH(SUM(I81:P81)*Q81)</f>
        <v/>
      </c>
      <c r="S81" s="173">
        <f>IF(S$3="YES",$R81*S$4/100,0)</f>
        <v/>
      </c>
      <c r="T81" s="173">
        <f>IF(T$3="YES",$R81*T$4/100,0)</f>
        <v/>
      </c>
      <c r="U81" s="173">
        <f>IF(U$3="YES",$R81*U$4/100,0)</f>
        <v/>
      </c>
      <c r="V81" s="173">
        <f>IF(V$3="YES",$R81*V$4/100,0)</f>
        <v/>
      </c>
      <c r="W81" s="173">
        <f>IF(W$3="YES",$R81*W$4/100,0)</f>
        <v/>
      </c>
      <c r="X81" s="173">
        <f>IF(X$3="YES",$R81*X$4/100,0)</f>
        <v/>
      </c>
      <c r="Y81" s="173">
        <f>IF(Y$3="YES",$R81*Y$4/100,0)</f>
        <v/>
      </c>
      <c r="Z81" s="173">
        <f>IF(Z$3="YES",$R81*Z$4/100,0)</f>
        <v/>
      </c>
      <c r="AA81" s="173">
        <f>IF(AA$3="YES",$R81*AA$4/100,0)</f>
        <v/>
      </c>
      <c r="AB81" s="173">
        <f>IF(AB$3="YES",$R81*AB$4/100,0)</f>
        <v/>
      </c>
      <c r="AC81" s="173">
        <f>$R81*AC$4/100</f>
        <v/>
      </c>
      <c r="AD81" s="172">
        <f>SUM(S81:AC81)</f>
        <v/>
      </c>
      <c r="AE81" s="172">
        <f>R81+AD81</f>
        <v/>
      </c>
      <c r="AF81" s="172">
        <f>IF(E81="Make",AE81,AE81/2)</f>
        <v/>
      </c>
      <c r="AG81" s="172">
        <f>((AF81-MOD(AF81,8))/8)+(IF(MOD(AF81,8)=0,0,IF(MOD(AF81,8)&gt;4,1,0.5)))</f>
        <v/>
      </c>
      <c r="AH81" s="174" t="n"/>
      <c r="AI81" s="174" t="n"/>
      <c r="AJ81" s="175">
        <f>ROUNDUP((AH81+AI81+AG81)/3,0)</f>
        <v/>
      </c>
      <c r="AK81" s="47" t="n"/>
    </row>
    <row r="82" ht="15" customHeight="1">
      <c r="A82" s="83" t="n"/>
      <c r="B82" s="48" t="n"/>
      <c r="C82" s="48" t="n"/>
      <c r="D82" s="104" t="n"/>
      <c r="E82" s="43" t="n"/>
      <c r="F82" s="43" t="n"/>
      <c r="G82" s="44" t="n"/>
      <c r="H82" s="45" t="n"/>
      <c r="I82" s="171" t="n"/>
      <c r="J82" s="171" t="n"/>
      <c r="K82" s="171" t="n"/>
      <c r="L82" s="171" t="n"/>
      <c r="M82" s="171" t="n"/>
      <c r="N82" s="171" t="n"/>
      <c r="O82" s="171" t="n"/>
      <c r="P82" s="171" t="n"/>
      <c r="Q82" s="171" t="n"/>
      <c r="R82" s="172">
        <f>_xlfn.CEILING.MATH(SUM(I82:P82)*Q82)</f>
        <v/>
      </c>
      <c r="S82" s="173">
        <f>IF(S$3="YES",$R82*S$4/100,0)</f>
        <v/>
      </c>
      <c r="T82" s="173">
        <f>IF(T$3="YES",$R82*T$4/100,0)</f>
        <v/>
      </c>
      <c r="U82" s="173">
        <f>IF(U$3="YES",$R82*U$4/100,0)</f>
        <v/>
      </c>
      <c r="V82" s="173">
        <f>IF(V$3="YES",$R82*V$4/100,0)</f>
        <v/>
      </c>
      <c r="W82" s="173">
        <f>IF(W$3="YES",$R82*W$4/100,0)</f>
        <v/>
      </c>
      <c r="X82" s="173">
        <f>IF(X$3="YES",$R82*X$4/100,0)</f>
        <v/>
      </c>
      <c r="Y82" s="173">
        <f>IF(Y$3="YES",$R82*Y$4/100,0)</f>
        <v/>
      </c>
      <c r="Z82" s="173">
        <f>IF(Z$3="YES",$R82*Z$4/100,0)</f>
        <v/>
      </c>
      <c r="AA82" s="173">
        <f>IF(AA$3="YES",$R82*AA$4/100,0)</f>
        <v/>
      </c>
      <c r="AB82" s="173">
        <f>IF(AB$3="YES",$R82*AB$4/100,0)</f>
        <v/>
      </c>
      <c r="AC82" s="173">
        <f>$R82*AC$4/100</f>
        <v/>
      </c>
      <c r="AD82" s="172">
        <f>SUM(S82:AC82)</f>
        <v/>
      </c>
      <c r="AE82" s="172">
        <f>R82+AD82</f>
        <v/>
      </c>
      <c r="AF82" s="172">
        <f>IF(E82="Make",AE82,AE82/2)</f>
        <v/>
      </c>
      <c r="AG82" s="172">
        <f>((AF82-MOD(AF82,8))/8)+(IF(MOD(AF82,8)=0,0,IF(MOD(AF82,8)&gt;4,1,0.5)))</f>
        <v/>
      </c>
      <c r="AH82" s="174" t="n"/>
      <c r="AI82" s="174" t="n"/>
      <c r="AJ82" s="175">
        <f>ROUNDUP((AH82+AI82+AG82)/3,0)</f>
        <v/>
      </c>
      <c r="AK82" s="47" t="n"/>
    </row>
    <row r="83" ht="15" customHeight="1">
      <c r="A83" s="83" t="n"/>
      <c r="B83" s="48" t="n"/>
      <c r="C83" s="48" t="n"/>
      <c r="D83" s="104" t="n"/>
      <c r="E83" s="43" t="n"/>
      <c r="F83" s="43" t="n"/>
      <c r="G83" s="44" t="n"/>
      <c r="H83" s="45" t="n"/>
      <c r="I83" s="171" t="n"/>
      <c r="J83" s="171" t="n"/>
      <c r="K83" s="171" t="n"/>
      <c r="L83" s="171" t="n"/>
      <c r="M83" s="171" t="n"/>
      <c r="N83" s="171" t="n"/>
      <c r="O83" s="171" t="n"/>
      <c r="P83" s="171" t="n"/>
      <c r="Q83" s="171" t="n"/>
      <c r="R83" s="172">
        <f>_xlfn.CEILING.MATH(SUM(I83:P83)*Q83)</f>
        <v/>
      </c>
      <c r="S83" s="173">
        <f>IF(S$3="YES",$R83*S$4/100,0)</f>
        <v/>
      </c>
      <c r="T83" s="173">
        <f>IF(T$3="YES",$R83*T$4/100,0)</f>
        <v/>
      </c>
      <c r="U83" s="173">
        <f>IF(U$3="YES",$R83*U$4/100,0)</f>
        <v/>
      </c>
      <c r="V83" s="173">
        <f>IF(V$3="YES",$R83*V$4/100,0)</f>
        <v/>
      </c>
      <c r="W83" s="173">
        <f>IF(W$3="YES",$R83*W$4/100,0)</f>
        <v/>
      </c>
      <c r="X83" s="173">
        <f>IF(X$3="YES",$R83*X$4/100,0)</f>
        <v/>
      </c>
      <c r="Y83" s="173">
        <f>IF(Y$3="YES",$R83*Y$4/100,0)</f>
        <v/>
      </c>
      <c r="Z83" s="173">
        <f>IF(Z$3="YES",$R83*Z$4/100,0)</f>
        <v/>
      </c>
      <c r="AA83" s="173">
        <f>IF(AA$3="YES",$R83*AA$4/100,0)</f>
        <v/>
      </c>
      <c r="AB83" s="173">
        <f>IF(AB$3="YES",$R83*AB$4/100,0)</f>
        <v/>
      </c>
      <c r="AC83" s="173">
        <f>$R83*AC$4/100</f>
        <v/>
      </c>
      <c r="AD83" s="172">
        <f>SUM(S83:AC83)</f>
        <v/>
      </c>
      <c r="AE83" s="172">
        <f>R83+AD83</f>
        <v/>
      </c>
      <c r="AF83" s="172">
        <f>IF(E83="Make",AE83,AE83/2)</f>
        <v/>
      </c>
      <c r="AG83" s="172">
        <f>((AF83-MOD(AF83,8))/8)+(IF(MOD(AF83,8)=0,0,IF(MOD(AF83,8)&gt;4,1,0.5)))</f>
        <v/>
      </c>
      <c r="AH83" s="174" t="n"/>
      <c r="AI83" s="174" t="n"/>
      <c r="AJ83" s="175">
        <f>ROUNDUP((AH83+AI83+AG83)/3,0)</f>
        <v/>
      </c>
      <c r="AK83" s="47" t="n"/>
    </row>
    <row r="84" ht="15" customHeight="1">
      <c r="A84" s="83" t="n"/>
      <c r="B84" s="48" t="n"/>
      <c r="C84" s="48" t="n"/>
      <c r="D84" s="104" t="n"/>
      <c r="E84" s="43" t="n"/>
      <c r="F84" s="43" t="n"/>
      <c r="G84" s="44" t="n"/>
      <c r="H84" s="45" t="n"/>
      <c r="I84" s="171" t="n"/>
      <c r="J84" s="171" t="n"/>
      <c r="K84" s="171" t="n"/>
      <c r="L84" s="171" t="n"/>
      <c r="M84" s="171" t="n"/>
      <c r="N84" s="171" t="n"/>
      <c r="O84" s="171" t="n"/>
      <c r="P84" s="171" t="n"/>
      <c r="Q84" s="171" t="n"/>
      <c r="R84" s="172">
        <f>_xlfn.CEILING.MATH(SUM(I84:P84)*Q84)</f>
        <v/>
      </c>
      <c r="S84" s="173">
        <f>IF(S$3="YES",$R84*S$4/100,0)</f>
        <v/>
      </c>
      <c r="T84" s="173">
        <f>IF(T$3="YES",$R84*T$4/100,0)</f>
        <v/>
      </c>
      <c r="U84" s="173">
        <f>IF(U$3="YES",$R84*U$4/100,0)</f>
        <v/>
      </c>
      <c r="V84" s="173">
        <f>IF(V$3="YES",$R84*V$4/100,0)</f>
        <v/>
      </c>
      <c r="W84" s="173">
        <f>IF(W$3="YES",$R84*W$4/100,0)</f>
        <v/>
      </c>
      <c r="X84" s="173">
        <f>IF(X$3="YES",$R84*X$4/100,0)</f>
        <v/>
      </c>
      <c r="Y84" s="173">
        <f>IF(Y$3="YES",$R84*Y$4/100,0)</f>
        <v/>
      </c>
      <c r="Z84" s="173">
        <f>IF(Z$3="YES",$R84*Z$4/100,0)</f>
        <v/>
      </c>
      <c r="AA84" s="173">
        <f>IF(AA$3="YES",$R84*AA$4/100,0)</f>
        <v/>
      </c>
      <c r="AB84" s="173">
        <f>IF(AB$3="YES",$R84*AB$4/100,0)</f>
        <v/>
      </c>
      <c r="AC84" s="173">
        <f>$R84*AC$4/100</f>
        <v/>
      </c>
      <c r="AD84" s="172">
        <f>SUM(S84:AC84)</f>
        <v/>
      </c>
      <c r="AE84" s="172">
        <f>R84+AD84</f>
        <v/>
      </c>
      <c r="AF84" s="172">
        <f>IF(E84="Make",AE84,AE84/2)</f>
        <v/>
      </c>
      <c r="AG84" s="172">
        <f>((AF84-MOD(AF84,8))/8)+(IF(MOD(AF84,8)=0,0,IF(MOD(AF84,8)&gt;4,1,0.5)))</f>
        <v/>
      </c>
      <c r="AH84" s="174" t="n"/>
      <c r="AI84" s="174" t="n"/>
      <c r="AJ84" s="175">
        <f>ROUNDUP((AH84+AI84+AG84)/3,0)</f>
        <v/>
      </c>
      <c r="AK84" s="47" t="n"/>
    </row>
    <row r="85" ht="15" customHeight="1">
      <c r="A85" s="83" t="n"/>
      <c r="B85" s="48" t="n"/>
      <c r="C85" s="48" t="n"/>
      <c r="D85" s="104" t="n"/>
      <c r="E85" s="43" t="n"/>
      <c r="F85" s="43" t="n"/>
      <c r="G85" s="44" t="n"/>
      <c r="H85" s="45" t="n"/>
      <c r="I85" s="171" t="n"/>
      <c r="J85" s="171" t="n"/>
      <c r="K85" s="171" t="n"/>
      <c r="L85" s="171" t="n"/>
      <c r="M85" s="171" t="n"/>
      <c r="N85" s="171" t="n"/>
      <c r="O85" s="171" t="n"/>
      <c r="P85" s="171" t="n"/>
      <c r="Q85" s="171" t="n"/>
      <c r="R85" s="172">
        <f>_xlfn.CEILING.MATH(SUM(I85:P85)*Q85)</f>
        <v/>
      </c>
      <c r="S85" s="173">
        <f>IF(S$3="YES",$R85*S$4/100,0)</f>
        <v/>
      </c>
      <c r="T85" s="173">
        <f>IF(T$3="YES",$R85*T$4/100,0)</f>
        <v/>
      </c>
      <c r="U85" s="173">
        <f>IF(U$3="YES",$R85*U$4/100,0)</f>
        <v/>
      </c>
      <c r="V85" s="173">
        <f>IF(V$3="YES",$R85*V$4/100,0)</f>
        <v/>
      </c>
      <c r="W85" s="173">
        <f>IF(W$3="YES",$R85*W$4/100,0)</f>
        <v/>
      </c>
      <c r="X85" s="173">
        <f>IF(X$3="YES",$R85*X$4/100,0)</f>
        <v/>
      </c>
      <c r="Y85" s="173">
        <f>IF(Y$3="YES",$R85*Y$4/100,0)</f>
        <v/>
      </c>
      <c r="Z85" s="173">
        <f>IF(Z$3="YES",$R85*Z$4/100,0)</f>
        <v/>
      </c>
      <c r="AA85" s="173">
        <f>IF(AA$3="YES",$R85*AA$4/100,0)</f>
        <v/>
      </c>
      <c r="AB85" s="173">
        <f>IF(AB$3="YES",$R85*AB$4/100,0)</f>
        <v/>
      </c>
      <c r="AC85" s="173">
        <f>$R85*AC$4/100</f>
        <v/>
      </c>
      <c r="AD85" s="172">
        <f>SUM(S85:AC85)</f>
        <v/>
      </c>
      <c r="AE85" s="172">
        <f>R85+AD85</f>
        <v/>
      </c>
      <c r="AF85" s="172">
        <f>IF(E85="Make",AE85,AE85/2)</f>
        <v/>
      </c>
      <c r="AG85" s="172">
        <f>((AF85-MOD(AF85,8))/8)+(IF(MOD(AF85,8)=0,0,IF(MOD(AF85,8)&gt;4,1,0.5)))</f>
        <v/>
      </c>
      <c r="AH85" s="174" t="n"/>
      <c r="AI85" s="174" t="n"/>
      <c r="AJ85" s="175">
        <f>ROUNDUP((AH85+AI85+AG85)/3,0)</f>
        <v/>
      </c>
      <c r="AK85" s="47" t="n"/>
    </row>
    <row r="86" ht="15" customHeight="1">
      <c r="A86" s="83" t="n"/>
      <c r="B86" s="48" t="n"/>
      <c r="C86" s="48" t="n"/>
      <c r="D86" s="104" t="n"/>
      <c r="E86" s="43" t="n"/>
      <c r="F86" s="43" t="n"/>
      <c r="G86" s="44" t="n"/>
      <c r="H86" s="45" t="n"/>
      <c r="I86" s="171" t="n"/>
      <c r="J86" s="171" t="n"/>
      <c r="K86" s="171" t="n"/>
      <c r="L86" s="171" t="n"/>
      <c r="M86" s="171" t="n"/>
      <c r="N86" s="171" t="n"/>
      <c r="O86" s="171" t="n"/>
      <c r="P86" s="171" t="n"/>
      <c r="Q86" s="171" t="n"/>
      <c r="R86" s="172">
        <f>_xlfn.CEILING.MATH(SUM(I86:P86)*Q86)</f>
        <v/>
      </c>
      <c r="S86" s="173">
        <f>IF(S$3="YES",$R86*S$4/100,0)</f>
        <v/>
      </c>
      <c r="T86" s="173">
        <f>IF(T$3="YES",$R86*T$4/100,0)</f>
        <v/>
      </c>
      <c r="U86" s="173">
        <f>IF(U$3="YES",$R86*U$4/100,0)</f>
        <v/>
      </c>
      <c r="V86" s="173">
        <f>IF(V$3="YES",$R86*V$4/100,0)</f>
        <v/>
      </c>
      <c r="W86" s="173">
        <f>IF(W$3="YES",$R86*W$4/100,0)</f>
        <v/>
      </c>
      <c r="X86" s="173">
        <f>IF(X$3="YES",$R86*X$4/100,0)</f>
        <v/>
      </c>
      <c r="Y86" s="173">
        <f>IF(Y$3="YES",$R86*Y$4/100,0)</f>
        <v/>
      </c>
      <c r="Z86" s="173">
        <f>IF(Z$3="YES",$R86*Z$4/100,0)</f>
        <v/>
      </c>
      <c r="AA86" s="173">
        <f>IF(AA$3="YES",$R86*AA$4/100,0)</f>
        <v/>
      </c>
      <c r="AB86" s="173">
        <f>IF(AB$3="YES",$R86*AB$4/100,0)</f>
        <v/>
      </c>
      <c r="AC86" s="173">
        <f>$R86*AC$4/100</f>
        <v/>
      </c>
      <c r="AD86" s="172">
        <f>SUM(S86:AC86)</f>
        <v/>
      </c>
      <c r="AE86" s="172">
        <f>R86+AD86</f>
        <v/>
      </c>
      <c r="AF86" s="172">
        <f>IF(E86="Make",AE86,AE86/2)</f>
        <v/>
      </c>
      <c r="AG86" s="172">
        <f>((AF86-MOD(AF86,8))/8)+(IF(MOD(AF86,8)=0,0,IF(MOD(AF86,8)&gt;4,1,0.5)))</f>
        <v/>
      </c>
      <c r="AH86" s="174" t="n"/>
      <c r="AI86" s="174" t="n"/>
      <c r="AJ86" s="175">
        <f>ROUNDUP((AH86+AI86+AG86)/3,0)</f>
        <v/>
      </c>
      <c r="AK86" s="47" t="n"/>
    </row>
    <row r="87" ht="15" customHeight="1">
      <c r="A87" s="83" t="n"/>
      <c r="B87" s="48" t="n"/>
      <c r="C87" s="48" t="n"/>
      <c r="D87" s="104" t="n"/>
      <c r="E87" s="43" t="n"/>
      <c r="F87" s="43" t="n"/>
      <c r="G87" s="44" t="n"/>
      <c r="H87" s="45" t="n"/>
      <c r="I87" s="171" t="n"/>
      <c r="J87" s="171" t="n"/>
      <c r="K87" s="171" t="n"/>
      <c r="L87" s="171" t="n"/>
      <c r="M87" s="171" t="n"/>
      <c r="N87" s="171" t="n"/>
      <c r="O87" s="171" t="n"/>
      <c r="P87" s="171" t="n"/>
      <c r="Q87" s="171" t="n"/>
      <c r="R87" s="172">
        <f>_xlfn.CEILING.MATH(SUM(I87:P87)*Q87)</f>
        <v/>
      </c>
      <c r="S87" s="173">
        <f>IF(S$3="YES",$R87*S$4/100,0)</f>
        <v/>
      </c>
      <c r="T87" s="173">
        <f>IF(T$3="YES",$R87*T$4/100,0)</f>
        <v/>
      </c>
      <c r="U87" s="173">
        <f>IF(U$3="YES",$R87*U$4/100,0)</f>
        <v/>
      </c>
      <c r="V87" s="173">
        <f>IF(V$3="YES",$R87*V$4/100,0)</f>
        <v/>
      </c>
      <c r="W87" s="173">
        <f>IF(W$3="YES",$R87*W$4/100,0)</f>
        <v/>
      </c>
      <c r="X87" s="173">
        <f>IF(X$3="YES",$R87*X$4/100,0)</f>
        <v/>
      </c>
      <c r="Y87" s="173">
        <f>IF(Y$3="YES",$R87*Y$4/100,0)</f>
        <v/>
      </c>
      <c r="Z87" s="173">
        <f>IF(Z$3="YES",$R87*Z$4/100,0)</f>
        <v/>
      </c>
      <c r="AA87" s="173">
        <f>IF(AA$3="YES",$R87*AA$4/100,0)</f>
        <v/>
      </c>
      <c r="AB87" s="173">
        <f>IF(AB$3="YES",$R87*AB$4/100,0)</f>
        <v/>
      </c>
      <c r="AC87" s="173">
        <f>$R87*AC$4/100</f>
        <v/>
      </c>
      <c r="AD87" s="172">
        <f>SUM(S87:AC87)</f>
        <v/>
      </c>
      <c r="AE87" s="172">
        <f>R87+AD87</f>
        <v/>
      </c>
      <c r="AF87" s="172">
        <f>IF(E87="Make",AE87,AE87/2)</f>
        <v/>
      </c>
      <c r="AG87" s="172">
        <f>((AF87-MOD(AF87,8))/8)+(IF(MOD(AF87,8)=0,0,IF(MOD(AF87,8)&gt;4,1,0.5)))</f>
        <v/>
      </c>
      <c r="AH87" s="174" t="n"/>
      <c r="AI87" s="174" t="n"/>
      <c r="AJ87" s="175">
        <f>ROUNDUP((AH87+AI87+AG87)/3,0)</f>
        <v/>
      </c>
      <c r="AK87" s="47" t="n"/>
    </row>
    <row r="88" ht="15" customHeight="1">
      <c r="A88" s="83" t="n"/>
      <c r="B88" s="48" t="n"/>
      <c r="C88" s="48" t="n"/>
      <c r="D88" s="104" t="n"/>
      <c r="E88" s="43" t="n"/>
      <c r="F88" s="43" t="n"/>
      <c r="G88" s="44" t="n"/>
      <c r="H88" s="45" t="n"/>
      <c r="I88" s="171" t="n"/>
      <c r="J88" s="171" t="n"/>
      <c r="K88" s="171" t="n"/>
      <c r="L88" s="171" t="n"/>
      <c r="M88" s="171" t="n"/>
      <c r="N88" s="171" t="n"/>
      <c r="O88" s="171" t="n"/>
      <c r="P88" s="171" t="n"/>
      <c r="Q88" s="171" t="n"/>
      <c r="R88" s="172">
        <f>_xlfn.CEILING.MATH(SUM(I88:P88)*Q88)</f>
        <v/>
      </c>
      <c r="S88" s="173">
        <f>IF(S$3="YES",$R88*S$4/100,0)</f>
        <v/>
      </c>
      <c r="T88" s="173">
        <f>IF(T$3="YES",$R88*T$4/100,0)</f>
        <v/>
      </c>
      <c r="U88" s="173">
        <f>IF(U$3="YES",$R88*U$4/100,0)</f>
        <v/>
      </c>
      <c r="V88" s="173">
        <f>IF(V$3="YES",$R88*V$4/100,0)</f>
        <v/>
      </c>
      <c r="W88" s="173">
        <f>IF(W$3="YES",$R88*W$4/100,0)</f>
        <v/>
      </c>
      <c r="X88" s="173">
        <f>IF(X$3="YES",$R88*X$4/100,0)</f>
        <v/>
      </c>
      <c r="Y88" s="173">
        <f>IF(Y$3="YES",$R88*Y$4/100,0)</f>
        <v/>
      </c>
      <c r="Z88" s="173">
        <f>IF(Z$3="YES",$R88*Z$4/100,0)</f>
        <v/>
      </c>
      <c r="AA88" s="173">
        <f>IF(AA$3="YES",$R88*AA$4/100,0)</f>
        <v/>
      </c>
      <c r="AB88" s="173">
        <f>IF(AB$3="YES",$R88*AB$4/100,0)</f>
        <v/>
      </c>
      <c r="AC88" s="173">
        <f>$R88*AC$4/100</f>
        <v/>
      </c>
      <c r="AD88" s="172">
        <f>SUM(S88:AC88)</f>
        <v/>
      </c>
      <c r="AE88" s="172">
        <f>R88+AD88</f>
        <v/>
      </c>
      <c r="AF88" s="172">
        <f>IF(E88="Make",AE88,AE88/2)</f>
        <v/>
      </c>
      <c r="AG88" s="172">
        <f>((AF88-MOD(AF88,8))/8)+(IF(MOD(AF88,8)=0,0,IF(MOD(AF88,8)&gt;4,1,0.5)))</f>
        <v/>
      </c>
      <c r="AH88" s="174" t="n"/>
      <c r="AI88" s="174" t="n"/>
      <c r="AJ88" s="175">
        <f>ROUNDUP((AH88+AI88+AG88)/3,0)</f>
        <v/>
      </c>
      <c r="AK88" s="47" t="n"/>
    </row>
    <row r="89" ht="15" customHeight="1">
      <c r="A89" s="83" t="n"/>
      <c r="B89" s="48" t="n"/>
      <c r="C89" s="48" t="n"/>
      <c r="D89" s="48" t="n"/>
      <c r="E89" s="43" t="n"/>
      <c r="F89" s="43" t="n"/>
      <c r="G89" s="44" t="n"/>
      <c r="H89" s="45" t="n"/>
      <c r="I89" s="171" t="n"/>
      <c r="J89" s="171" t="n"/>
      <c r="K89" s="171" t="n"/>
      <c r="L89" s="171" t="n"/>
      <c r="M89" s="171" t="n"/>
      <c r="N89" s="171" t="n"/>
      <c r="O89" s="171" t="n"/>
      <c r="P89" s="171" t="n"/>
      <c r="Q89" s="171" t="n"/>
      <c r="R89" s="172">
        <f>_xlfn.CEILING.MATH(SUM(I89:P89)*Q89)</f>
        <v/>
      </c>
      <c r="S89" s="173">
        <f>IF(S$3="YES",$R89*S$4/100,0)</f>
        <v/>
      </c>
      <c r="T89" s="173">
        <f>IF(T$3="YES",$R89*T$4/100,0)</f>
        <v/>
      </c>
      <c r="U89" s="173">
        <f>IF(U$3="YES",$R89*U$4/100,0)</f>
        <v/>
      </c>
      <c r="V89" s="173">
        <f>IF(V$3="YES",$R89*V$4/100,0)</f>
        <v/>
      </c>
      <c r="W89" s="173">
        <f>IF(W$3="YES",$R89*W$4/100,0)</f>
        <v/>
      </c>
      <c r="X89" s="173">
        <f>IF(X$3="YES",$R89*X$4/100,0)</f>
        <v/>
      </c>
      <c r="Y89" s="173">
        <f>IF(Y$3="YES",$R89*Y$4/100,0)</f>
        <v/>
      </c>
      <c r="Z89" s="173">
        <f>IF(Z$3="YES",$R89*Z$4/100,0)</f>
        <v/>
      </c>
      <c r="AA89" s="173">
        <f>IF(AA$3="YES",$R89*AA$4/100,0)</f>
        <v/>
      </c>
      <c r="AB89" s="173">
        <f>IF(AB$3="YES",$R89*AB$4/100,0)</f>
        <v/>
      </c>
      <c r="AC89" s="173">
        <f>$R89*AC$4/100</f>
        <v/>
      </c>
      <c r="AD89" s="172">
        <f>SUM(S89:AC89)</f>
        <v/>
      </c>
      <c r="AE89" s="172">
        <f>R89+AD89</f>
        <v/>
      </c>
      <c r="AF89" s="172">
        <f>IF(E89="Make",AE89,AE89/2)</f>
        <v/>
      </c>
      <c r="AG89" s="172">
        <f>((AF89-MOD(AF89,8))/8)+(IF(MOD(AF89,8)=0,0,IF(MOD(AF89,8)&gt;4,1,0.5)))</f>
        <v/>
      </c>
      <c r="AH89" s="174" t="n"/>
      <c r="AI89" s="174" t="n"/>
      <c r="AJ89" s="175">
        <f>ROUNDUP((AH89+AI89+AG89)/3,0)</f>
        <v/>
      </c>
      <c r="AK89" s="47" t="n"/>
    </row>
    <row r="90" ht="15" customHeight="1">
      <c r="A90" s="83" t="n"/>
      <c r="B90" s="48" t="n"/>
      <c r="C90" s="48" t="n"/>
      <c r="D90" s="104" t="n"/>
      <c r="E90" s="43" t="n"/>
      <c r="F90" s="43" t="n"/>
      <c r="G90" s="44" t="n"/>
      <c r="H90" s="45" t="n"/>
      <c r="I90" s="171" t="n"/>
      <c r="J90" s="171" t="n"/>
      <c r="K90" s="171" t="n"/>
      <c r="L90" s="171" t="n"/>
      <c r="M90" s="171" t="n"/>
      <c r="N90" s="171" t="n"/>
      <c r="O90" s="171" t="n"/>
      <c r="P90" s="171" t="n"/>
      <c r="Q90" s="171" t="n"/>
      <c r="R90" s="172">
        <f>_xlfn.CEILING.MATH(SUM(I90:P90)*Q90)</f>
        <v/>
      </c>
      <c r="S90" s="173">
        <f>IF(S$3="YES",$R90*S$4/100,0)</f>
        <v/>
      </c>
      <c r="T90" s="173">
        <f>IF(T$3="YES",$R90*T$4/100,0)</f>
        <v/>
      </c>
      <c r="U90" s="173">
        <f>IF(U$3="YES",$R90*U$4/100,0)</f>
        <v/>
      </c>
      <c r="V90" s="173">
        <f>IF(V$3="YES",$R90*V$4/100,0)</f>
        <v/>
      </c>
      <c r="W90" s="173">
        <f>IF(W$3="YES",$R90*W$4/100,0)</f>
        <v/>
      </c>
      <c r="X90" s="173">
        <f>IF(X$3="YES",$R90*X$4/100,0)</f>
        <v/>
      </c>
      <c r="Y90" s="173">
        <f>IF(Y$3="YES",$R90*Y$4/100,0)</f>
        <v/>
      </c>
      <c r="Z90" s="173">
        <f>IF(Z$3="YES",$R90*Z$4/100,0)</f>
        <v/>
      </c>
      <c r="AA90" s="173">
        <f>IF(AA$3="YES",$R90*AA$4/100,0)</f>
        <v/>
      </c>
      <c r="AB90" s="173">
        <f>IF(AB$3="YES",$R90*AB$4/100,0)</f>
        <v/>
      </c>
      <c r="AC90" s="173">
        <f>$R90*AC$4/100</f>
        <v/>
      </c>
      <c r="AD90" s="172">
        <f>SUM(S90:AC90)</f>
        <v/>
      </c>
      <c r="AE90" s="172">
        <f>R90+AD90</f>
        <v/>
      </c>
      <c r="AF90" s="172">
        <f>IF(E90="Make",AE90,AE90/2)</f>
        <v/>
      </c>
      <c r="AG90" s="172">
        <f>((AF90-MOD(AF90,8))/8)+(IF(MOD(AF90,8)=0,0,IF(MOD(AF90,8)&gt;4,1,0.5)))</f>
        <v/>
      </c>
      <c r="AH90" s="174" t="n"/>
      <c r="AI90" s="174" t="n"/>
      <c r="AJ90" s="175">
        <f>ROUNDUP((AH90+AI90+AG90)/3,0)</f>
        <v/>
      </c>
      <c r="AK90" s="47" t="n"/>
    </row>
    <row r="91" ht="15" customHeight="1">
      <c r="A91" s="83" t="n"/>
      <c r="B91" s="48" t="n"/>
      <c r="C91" s="48" t="n"/>
      <c r="D91" s="104" t="n"/>
      <c r="E91" s="43" t="n"/>
      <c r="F91" s="43" t="n"/>
      <c r="G91" s="44" t="n"/>
      <c r="H91" s="45" t="n"/>
      <c r="I91" s="171" t="n"/>
      <c r="J91" s="171" t="n"/>
      <c r="K91" s="171" t="n"/>
      <c r="L91" s="171" t="n"/>
      <c r="M91" s="171" t="n"/>
      <c r="N91" s="171" t="n"/>
      <c r="O91" s="171" t="n"/>
      <c r="P91" s="171" t="n"/>
      <c r="Q91" s="171" t="n"/>
      <c r="R91" s="172">
        <f>_xlfn.CEILING.MATH(SUM(I91:P91)*Q91)</f>
        <v/>
      </c>
      <c r="S91" s="173">
        <f>IF(S$3="YES",$R91*S$4/100,0)</f>
        <v/>
      </c>
      <c r="T91" s="173">
        <f>IF(T$3="YES",$R91*T$4/100,0)</f>
        <v/>
      </c>
      <c r="U91" s="173">
        <f>IF(U$3="YES",$R91*U$4/100,0)</f>
        <v/>
      </c>
      <c r="V91" s="173">
        <f>IF(V$3="YES",$R91*V$4/100,0)</f>
        <v/>
      </c>
      <c r="W91" s="173">
        <f>IF(W$3="YES",$R91*W$4/100,0)</f>
        <v/>
      </c>
      <c r="X91" s="173">
        <f>IF(X$3="YES",$R91*X$4/100,0)</f>
        <v/>
      </c>
      <c r="Y91" s="173">
        <f>IF(Y$3="YES",$R91*Y$4/100,0)</f>
        <v/>
      </c>
      <c r="Z91" s="173">
        <f>IF(Z$3="YES",$R91*Z$4/100,0)</f>
        <v/>
      </c>
      <c r="AA91" s="173">
        <f>IF(AA$3="YES",$R91*AA$4/100,0)</f>
        <v/>
      </c>
      <c r="AB91" s="173">
        <f>IF(AB$3="YES",$R91*AB$4/100,0)</f>
        <v/>
      </c>
      <c r="AC91" s="173">
        <f>$R91*AC$4/100</f>
        <v/>
      </c>
      <c r="AD91" s="172">
        <f>SUM(S91:AC91)</f>
        <v/>
      </c>
      <c r="AE91" s="172">
        <f>R91+AD91</f>
        <v/>
      </c>
      <c r="AF91" s="172">
        <f>IF(E91="Make",AE91,AE91/2)</f>
        <v/>
      </c>
      <c r="AG91" s="172">
        <f>((AF91-MOD(AF91,8))/8)+(IF(MOD(AF91,8)=0,0,IF(MOD(AF91,8)&gt;4,1,0.5)))</f>
        <v/>
      </c>
      <c r="AH91" s="174" t="n"/>
      <c r="AI91" s="174" t="n"/>
      <c r="AJ91" s="175">
        <f>ROUNDUP((AH91+AI91+AG91)/3,0)</f>
        <v/>
      </c>
      <c r="AK91" s="47" t="n"/>
    </row>
    <row r="92" ht="15" customHeight="1">
      <c r="A92" s="83" t="n"/>
      <c r="B92" s="48" t="n"/>
      <c r="C92" s="48" t="n"/>
      <c r="D92" s="104" t="n"/>
      <c r="E92" s="43" t="n"/>
      <c r="F92" s="43" t="n"/>
      <c r="G92" s="44" t="n"/>
      <c r="H92" s="45" t="n"/>
      <c r="I92" s="171" t="n"/>
      <c r="J92" s="171" t="n"/>
      <c r="K92" s="171" t="n"/>
      <c r="L92" s="171" t="n"/>
      <c r="M92" s="171" t="n"/>
      <c r="N92" s="171" t="n"/>
      <c r="O92" s="171" t="n"/>
      <c r="P92" s="171" t="n"/>
      <c r="Q92" s="171" t="n"/>
      <c r="R92" s="172">
        <f>_xlfn.CEILING.MATH(SUM(I92:P92)*Q92)</f>
        <v/>
      </c>
      <c r="S92" s="173">
        <f>IF(S$3="YES",$R92*S$4/100,0)</f>
        <v/>
      </c>
      <c r="T92" s="173">
        <f>IF(T$3="YES",$R92*T$4/100,0)</f>
        <v/>
      </c>
      <c r="U92" s="173">
        <f>IF(U$3="YES",$R92*U$4/100,0)</f>
        <v/>
      </c>
      <c r="V92" s="173">
        <f>IF(V$3="YES",$R92*V$4/100,0)</f>
        <v/>
      </c>
      <c r="W92" s="173">
        <f>IF(W$3="YES",$R92*W$4/100,0)</f>
        <v/>
      </c>
      <c r="X92" s="173">
        <f>IF(X$3="YES",$R92*X$4/100,0)</f>
        <v/>
      </c>
      <c r="Y92" s="173">
        <f>IF(Y$3="YES",$R92*Y$4/100,0)</f>
        <v/>
      </c>
      <c r="Z92" s="173">
        <f>IF(Z$3="YES",$R92*Z$4/100,0)</f>
        <v/>
      </c>
      <c r="AA92" s="173">
        <f>IF(AA$3="YES",$R92*AA$4/100,0)</f>
        <v/>
      </c>
      <c r="AB92" s="173">
        <f>IF(AB$3="YES",$R92*AB$4/100,0)</f>
        <v/>
      </c>
      <c r="AC92" s="173">
        <f>$R92*AC$4/100</f>
        <v/>
      </c>
      <c r="AD92" s="172">
        <f>SUM(S92:AC92)</f>
        <v/>
      </c>
      <c r="AE92" s="172">
        <f>R92+AD92</f>
        <v/>
      </c>
      <c r="AF92" s="172">
        <f>IF(E92="Make",AE92,AE92/2)</f>
        <v/>
      </c>
      <c r="AG92" s="172">
        <f>((AF92-MOD(AF92,8))/8)+(IF(MOD(AF92,8)=0,0,IF(MOD(AF92,8)&gt;4,1,0.5)))</f>
        <v/>
      </c>
      <c r="AH92" s="174" t="n"/>
      <c r="AI92" s="174" t="n"/>
      <c r="AJ92" s="175">
        <f>ROUNDUP((AH92+AI92+AG92)/3,0)</f>
        <v/>
      </c>
      <c r="AK92" s="47" t="n"/>
    </row>
    <row r="93" ht="15" customHeight="1">
      <c r="A93" s="83" t="n"/>
      <c r="B93" s="48" t="n"/>
      <c r="C93" s="48" t="n"/>
      <c r="D93" s="48" t="n"/>
      <c r="E93" s="43" t="n"/>
      <c r="F93" s="43" t="n"/>
      <c r="G93" s="44" t="n"/>
      <c r="H93" s="45" t="n"/>
      <c r="I93" s="171" t="n"/>
      <c r="J93" s="171" t="n"/>
      <c r="K93" s="171" t="n"/>
      <c r="L93" s="171" t="n"/>
      <c r="M93" s="171" t="n"/>
      <c r="N93" s="171" t="n"/>
      <c r="O93" s="171" t="n"/>
      <c r="P93" s="171" t="n"/>
      <c r="Q93" s="171" t="n"/>
      <c r="R93" s="172">
        <f>_xlfn.CEILING.MATH(SUM(I93:P93)*Q93)</f>
        <v/>
      </c>
      <c r="S93" s="173">
        <f>IF(S$3="YES",$R93*S$4/100,0)</f>
        <v/>
      </c>
      <c r="T93" s="173">
        <f>IF(T$3="YES",$R93*T$4/100,0)</f>
        <v/>
      </c>
      <c r="U93" s="173">
        <f>IF(U$3="YES",$R93*U$4/100,0)</f>
        <v/>
      </c>
      <c r="V93" s="173">
        <f>IF(V$3="YES",$R93*V$4/100,0)</f>
        <v/>
      </c>
      <c r="W93" s="173">
        <f>IF(W$3="YES",$R93*W$4/100,0)</f>
        <v/>
      </c>
      <c r="X93" s="173">
        <f>IF(X$3="YES",$R93*X$4/100,0)</f>
        <v/>
      </c>
      <c r="Y93" s="173">
        <f>IF(Y$3="YES",$R93*Y$4/100,0)</f>
        <v/>
      </c>
      <c r="Z93" s="173">
        <f>IF(Z$3="YES",$R93*Z$4/100,0)</f>
        <v/>
      </c>
      <c r="AA93" s="173">
        <f>IF(AA$3="YES",$R93*AA$4/100,0)</f>
        <v/>
      </c>
      <c r="AB93" s="173">
        <f>IF(AB$3="YES",$R93*AB$4/100,0)</f>
        <v/>
      </c>
      <c r="AC93" s="173">
        <f>$R93*AC$4/100</f>
        <v/>
      </c>
      <c r="AD93" s="172">
        <f>SUM(S93:AC93)</f>
        <v/>
      </c>
      <c r="AE93" s="172">
        <f>R93+AD93</f>
        <v/>
      </c>
      <c r="AF93" s="172">
        <f>IF(E93="Make",AE93,AE93/2)</f>
        <v/>
      </c>
      <c r="AG93" s="172">
        <f>((AF93-MOD(AF93,8))/8)+(IF(MOD(AF93,8)=0,0,IF(MOD(AF93,8)&gt;4,1,0.5)))</f>
        <v/>
      </c>
      <c r="AH93" s="174" t="n"/>
      <c r="AI93" s="174" t="n"/>
      <c r="AJ93" s="175">
        <f>ROUNDUP((AH93+AI93+AG93)/3,0)</f>
        <v/>
      </c>
      <c r="AK93" s="47" t="n"/>
    </row>
    <row r="94" ht="15" customHeight="1">
      <c r="A94" s="83" t="n"/>
      <c r="B94" s="48" t="n"/>
      <c r="C94" s="48" t="n"/>
      <c r="D94" s="104" t="n"/>
      <c r="E94" s="43" t="n"/>
      <c r="F94" s="43" t="n"/>
      <c r="G94" s="44" t="n"/>
      <c r="H94" s="45" t="n"/>
      <c r="I94" s="171" t="n"/>
      <c r="J94" s="171" t="n"/>
      <c r="K94" s="171" t="n"/>
      <c r="L94" s="171" t="n"/>
      <c r="M94" s="171" t="n"/>
      <c r="N94" s="171" t="n"/>
      <c r="O94" s="171" t="n"/>
      <c r="P94" s="171" t="n"/>
      <c r="Q94" s="171" t="n"/>
      <c r="R94" s="172">
        <f>_xlfn.CEILING.MATH(SUM(I94:P94)*Q94)</f>
        <v/>
      </c>
      <c r="S94" s="173">
        <f>IF(S$3="YES",$R94*S$4/100,0)</f>
        <v/>
      </c>
      <c r="T94" s="173">
        <f>IF(T$3="YES",$R94*T$4/100,0)</f>
        <v/>
      </c>
      <c r="U94" s="173">
        <f>IF(U$3="YES",$R94*U$4/100,0)</f>
        <v/>
      </c>
      <c r="V94" s="173">
        <f>IF(V$3="YES",$R94*V$4/100,0)</f>
        <v/>
      </c>
      <c r="W94" s="173">
        <f>IF(W$3="YES",$R94*W$4/100,0)</f>
        <v/>
      </c>
      <c r="X94" s="173">
        <f>IF(X$3="YES",$R94*X$4/100,0)</f>
        <v/>
      </c>
      <c r="Y94" s="173">
        <f>IF(Y$3="YES",$R94*Y$4/100,0)</f>
        <v/>
      </c>
      <c r="Z94" s="173">
        <f>IF(Z$3="YES",$R94*Z$4/100,0)</f>
        <v/>
      </c>
      <c r="AA94" s="173">
        <f>IF(AA$3="YES",$R94*AA$4/100,0)</f>
        <v/>
      </c>
      <c r="AB94" s="173">
        <f>IF(AB$3="YES",$R94*AB$4/100,0)</f>
        <v/>
      </c>
      <c r="AC94" s="173">
        <f>$R94*AC$4/100</f>
        <v/>
      </c>
      <c r="AD94" s="172">
        <f>SUM(S94:AC94)</f>
        <v/>
      </c>
      <c r="AE94" s="172">
        <f>R94+AD94</f>
        <v/>
      </c>
      <c r="AF94" s="172">
        <f>IF(E94="Make",AE94,AE94/2)</f>
        <v/>
      </c>
      <c r="AG94" s="172">
        <f>((AF94-MOD(AF94,8))/8)+(IF(MOD(AF94,8)=0,0,IF(MOD(AF94,8)&gt;4,1,0.5)))</f>
        <v/>
      </c>
      <c r="AH94" s="174" t="n"/>
      <c r="AI94" s="174" t="n"/>
      <c r="AJ94" s="175">
        <f>ROUNDUP((AH94+AI94+AG94)/3,0)</f>
        <v/>
      </c>
      <c r="AK94" s="47" t="n"/>
    </row>
    <row r="95" ht="15" customHeight="1">
      <c r="A95" s="83" t="n"/>
      <c r="B95" s="48" t="n"/>
      <c r="C95" s="48" t="n"/>
      <c r="D95" s="48" t="n"/>
      <c r="E95" s="43" t="n"/>
      <c r="F95" s="43" t="n"/>
      <c r="G95" s="44" t="n"/>
      <c r="H95" s="45" t="n"/>
      <c r="I95" s="171" t="n"/>
      <c r="J95" s="171" t="n"/>
      <c r="K95" s="171" t="n"/>
      <c r="L95" s="171" t="n"/>
      <c r="M95" s="171" t="n"/>
      <c r="N95" s="171" t="n"/>
      <c r="O95" s="171" t="n"/>
      <c r="P95" s="171" t="n"/>
      <c r="Q95" s="171" t="n"/>
      <c r="R95" s="172">
        <f>_xlfn.CEILING.MATH(SUM(I95:P95)*Q95)</f>
        <v/>
      </c>
      <c r="S95" s="173">
        <f>IF(S$3="YES",$R95*S$4/100,0)</f>
        <v/>
      </c>
      <c r="T95" s="173">
        <f>IF(T$3="YES",$R95*T$4/100,0)</f>
        <v/>
      </c>
      <c r="U95" s="173">
        <f>IF(U$3="YES",$R95*U$4/100,0)</f>
        <v/>
      </c>
      <c r="V95" s="173">
        <f>IF(V$3="YES",$R95*V$4/100,0)</f>
        <v/>
      </c>
      <c r="W95" s="173">
        <f>IF(W$3="YES",$R95*W$4/100,0)</f>
        <v/>
      </c>
      <c r="X95" s="173">
        <f>IF(X$3="YES",$R95*X$4/100,0)</f>
        <v/>
      </c>
      <c r="Y95" s="173">
        <f>IF(Y$3="YES",$R95*Y$4/100,0)</f>
        <v/>
      </c>
      <c r="Z95" s="173">
        <f>IF(Z$3="YES",$R95*Z$4/100,0)</f>
        <v/>
      </c>
      <c r="AA95" s="173">
        <f>IF(AA$3="YES",$R95*AA$4/100,0)</f>
        <v/>
      </c>
      <c r="AB95" s="173">
        <f>IF(AB$3="YES",$R95*AB$4/100,0)</f>
        <v/>
      </c>
      <c r="AC95" s="173">
        <f>$R95*AC$4/100</f>
        <v/>
      </c>
      <c r="AD95" s="172">
        <f>SUM(S95:AC95)</f>
        <v/>
      </c>
      <c r="AE95" s="172">
        <f>R95+AD95</f>
        <v/>
      </c>
      <c r="AF95" s="172">
        <f>IF(E95="Make",AE95,AE95/2)</f>
        <v/>
      </c>
      <c r="AG95" s="172">
        <f>((AF95-MOD(AF95,8))/8)+(IF(MOD(AF95,8)=0,0,IF(MOD(AF95,8)&gt;4,1,0.5)))</f>
        <v/>
      </c>
      <c r="AH95" s="174" t="n"/>
      <c r="AI95" s="174" t="n"/>
      <c r="AJ95" s="175">
        <f>ROUNDUP((AH95+AI95+AG95)/3,0)</f>
        <v/>
      </c>
      <c r="AK95" s="47" t="n"/>
    </row>
    <row r="96" ht="15" customHeight="1">
      <c r="A96" s="83" t="n"/>
      <c r="B96" s="48" t="n"/>
      <c r="C96" s="48" t="n"/>
      <c r="D96" s="104" t="n"/>
      <c r="E96" s="43" t="n"/>
      <c r="F96" s="43" t="n"/>
      <c r="G96" s="44" t="n"/>
      <c r="H96" s="45" t="n"/>
      <c r="I96" s="171" t="n"/>
      <c r="J96" s="171" t="n"/>
      <c r="K96" s="171" t="n"/>
      <c r="L96" s="171" t="n"/>
      <c r="M96" s="171" t="n"/>
      <c r="N96" s="171" t="n"/>
      <c r="O96" s="171" t="n"/>
      <c r="P96" s="171" t="n"/>
      <c r="Q96" s="171" t="n"/>
      <c r="R96" s="172">
        <f>_xlfn.CEILING.MATH(SUM(I96:P96)*Q96)</f>
        <v/>
      </c>
      <c r="S96" s="173">
        <f>IF(S$3="YES",$R96*S$4/100,0)</f>
        <v/>
      </c>
      <c r="T96" s="173">
        <f>IF(T$3="YES",$R96*T$4/100,0)</f>
        <v/>
      </c>
      <c r="U96" s="173">
        <f>IF(U$3="YES",$R96*U$4/100,0)</f>
        <v/>
      </c>
      <c r="V96" s="173">
        <f>IF(V$3="YES",$R96*V$4/100,0)</f>
        <v/>
      </c>
      <c r="W96" s="173">
        <f>IF(W$3="YES",$R96*W$4/100,0)</f>
        <v/>
      </c>
      <c r="X96" s="173">
        <f>IF(X$3="YES",$R96*X$4/100,0)</f>
        <v/>
      </c>
      <c r="Y96" s="173">
        <f>IF(Y$3="YES",$R96*Y$4/100,0)</f>
        <v/>
      </c>
      <c r="Z96" s="173">
        <f>IF(Z$3="YES",$R96*Z$4/100,0)</f>
        <v/>
      </c>
      <c r="AA96" s="173">
        <f>IF(AA$3="YES",$R96*AA$4/100,0)</f>
        <v/>
      </c>
      <c r="AB96" s="173">
        <f>IF(AB$3="YES",$R96*AB$4/100,0)</f>
        <v/>
      </c>
      <c r="AC96" s="173">
        <f>$R96*AC$4/100</f>
        <v/>
      </c>
      <c r="AD96" s="172">
        <f>SUM(S96:AC96)</f>
        <v/>
      </c>
      <c r="AE96" s="172">
        <f>R96+AD96</f>
        <v/>
      </c>
      <c r="AF96" s="172">
        <f>IF(E96="Make",AE96,AE96/2)</f>
        <v/>
      </c>
      <c r="AG96" s="172">
        <f>((AF96-MOD(AF96,8))/8)+(IF(MOD(AF96,8)=0,0,IF(MOD(AF96,8)&gt;4,1,0.5)))</f>
        <v/>
      </c>
      <c r="AH96" s="174" t="n"/>
      <c r="AI96" s="174" t="n"/>
      <c r="AJ96" s="175">
        <f>ROUNDUP((AH96+AI96+AG96)/3,0)</f>
        <v/>
      </c>
      <c r="AK96" s="47" t="n"/>
    </row>
    <row r="97" ht="15" customHeight="1">
      <c r="A97" s="83" t="n"/>
      <c r="B97" s="48" t="n"/>
      <c r="C97" s="48" t="n"/>
      <c r="D97" s="104" t="n"/>
      <c r="E97" s="43" t="n"/>
      <c r="F97" s="43" t="n"/>
      <c r="G97" s="92" t="n"/>
      <c r="H97" s="92" t="n"/>
      <c r="I97" s="93" t="n"/>
      <c r="J97" s="93" t="n"/>
      <c r="K97" s="93" t="n"/>
      <c r="L97" s="93" t="n"/>
      <c r="M97" s="93" t="n"/>
      <c r="N97" s="93" t="n"/>
      <c r="O97" s="93" t="n"/>
      <c r="P97" s="93" t="n"/>
      <c r="Q97" s="93" t="n"/>
      <c r="R97" s="172">
        <f>_xlfn.CEILING.MATH(SUM(I97:P97)*Q97)</f>
        <v/>
      </c>
      <c r="S97" s="173">
        <f>IF(S$3="YES",$R97*S$4/100,0)</f>
        <v/>
      </c>
      <c r="T97" s="173">
        <f>IF(T$3="YES",$R97*T$4/100,0)</f>
        <v/>
      </c>
      <c r="U97" s="173">
        <f>IF(U$3="YES",$R97*U$4/100,0)</f>
        <v/>
      </c>
      <c r="V97" s="173">
        <f>IF(V$3="YES",$R97*V$4/100,0)</f>
        <v/>
      </c>
      <c r="W97" s="173">
        <f>IF(W$3="YES",$R97*W$4/100,0)</f>
        <v/>
      </c>
      <c r="X97" s="173">
        <f>IF(X$3="YES",$R97*X$4/100,0)</f>
        <v/>
      </c>
      <c r="Y97" s="173">
        <f>IF(Y$3="YES",$R97*Y$4/100,0)</f>
        <v/>
      </c>
      <c r="Z97" s="173">
        <f>IF(Z$3="YES",$R97*Z$4/100,0)</f>
        <v/>
      </c>
      <c r="AA97" s="173">
        <f>IF(AA$3="YES",$R97*AA$4/100,0)</f>
        <v/>
      </c>
      <c r="AB97" s="173">
        <f>IF(AB$3="YES",$R97*AB$4/100,0)</f>
        <v/>
      </c>
      <c r="AC97" s="173">
        <f>$R97*AC$4/100</f>
        <v/>
      </c>
      <c r="AD97" s="172">
        <f>SUM(S97:AC97)</f>
        <v/>
      </c>
      <c r="AE97" s="172">
        <f>R97+AD97</f>
        <v/>
      </c>
      <c r="AF97" s="172">
        <f>IF(E97="Make",AE97,AE97/2)</f>
        <v/>
      </c>
      <c r="AG97" s="172">
        <f>((AF97-MOD(AF97,8))/8)+(IF(MOD(AF97,8)=0,0,IF(MOD(AF97,8)&gt;4,1,0.5)))</f>
        <v/>
      </c>
      <c r="AH97" s="174" t="n"/>
      <c r="AI97" s="174" t="n"/>
      <c r="AJ97" s="175">
        <f>ROUNDUP((AH97+AI97+AG97)/3,0)</f>
        <v/>
      </c>
      <c r="AK97" s="47" t="n"/>
    </row>
    <row r="98" ht="15" customHeight="1">
      <c r="A98" s="83" t="n"/>
      <c r="B98" s="48" t="n"/>
      <c r="C98" s="48" t="n"/>
      <c r="D98" s="104" t="n"/>
      <c r="E98" s="43" t="n"/>
      <c r="F98" s="43" t="n"/>
      <c r="G98" s="92" t="n"/>
      <c r="H98" s="92" t="n"/>
      <c r="I98" s="93" t="n"/>
      <c r="J98" s="93" t="n"/>
      <c r="K98" s="93" t="n"/>
      <c r="L98" s="93" t="n"/>
      <c r="M98" s="93" t="n"/>
      <c r="N98" s="93" t="n"/>
      <c r="O98" s="93" t="n"/>
      <c r="P98" s="93" t="n"/>
      <c r="Q98" s="93" t="n"/>
      <c r="R98" s="172">
        <f>_xlfn.CEILING.MATH(SUM(I98:P98)*Q98)</f>
        <v/>
      </c>
      <c r="S98" s="173">
        <f>IF(S$3="YES",$R98*S$4/100,0)</f>
        <v/>
      </c>
      <c r="T98" s="173">
        <f>IF(T$3="YES",$R98*T$4/100,0)</f>
        <v/>
      </c>
      <c r="U98" s="173">
        <f>IF(U$3="YES",$R98*U$4/100,0)</f>
        <v/>
      </c>
      <c r="V98" s="173">
        <f>IF(V$3="YES",$R98*V$4/100,0)</f>
        <v/>
      </c>
      <c r="W98" s="173">
        <f>IF(W$3="YES",$R98*W$4/100,0)</f>
        <v/>
      </c>
      <c r="X98" s="173">
        <f>IF(X$3="YES",$R98*X$4/100,0)</f>
        <v/>
      </c>
      <c r="Y98" s="173">
        <f>IF(Y$3="YES",$R98*Y$4/100,0)</f>
        <v/>
      </c>
      <c r="Z98" s="173">
        <f>IF(Z$3="YES",$R98*Z$4/100,0)</f>
        <v/>
      </c>
      <c r="AA98" s="173">
        <f>IF(AA$3="YES",$R98*AA$4/100,0)</f>
        <v/>
      </c>
      <c r="AB98" s="173">
        <f>IF(AB$3="YES",$R98*AB$4/100,0)</f>
        <v/>
      </c>
      <c r="AC98" s="173">
        <f>$R98*AC$4/100</f>
        <v/>
      </c>
      <c r="AD98" s="172">
        <f>SUM(S98:AC98)</f>
        <v/>
      </c>
      <c r="AE98" s="172">
        <f>R98+AD98</f>
        <v/>
      </c>
      <c r="AF98" s="172">
        <f>IF(E98="Make",AE98,AE98/2)</f>
        <v/>
      </c>
      <c r="AG98" s="172">
        <f>((AF98-MOD(AF98,8))/8)+(IF(MOD(AF98,8)=0,0,IF(MOD(AF98,8)&gt;4,1,0.5)))</f>
        <v/>
      </c>
      <c r="AH98" s="174" t="n"/>
      <c r="AI98" s="174" t="n"/>
      <c r="AJ98" s="175">
        <f>ROUNDUP((AH98+AI98+AG98)/3,0)</f>
        <v/>
      </c>
      <c r="AK98" s="47" t="n"/>
    </row>
    <row r="99" ht="15" customHeight="1">
      <c r="A99" s="83" t="n"/>
      <c r="B99" s="48" t="n"/>
      <c r="C99" s="48" t="n"/>
      <c r="D99" s="104" t="n"/>
      <c r="E99" s="43" t="n"/>
      <c r="F99" s="43" t="n"/>
      <c r="G99" s="44" t="n"/>
      <c r="H99" s="45" t="n"/>
      <c r="I99" s="171" t="n"/>
      <c r="J99" s="171" t="n"/>
      <c r="K99" s="171" t="n"/>
      <c r="L99" s="171" t="n"/>
      <c r="M99" s="171" t="n"/>
      <c r="N99" s="171" t="n"/>
      <c r="O99" s="93" t="n"/>
      <c r="P99" s="171" t="n"/>
      <c r="Q99" s="171" t="n"/>
      <c r="R99" s="172">
        <f>_xlfn.CEILING.MATH(SUM(I99:P99)*Q99)</f>
        <v/>
      </c>
      <c r="S99" s="173">
        <f>IF(S$3="YES",$R99*S$4/100,0)</f>
        <v/>
      </c>
      <c r="T99" s="173">
        <f>IF(T$3="YES",$R99*T$4/100,0)</f>
        <v/>
      </c>
      <c r="U99" s="173">
        <f>IF(U$3="YES",$R99*U$4/100,0)</f>
        <v/>
      </c>
      <c r="V99" s="173">
        <f>IF(V$3="YES",$R99*V$4/100,0)</f>
        <v/>
      </c>
      <c r="W99" s="173">
        <f>IF(W$3="YES",$R99*W$4/100,0)</f>
        <v/>
      </c>
      <c r="X99" s="173">
        <f>IF(X$3="YES",$R99*X$4/100,0)</f>
        <v/>
      </c>
      <c r="Y99" s="173">
        <f>IF(Y$3="YES",$R99*Y$4/100,0)</f>
        <v/>
      </c>
      <c r="Z99" s="173">
        <f>IF(Z$3="YES",$R99*Z$4/100,0)</f>
        <v/>
      </c>
      <c r="AA99" s="173">
        <f>IF(AA$3="YES",$R99*AA$4/100,0)</f>
        <v/>
      </c>
      <c r="AB99" s="173">
        <f>IF(AB$3="YES",$R99*AB$4/100,0)</f>
        <v/>
      </c>
      <c r="AC99" s="173">
        <f>$R99*AC$4/100</f>
        <v/>
      </c>
      <c r="AD99" s="172">
        <f>SUM(S99:AC99)</f>
        <v/>
      </c>
      <c r="AE99" s="172">
        <f>R99+AD99</f>
        <v/>
      </c>
      <c r="AF99" s="172">
        <f>IF(E99="Make",AE99,AE99/2)</f>
        <v/>
      </c>
      <c r="AG99" s="172">
        <f>((AF99-MOD(AF99,8))/8)+(IF(MOD(AF99,8)=0,0,IF(MOD(AF99,8)&gt;4,1,0.5)))</f>
        <v/>
      </c>
      <c r="AH99" s="174" t="n"/>
      <c r="AI99" s="174" t="n"/>
      <c r="AJ99" s="175">
        <f>ROUNDUP((AH99+AI99+AG99)/3,0)</f>
        <v/>
      </c>
      <c r="AK99" s="47" t="n"/>
    </row>
    <row r="100" ht="15" customHeight="1">
      <c r="A100" s="83" t="n"/>
      <c r="B100" s="48" t="n"/>
      <c r="C100" s="48" t="n"/>
      <c r="D100" s="104" t="n"/>
      <c r="E100" s="43" t="n"/>
      <c r="F100" s="43" t="n"/>
      <c r="G100" s="44" t="n"/>
      <c r="H100" s="45" t="n"/>
      <c r="I100" s="171" t="n"/>
      <c r="J100" s="171" t="n"/>
      <c r="K100" s="171" t="n"/>
      <c r="L100" s="171" t="n"/>
      <c r="M100" s="171" t="n"/>
      <c r="N100" s="171" t="n"/>
      <c r="O100" s="93" t="n"/>
      <c r="P100" s="171" t="n"/>
      <c r="Q100" s="171" t="n"/>
      <c r="R100" s="172">
        <f>_xlfn.CEILING.MATH(SUM(I100:P100)*Q100)</f>
        <v/>
      </c>
      <c r="S100" s="173">
        <f>IF(S$3="YES",$R100*S$4/100,0)</f>
        <v/>
      </c>
      <c r="T100" s="173">
        <f>IF(T$3="YES",$R100*T$4/100,0)</f>
        <v/>
      </c>
      <c r="U100" s="173">
        <f>IF(U$3="YES",$R100*U$4/100,0)</f>
        <v/>
      </c>
      <c r="V100" s="173">
        <f>IF(V$3="YES",$R100*V$4/100,0)</f>
        <v/>
      </c>
      <c r="W100" s="173">
        <f>IF(W$3="YES",$R100*W$4/100,0)</f>
        <v/>
      </c>
      <c r="X100" s="173">
        <f>IF(X$3="YES",$R100*X$4/100,0)</f>
        <v/>
      </c>
      <c r="Y100" s="173">
        <f>IF(Y$3="YES",$R100*Y$4/100,0)</f>
        <v/>
      </c>
      <c r="Z100" s="173">
        <f>IF(Z$3="YES",$R100*Z$4/100,0)</f>
        <v/>
      </c>
      <c r="AA100" s="173">
        <f>IF(AA$3="YES",$R100*AA$4/100,0)</f>
        <v/>
      </c>
      <c r="AB100" s="173">
        <f>IF(AB$3="YES",$R100*AB$4/100,0)</f>
        <v/>
      </c>
      <c r="AC100" s="173">
        <f>$R100*AC$4/100</f>
        <v/>
      </c>
      <c r="AD100" s="172">
        <f>SUM(S100:AC100)</f>
        <v/>
      </c>
      <c r="AE100" s="172">
        <f>R100+AD100</f>
        <v/>
      </c>
      <c r="AF100" s="172">
        <f>IF(E100="Make",AE100,AE100/2)</f>
        <v/>
      </c>
      <c r="AG100" s="172">
        <f>((AF100-MOD(AF100,8))/8)+(IF(MOD(AF100,8)=0,0,IF(MOD(AF100,8)&gt;4,1,0.5)))</f>
        <v/>
      </c>
      <c r="AH100" s="174" t="n"/>
      <c r="AI100" s="174" t="n"/>
      <c r="AJ100" s="175">
        <f>ROUNDUP((AH100+AI100+AG100)/3,0)</f>
        <v/>
      </c>
      <c r="AK100" s="47" t="n"/>
    </row>
    <row r="101" ht="15" customHeight="1">
      <c r="A101" s="83" t="n"/>
      <c r="B101" s="48" t="n"/>
      <c r="C101" s="48" t="n"/>
      <c r="D101" s="104" t="n"/>
      <c r="E101" s="43" t="n"/>
      <c r="F101" s="43" t="n"/>
      <c r="G101" s="44" t="n"/>
      <c r="H101" s="45" t="n"/>
      <c r="I101" s="171" t="n"/>
      <c r="J101" s="171" t="n"/>
      <c r="K101" s="171" t="n"/>
      <c r="L101" s="171" t="n"/>
      <c r="M101" s="171" t="n"/>
      <c r="N101" s="171" t="n"/>
      <c r="O101" s="93" t="n"/>
      <c r="P101" s="171" t="n"/>
      <c r="Q101" s="171" t="n"/>
      <c r="R101" s="172">
        <f>_xlfn.CEILING.MATH(SUM(I101:P101)*Q101)</f>
        <v/>
      </c>
      <c r="S101" s="173">
        <f>IF(S$3="YES",$R101*S$4/100,0)</f>
        <v/>
      </c>
      <c r="T101" s="173">
        <f>IF(T$3="YES",$R101*T$4/100,0)</f>
        <v/>
      </c>
      <c r="U101" s="173">
        <f>IF(U$3="YES",$R101*U$4/100,0)</f>
        <v/>
      </c>
      <c r="V101" s="173">
        <f>IF(V$3="YES",$R101*V$4/100,0)</f>
        <v/>
      </c>
      <c r="W101" s="173">
        <f>IF(W$3="YES",$R101*W$4/100,0)</f>
        <v/>
      </c>
      <c r="X101" s="173">
        <f>IF(X$3="YES",$R101*X$4/100,0)</f>
        <v/>
      </c>
      <c r="Y101" s="173">
        <f>IF(Y$3="YES",$R101*Y$4/100,0)</f>
        <v/>
      </c>
      <c r="Z101" s="173">
        <f>IF(Z$3="YES",$R101*Z$4/100,0)</f>
        <v/>
      </c>
      <c r="AA101" s="173">
        <f>IF(AA$3="YES",$R101*AA$4/100,0)</f>
        <v/>
      </c>
      <c r="AB101" s="173">
        <f>IF(AB$3="YES",$R101*AB$4/100,0)</f>
        <v/>
      </c>
      <c r="AC101" s="173">
        <f>$R101*AC$4/100</f>
        <v/>
      </c>
      <c r="AD101" s="172">
        <f>SUM(S101:AC101)</f>
        <v/>
      </c>
      <c r="AE101" s="172">
        <f>R101+AD101</f>
        <v/>
      </c>
      <c r="AF101" s="172">
        <f>IF(E101="Make",AE101,AE101/2)</f>
        <v/>
      </c>
      <c r="AG101" s="172">
        <f>((AF101-MOD(AF101,8))/8)+(IF(MOD(AF101,8)=0,0,IF(MOD(AF101,8)&gt;4,1,0.5)))</f>
        <v/>
      </c>
      <c r="AH101" s="174" t="n"/>
      <c r="AI101" s="174" t="n"/>
      <c r="AJ101" s="175">
        <f>ROUNDUP((AH101+AI101+AG101)/3,0)</f>
        <v/>
      </c>
      <c r="AK101" s="47" t="n"/>
    </row>
    <row r="102" ht="15" customHeight="1">
      <c r="A102" s="83" t="n"/>
      <c r="B102" s="48" t="n"/>
      <c r="C102" s="48" t="n"/>
      <c r="D102" s="104" t="n"/>
      <c r="E102" s="43" t="n"/>
      <c r="F102" s="43" t="n"/>
      <c r="G102" s="44" t="n"/>
      <c r="H102" s="45" t="n"/>
      <c r="I102" s="171" t="n"/>
      <c r="J102" s="171" t="n"/>
      <c r="K102" s="171" t="n"/>
      <c r="L102" s="171" t="n"/>
      <c r="M102" s="171" t="n"/>
      <c r="N102" s="171" t="n"/>
      <c r="O102" s="93" t="n"/>
      <c r="P102" s="171" t="n"/>
      <c r="Q102" s="171" t="n"/>
      <c r="R102" s="172">
        <f>_xlfn.CEILING.MATH(SUM(I102:P102)*Q102)</f>
        <v/>
      </c>
      <c r="S102" s="173">
        <f>IF(S$3="YES",$R102*S$4/100,0)</f>
        <v/>
      </c>
      <c r="T102" s="173">
        <f>IF(T$3="YES",$R102*T$4/100,0)</f>
        <v/>
      </c>
      <c r="U102" s="173">
        <f>IF(U$3="YES",$R102*U$4/100,0)</f>
        <v/>
      </c>
      <c r="V102" s="173">
        <f>IF(V$3="YES",$R102*V$4/100,0)</f>
        <v/>
      </c>
      <c r="W102" s="173">
        <f>IF(W$3="YES",$R102*W$4/100,0)</f>
        <v/>
      </c>
      <c r="X102" s="173">
        <f>IF(X$3="YES",$R102*X$4/100,0)</f>
        <v/>
      </c>
      <c r="Y102" s="173">
        <f>IF(Y$3="YES",$R102*Y$4/100,0)</f>
        <v/>
      </c>
      <c r="Z102" s="173">
        <f>IF(Z$3="YES",$R102*Z$4/100,0)</f>
        <v/>
      </c>
      <c r="AA102" s="173">
        <f>IF(AA$3="YES",$R102*AA$4/100,0)</f>
        <v/>
      </c>
      <c r="AB102" s="173">
        <f>IF(AB$3="YES",$R102*AB$4/100,0)</f>
        <v/>
      </c>
      <c r="AC102" s="173">
        <f>$R102*AC$4/100</f>
        <v/>
      </c>
      <c r="AD102" s="172">
        <f>SUM(S102:AC102)</f>
        <v/>
      </c>
      <c r="AE102" s="172">
        <f>R102+AD102</f>
        <v/>
      </c>
      <c r="AF102" s="172">
        <f>IF(E102="Make",AE102,AE102/2)</f>
        <v/>
      </c>
      <c r="AG102" s="172">
        <f>((AF102-MOD(AF102,8))/8)+(IF(MOD(AF102,8)=0,0,IF(MOD(AF102,8)&gt;4,1,0.5)))</f>
        <v/>
      </c>
      <c r="AH102" s="174" t="n"/>
      <c r="AI102" s="174" t="n"/>
      <c r="AJ102" s="175">
        <f>ROUNDUP((AH102+AI102+AG102)/3,0)</f>
        <v/>
      </c>
      <c r="AK102" s="47" t="n"/>
    </row>
    <row r="103" ht="15" customHeight="1">
      <c r="A103" s="83" t="n"/>
      <c r="B103" s="48" t="n"/>
      <c r="C103" s="48" t="n"/>
      <c r="D103" s="48" t="n"/>
      <c r="E103" s="43" t="n"/>
      <c r="F103" s="43" t="n"/>
      <c r="G103" s="44" t="n"/>
      <c r="H103" s="45" t="n"/>
      <c r="I103" s="171" t="n"/>
      <c r="J103" s="171" t="n"/>
      <c r="K103" s="171" t="n"/>
      <c r="L103" s="171" t="n"/>
      <c r="M103" s="171" t="n"/>
      <c r="N103" s="171" t="n"/>
      <c r="O103" s="171" t="n"/>
      <c r="P103" s="171" t="n"/>
      <c r="Q103" s="171" t="n"/>
      <c r="R103" s="172">
        <f>_xlfn.CEILING.MATH(SUM(I103:P103)*Q103)</f>
        <v/>
      </c>
      <c r="S103" s="173">
        <f>IF(S$3="YES",$R103*S$4/100,0)</f>
        <v/>
      </c>
      <c r="T103" s="173">
        <f>IF(T$3="YES",$R103*T$4/100,0)</f>
        <v/>
      </c>
      <c r="U103" s="173">
        <f>IF(U$3="YES",$R103*U$4/100,0)</f>
        <v/>
      </c>
      <c r="V103" s="173">
        <f>IF(V$3="YES",$R103*V$4/100,0)</f>
        <v/>
      </c>
      <c r="W103" s="173">
        <f>IF(W$3="YES",$R103*W$4/100,0)</f>
        <v/>
      </c>
      <c r="X103" s="173">
        <f>IF(X$3="YES",$R103*X$4/100,0)</f>
        <v/>
      </c>
      <c r="Y103" s="173">
        <f>IF(Y$3="YES",$R103*Y$4/100,0)</f>
        <v/>
      </c>
      <c r="Z103" s="173">
        <f>IF(Z$3="YES",$R103*Z$4/100,0)</f>
        <v/>
      </c>
      <c r="AA103" s="173">
        <f>IF(AA$3="YES",$R103*AA$4/100,0)</f>
        <v/>
      </c>
      <c r="AB103" s="173">
        <f>IF(AB$3="YES",$R103*AB$4/100,0)</f>
        <v/>
      </c>
      <c r="AC103" s="173">
        <f>$R103*AC$4/100</f>
        <v/>
      </c>
      <c r="AD103" s="172">
        <f>SUM(S103:AC103)</f>
        <v/>
      </c>
      <c r="AE103" s="172">
        <f>R103+AD103</f>
        <v/>
      </c>
      <c r="AF103" s="172">
        <f>IF(E103="Make",AE103,AE103/2)</f>
        <v/>
      </c>
      <c r="AG103" s="172">
        <f>((AF103-MOD(AF103,8))/8)+(IF(MOD(AF103,8)=0,0,IF(MOD(AF103,8)&gt;4,1,0.5)))</f>
        <v/>
      </c>
      <c r="AH103" s="174" t="n"/>
      <c r="AI103" s="174" t="n"/>
      <c r="AJ103" s="175">
        <f>ROUNDUP((AH103+AI103+AG103)/3,0)</f>
        <v/>
      </c>
      <c r="AK103" s="47" t="n"/>
    </row>
    <row r="104" ht="15" customHeight="1">
      <c r="A104" s="83" t="n"/>
      <c r="B104" s="48" t="n"/>
      <c r="C104" s="48" t="n"/>
      <c r="D104" s="104" t="n"/>
      <c r="E104" s="43" t="n"/>
      <c r="F104" s="43" t="n"/>
      <c r="G104" s="44" t="n"/>
      <c r="H104" s="45" t="n"/>
      <c r="I104" s="171" t="n"/>
      <c r="J104" s="171" t="n"/>
      <c r="K104" s="171" t="n"/>
      <c r="L104" s="171" t="n"/>
      <c r="M104" s="171" t="n"/>
      <c r="N104" s="171" t="n"/>
      <c r="O104" s="93" t="n"/>
      <c r="P104" s="171" t="n"/>
      <c r="Q104" s="171" t="n"/>
      <c r="R104" s="172">
        <f>_xlfn.CEILING.MATH(SUM(I104:P104)*Q104)</f>
        <v/>
      </c>
      <c r="S104" s="173">
        <f>IF(S$3="YES",$R104*S$4/100,0)</f>
        <v/>
      </c>
      <c r="T104" s="173">
        <f>IF(T$3="YES",$R104*T$4/100,0)</f>
        <v/>
      </c>
      <c r="U104" s="173">
        <f>IF(U$3="YES",$R104*U$4/100,0)</f>
        <v/>
      </c>
      <c r="V104" s="173">
        <f>IF(V$3="YES",$R104*V$4/100,0)</f>
        <v/>
      </c>
      <c r="W104" s="173">
        <f>IF(W$3="YES",$R104*W$4/100,0)</f>
        <v/>
      </c>
      <c r="X104" s="173">
        <f>IF(X$3="YES",$R104*X$4/100,0)</f>
        <v/>
      </c>
      <c r="Y104" s="173">
        <f>IF(Y$3="YES",$R104*Y$4/100,0)</f>
        <v/>
      </c>
      <c r="Z104" s="173">
        <f>IF(Z$3="YES",$R104*Z$4/100,0)</f>
        <v/>
      </c>
      <c r="AA104" s="173">
        <f>IF(AA$3="YES",$R104*AA$4/100,0)</f>
        <v/>
      </c>
      <c r="AB104" s="173">
        <f>IF(AB$3="YES",$R104*AB$4/100,0)</f>
        <v/>
      </c>
      <c r="AC104" s="173">
        <f>$R104*AC$4/100</f>
        <v/>
      </c>
      <c r="AD104" s="172">
        <f>SUM(S104:AC104)</f>
        <v/>
      </c>
      <c r="AE104" s="172">
        <f>R104+AD104</f>
        <v/>
      </c>
      <c r="AF104" s="172">
        <f>IF(E104="Make",AE104,AE104/2)</f>
        <v/>
      </c>
      <c r="AG104" s="172">
        <f>((AF104-MOD(AF104,8))/8)+(IF(MOD(AF104,8)=0,0,IF(MOD(AF104,8)&gt;4,1,0.5)))</f>
        <v/>
      </c>
      <c r="AH104" s="174" t="n"/>
      <c r="AI104" s="174" t="n"/>
      <c r="AJ104" s="175">
        <f>ROUNDUP((AH104+AI104+AG104)/3,0)</f>
        <v/>
      </c>
      <c r="AK104" s="47" t="n"/>
    </row>
    <row r="105" ht="15" customHeight="1">
      <c r="A105" s="83" t="n"/>
      <c r="B105" s="48" t="n"/>
      <c r="C105" s="48" t="n"/>
      <c r="D105" s="104" t="n"/>
      <c r="E105" s="43" t="n"/>
      <c r="F105" s="43" t="n"/>
      <c r="G105" s="44" t="n"/>
      <c r="H105" s="45" t="n"/>
      <c r="I105" s="171" t="n"/>
      <c r="J105" s="171" t="n"/>
      <c r="K105" s="171" t="n"/>
      <c r="L105" s="171" t="n"/>
      <c r="M105" s="171" t="n"/>
      <c r="N105" s="171" t="n"/>
      <c r="O105" s="93" t="n"/>
      <c r="P105" s="171" t="n"/>
      <c r="Q105" s="171" t="n"/>
      <c r="R105" s="172">
        <f>_xlfn.CEILING.MATH(SUM(I105:P105)*Q105)</f>
        <v/>
      </c>
      <c r="S105" s="173">
        <f>IF(S$3="YES",$R105*S$4/100,0)</f>
        <v/>
      </c>
      <c r="T105" s="173">
        <f>IF(T$3="YES",$R105*T$4/100,0)</f>
        <v/>
      </c>
      <c r="U105" s="173">
        <f>IF(U$3="YES",$R105*U$4/100,0)</f>
        <v/>
      </c>
      <c r="V105" s="173">
        <f>IF(V$3="YES",$R105*V$4/100,0)</f>
        <v/>
      </c>
      <c r="W105" s="173">
        <f>IF(W$3="YES",$R105*W$4/100,0)</f>
        <v/>
      </c>
      <c r="X105" s="173">
        <f>IF(X$3="YES",$R105*X$4/100,0)</f>
        <v/>
      </c>
      <c r="Y105" s="173">
        <f>IF(Y$3="YES",$R105*Y$4/100,0)</f>
        <v/>
      </c>
      <c r="Z105" s="173">
        <f>IF(Z$3="YES",$R105*Z$4/100,0)</f>
        <v/>
      </c>
      <c r="AA105" s="173">
        <f>IF(AA$3="YES",$R105*AA$4/100,0)</f>
        <v/>
      </c>
      <c r="AB105" s="173">
        <f>IF(AB$3="YES",$R105*AB$4/100,0)</f>
        <v/>
      </c>
      <c r="AC105" s="173">
        <f>$R105*AC$4/100</f>
        <v/>
      </c>
      <c r="AD105" s="172">
        <f>SUM(S105:AC105)</f>
        <v/>
      </c>
      <c r="AE105" s="172">
        <f>R105+AD105</f>
        <v/>
      </c>
      <c r="AF105" s="172">
        <f>IF(E105="Make",AE105,AE105/2)</f>
        <v/>
      </c>
      <c r="AG105" s="172">
        <f>((AF105-MOD(AF105,8))/8)+(IF(MOD(AF105,8)=0,0,IF(MOD(AF105,8)&gt;4,1,0.5)))</f>
        <v/>
      </c>
      <c r="AH105" s="174" t="n"/>
      <c r="AI105" s="174" t="n"/>
      <c r="AJ105" s="175">
        <f>ROUNDUP((AH105+AI105+AG105)/3,0)</f>
        <v/>
      </c>
      <c r="AK105" s="47" t="n"/>
    </row>
    <row r="106" ht="15" customHeight="1">
      <c r="A106" s="83" t="n"/>
      <c r="B106" s="48" t="n"/>
      <c r="C106" s="48" t="n"/>
      <c r="D106" s="48" t="n"/>
      <c r="E106" s="43" t="n"/>
      <c r="F106" s="43" t="n"/>
      <c r="G106" s="44" t="n"/>
      <c r="H106" s="45" t="n"/>
      <c r="I106" s="171" t="n"/>
      <c r="J106" s="171" t="n"/>
      <c r="K106" s="171" t="n"/>
      <c r="L106" s="171" t="n"/>
      <c r="M106" s="171" t="n"/>
      <c r="N106" s="171" t="n"/>
      <c r="O106" s="171" t="n"/>
      <c r="P106" s="171" t="n"/>
      <c r="Q106" s="171" t="n"/>
      <c r="R106" s="172">
        <f>_xlfn.CEILING.MATH(SUM(I106:P106)*Q106)</f>
        <v/>
      </c>
      <c r="S106" s="173">
        <f>IF(S$3="YES",$R106*S$4/100,0)</f>
        <v/>
      </c>
      <c r="T106" s="173">
        <f>IF(T$3="YES",$R106*T$4/100,0)</f>
        <v/>
      </c>
      <c r="U106" s="173">
        <f>IF(U$3="YES",$R106*U$4/100,0)</f>
        <v/>
      </c>
      <c r="V106" s="173">
        <f>IF(V$3="YES",$R106*V$4/100,0)</f>
        <v/>
      </c>
      <c r="W106" s="173">
        <f>IF(W$3="YES",$R106*W$4/100,0)</f>
        <v/>
      </c>
      <c r="X106" s="173">
        <f>IF(X$3="YES",$R106*X$4/100,0)</f>
        <v/>
      </c>
      <c r="Y106" s="173">
        <f>IF(Y$3="YES",$R106*Y$4/100,0)</f>
        <v/>
      </c>
      <c r="Z106" s="173">
        <f>IF(Z$3="YES",$R106*Z$4/100,0)</f>
        <v/>
      </c>
      <c r="AA106" s="173">
        <f>IF(AA$3="YES",$R106*AA$4/100,0)</f>
        <v/>
      </c>
      <c r="AB106" s="173">
        <f>IF(AB$3="YES",$R106*AB$4/100,0)</f>
        <v/>
      </c>
      <c r="AC106" s="173">
        <f>$R106*AC$4/100</f>
        <v/>
      </c>
      <c r="AD106" s="172">
        <f>SUM(S106:AC106)</f>
        <v/>
      </c>
      <c r="AE106" s="172">
        <f>R106+AD106</f>
        <v/>
      </c>
      <c r="AF106" s="172">
        <f>IF(E106="Make",AE106,AE106/2)</f>
        <v/>
      </c>
      <c r="AG106" s="172">
        <f>((AF106-MOD(AF106,8))/8)+(IF(MOD(AF106,8)=0,0,IF(MOD(AF106,8)&gt;4,1,0.5)))</f>
        <v/>
      </c>
      <c r="AH106" s="174" t="n"/>
      <c r="AI106" s="174" t="n"/>
      <c r="AJ106" s="175">
        <f>ROUNDUP((AH106+AI106+AG106)/3,0)</f>
        <v/>
      </c>
      <c r="AK106" s="47" t="n"/>
    </row>
    <row r="107" ht="15" customHeight="1">
      <c r="A107" s="83" t="n"/>
      <c r="B107" s="48" t="n"/>
      <c r="C107" s="48" t="n"/>
      <c r="D107" s="104" t="n"/>
      <c r="E107" s="43" t="n"/>
      <c r="F107" s="43" t="n"/>
      <c r="G107" s="44" t="n"/>
      <c r="H107" s="45" t="n"/>
      <c r="I107" s="171" t="n"/>
      <c r="J107" s="171" t="n"/>
      <c r="K107" s="171" t="n"/>
      <c r="L107" s="171" t="n"/>
      <c r="M107" s="171" t="n"/>
      <c r="N107" s="171" t="n"/>
      <c r="O107" s="93" t="n"/>
      <c r="P107" s="171" t="n"/>
      <c r="Q107" s="171" t="n"/>
      <c r="R107" s="172">
        <f>_xlfn.CEILING.MATH(SUM(I107:P107)*Q107)</f>
        <v/>
      </c>
      <c r="S107" s="173">
        <f>IF(S$3="YES",$R107*S$4/100,0)</f>
        <v/>
      </c>
      <c r="T107" s="173">
        <f>IF(T$3="YES",$R107*T$4/100,0)</f>
        <v/>
      </c>
      <c r="U107" s="173">
        <f>IF(U$3="YES",$R107*U$4/100,0)</f>
        <v/>
      </c>
      <c r="V107" s="173">
        <f>IF(V$3="YES",$R107*V$4/100,0)</f>
        <v/>
      </c>
      <c r="W107" s="173">
        <f>IF(W$3="YES",$R107*W$4/100,0)</f>
        <v/>
      </c>
      <c r="X107" s="173">
        <f>IF(X$3="YES",$R107*X$4/100,0)</f>
        <v/>
      </c>
      <c r="Y107" s="173">
        <f>IF(Y$3="YES",$R107*Y$4/100,0)</f>
        <v/>
      </c>
      <c r="Z107" s="173">
        <f>IF(Z$3="YES",$R107*Z$4/100,0)</f>
        <v/>
      </c>
      <c r="AA107" s="173">
        <f>IF(AA$3="YES",$R107*AA$4/100,0)</f>
        <v/>
      </c>
      <c r="AB107" s="173">
        <f>IF(AB$3="YES",$R107*AB$4/100,0)</f>
        <v/>
      </c>
      <c r="AC107" s="173">
        <f>$R107*AC$4/100</f>
        <v/>
      </c>
      <c r="AD107" s="172">
        <f>SUM(S107:AC107)</f>
        <v/>
      </c>
      <c r="AE107" s="172">
        <f>R107+AD107</f>
        <v/>
      </c>
      <c r="AF107" s="172">
        <f>IF(E107="Make",AE107,AE107/2)</f>
        <v/>
      </c>
      <c r="AG107" s="172">
        <f>((AF107-MOD(AF107,8))/8)+(IF(MOD(AF107,8)=0,0,IF(MOD(AF107,8)&gt;4,1,0.5)))</f>
        <v/>
      </c>
      <c r="AH107" s="174" t="n"/>
      <c r="AI107" s="174" t="n"/>
      <c r="AJ107" s="175">
        <f>ROUNDUP((AH107+AI107+AG107)/3,0)</f>
        <v/>
      </c>
      <c r="AK107" s="47" t="n"/>
    </row>
    <row r="108" ht="15" customHeight="1">
      <c r="A108" s="83" t="n"/>
      <c r="B108" s="48" t="n"/>
      <c r="C108" s="48" t="n"/>
      <c r="D108" s="48" t="n"/>
      <c r="E108" s="43" t="n"/>
      <c r="F108" s="43" t="n"/>
      <c r="G108" s="44" t="n"/>
      <c r="H108" s="45" t="n"/>
      <c r="I108" s="171" t="n"/>
      <c r="J108" s="171" t="n"/>
      <c r="K108" s="171" t="n"/>
      <c r="L108" s="171" t="n"/>
      <c r="M108" s="171" t="n"/>
      <c r="N108" s="171" t="n"/>
      <c r="O108" s="171" t="n"/>
      <c r="P108" s="171" t="n"/>
      <c r="Q108" s="171" t="n"/>
      <c r="R108" s="172">
        <f>_xlfn.CEILING.MATH(SUM(I108:P108)*Q108)</f>
        <v/>
      </c>
      <c r="S108" s="173">
        <f>IF(S$3="YES",$R108*S$4/100,0)</f>
        <v/>
      </c>
      <c r="T108" s="173">
        <f>IF(T$3="YES",$R108*T$4/100,0)</f>
        <v/>
      </c>
      <c r="U108" s="173">
        <f>IF(U$3="YES",$R108*U$4/100,0)</f>
        <v/>
      </c>
      <c r="V108" s="173">
        <f>IF(V$3="YES",$R108*V$4/100,0)</f>
        <v/>
      </c>
      <c r="W108" s="173">
        <f>IF(W$3="YES",$R108*W$4/100,0)</f>
        <v/>
      </c>
      <c r="X108" s="173">
        <f>IF(X$3="YES",$R108*X$4/100,0)</f>
        <v/>
      </c>
      <c r="Y108" s="173">
        <f>IF(Y$3="YES",$R108*Y$4/100,0)</f>
        <v/>
      </c>
      <c r="Z108" s="173">
        <f>IF(Z$3="YES",$R108*Z$4/100,0)</f>
        <v/>
      </c>
      <c r="AA108" s="173">
        <f>IF(AA$3="YES",$R108*AA$4/100,0)</f>
        <v/>
      </c>
      <c r="AB108" s="173">
        <f>IF(AB$3="YES",$R108*AB$4/100,0)</f>
        <v/>
      </c>
      <c r="AC108" s="173">
        <f>$R108*AC$4/100</f>
        <v/>
      </c>
      <c r="AD108" s="172">
        <f>SUM(S108:AC108)</f>
        <v/>
      </c>
      <c r="AE108" s="172">
        <f>R108+AD108</f>
        <v/>
      </c>
      <c r="AF108" s="172">
        <f>IF(E108="Make",AE108,AE108/2)</f>
        <v/>
      </c>
      <c r="AG108" s="172">
        <f>((AF108-MOD(AF108,8))/8)+(IF(MOD(AF108,8)=0,0,IF(MOD(AF108,8)&gt;4,1,0.5)))</f>
        <v/>
      </c>
      <c r="AH108" s="174" t="n"/>
      <c r="AI108" s="174" t="n"/>
      <c r="AJ108" s="175">
        <f>ROUNDUP((AH108+AI108+AG108)/3,0)</f>
        <v/>
      </c>
      <c r="AK108" s="47" t="n"/>
    </row>
    <row r="109" ht="15" customHeight="1">
      <c r="A109" s="83" t="n"/>
      <c r="B109" s="48" t="n"/>
      <c r="C109" s="48" t="n"/>
      <c r="D109" s="104" t="n"/>
      <c r="E109" s="43" t="n"/>
      <c r="F109" s="43" t="n"/>
      <c r="G109" s="44" t="n"/>
      <c r="H109" s="45" t="n"/>
      <c r="I109" s="171" t="n"/>
      <c r="J109" s="171" t="n"/>
      <c r="K109" s="171" t="n"/>
      <c r="L109" s="171" t="n"/>
      <c r="M109" s="171" t="n"/>
      <c r="N109" s="171" t="n"/>
      <c r="O109" s="171" t="n"/>
      <c r="P109" s="171" t="n"/>
      <c r="Q109" s="171" t="n"/>
      <c r="R109" s="172">
        <f>_xlfn.CEILING.MATH(SUM(I109:P109)*Q109)</f>
        <v/>
      </c>
      <c r="S109" s="173">
        <f>IF(S$3="YES",$R109*S$4/100,0)</f>
        <v/>
      </c>
      <c r="T109" s="173">
        <f>IF(T$3="YES",$R109*T$4/100,0)</f>
        <v/>
      </c>
      <c r="U109" s="173">
        <f>IF(U$3="YES",$R109*U$4/100,0)</f>
        <v/>
      </c>
      <c r="V109" s="173">
        <f>IF(V$3="YES",$R109*V$4/100,0)</f>
        <v/>
      </c>
      <c r="W109" s="173">
        <f>IF(W$3="YES",$R109*W$4/100,0)</f>
        <v/>
      </c>
      <c r="X109" s="173">
        <f>IF(X$3="YES",$R109*X$4/100,0)</f>
        <v/>
      </c>
      <c r="Y109" s="173">
        <f>IF(Y$3="YES",$R109*Y$4/100,0)</f>
        <v/>
      </c>
      <c r="Z109" s="173">
        <f>IF(Z$3="YES",$R109*Z$4/100,0)</f>
        <v/>
      </c>
      <c r="AA109" s="173">
        <f>IF(AA$3="YES",$R109*AA$4/100,0)</f>
        <v/>
      </c>
      <c r="AB109" s="173">
        <f>IF(AB$3="YES",$R109*AB$4/100,0)</f>
        <v/>
      </c>
      <c r="AC109" s="173">
        <f>$R109*AC$4/100</f>
        <v/>
      </c>
      <c r="AD109" s="172">
        <f>SUM(S109:AC109)</f>
        <v/>
      </c>
      <c r="AE109" s="172">
        <f>R109+AD109</f>
        <v/>
      </c>
      <c r="AF109" s="172">
        <f>IF(E109="Make",AE109,AE109/2)</f>
        <v/>
      </c>
      <c r="AG109" s="172">
        <f>((AF109-MOD(AF109,8))/8)+(IF(MOD(AF109,8)=0,0,IF(MOD(AF109,8)&gt;4,1,0.5)))</f>
        <v/>
      </c>
      <c r="AH109" s="174" t="n"/>
      <c r="AI109" s="174" t="n"/>
      <c r="AJ109" s="175">
        <f>ROUNDUP((AH109+AI109+AG109)/3,0)</f>
        <v/>
      </c>
      <c r="AK109" s="47" t="n"/>
    </row>
    <row r="110" ht="15" customHeight="1">
      <c r="A110" s="83" t="n"/>
      <c r="B110" s="48" t="n"/>
      <c r="C110" s="48" t="n"/>
      <c r="D110" s="104" t="n"/>
      <c r="E110" s="43" t="n"/>
      <c r="F110" s="43" t="n"/>
      <c r="G110" s="44" t="n"/>
      <c r="H110" s="45" t="n"/>
      <c r="I110" s="171" t="n"/>
      <c r="J110" s="171" t="n"/>
      <c r="K110" s="171" t="n"/>
      <c r="L110" s="171" t="n"/>
      <c r="M110" s="171" t="n"/>
      <c r="N110" s="171" t="n"/>
      <c r="O110" s="93" t="n"/>
      <c r="P110" s="171" t="n"/>
      <c r="Q110" s="171" t="n"/>
      <c r="R110" s="172">
        <f>_xlfn.CEILING.MATH(SUM(I110:P110)*Q110)</f>
        <v/>
      </c>
      <c r="S110" s="173">
        <f>IF(S$3="YES",$R110*S$4/100,0)</f>
        <v/>
      </c>
      <c r="T110" s="173">
        <f>IF(T$3="YES",$R110*T$4/100,0)</f>
        <v/>
      </c>
      <c r="U110" s="173">
        <f>IF(U$3="YES",$R110*U$4/100,0)</f>
        <v/>
      </c>
      <c r="V110" s="173">
        <f>IF(V$3="YES",$R110*V$4/100,0)</f>
        <v/>
      </c>
      <c r="W110" s="173">
        <f>IF(W$3="YES",$R110*W$4/100,0)</f>
        <v/>
      </c>
      <c r="X110" s="173">
        <f>IF(X$3="YES",$R110*X$4/100,0)</f>
        <v/>
      </c>
      <c r="Y110" s="173">
        <f>IF(Y$3="YES",$R110*Y$4/100,0)</f>
        <v/>
      </c>
      <c r="Z110" s="173">
        <f>IF(Z$3="YES",$R110*Z$4/100,0)</f>
        <v/>
      </c>
      <c r="AA110" s="173">
        <f>IF(AA$3="YES",$R110*AA$4/100,0)</f>
        <v/>
      </c>
      <c r="AB110" s="173">
        <f>IF(AB$3="YES",$R110*AB$4/100,0)</f>
        <v/>
      </c>
      <c r="AC110" s="173">
        <f>$R110*AC$4/100</f>
        <v/>
      </c>
      <c r="AD110" s="172">
        <f>SUM(S110:AC110)</f>
        <v/>
      </c>
      <c r="AE110" s="172">
        <f>R110+AD110</f>
        <v/>
      </c>
      <c r="AF110" s="172">
        <f>IF(E110="Make",AE110,AE110/2)</f>
        <v/>
      </c>
      <c r="AG110" s="172">
        <f>((AF110-MOD(AF110,8))/8)+(IF(MOD(AF110,8)=0,0,IF(MOD(AF110,8)&gt;4,1,0.5)))</f>
        <v/>
      </c>
      <c r="AH110" s="174" t="n"/>
      <c r="AI110" s="174" t="n"/>
      <c r="AJ110" s="175">
        <f>ROUNDUP((AH110+AI110+AG110)/3,0)</f>
        <v/>
      </c>
      <c r="AK110" s="47" t="n"/>
    </row>
    <row r="111" ht="15" customHeight="1">
      <c r="A111" s="83" t="n"/>
      <c r="B111" s="48" t="n"/>
      <c r="C111" s="48" t="n"/>
      <c r="D111" s="48" t="n"/>
      <c r="E111" s="43" t="n"/>
      <c r="F111" s="43" t="n"/>
      <c r="G111" s="44" t="n"/>
      <c r="H111" s="45" t="n"/>
      <c r="I111" s="171" t="n"/>
      <c r="J111" s="171" t="n"/>
      <c r="K111" s="171" t="n"/>
      <c r="L111" s="171" t="n"/>
      <c r="M111" s="171" t="n"/>
      <c r="N111" s="171" t="n"/>
      <c r="O111" s="171" t="n"/>
      <c r="P111" s="171" t="n"/>
      <c r="Q111" s="171" t="n"/>
      <c r="R111" s="172">
        <f>_xlfn.CEILING.MATH(SUM(I111:P111)*Q111)</f>
        <v/>
      </c>
      <c r="S111" s="173">
        <f>IF(S$3="YES",$R111*S$4/100,0)</f>
        <v/>
      </c>
      <c r="T111" s="173">
        <f>IF(T$3="YES",$R111*T$4/100,0)</f>
        <v/>
      </c>
      <c r="U111" s="173">
        <f>IF(U$3="YES",$R111*U$4/100,0)</f>
        <v/>
      </c>
      <c r="V111" s="173">
        <f>IF(V$3="YES",$R111*V$4/100,0)</f>
        <v/>
      </c>
      <c r="W111" s="173">
        <f>IF(W$3="YES",$R111*W$4/100,0)</f>
        <v/>
      </c>
      <c r="X111" s="173">
        <f>IF(X$3="YES",$R111*X$4/100,0)</f>
        <v/>
      </c>
      <c r="Y111" s="173">
        <f>IF(Y$3="YES",$R111*Y$4/100,0)</f>
        <v/>
      </c>
      <c r="Z111" s="173">
        <f>IF(Z$3="YES",$R111*Z$4/100,0)</f>
        <v/>
      </c>
      <c r="AA111" s="173">
        <f>IF(AA$3="YES",$R111*AA$4/100,0)</f>
        <v/>
      </c>
      <c r="AB111" s="173">
        <f>IF(AB$3="YES",$R111*AB$4/100,0)</f>
        <v/>
      </c>
      <c r="AC111" s="173">
        <f>$R111*AC$4/100</f>
        <v/>
      </c>
      <c r="AD111" s="172">
        <f>SUM(S111:AC111)</f>
        <v/>
      </c>
      <c r="AE111" s="172">
        <f>R111+AD111</f>
        <v/>
      </c>
      <c r="AF111" s="172">
        <f>IF(E111="Make",AE111,AE111/2)</f>
        <v/>
      </c>
      <c r="AG111" s="172">
        <f>((AF111-MOD(AF111,8))/8)+(IF(MOD(AF111,8)=0,0,IF(MOD(AF111,8)&gt;4,1,0.5)))</f>
        <v/>
      </c>
      <c r="AH111" s="174" t="n"/>
      <c r="AI111" s="174" t="n"/>
      <c r="AJ111" s="175">
        <f>ROUNDUP((AH111+AI111+AG111)/3,0)</f>
        <v/>
      </c>
      <c r="AK111" s="47" t="n"/>
    </row>
    <row r="112" ht="15" customHeight="1">
      <c r="A112" s="83" t="n"/>
      <c r="B112" s="48" t="n"/>
      <c r="C112" s="48" t="n"/>
      <c r="D112" s="104" t="n"/>
      <c r="E112" s="43" t="n"/>
      <c r="F112" s="43" t="n"/>
      <c r="G112" s="44" t="n"/>
      <c r="H112" s="45" t="n"/>
      <c r="I112" s="171" t="n"/>
      <c r="J112" s="171" t="n"/>
      <c r="K112" s="171" t="n"/>
      <c r="L112" s="171" t="n"/>
      <c r="M112" s="171" t="n"/>
      <c r="N112" s="171" t="n"/>
      <c r="O112" s="93" t="n"/>
      <c r="P112" s="171" t="n"/>
      <c r="Q112" s="171" t="n"/>
      <c r="R112" s="172">
        <f>_xlfn.CEILING.MATH(SUM(I112:P112)*Q112)</f>
        <v/>
      </c>
      <c r="S112" s="173">
        <f>IF(S$3="YES",$R112*S$4/100,0)</f>
        <v/>
      </c>
      <c r="T112" s="173">
        <f>IF(T$3="YES",$R112*T$4/100,0)</f>
        <v/>
      </c>
      <c r="U112" s="173">
        <f>IF(U$3="YES",$R112*U$4/100,0)</f>
        <v/>
      </c>
      <c r="V112" s="173">
        <f>IF(V$3="YES",$R112*V$4/100,0)</f>
        <v/>
      </c>
      <c r="W112" s="173">
        <f>IF(W$3="YES",$R112*W$4/100,0)</f>
        <v/>
      </c>
      <c r="X112" s="173">
        <f>IF(X$3="YES",$R112*X$4/100,0)</f>
        <v/>
      </c>
      <c r="Y112" s="173">
        <f>IF(Y$3="YES",$R112*Y$4/100,0)</f>
        <v/>
      </c>
      <c r="Z112" s="173">
        <f>IF(Z$3="YES",$R112*Z$4/100,0)</f>
        <v/>
      </c>
      <c r="AA112" s="173">
        <f>IF(AA$3="YES",$R112*AA$4/100,0)</f>
        <v/>
      </c>
      <c r="AB112" s="173">
        <f>IF(AB$3="YES",$R112*AB$4/100,0)</f>
        <v/>
      </c>
      <c r="AC112" s="173">
        <f>$R112*AC$4/100</f>
        <v/>
      </c>
      <c r="AD112" s="172">
        <f>SUM(S112:AC112)</f>
        <v/>
      </c>
      <c r="AE112" s="172">
        <f>R112+AD112</f>
        <v/>
      </c>
      <c r="AF112" s="172">
        <f>IF(E112="Make",AE112,AE112/2)</f>
        <v/>
      </c>
      <c r="AG112" s="172">
        <f>((AF112-MOD(AF112,8))/8)+(IF(MOD(AF112,8)=0,0,IF(MOD(AF112,8)&gt;4,1,0.5)))</f>
        <v/>
      </c>
      <c r="AH112" s="174" t="n"/>
      <c r="AI112" s="174" t="n"/>
      <c r="AJ112" s="175">
        <f>ROUNDUP((AH112+AI112+AG112)/3,0)</f>
        <v/>
      </c>
      <c r="AK112" s="47" t="n"/>
    </row>
    <row r="113" ht="15" customHeight="1">
      <c r="A113" s="83" t="n"/>
      <c r="B113" s="48" t="n"/>
      <c r="C113" s="48" t="n"/>
      <c r="D113" s="104" t="n"/>
      <c r="E113" s="43" t="n"/>
      <c r="F113" s="43" t="n"/>
      <c r="G113" s="44" t="n"/>
      <c r="H113" s="45" t="n"/>
      <c r="I113" s="171" t="n"/>
      <c r="J113" s="171" t="n"/>
      <c r="K113" s="171" t="n"/>
      <c r="L113" s="171" t="n"/>
      <c r="M113" s="171" t="n"/>
      <c r="N113" s="171" t="n"/>
      <c r="O113" s="93" t="n"/>
      <c r="P113" s="171" t="n"/>
      <c r="Q113" s="171" t="n"/>
      <c r="R113" s="172">
        <f>_xlfn.CEILING.MATH(SUM(I113:P113)*Q113)</f>
        <v/>
      </c>
      <c r="S113" s="173">
        <f>IF(S$3="YES",$R113*S$4/100,0)</f>
        <v/>
      </c>
      <c r="T113" s="173">
        <f>IF(T$3="YES",$R113*T$4/100,0)</f>
        <v/>
      </c>
      <c r="U113" s="173">
        <f>IF(U$3="YES",$R113*U$4/100,0)</f>
        <v/>
      </c>
      <c r="V113" s="173">
        <f>IF(V$3="YES",$R113*V$4/100,0)</f>
        <v/>
      </c>
      <c r="W113" s="173">
        <f>IF(W$3="YES",$R113*W$4/100,0)</f>
        <v/>
      </c>
      <c r="X113" s="173">
        <f>IF(X$3="YES",$R113*X$4/100,0)</f>
        <v/>
      </c>
      <c r="Y113" s="173">
        <f>IF(Y$3="YES",$R113*Y$4/100,0)</f>
        <v/>
      </c>
      <c r="Z113" s="173">
        <f>IF(Z$3="YES",$R113*Z$4/100,0)</f>
        <v/>
      </c>
      <c r="AA113" s="173">
        <f>IF(AA$3="YES",$R113*AA$4/100,0)</f>
        <v/>
      </c>
      <c r="AB113" s="173">
        <f>IF(AB$3="YES",$R113*AB$4/100,0)</f>
        <v/>
      </c>
      <c r="AC113" s="173">
        <f>$R113*AC$4/100</f>
        <v/>
      </c>
      <c r="AD113" s="172">
        <f>SUM(S113:AC113)</f>
        <v/>
      </c>
      <c r="AE113" s="172">
        <f>R113+AD113</f>
        <v/>
      </c>
      <c r="AF113" s="172">
        <f>IF(E113="Make",AE113,AE113/2)</f>
        <v/>
      </c>
      <c r="AG113" s="172">
        <f>((AF113-MOD(AF113,8))/8)+(IF(MOD(AF113,8)=0,0,IF(MOD(AF113,8)&gt;4,1,0.5)))</f>
        <v/>
      </c>
      <c r="AH113" s="174" t="n"/>
      <c r="AI113" s="174" t="n"/>
      <c r="AJ113" s="175">
        <f>ROUNDUP((AH113+AI113+AG113)/3,0)</f>
        <v/>
      </c>
      <c r="AK113" s="47" t="n"/>
    </row>
    <row r="114" ht="15" customHeight="1">
      <c r="A114" s="83" t="n"/>
      <c r="B114" s="48" t="n"/>
      <c r="C114" s="48" t="n"/>
      <c r="D114" s="104" t="n"/>
      <c r="E114" s="43" t="n"/>
      <c r="F114" s="43" t="n"/>
      <c r="G114" s="44" t="n"/>
      <c r="H114" s="45" t="n"/>
      <c r="I114" s="171" t="n"/>
      <c r="J114" s="171" t="n"/>
      <c r="K114" s="171" t="n"/>
      <c r="L114" s="171" t="n"/>
      <c r="M114" s="171" t="n"/>
      <c r="N114" s="171" t="n"/>
      <c r="O114" s="93" t="n"/>
      <c r="P114" s="171" t="n"/>
      <c r="Q114" s="171" t="n"/>
      <c r="R114" s="172">
        <f>_xlfn.CEILING.MATH(SUM(I114:P114)*Q114)</f>
        <v/>
      </c>
      <c r="S114" s="173">
        <f>IF(S$3="YES",$R114*S$4/100,0)</f>
        <v/>
      </c>
      <c r="T114" s="173">
        <f>IF(T$3="YES",$R114*T$4/100,0)</f>
        <v/>
      </c>
      <c r="U114" s="173">
        <f>IF(U$3="YES",$R114*U$4/100,0)</f>
        <v/>
      </c>
      <c r="V114" s="173">
        <f>IF(V$3="YES",$R114*V$4/100,0)</f>
        <v/>
      </c>
      <c r="W114" s="173">
        <f>IF(W$3="YES",$R114*W$4/100,0)</f>
        <v/>
      </c>
      <c r="X114" s="173">
        <f>IF(X$3="YES",$R114*X$4/100,0)</f>
        <v/>
      </c>
      <c r="Y114" s="173">
        <f>IF(Y$3="YES",$R114*Y$4/100,0)</f>
        <v/>
      </c>
      <c r="Z114" s="173">
        <f>IF(Z$3="YES",$R114*Z$4/100,0)</f>
        <v/>
      </c>
      <c r="AA114" s="173">
        <f>IF(AA$3="YES",$R114*AA$4/100,0)</f>
        <v/>
      </c>
      <c r="AB114" s="173">
        <f>IF(AB$3="YES",$R114*AB$4/100,0)</f>
        <v/>
      </c>
      <c r="AC114" s="173">
        <f>$R114*AC$4/100</f>
        <v/>
      </c>
      <c r="AD114" s="172">
        <f>SUM(S114:AC114)</f>
        <v/>
      </c>
      <c r="AE114" s="172">
        <f>R114+AD114</f>
        <v/>
      </c>
      <c r="AF114" s="172">
        <f>IF(E114="Make",AE114,AE114/2)</f>
        <v/>
      </c>
      <c r="AG114" s="172">
        <f>((AF114-MOD(AF114,8))/8)+(IF(MOD(AF114,8)=0,0,IF(MOD(AF114,8)&gt;4,1,0.5)))</f>
        <v/>
      </c>
      <c r="AH114" s="174" t="n"/>
      <c r="AI114" s="174" t="n"/>
      <c r="AJ114" s="175">
        <f>ROUNDUP((AH114+AI114+AG114)/3,0)</f>
        <v/>
      </c>
      <c r="AK114" s="47" t="n"/>
    </row>
    <row r="115" ht="15" customHeight="1">
      <c r="A115" s="83" t="n"/>
      <c r="B115" s="48" t="n"/>
      <c r="C115" s="48" t="n"/>
      <c r="D115" s="48" t="n"/>
      <c r="E115" s="43" t="n"/>
      <c r="F115" s="43" t="n"/>
      <c r="G115" s="44" t="n"/>
      <c r="H115" s="45" t="n"/>
      <c r="I115" s="171" t="n"/>
      <c r="J115" s="171" t="n"/>
      <c r="K115" s="171" t="n"/>
      <c r="L115" s="171" t="n"/>
      <c r="M115" s="171" t="n"/>
      <c r="N115" s="171" t="n"/>
      <c r="O115" s="171" t="n"/>
      <c r="P115" s="171" t="n"/>
      <c r="Q115" s="171" t="n"/>
      <c r="R115" s="172">
        <f>_xlfn.CEILING.MATH(SUM(I115:P115)*Q115)</f>
        <v/>
      </c>
      <c r="S115" s="173">
        <f>IF(S$3="YES",$R115*S$4/100,0)</f>
        <v/>
      </c>
      <c r="T115" s="173">
        <f>IF(T$3="YES",$R115*T$4/100,0)</f>
        <v/>
      </c>
      <c r="U115" s="173">
        <f>IF(U$3="YES",$R115*U$4/100,0)</f>
        <v/>
      </c>
      <c r="V115" s="173">
        <f>IF(V$3="YES",$R115*V$4/100,0)</f>
        <v/>
      </c>
      <c r="W115" s="173">
        <f>IF(W$3="YES",$R115*W$4/100,0)</f>
        <v/>
      </c>
      <c r="X115" s="173">
        <f>IF(X$3="YES",$R115*X$4/100,0)</f>
        <v/>
      </c>
      <c r="Y115" s="173">
        <f>IF(Y$3="YES",$R115*Y$4/100,0)</f>
        <v/>
      </c>
      <c r="Z115" s="173">
        <f>IF(Z$3="YES",$R115*Z$4/100,0)</f>
        <v/>
      </c>
      <c r="AA115" s="173">
        <f>IF(AA$3="YES",$R115*AA$4/100,0)</f>
        <v/>
      </c>
      <c r="AB115" s="173">
        <f>IF(AB$3="YES",$R115*AB$4/100,0)</f>
        <v/>
      </c>
      <c r="AC115" s="173">
        <f>$R115*AC$4/100</f>
        <v/>
      </c>
      <c r="AD115" s="172">
        <f>SUM(S115:AC115)</f>
        <v/>
      </c>
      <c r="AE115" s="172">
        <f>R115+AD115</f>
        <v/>
      </c>
      <c r="AF115" s="172">
        <f>IF(E115="Make",AE115,AE115/2)</f>
        <v/>
      </c>
      <c r="AG115" s="172">
        <f>((AF115-MOD(AF115,8))/8)+(IF(MOD(AF115,8)=0,0,IF(MOD(AF115,8)&gt;4,1,0.5)))</f>
        <v/>
      </c>
      <c r="AH115" s="174" t="n"/>
      <c r="AI115" s="174" t="n"/>
      <c r="AJ115" s="175">
        <f>ROUNDUP((AH115+AI115+AG115)/3,0)</f>
        <v/>
      </c>
      <c r="AK115" s="47" t="n"/>
    </row>
    <row r="116" ht="15" customHeight="1">
      <c r="A116" s="83" t="n"/>
      <c r="B116" s="48" t="n"/>
      <c r="C116" s="48" t="n"/>
      <c r="D116" s="104" t="n"/>
      <c r="E116" s="43" t="n"/>
      <c r="F116" s="43" t="n"/>
      <c r="G116" s="44" t="n"/>
      <c r="H116" s="45" t="n"/>
      <c r="I116" s="171" t="n"/>
      <c r="J116" s="171" t="n"/>
      <c r="K116" s="171" t="n"/>
      <c r="L116" s="171" t="n"/>
      <c r="M116" s="171" t="n"/>
      <c r="N116" s="171" t="n"/>
      <c r="O116" s="93" t="n"/>
      <c r="P116" s="171" t="n"/>
      <c r="Q116" s="171" t="n"/>
      <c r="R116" s="172">
        <f>_xlfn.CEILING.MATH(SUM(I116:P116)*Q116)</f>
        <v/>
      </c>
      <c r="S116" s="173">
        <f>IF(S$3="YES",$R116*S$4/100,0)</f>
        <v/>
      </c>
      <c r="T116" s="173">
        <f>IF(T$3="YES",$R116*T$4/100,0)</f>
        <v/>
      </c>
      <c r="U116" s="173">
        <f>IF(U$3="YES",$R116*U$4/100,0)</f>
        <v/>
      </c>
      <c r="V116" s="173">
        <f>IF(V$3="YES",$R116*V$4/100,0)</f>
        <v/>
      </c>
      <c r="W116" s="173">
        <f>IF(W$3="YES",$R116*W$4/100,0)</f>
        <v/>
      </c>
      <c r="X116" s="173">
        <f>IF(X$3="YES",$R116*X$4/100,0)</f>
        <v/>
      </c>
      <c r="Y116" s="173">
        <f>IF(Y$3="YES",$R116*Y$4/100,0)</f>
        <v/>
      </c>
      <c r="Z116" s="173">
        <f>IF(Z$3="YES",$R116*Z$4/100,0)</f>
        <v/>
      </c>
      <c r="AA116" s="173">
        <f>IF(AA$3="YES",$R116*AA$4/100,0)</f>
        <v/>
      </c>
      <c r="AB116" s="173">
        <f>IF(AB$3="YES",$R116*AB$4/100,0)</f>
        <v/>
      </c>
      <c r="AC116" s="173">
        <f>$R116*AC$4/100</f>
        <v/>
      </c>
      <c r="AD116" s="172">
        <f>SUM(S116:AC116)</f>
        <v/>
      </c>
      <c r="AE116" s="172">
        <f>R116+AD116</f>
        <v/>
      </c>
      <c r="AF116" s="172">
        <f>IF(E116="Make",AE116,AE116/2)</f>
        <v/>
      </c>
      <c r="AG116" s="172">
        <f>((AF116-MOD(AF116,8))/8)+(IF(MOD(AF116,8)=0,0,IF(MOD(AF116,8)&gt;4,1,0.5)))</f>
        <v/>
      </c>
      <c r="AH116" s="174" t="n"/>
      <c r="AI116" s="174" t="n"/>
      <c r="AJ116" s="175">
        <f>ROUNDUP((AH116+AI116+AG116)/3,0)</f>
        <v/>
      </c>
      <c r="AK116" s="47" t="n"/>
    </row>
    <row r="117" ht="15" customHeight="1">
      <c r="A117" s="83" t="n"/>
      <c r="B117" s="48" t="n"/>
      <c r="C117" s="48" t="n"/>
      <c r="D117" s="104" t="n"/>
      <c r="E117" s="43" t="n"/>
      <c r="F117" s="43" t="n"/>
      <c r="G117" s="44" t="n"/>
      <c r="H117" s="45" t="n"/>
      <c r="I117" s="171" t="n"/>
      <c r="J117" s="171" t="n"/>
      <c r="K117" s="171" t="n"/>
      <c r="L117" s="171" t="n"/>
      <c r="M117" s="171" t="n"/>
      <c r="N117" s="171" t="n"/>
      <c r="O117" s="93" t="n"/>
      <c r="P117" s="171" t="n"/>
      <c r="Q117" s="171" t="n"/>
      <c r="R117" s="172">
        <f>_xlfn.CEILING.MATH(SUM(I117:P117)*Q117)</f>
        <v/>
      </c>
      <c r="S117" s="173">
        <f>IF(S$3="YES",$R117*S$4/100,0)</f>
        <v/>
      </c>
      <c r="T117" s="173">
        <f>IF(T$3="YES",$R117*T$4/100,0)</f>
        <v/>
      </c>
      <c r="U117" s="173">
        <f>IF(U$3="YES",$R117*U$4/100,0)</f>
        <v/>
      </c>
      <c r="V117" s="173">
        <f>IF(V$3="YES",$R117*V$4/100,0)</f>
        <v/>
      </c>
      <c r="W117" s="173">
        <f>IF(W$3="YES",$R117*W$4/100,0)</f>
        <v/>
      </c>
      <c r="X117" s="173">
        <f>IF(X$3="YES",$R117*X$4/100,0)</f>
        <v/>
      </c>
      <c r="Y117" s="173">
        <f>IF(Y$3="YES",$R117*Y$4/100,0)</f>
        <v/>
      </c>
      <c r="Z117" s="173">
        <f>IF(Z$3="YES",$R117*Z$4/100,0)</f>
        <v/>
      </c>
      <c r="AA117" s="173">
        <f>IF(AA$3="YES",$R117*AA$4/100,0)</f>
        <v/>
      </c>
      <c r="AB117" s="173">
        <f>IF(AB$3="YES",$R117*AB$4/100,0)</f>
        <v/>
      </c>
      <c r="AC117" s="173">
        <f>$R117*AC$4/100</f>
        <v/>
      </c>
      <c r="AD117" s="172">
        <f>SUM(S117:AC117)</f>
        <v/>
      </c>
      <c r="AE117" s="172">
        <f>R117+AD117</f>
        <v/>
      </c>
      <c r="AF117" s="172">
        <f>IF(E117="Make",AE117,AE117/2)</f>
        <v/>
      </c>
      <c r="AG117" s="172">
        <f>((AF117-MOD(AF117,8))/8)+(IF(MOD(AF117,8)=0,0,IF(MOD(AF117,8)&gt;4,1,0.5)))</f>
        <v/>
      </c>
      <c r="AH117" s="174" t="n"/>
      <c r="AI117" s="174" t="n"/>
      <c r="AJ117" s="175">
        <f>ROUNDUP((AH117+AI117+AG117)/3,0)</f>
        <v/>
      </c>
      <c r="AK117" s="47" t="n"/>
    </row>
    <row r="118" ht="15" customHeight="1">
      <c r="A118" s="83" t="n"/>
      <c r="B118" s="48" t="n"/>
      <c r="C118" s="48" t="n"/>
      <c r="D118" s="104" t="n"/>
      <c r="E118" s="43" t="n"/>
      <c r="F118" s="43" t="n"/>
      <c r="G118" s="44" t="n"/>
      <c r="H118" s="45" t="n"/>
      <c r="I118" s="171" t="n"/>
      <c r="J118" s="171" t="n"/>
      <c r="K118" s="171" t="n"/>
      <c r="L118" s="171" t="n"/>
      <c r="M118" s="171" t="n"/>
      <c r="N118" s="171" t="n"/>
      <c r="O118" s="93" t="n"/>
      <c r="P118" s="171" t="n"/>
      <c r="Q118" s="171" t="n"/>
      <c r="R118" s="172">
        <f>_xlfn.CEILING.MATH(SUM(I118:P118)*Q118)</f>
        <v/>
      </c>
      <c r="S118" s="173">
        <f>IF(S$3="YES",$R118*S$4/100,0)</f>
        <v/>
      </c>
      <c r="T118" s="173">
        <f>IF(T$3="YES",$R118*T$4/100,0)</f>
        <v/>
      </c>
      <c r="U118" s="173">
        <f>IF(U$3="YES",$R118*U$4/100,0)</f>
        <v/>
      </c>
      <c r="V118" s="173">
        <f>IF(V$3="YES",$R118*V$4/100,0)</f>
        <v/>
      </c>
      <c r="W118" s="173">
        <f>IF(W$3="YES",$R118*W$4/100,0)</f>
        <v/>
      </c>
      <c r="X118" s="173">
        <f>IF(X$3="YES",$R118*X$4/100,0)</f>
        <v/>
      </c>
      <c r="Y118" s="173">
        <f>IF(Y$3="YES",$R118*Y$4/100,0)</f>
        <v/>
      </c>
      <c r="Z118" s="173">
        <f>IF(Z$3="YES",$R118*Z$4/100,0)</f>
        <v/>
      </c>
      <c r="AA118" s="173">
        <f>IF(AA$3="YES",$R118*AA$4/100,0)</f>
        <v/>
      </c>
      <c r="AB118" s="173">
        <f>IF(AB$3="YES",$R118*AB$4/100,0)</f>
        <v/>
      </c>
      <c r="AC118" s="173">
        <f>$R118*AC$4/100</f>
        <v/>
      </c>
      <c r="AD118" s="172">
        <f>SUM(S118:AC118)</f>
        <v/>
      </c>
      <c r="AE118" s="172">
        <f>R118+AD118</f>
        <v/>
      </c>
      <c r="AF118" s="172">
        <f>IF(E118="Make",AE118,AE118/2)</f>
        <v/>
      </c>
      <c r="AG118" s="172">
        <f>((AF118-MOD(AF118,8))/8)+(IF(MOD(AF118,8)=0,0,IF(MOD(AF118,8)&gt;4,1,0.5)))</f>
        <v/>
      </c>
      <c r="AH118" s="174" t="n"/>
      <c r="AI118" s="174" t="n"/>
      <c r="AJ118" s="175">
        <f>ROUNDUP((AH118+AI118+AG118)/3,0)</f>
        <v/>
      </c>
      <c r="AK118" s="47" t="n"/>
    </row>
    <row r="119" ht="15" customHeight="1">
      <c r="A119" s="83" t="n"/>
      <c r="B119" s="48" t="n"/>
      <c r="C119" s="48" t="n"/>
      <c r="D119" s="48" t="n"/>
      <c r="E119" s="43" t="n"/>
      <c r="F119" s="43" t="n"/>
      <c r="G119" s="44" t="n"/>
      <c r="H119" s="45" t="n"/>
      <c r="I119" s="171" t="n"/>
      <c r="J119" s="171" t="n"/>
      <c r="K119" s="171" t="n"/>
      <c r="L119" s="171" t="n"/>
      <c r="M119" s="171" t="n"/>
      <c r="N119" s="171" t="n"/>
      <c r="O119" s="171" t="n"/>
      <c r="P119" s="171" t="n"/>
      <c r="Q119" s="171" t="n"/>
      <c r="R119" s="172">
        <f>_xlfn.CEILING.MATH(SUM(I119:P119)*Q119)</f>
        <v/>
      </c>
      <c r="S119" s="173">
        <f>IF(S$3="YES",$R119*S$4/100,0)</f>
        <v/>
      </c>
      <c r="T119" s="173">
        <f>IF(T$3="YES",$R119*T$4/100,0)</f>
        <v/>
      </c>
      <c r="U119" s="173">
        <f>IF(U$3="YES",$R119*U$4/100,0)</f>
        <v/>
      </c>
      <c r="V119" s="173">
        <f>IF(V$3="YES",$R119*V$4/100,0)</f>
        <v/>
      </c>
      <c r="W119" s="173">
        <f>IF(W$3="YES",$R119*W$4/100,0)</f>
        <v/>
      </c>
      <c r="X119" s="173">
        <f>IF(X$3="YES",$R119*X$4/100,0)</f>
        <v/>
      </c>
      <c r="Y119" s="173">
        <f>IF(Y$3="YES",$R119*Y$4/100,0)</f>
        <v/>
      </c>
      <c r="Z119" s="173">
        <f>IF(Z$3="YES",$R119*Z$4/100,0)</f>
        <v/>
      </c>
      <c r="AA119" s="173">
        <f>IF(AA$3="YES",$R119*AA$4/100,0)</f>
        <v/>
      </c>
      <c r="AB119" s="173">
        <f>IF(AB$3="YES",$R119*AB$4/100,0)</f>
        <v/>
      </c>
      <c r="AC119" s="173">
        <f>$R119*AC$4/100</f>
        <v/>
      </c>
      <c r="AD119" s="172">
        <f>SUM(S119:AC119)</f>
        <v/>
      </c>
      <c r="AE119" s="172">
        <f>R119+AD119</f>
        <v/>
      </c>
      <c r="AF119" s="172">
        <f>IF(E119="Make",AE119,AE119/2)</f>
        <v/>
      </c>
      <c r="AG119" s="172">
        <f>((AF119-MOD(AF119,8))/8)+(IF(MOD(AF119,8)=0,0,IF(MOD(AF119,8)&gt;4,1,0.5)))</f>
        <v/>
      </c>
      <c r="AH119" s="174" t="n"/>
      <c r="AI119" s="174" t="n"/>
      <c r="AJ119" s="175">
        <f>ROUNDUP((AH119+AI119+AG119)/3,0)</f>
        <v/>
      </c>
      <c r="AK119" s="47" t="n"/>
    </row>
    <row r="120" ht="15" customHeight="1">
      <c r="A120" s="83" t="n"/>
      <c r="B120" s="48" t="n"/>
      <c r="C120" s="48" t="n"/>
      <c r="D120" s="48" t="n"/>
      <c r="E120" s="43" t="n"/>
      <c r="F120" s="43" t="n"/>
      <c r="G120" s="44" t="n"/>
      <c r="H120" s="45" t="n"/>
      <c r="I120" s="171" t="n"/>
      <c r="J120" s="171" t="n"/>
      <c r="K120" s="171" t="n"/>
      <c r="L120" s="171" t="n"/>
      <c r="M120" s="171" t="n"/>
      <c r="N120" s="171" t="n"/>
      <c r="O120" s="171" t="n"/>
      <c r="P120" s="171" t="n"/>
      <c r="Q120" s="171" t="n"/>
      <c r="R120" s="172">
        <f>_xlfn.CEILING.MATH(SUM(I120:P120)*Q120)</f>
        <v/>
      </c>
      <c r="S120" s="173">
        <f>IF(S$3="YES",$R120*S$4/100,0)</f>
        <v/>
      </c>
      <c r="T120" s="173">
        <f>IF(T$3="YES",$R120*T$4/100,0)</f>
        <v/>
      </c>
      <c r="U120" s="173">
        <f>IF(U$3="YES",$R120*U$4/100,0)</f>
        <v/>
      </c>
      <c r="V120" s="173">
        <f>IF(V$3="YES",$R120*V$4/100,0)</f>
        <v/>
      </c>
      <c r="W120" s="173">
        <f>IF(W$3="YES",$R120*W$4/100,0)</f>
        <v/>
      </c>
      <c r="X120" s="173">
        <f>IF(X$3="YES",$R120*X$4/100,0)</f>
        <v/>
      </c>
      <c r="Y120" s="173">
        <f>IF(Y$3="YES",$R120*Y$4/100,0)</f>
        <v/>
      </c>
      <c r="Z120" s="173">
        <f>IF(Z$3="YES",$R120*Z$4/100,0)</f>
        <v/>
      </c>
      <c r="AA120" s="173">
        <f>IF(AA$3="YES",$R120*AA$4/100,0)</f>
        <v/>
      </c>
      <c r="AB120" s="173">
        <f>IF(AB$3="YES",$R120*AB$4/100,0)</f>
        <v/>
      </c>
      <c r="AC120" s="173">
        <f>$R120*AC$4/100</f>
        <v/>
      </c>
      <c r="AD120" s="172">
        <f>SUM(S120:AC120)</f>
        <v/>
      </c>
      <c r="AE120" s="172">
        <f>R120+AD120</f>
        <v/>
      </c>
      <c r="AF120" s="172">
        <f>IF(E120="Make",AE120,AE120/2)</f>
        <v/>
      </c>
      <c r="AG120" s="172">
        <f>((AF120-MOD(AF120,8))/8)+(IF(MOD(AF120,8)=0,0,IF(MOD(AF120,8)&gt;4,1,0.5)))</f>
        <v/>
      </c>
      <c r="AH120" s="174" t="n"/>
      <c r="AI120" s="174" t="n"/>
      <c r="AJ120" s="175">
        <f>ROUNDUP((AH120+AI120+AG120)/3,0)</f>
        <v/>
      </c>
      <c r="AK120" s="47" t="n"/>
    </row>
    <row r="121" ht="15" customHeight="1">
      <c r="A121" s="83" t="n"/>
      <c r="B121" s="48" t="n"/>
      <c r="C121" s="48" t="n"/>
      <c r="D121" s="48" t="n"/>
      <c r="E121" s="43" t="n"/>
      <c r="F121" s="43" t="n"/>
      <c r="G121" s="44" t="n"/>
      <c r="H121" s="45" t="n"/>
      <c r="I121" s="171" t="n"/>
      <c r="J121" s="171" t="n"/>
      <c r="K121" s="171" t="n"/>
      <c r="L121" s="171" t="n"/>
      <c r="M121" s="171" t="n"/>
      <c r="N121" s="171" t="n"/>
      <c r="O121" s="171" t="n"/>
      <c r="P121" s="171" t="n"/>
      <c r="Q121" s="171" t="n"/>
      <c r="R121" s="172">
        <f>_xlfn.CEILING.MATH(SUM(I121:P121)*Q121)</f>
        <v/>
      </c>
      <c r="S121" s="173">
        <f>IF(S$3="YES",$R121*S$4/100,0)</f>
        <v/>
      </c>
      <c r="T121" s="173">
        <f>IF(T$3="YES",$R121*T$4/100,0)</f>
        <v/>
      </c>
      <c r="U121" s="173">
        <f>IF(U$3="YES",$R121*U$4/100,0)</f>
        <v/>
      </c>
      <c r="V121" s="173">
        <f>IF(V$3="YES",$R121*V$4/100,0)</f>
        <v/>
      </c>
      <c r="W121" s="173">
        <f>IF(W$3="YES",$R121*W$4/100,0)</f>
        <v/>
      </c>
      <c r="X121" s="173">
        <f>IF(X$3="YES",$R121*X$4/100,0)</f>
        <v/>
      </c>
      <c r="Y121" s="173">
        <f>IF(Y$3="YES",$R121*Y$4/100,0)</f>
        <v/>
      </c>
      <c r="Z121" s="173">
        <f>IF(Z$3="YES",$R121*Z$4/100,0)</f>
        <v/>
      </c>
      <c r="AA121" s="173">
        <f>IF(AA$3="YES",$R121*AA$4/100,0)</f>
        <v/>
      </c>
      <c r="AB121" s="173">
        <f>IF(AB$3="YES",$R121*AB$4/100,0)</f>
        <v/>
      </c>
      <c r="AC121" s="173">
        <f>$R121*AC$4/100</f>
        <v/>
      </c>
      <c r="AD121" s="172">
        <f>SUM(S121:AC121)</f>
        <v/>
      </c>
      <c r="AE121" s="172">
        <f>R121+AD121</f>
        <v/>
      </c>
      <c r="AF121" s="172">
        <f>IF(E121="Make",AE121,AE121/2)</f>
        <v/>
      </c>
      <c r="AG121" s="172">
        <f>((AF121-MOD(AF121,8))/8)+(IF(MOD(AF121,8)=0,0,IF(MOD(AF121,8)&gt;4,1,0.5)))</f>
        <v/>
      </c>
      <c r="AH121" s="174" t="n"/>
      <c r="AI121" s="174" t="n"/>
      <c r="AJ121" s="175">
        <f>ROUNDUP((AH121+AI121+AG121)/3,0)</f>
        <v/>
      </c>
      <c r="AK121" s="47" t="n"/>
    </row>
    <row r="122" ht="15" customHeight="1">
      <c r="A122" s="83" t="n"/>
      <c r="B122" s="48" t="n"/>
      <c r="C122" s="48" t="n"/>
      <c r="D122" s="48" t="n"/>
      <c r="E122" s="43" t="n"/>
      <c r="F122" s="43" t="n"/>
      <c r="G122" s="44" t="n"/>
      <c r="H122" s="45" t="n"/>
      <c r="I122" s="171" t="n"/>
      <c r="J122" s="171" t="n"/>
      <c r="K122" s="171" t="n"/>
      <c r="L122" s="171" t="n"/>
      <c r="M122" s="171" t="n"/>
      <c r="N122" s="171" t="n"/>
      <c r="O122" s="171" t="n"/>
      <c r="P122" s="171" t="n"/>
      <c r="Q122" s="171" t="n"/>
      <c r="R122" s="172">
        <f>_xlfn.CEILING.MATH(SUM(I122:P122)*Q122)</f>
        <v/>
      </c>
      <c r="S122" s="173">
        <f>IF(S$3="YES",$R122*S$4/100,0)</f>
        <v/>
      </c>
      <c r="T122" s="173">
        <f>IF(T$3="YES",$R122*T$4/100,0)</f>
        <v/>
      </c>
      <c r="U122" s="173">
        <f>IF(U$3="YES",$R122*U$4/100,0)</f>
        <v/>
      </c>
      <c r="V122" s="173">
        <f>IF(V$3="YES",$R122*V$4/100,0)</f>
        <v/>
      </c>
      <c r="W122" s="173">
        <f>IF(W$3="YES",$R122*W$4/100,0)</f>
        <v/>
      </c>
      <c r="X122" s="173">
        <f>IF(X$3="YES",$R122*X$4/100,0)</f>
        <v/>
      </c>
      <c r="Y122" s="173">
        <f>IF(Y$3="YES",$R122*Y$4/100,0)</f>
        <v/>
      </c>
      <c r="Z122" s="173">
        <f>IF(Z$3="YES",$R122*Z$4/100,0)</f>
        <v/>
      </c>
      <c r="AA122" s="173">
        <f>IF(AA$3="YES",$R122*AA$4/100,0)</f>
        <v/>
      </c>
      <c r="AB122" s="173">
        <f>IF(AB$3="YES",$R122*AB$4/100,0)</f>
        <v/>
      </c>
      <c r="AC122" s="173">
        <f>$R122*AC$4/100</f>
        <v/>
      </c>
      <c r="AD122" s="172">
        <f>SUM(S122:AC122)</f>
        <v/>
      </c>
      <c r="AE122" s="172">
        <f>R122+AD122</f>
        <v/>
      </c>
      <c r="AF122" s="172">
        <f>IF(E122="Make",AE122,AE122/2)</f>
        <v/>
      </c>
      <c r="AG122" s="172">
        <f>((AF122-MOD(AF122,8))/8)+(IF(MOD(AF122,8)=0,0,IF(MOD(AF122,8)&gt;4,1,0.5)))</f>
        <v/>
      </c>
      <c r="AH122" s="174" t="n"/>
      <c r="AI122" s="174" t="n"/>
      <c r="AJ122" s="175">
        <f>ROUNDUP((AH122+AI122+AG122)/3,0)</f>
        <v/>
      </c>
      <c r="AK122" s="47" t="n"/>
    </row>
    <row r="123" ht="15" customHeight="1">
      <c r="A123" s="83" t="n"/>
      <c r="B123" s="48" t="n"/>
      <c r="C123" s="48" t="n"/>
      <c r="D123" s="48" t="n"/>
      <c r="E123" s="43" t="n"/>
      <c r="F123" s="43" t="n"/>
      <c r="G123" s="44" t="n"/>
      <c r="H123" s="45" t="n"/>
      <c r="I123" s="171" t="n"/>
      <c r="J123" s="171" t="n"/>
      <c r="K123" s="171" t="n"/>
      <c r="L123" s="171" t="n"/>
      <c r="M123" s="171" t="n"/>
      <c r="N123" s="171" t="n"/>
      <c r="O123" s="171" t="n"/>
      <c r="P123" s="171" t="n"/>
      <c r="Q123" s="171" t="n"/>
      <c r="R123" s="172">
        <f>_xlfn.CEILING.MATH(SUM(I123:P123)*Q123)</f>
        <v/>
      </c>
      <c r="S123" s="173">
        <f>IF(S$3="YES",$R123*S$4/100,0)</f>
        <v/>
      </c>
      <c r="T123" s="173">
        <f>IF(T$3="YES",$R123*T$4/100,0)</f>
        <v/>
      </c>
      <c r="U123" s="173">
        <f>IF(U$3="YES",$R123*U$4/100,0)</f>
        <v/>
      </c>
      <c r="V123" s="173">
        <f>IF(V$3="YES",$R123*V$4/100,0)</f>
        <v/>
      </c>
      <c r="W123" s="173">
        <f>IF(W$3="YES",$R123*W$4/100,0)</f>
        <v/>
      </c>
      <c r="X123" s="173">
        <f>IF(X$3="YES",$R123*X$4/100,0)</f>
        <v/>
      </c>
      <c r="Y123" s="173">
        <f>IF(Y$3="YES",$R123*Y$4/100,0)</f>
        <v/>
      </c>
      <c r="Z123" s="173">
        <f>IF(Z$3="YES",$R123*Z$4/100,0)</f>
        <v/>
      </c>
      <c r="AA123" s="173">
        <f>IF(AA$3="YES",$R123*AA$4/100,0)</f>
        <v/>
      </c>
      <c r="AB123" s="173">
        <f>IF(AB$3="YES",$R123*AB$4/100,0)</f>
        <v/>
      </c>
      <c r="AC123" s="173">
        <f>$R123*AC$4/100</f>
        <v/>
      </c>
      <c r="AD123" s="172">
        <f>SUM(S123:AC123)</f>
        <v/>
      </c>
      <c r="AE123" s="172">
        <f>R123+AD123</f>
        <v/>
      </c>
      <c r="AF123" s="172">
        <f>IF(E123="Make",AE123,AE123/2)</f>
        <v/>
      </c>
      <c r="AG123" s="172">
        <f>((AF123-MOD(AF123,8))/8)+(IF(MOD(AF123,8)=0,0,IF(MOD(AF123,8)&gt;4,1,0.5)))</f>
        <v/>
      </c>
      <c r="AH123" s="174" t="n"/>
      <c r="AI123" s="174" t="n"/>
      <c r="AJ123" s="175">
        <f>ROUNDUP((AH123+AI123+AG123)/3,0)</f>
        <v/>
      </c>
      <c r="AK123" s="47" t="n"/>
    </row>
    <row r="124" ht="15" customHeight="1">
      <c r="A124" s="83" t="n"/>
      <c r="B124" s="48" t="n"/>
      <c r="C124" s="48" t="n"/>
      <c r="D124" s="48" t="n"/>
      <c r="E124" s="43" t="n"/>
      <c r="F124" s="43" t="n"/>
      <c r="G124" s="44" t="n"/>
      <c r="H124" s="45" t="n"/>
      <c r="I124" s="171" t="n"/>
      <c r="J124" s="171" t="n"/>
      <c r="K124" s="171" t="n"/>
      <c r="L124" s="171" t="n"/>
      <c r="M124" s="171" t="n"/>
      <c r="N124" s="171" t="n"/>
      <c r="O124" s="171" t="n"/>
      <c r="P124" s="171" t="n"/>
      <c r="Q124" s="171" t="n"/>
      <c r="R124" s="172">
        <f>_xlfn.CEILING.MATH(SUM(I124:P124)*Q124)</f>
        <v/>
      </c>
      <c r="S124" s="173">
        <f>IF(S$3="YES",$R124*S$4/100,0)</f>
        <v/>
      </c>
      <c r="T124" s="173">
        <f>IF(T$3="YES",$R124*T$4/100,0)</f>
        <v/>
      </c>
      <c r="U124" s="173">
        <f>IF(U$3="YES",$R124*U$4/100,0)</f>
        <v/>
      </c>
      <c r="V124" s="173">
        <f>IF(V$3="YES",$R124*V$4/100,0)</f>
        <v/>
      </c>
      <c r="W124" s="173">
        <f>IF(W$3="YES",$R124*W$4/100,0)</f>
        <v/>
      </c>
      <c r="X124" s="173">
        <f>IF(X$3="YES",$R124*X$4/100,0)</f>
        <v/>
      </c>
      <c r="Y124" s="173">
        <f>IF(Y$3="YES",$R124*Y$4/100,0)</f>
        <v/>
      </c>
      <c r="Z124" s="173">
        <f>IF(Z$3="YES",$R124*Z$4/100,0)</f>
        <v/>
      </c>
      <c r="AA124" s="173">
        <f>IF(AA$3="YES",$R124*AA$4/100,0)</f>
        <v/>
      </c>
      <c r="AB124" s="173">
        <f>IF(AB$3="YES",$R124*AB$4/100,0)</f>
        <v/>
      </c>
      <c r="AC124" s="173">
        <f>$R124*AC$4/100</f>
        <v/>
      </c>
      <c r="AD124" s="172">
        <f>SUM(S124:AC124)</f>
        <v/>
      </c>
      <c r="AE124" s="172">
        <f>R124+AD124</f>
        <v/>
      </c>
      <c r="AF124" s="172">
        <f>IF(E124="Make",AE124,AE124/2)</f>
        <v/>
      </c>
      <c r="AG124" s="172">
        <f>((AF124-MOD(AF124,8))/8)+(IF(MOD(AF124,8)=0,0,IF(MOD(AF124,8)&gt;4,1,0.5)))</f>
        <v/>
      </c>
      <c r="AH124" s="174" t="n"/>
      <c r="AI124" s="174" t="n"/>
      <c r="AJ124" s="175">
        <f>ROUNDUP((AH124+AI124+AG124)/3,0)</f>
        <v/>
      </c>
      <c r="AK124" s="47" t="n"/>
    </row>
    <row r="125" ht="15" customHeight="1">
      <c r="A125" s="83" t="n"/>
      <c r="B125" s="48" t="n"/>
      <c r="C125" s="48" t="n"/>
      <c r="D125" s="48" t="n"/>
      <c r="E125" s="43" t="n"/>
      <c r="F125" s="43" t="n"/>
      <c r="G125" s="44" t="n"/>
      <c r="H125" s="45" t="n"/>
      <c r="I125" s="171" t="n"/>
      <c r="J125" s="171" t="n"/>
      <c r="K125" s="171" t="n"/>
      <c r="L125" s="171" t="n"/>
      <c r="M125" s="171" t="n"/>
      <c r="N125" s="171" t="n"/>
      <c r="O125" s="171" t="n"/>
      <c r="P125" s="171" t="n"/>
      <c r="Q125" s="171" t="n"/>
      <c r="R125" s="172">
        <f>_xlfn.CEILING.MATH(SUM(I125:P125)*Q125)</f>
        <v/>
      </c>
      <c r="S125" s="173">
        <f>IF(S$3="YES",$R125*S$4/100,0)</f>
        <v/>
      </c>
      <c r="T125" s="173">
        <f>IF(T$3="YES",$R125*T$4/100,0)</f>
        <v/>
      </c>
      <c r="U125" s="173">
        <f>IF(U$3="YES",$R125*U$4/100,0)</f>
        <v/>
      </c>
      <c r="V125" s="173">
        <f>IF(V$3="YES",$R125*V$4/100,0)</f>
        <v/>
      </c>
      <c r="W125" s="173">
        <f>IF(W$3="YES",$R125*W$4/100,0)</f>
        <v/>
      </c>
      <c r="X125" s="173">
        <f>IF(X$3="YES",$R125*X$4/100,0)</f>
        <v/>
      </c>
      <c r="Y125" s="173">
        <f>IF(Y$3="YES",$R125*Y$4/100,0)</f>
        <v/>
      </c>
      <c r="Z125" s="173">
        <f>IF(Z$3="YES",$R125*Z$4/100,0)</f>
        <v/>
      </c>
      <c r="AA125" s="173">
        <f>IF(AA$3="YES",$R125*AA$4/100,0)</f>
        <v/>
      </c>
      <c r="AB125" s="173">
        <f>IF(AB$3="YES",$R125*AB$4/100,0)</f>
        <v/>
      </c>
      <c r="AC125" s="173">
        <f>$R125*AC$4/100</f>
        <v/>
      </c>
      <c r="AD125" s="172">
        <f>SUM(S125:AC125)</f>
        <v/>
      </c>
      <c r="AE125" s="172">
        <f>R125+AD125</f>
        <v/>
      </c>
      <c r="AF125" s="172">
        <f>IF(E125="Make",AE125,AE125/2)</f>
        <v/>
      </c>
      <c r="AG125" s="172">
        <f>((AF125-MOD(AF125,8))/8)+(IF(MOD(AF125,8)=0,0,IF(MOD(AF125,8)&gt;4,1,0.5)))</f>
        <v/>
      </c>
      <c r="AH125" s="174" t="n"/>
      <c r="AI125" s="174" t="n"/>
      <c r="AJ125" s="175">
        <f>ROUNDUP((AH125+AI125+AG125)/3,0)</f>
        <v/>
      </c>
      <c r="AK125" s="47" t="n"/>
    </row>
    <row r="126" ht="15" customHeight="1">
      <c r="A126" s="83" t="n"/>
      <c r="B126" s="48" t="n"/>
      <c r="C126" s="48" t="n"/>
      <c r="D126" s="48" t="n"/>
      <c r="E126" s="43" t="n"/>
      <c r="F126" s="43" t="n"/>
      <c r="G126" s="44" t="n"/>
      <c r="H126" s="45" t="n"/>
      <c r="I126" s="171" t="n"/>
      <c r="J126" s="171" t="n"/>
      <c r="K126" s="171" t="n"/>
      <c r="L126" s="171" t="n"/>
      <c r="M126" s="171" t="n"/>
      <c r="N126" s="171" t="n"/>
      <c r="O126" s="171" t="n"/>
      <c r="P126" s="171" t="n"/>
      <c r="Q126" s="171" t="n"/>
      <c r="R126" s="172">
        <f>_xlfn.CEILING.MATH(SUM(I126:P126)*Q126)</f>
        <v/>
      </c>
      <c r="S126" s="173">
        <f>IF(S$3="YES",$R126*S$4/100,0)</f>
        <v/>
      </c>
      <c r="T126" s="173">
        <f>IF(T$3="YES",$R126*T$4/100,0)</f>
        <v/>
      </c>
      <c r="U126" s="173">
        <f>IF(U$3="YES",$R126*U$4/100,0)</f>
        <v/>
      </c>
      <c r="V126" s="173">
        <f>IF(V$3="YES",$R126*V$4/100,0)</f>
        <v/>
      </c>
      <c r="W126" s="173">
        <f>IF(W$3="YES",$R126*W$4/100,0)</f>
        <v/>
      </c>
      <c r="X126" s="173">
        <f>IF(X$3="YES",$R126*X$4/100,0)</f>
        <v/>
      </c>
      <c r="Y126" s="173">
        <f>IF(Y$3="YES",$R126*Y$4/100,0)</f>
        <v/>
      </c>
      <c r="Z126" s="173">
        <f>IF(Z$3="YES",$R126*Z$4/100,0)</f>
        <v/>
      </c>
      <c r="AA126" s="173">
        <f>IF(AA$3="YES",$R126*AA$4/100,0)</f>
        <v/>
      </c>
      <c r="AB126" s="173">
        <f>IF(AB$3="YES",$R126*AB$4/100,0)</f>
        <v/>
      </c>
      <c r="AC126" s="173">
        <f>$R126*AC$4/100</f>
        <v/>
      </c>
      <c r="AD126" s="172">
        <f>SUM(S126:AC126)</f>
        <v/>
      </c>
      <c r="AE126" s="172">
        <f>R126+AD126</f>
        <v/>
      </c>
      <c r="AF126" s="172">
        <f>IF(E126="Make",AE126,AE126/2)</f>
        <v/>
      </c>
      <c r="AG126" s="172">
        <f>((AF126-MOD(AF126,8))/8)+(IF(MOD(AF126,8)=0,0,IF(MOD(AF126,8)&gt;4,1,0.5)))</f>
        <v/>
      </c>
      <c r="AH126" s="174" t="n"/>
      <c r="AI126" s="174" t="n"/>
      <c r="AJ126" s="175">
        <f>ROUNDUP((AH126+AI126+AG126)/3,0)</f>
        <v/>
      </c>
      <c r="AK126" s="47" t="n"/>
    </row>
    <row r="127" ht="15" customHeight="1">
      <c r="A127" s="83" t="n"/>
      <c r="B127" s="48" t="n"/>
      <c r="C127" s="48" t="n"/>
      <c r="D127" s="48" t="n"/>
      <c r="E127" s="43" t="n"/>
      <c r="F127" s="43" t="n"/>
      <c r="G127" s="44" t="n"/>
      <c r="H127" s="45" t="n"/>
      <c r="I127" s="171" t="n"/>
      <c r="J127" s="171" t="n"/>
      <c r="K127" s="171" t="n"/>
      <c r="L127" s="171" t="n"/>
      <c r="M127" s="171" t="n"/>
      <c r="N127" s="171" t="n"/>
      <c r="O127" s="171" t="n"/>
      <c r="P127" s="171" t="n"/>
      <c r="Q127" s="171" t="n"/>
      <c r="R127" s="172">
        <f>_xlfn.CEILING.MATH(SUM(I127:P127)*Q127)</f>
        <v/>
      </c>
      <c r="S127" s="173">
        <f>IF(S$3="YES",$R127*S$4/100,0)</f>
        <v/>
      </c>
      <c r="T127" s="173">
        <f>IF(T$3="YES",$R127*T$4/100,0)</f>
        <v/>
      </c>
      <c r="U127" s="173">
        <f>IF(U$3="YES",$R127*U$4/100,0)</f>
        <v/>
      </c>
      <c r="V127" s="173">
        <f>IF(V$3="YES",$R127*V$4/100,0)</f>
        <v/>
      </c>
      <c r="W127" s="173">
        <f>IF(W$3="YES",$R127*W$4/100,0)</f>
        <v/>
      </c>
      <c r="X127" s="173">
        <f>IF(X$3="YES",$R127*X$4/100,0)</f>
        <v/>
      </c>
      <c r="Y127" s="173">
        <f>IF(Y$3="YES",$R127*Y$4/100,0)</f>
        <v/>
      </c>
      <c r="Z127" s="173">
        <f>IF(Z$3="YES",$R127*Z$4/100,0)</f>
        <v/>
      </c>
      <c r="AA127" s="173">
        <f>IF(AA$3="YES",$R127*AA$4/100,0)</f>
        <v/>
      </c>
      <c r="AB127" s="173">
        <f>IF(AB$3="YES",$R127*AB$4/100,0)</f>
        <v/>
      </c>
      <c r="AC127" s="173">
        <f>$R127*AC$4/100</f>
        <v/>
      </c>
      <c r="AD127" s="172">
        <f>SUM(S127:AC127)</f>
        <v/>
      </c>
      <c r="AE127" s="172">
        <f>R127+AD127</f>
        <v/>
      </c>
      <c r="AF127" s="172">
        <f>IF(E127="Make",AE127,AE127/2)</f>
        <v/>
      </c>
      <c r="AG127" s="172">
        <f>((AF127-MOD(AF127,8))/8)+(IF(MOD(AF127,8)=0,0,IF(MOD(AF127,8)&gt;4,1,0.5)))</f>
        <v/>
      </c>
      <c r="AH127" s="174" t="n"/>
      <c r="AI127" s="174" t="n"/>
      <c r="AJ127" s="175">
        <f>ROUNDUP((AH127+AI127+AG127)/3,0)</f>
        <v/>
      </c>
      <c r="AK127" s="47" t="n"/>
    </row>
    <row r="128" ht="15" customHeight="1">
      <c r="A128" s="83" t="n"/>
      <c r="B128" s="48" t="n"/>
      <c r="C128" s="48" t="n"/>
      <c r="D128" s="48" t="n"/>
      <c r="E128" s="43" t="n"/>
      <c r="F128" s="43" t="n"/>
      <c r="G128" s="44" t="n"/>
      <c r="H128" s="45" t="n"/>
      <c r="I128" s="171" t="n"/>
      <c r="J128" s="171" t="n"/>
      <c r="K128" s="171" t="n"/>
      <c r="L128" s="171" t="n"/>
      <c r="M128" s="171" t="n"/>
      <c r="N128" s="171" t="n"/>
      <c r="O128" s="171" t="n"/>
      <c r="P128" s="171" t="n"/>
      <c r="Q128" s="171" t="n"/>
      <c r="R128" s="172">
        <f>_xlfn.CEILING.MATH(SUM(I128:P128)*Q128)</f>
        <v/>
      </c>
      <c r="S128" s="173">
        <f>IF(S$3="YES",$R128*S$4/100,0)</f>
        <v/>
      </c>
      <c r="T128" s="173">
        <f>IF(T$3="YES",$R128*T$4/100,0)</f>
        <v/>
      </c>
      <c r="U128" s="173">
        <f>IF(U$3="YES",$R128*U$4/100,0)</f>
        <v/>
      </c>
      <c r="V128" s="173">
        <f>IF(V$3="YES",$R128*V$4/100,0)</f>
        <v/>
      </c>
      <c r="W128" s="173">
        <f>IF(W$3="YES",$R128*W$4/100,0)</f>
        <v/>
      </c>
      <c r="X128" s="173">
        <f>IF(X$3="YES",$R128*X$4/100,0)</f>
        <v/>
      </c>
      <c r="Y128" s="173">
        <f>IF(Y$3="YES",$R128*Y$4/100,0)</f>
        <v/>
      </c>
      <c r="Z128" s="173">
        <f>IF(Z$3="YES",$R128*Z$4/100,0)</f>
        <v/>
      </c>
      <c r="AA128" s="173">
        <f>IF(AA$3="YES",$R128*AA$4/100,0)</f>
        <v/>
      </c>
      <c r="AB128" s="173">
        <f>IF(AB$3="YES",$R128*AB$4/100,0)</f>
        <v/>
      </c>
      <c r="AC128" s="173">
        <f>$R128*AC$4/100</f>
        <v/>
      </c>
      <c r="AD128" s="172">
        <f>SUM(S128:AC128)</f>
        <v/>
      </c>
      <c r="AE128" s="172">
        <f>R128+AD128</f>
        <v/>
      </c>
      <c r="AF128" s="172">
        <f>IF(E128="Make",AE128,AE128/2)</f>
        <v/>
      </c>
      <c r="AG128" s="172">
        <f>((AF128-MOD(AF128,8))/8)+(IF(MOD(AF128,8)=0,0,IF(MOD(AF128,8)&gt;4,1,0.5)))</f>
        <v/>
      </c>
      <c r="AH128" s="174" t="n"/>
      <c r="AI128" s="174" t="n"/>
      <c r="AJ128" s="175">
        <f>ROUNDUP((AH128+AI128+AG128)/3,0)</f>
        <v/>
      </c>
      <c r="AK128" s="47" t="n"/>
    </row>
    <row r="129" ht="15" customHeight="1">
      <c r="A129" s="83" t="n"/>
      <c r="B129" s="48" t="n"/>
      <c r="C129" s="48" t="n"/>
      <c r="D129" s="48" t="n"/>
      <c r="E129" s="43" t="n"/>
      <c r="F129" s="43" t="n"/>
      <c r="G129" s="44" t="n"/>
      <c r="H129" s="45" t="n"/>
      <c r="I129" s="171" t="n"/>
      <c r="J129" s="171" t="n"/>
      <c r="K129" s="171" t="n"/>
      <c r="L129" s="171" t="n"/>
      <c r="M129" s="171" t="n"/>
      <c r="N129" s="171" t="n"/>
      <c r="O129" s="171" t="n"/>
      <c r="P129" s="171" t="n"/>
      <c r="Q129" s="171" t="n"/>
      <c r="R129" s="172">
        <f>_xlfn.CEILING.MATH(SUM(I129:P129)*Q129)</f>
        <v/>
      </c>
      <c r="S129" s="173">
        <f>IF(S$3="YES",$R129*S$4/100,0)</f>
        <v/>
      </c>
      <c r="T129" s="173">
        <f>IF(T$3="YES",$R129*T$4/100,0)</f>
        <v/>
      </c>
      <c r="U129" s="173">
        <f>IF(U$3="YES",$R129*U$4/100,0)</f>
        <v/>
      </c>
      <c r="V129" s="173">
        <f>IF(V$3="YES",$R129*V$4/100,0)</f>
        <v/>
      </c>
      <c r="W129" s="173">
        <f>IF(W$3="YES",$R129*W$4/100,0)</f>
        <v/>
      </c>
      <c r="X129" s="173">
        <f>IF(X$3="YES",$R129*X$4/100,0)</f>
        <v/>
      </c>
      <c r="Y129" s="173">
        <f>IF(Y$3="YES",$R129*Y$4/100,0)</f>
        <v/>
      </c>
      <c r="Z129" s="173">
        <f>IF(Z$3="YES",$R129*Z$4/100,0)</f>
        <v/>
      </c>
      <c r="AA129" s="173">
        <f>IF(AA$3="YES",$R129*AA$4/100,0)</f>
        <v/>
      </c>
      <c r="AB129" s="173">
        <f>IF(AB$3="YES",$R129*AB$4/100,0)</f>
        <v/>
      </c>
      <c r="AC129" s="173">
        <f>$R129*AC$4/100</f>
        <v/>
      </c>
      <c r="AD129" s="172">
        <f>SUM(S129:AC129)</f>
        <v/>
      </c>
      <c r="AE129" s="172">
        <f>R129+AD129</f>
        <v/>
      </c>
      <c r="AF129" s="172">
        <f>IF(E129="Make",AE129,AE129/2)</f>
        <v/>
      </c>
      <c r="AG129" s="172">
        <f>((AF129-MOD(AF129,8))/8)+(IF(MOD(AF129,8)=0,0,IF(MOD(AF129,8)&gt;4,1,0.5)))</f>
        <v/>
      </c>
      <c r="AH129" s="174" t="n"/>
      <c r="AI129" s="174" t="n"/>
      <c r="AJ129" s="175">
        <f>ROUNDUP((AH129+AI129+AG129)/3,0)</f>
        <v/>
      </c>
      <c r="AK129" s="47" t="n"/>
    </row>
    <row r="130" ht="15" customHeight="1">
      <c r="A130" s="83" t="n"/>
      <c r="B130" s="48" t="n"/>
      <c r="C130" s="48" t="n"/>
      <c r="D130" s="48" t="n"/>
      <c r="E130" s="43" t="n"/>
      <c r="F130" s="43" t="n"/>
      <c r="G130" s="44" t="n"/>
      <c r="H130" s="45" t="n"/>
      <c r="I130" s="171" t="n"/>
      <c r="J130" s="171" t="n"/>
      <c r="K130" s="171" t="n"/>
      <c r="L130" s="171" t="n"/>
      <c r="M130" s="171" t="n"/>
      <c r="N130" s="171" t="n"/>
      <c r="O130" s="171" t="n"/>
      <c r="P130" s="171" t="n"/>
      <c r="Q130" s="171" t="n"/>
      <c r="R130" s="172">
        <f>_xlfn.CEILING.MATH(SUM(I130:P130)*Q130)</f>
        <v/>
      </c>
      <c r="S130" s="173">
        <f>IF(S$3="YES",$R130*S$4/100,0)</f>
        <v/>
      </c>
      <c r="T130" s="173">
        <f>IF(T$3="YES",$R130*T$4/100,0)</f>
        <v/>
      </c>
      <c r="U130" s="173">
        <f>IF(U$3="YES",$R130*U$4/100,0)</f>
        <v/>
      </c>
      <c r="V130" s="173">
        <f>IF(V$3="YES",$R130*V$4/100,0)</f>
        <v/>
      </c>
      <c r="W130" s="173">
        <f>IF(W$3="YES",$R130*W$4/100,0)</f>
        <v/>
      </c>
      <c r="X130" s="173">
        <f>IF(X$3="YES",$R130*X$4/100,0)</f>
        <v/>
      </c>
      <c r="Y130" s="173">
        <f>IF(Y$3="YES",$R130*Y$4/100,0)</f>
        <v/>
      </c>
      <c r="Z130" s="173">
        <f>IF(Z$3="YES",$R130*Z$4/100,0)</f>
        <v/>
      </c>
      <c r="AA130" s="173">
        <f>IF(AA$3="YES",$R130*AA$4/100,0)</f>
        <v/>
      </c>
      <c r="AB130" s="173">
        <f>IF(AB$3="YES",$R130*AB$4/100,0)</f>
        <v/>
      </c>
      <c r="AC130" s="173">
        <f>$R130*AC$4/100</f>
        <v/>
      </c>
      <c r="AD130" s="172">
        <f>SUM(S130:AC130)</f>
        <v/>
      </c>
      <c r="AE130" s="172">
        <f>R130+AD130</f>
        <v/>
      </c>
      <c r="AF130" s="172">
        <f>IF(E130="Make",AE130,AE130/2)</f>
        <v/>
      </c>
      <c r="AG130" s="172">
        <f>((AF130-MOD(AF130,8))/8)+(IF(MOD(AF130,8)=0,0,IF(MOD(AF130,8)&gt;4,1,0.5)))</f>
        <v/>
      </c>
      <c r="AH130" s="174" t="n"/>
      <c r="AI130" s="174" t="n"/>
      <c r="AJ130" s="175">
        <f>ROUNDUP((AH130+AI130+AG130)/3,0)</f>
        <v/>
      </c>
      <c r="AK130" s="47" t="n"/>
    </row>
    <row r="131" ht="15" customHeight="1">
      <c r="A131" s="83" t="n"/>
      <c r="B131" s="48" t="n"/>
      <c r="C131" s="48" t="n"/>
      <c r="D131" s="48" t="n"/>
      <c r="E131" s="43" t="n"/>
      <c r="F131" s="43" t="n"/>
      <c r="G131" s="44" t="n"/>
      <c r="H131" s="45" t="n"/>
      <c r="I131" s="171" t="n"/>
      <c r="J131" s="171" t="n"/>
      <c r="K131" s="171" t="n"/>
      <c r="L131" s="171" t="n"/>
      <c r="M131" s="171" t="n"/>
      <c r="N131" s="171" t="n"/>
      <c r="O131" s="171" t="n"/>
      <c r="P131" s="171" t="n"/>
      <c r="Q131" s="171" t="n"/>
      <c r="R131" s="172">
        <f>_xlfn.CEILING.MATH(SUM(I131:P131)*Q131)</f>
        <v/>
      </c>
      <c r="S131" s="173">
        <f>IF(S$3="YES",$R131*S$4/100,0)</f>
        <v/>
      </c>
      <c r="T131" s="173">
        <f>IF(T$3="YES",$R131*T$4/100,0)</f>
        <v/>
      </c>
      <c r="U131" s="173">
        <f>IF(U$3="YES",$R131*U$4/100,0)</f>
        <v/>
      </c>
      <c r="V131" s="173">
        <f>IF(V$3="YES",$R131*V$4/100,0)</f>
        <v/>
      </c>
      <c r="W131" s="173">
        <f>IF(W$3="YES",$R131*W$4/100,0)</f>
        <v/>
      </c>
      <c r="X131" s="173">
        <f>IF(X$3="YES",$R131*X$4/100,0)</f>
        <v/>
      </c>
      <c r="Y131" s="173">
        <f>IF(Y$3="YES",$R131*Y$4/100,0)</f>
        <v/>
      </c>
      <c r="Z131" s="173">
        <f>IF(Z$3="YES",$R131*Z$4/100,0)</f>
        <v/>
      </c>
      <c r="AA131" s="173">
        <f>IF(AA$3="YES",$R131*AA$4/100,0)</f>
        <v/>
      </c>
      <c r="AB131" s="173">
        <f>IF(AB$3="YES",$R131*AB$4/100,0)</f>
        <v/>
      </c>
      <c r="AC131" s="173">
        <f>$R131*AC$4/100</f>
        <v/>
      </c>
      <c r="AD131" s="172">
        <f>SUM(S131:AC131)</f>
        <v/>
      </c>
      <c r="AE131" s="172">
        <f>R131+AD131</f>
        <v/>
      </c>
      <c r="AF131" s="172">
        <f>IF(E131="Make",AE131,AE131/2)</f>
        <v/>
      </c>
      <c r="AG131" s="172">
        <f>((AF131-MOD(AF131,8))/8)+(IF(MOD(AF131,8)=0,0,IF(MOD(AF131,8)&gt;4,1,0.5)))</f>
        <v/>
      </c>
      <c r="AH131" s="174" t="n"/>
      <c r="AI131" s="174" t="n"/>
      <c r="AJ131" s="175">
        <f>ROUNDUP((AH131+AI131+AG131)/3,0)</f>
        <v/>
      </c>
      <c r="AK131" s="47" t="n"/>
    </row>
    <row r="132" ht="15" customHeight="1">
      <c r="A132" s="83" t="n"/>
      <c r="B132" s="48" t="n"/>
      <c r="C132" s="48" t="n"/>
      <c r="D132" s="48" t="n"/>
      <c r="E132" s="43" t="n"/>
      <c r="F132" s="43" t="n"/>
      <c r="G132" s="44" t="n"/>
      <c r="H132" s="45" t="n"/>
      <c r="I132" s="171" t="n"/>
      <c r="J132" s="171" t="n"/>
      <c r="K132" s="171" t="n"/>
      <c r="L132" s="171" t="n"/>
      <c r="M132" s="171" t="n"/>
      <c r="N132" s="171" t="n"/>
      <c r="O132" s="171" t="n"/>
      <c r="P132" s="171" t="n"/>
      <c r="Q132" s="171" t="n"/>
      <c r="R132" s="172">
        <f>_xlfn.CEILING.MATH(SUM(I132:P132)*Q132)</f>
        <v/>
      </c>
      <c r="S132" s="173">
        <f>IF(S$3="YES",$R132*S$4/100,0)</f>
        <v/>
      </c>
      <c r="T132" s="173">
        <f>IF(T$3="YES",$R132*T$4/100,0)</f>
        <v/>
      </c>
      <c r="U132" s="173">
        <f>IF(U$3="YES",$R132*U$4/100,0)</f>
        <v/>
      </c>
      <c r="V132" s="173">
        <f>IF(V$3="YES",$R132*V$4/100,0)</f>
        <v/>
      </c>
      <c r="W132" s="173">
        <f>IF(W$3="YES",$R132*W$4/100,0)</f>
        <v/>
      </c>
      <c r="X132" s="173">
        <f>IF(X$3="YES",$R132*X$4/100,0)</f>
        <v/>
      </c>
      <c r="Y132" s="173">
        <f>IF(Y$3="YES",$R132*Y$4/100,0)</f>
        <v/>
      </c>
      <c r="Z132" s="173">
        <f>IF(Z$3="YES",$R132*Z$4/100,0)</f>
        <v/>
      </c>
      <c r="AA132" s="173">
        <f>IF(AA$3="YES",$R132*AA$4/100,0)</f>
        <v/>
      </c>
      <c r="AB132" s="173">
        <f>IF(AB$3="YES",$R132*AB$4/100,0)</f>
        <v/>
      </c>
      <c r="AC132" s="173">
        <f>$R132*AC$4/100</f>
        <v/>
      </c>
      <c r="AD132" s="172">
        <f>SUM(S132:AC132)</f>
        <v/>
      </c>
      <c r="AE132" s="172">
        <f>R132+AD132</f>
        <v/>
      </c>
      <c r="AF132" s="172">
        <f>IF(E132="Make",AE132,AE132/2)</f>
        <v/>
      </c>
      <c r="AG132" s="172">
        <f>((AF132-MOD(AF132,8))/8)+(IF(MOD(AF132,8)=0,0,IF(MOD(AF132,8)&gt;4,1,0.5)))</f>
        <v/>
      </c>
      <c r="AH132" s="174" t="n"/>
      <c r="AI132" s="174" t="n"/>
      <c r="AJ132" s="175">
        <f>ROUNDUP((AH132+AI132+AG132)/3,0)</f>
        <v/>
      </c>
      <c r="AK132" s="47" t="n"/>
    </row>
    <row r="133" ht="15" customHeight="1">
      <c r="A133" s="83" t="n"/>
      <c r="B133" s="48" t="n"/>
      <c r="C133" s="48" t="n"/>
      <c r="D133" s="48" t="n"/>
      <c r="E133" s="43" t="n"/>
      <c r="F133" s="43" t="n"/>
      <c r="G133" s="44" t="n"/>
      <c r="H133" s="45" t="n"/>
      <c r="I133" s="171" t="n"/>
      <c r="J133" s="171" t="n"/>
      <c r="K133" s="171" t="n"/>
      <c r="L133" s="171" t="n"/>
      <c r="M133" s="171" t="n"/>
      <c r="N133" s="171" t="n"/>
      <c r="O133" s="171" t="n"/>
      <c r="P133" s="171" t="n"/>
      <c r="Q133" s="171" t="n"/>
      <c r="R133" s="172">
        <f>_xlfn.CEILING.MATH(SUM(I133:P133)*Q133)</f>
        <v/>
      </c>
      <c r="S133" s="173">
        <f>IF(S$3="YES",$R133*S$4/100,0)</f>
        <v/>
      </c>
      <c r="T133" s="173">
        <f>IF(T$3="YES",$R133*T$4/100,0)</f>
        <v/>
      </c>
      <c r="U133" s="173">
        <f>IF(U$3="YES",$R133*U$4/100,0)</f>
        <v/>
      </c>
      <c r="V133" s="173">
        <f>IF(V$3="YES",$R133*V$4/100,0)</f>
        <v/>
      </c>
      <c r="W133" s="173">
        <f>IF(W$3="YES",$R133*W$4/100,0)</f>
        <v/>
      </c>
      <c r="X133" s="173">
        <f>IF(X$3="YES",$R133*X$4/100,0)</f>
        <v/>
      </c>
      <c r="Y133" s="173">
        <f>IF(Y$3="YES",$R133*Y$4/100,0)</f>
        <v/>
      </c>
      <c r="Z133" s="173">
        <f>IF(Z$3="YES",$R133*Z$4/100,0)</f>
        <v/>
      </c>
      <c r="AA133" s="173">
        <f>IF(AA$3="YES",$R133*AA$4/100,0)</f>
        <v/>
      </c>
      <c r="AB133" s="173">
        <f>IF(AB$3="YES",$R133*AB$4/100,0)</f>
        <v/>
      </c>
      <c r="AC133" s="173">
        <f>$R133*AC$4/100</f>
        <v/>
      </c>
      <c r="AD133" s="172">
        <f>SUM(S133:AC133)</f>
        <v/>
      </c>
      <c r="AE133" s="172">
        <f>R133+AD133</f>
        <v/>
      </c>
      <c r="AF133" s="172">
        <f>IF(E133="Make",AE133,AE133/2)</f>
        <v/>
      </c>
      <c r="AG133" s="172">
        <f>((AF133-MOD(AF133,8))/8)+(IF(MOD(AF133,8)=0,0,IF(MOD(AF133,8)&gt;4,1,0.5)))</f>
        <v/>
      </c>
      <c r="AH133" s="174" t="n"/>
      <c r="AI133" s="174" t="n"/>
      <c r="AJ133" s="175">
        <f>ROUNDUP((AH133+AI133+AG133)/3,0)</f>
        <v/>
      </c>
      <c r="AK133" s="47" t="n"/>
    </row>
    <row r="134" ht="15" customHeight="1">
      <c r="A134" s="83" t="n"/>
      <c r="B134" s="48" t="n"/>
      <c r="C134" s="48" t="n"/>
      <c r="D134" s="48" t="n"/>
      <c r="E134" s="43" t="n"/>
      <c r="F134" s="43" t="n"/>
      <c r="G134" s="44" t="n"/>
      <c r="H134" s="45" t="n"/>
      <c r="I134" s="171" t="n"/>
      <c r="J134" s="171" t="n"/>
      <c r="K134" s="171" t="n"/>
      <c r="L134" s="171" t="n"/>
      <c r="M134" s="171" t="n"/>
      <c r="N134" s="171" t="n"/>
      <c r="O134" s="171" t="n"/>
      <c r="P134" s="171" t="n"/>
      <c r="Q134" s="171" t="n"/>
      <c r="R134" s="172">
        <f>_xlfn.CEILING.MATH(SUM(I134:P134)*Q134)</f>
        <v/>
      </c>
      <c r="S134" s="173">
        <f>IF(S$3="YES",$R134*S$4/100,0)</f>
        <v/>
      </c>
      <c r="T134" s="173">
        <f>IF(T$3="YES",$R134*T$4/100,0)</f>
        <v/>
      </c>
      <c r="U134" s="173">
        <f>IF(U$3="YES",$R134*U$4/100,0)</f>
        <v/>
      </c>
      <c r="V134" s="173">
        <f>IF(V$3="YES",$R134*V$4/100,0)</f>
        <v/>
      </c>
      <c r="W134" s="173">
        <f>IF(W$3="YES",$R134*W$4/100,0)</f>
        <v/>
      </c>
      <c r="X134" s="173">
        <f>IF(X$3="YES",$R134*X$4/100,0)</f>
        <v/>
      </c>
      <c r="Y134" s="173">
        <f>IF(Y$3="YES",$R134*Y$4/100,0)</f>
        <v/>
      </c>
      <c r="Z134" s="173">
        <f>IF(Z$3="YES",$R134*Z$4/100,0)</f>
        <v/>
      </c>
      <c r="AA134" s="173">
        <f>IF(AA$3="YES",$R134*AA$4/100,0)</f>
        <v/>
      </c>
      <c r="AB134" s="173">
        <f>IF(AB$3="YES",$R134*AB$4/100,0)</f>
        <v/>
      </c>
      <c r="AC134" s="173">
        <f>$R134*AC$4/100</f>
        <v/>
      </c>
      <c r="AD134" s="172">
        <f>SUM(S134:AC134)</f>
        <v/>
      </c>
      <c r="AE134" s="172">
        <f>R134+AD134</f>
        <v/>
      </c>
      <c r="AF134" s="172">
        <f>IF(E134="Make",AE134,AE134/2)</f>
        <v/>
      </c>
      <c r="AG134" s="172">
        <f>((AF134-MOD(AF134,8))/8)+(IF(MOD(AF134,8)=0,0,IF(MOD(AF134,8)&gt;4,1,0.5)))</f>
        <v/>
      </c>
      <c r="AH134" s="174" t="n"/>
      <c r="AI134" s="174" t="n"/>
      <c r="AJ134" s="175">
        <f>ROUNDUP((AH134+AI134+AG134)/3,0)</f>
        <v/>
      </c>
      <c r="AK134" s="47" t="n"/>
    </row>
    <row r="135" ht="15" customHeight="1">
      <c r="A135" s="83" t="n"/>
      <c r="B135" s="48" t="n"/>
      <c r="C135" s="48" t="n"/>
      <c r="D135" s="48" t="n"/>
      <c r="E135" s="43" t="n"/>
      <c r="F135" s="43" t="n"/>
      <c r="G135" s="44" t="n"/>
      <c r="H135" s="45" t="n"/>
      <c r="I135" s="171" t="n"/>
      <c r="J135" s="171" t="n"/>
      <c r="K135" s="171" t="n"/>
      <c r="L135" s="171" t="n"/>
      <c r="M135" s="171" t="n"/>
      <c r="N135" s="171" t="n"/>
      <c r="O135" s="171" t="n"/>
      <c r="P135" s="171" t="n"/>
      <c r="Q135" s="171" t="n"/>
      <c r="R135" s="172">
        <f>_xlfn.CEILING.MATH(SUM(I135:P135)*Q135)</f>
        <v/>
      </c>
      <c r="S135" s="173">
        <f>IF(S$3="YES",$R135*S$4/100,0)</f>
        <v/>
      </c>
      <c r="T135" s="173">
        <f>IF(T$3="YES",$R135*T$4/100,0)</f>
        <v/>
      </c>
      <c r="U135" s="173">
        <f>IF(U$3="YES",$R135*U$4/100,0)</f>
        <v/>
      </c>
      <c r="V135" s="173">
        <f>IF(V$3="YES",$R135*V$4/100,0)</f>
        <v/>
      </c>
      <c r="W135" s="173">
        <f>IF(W$3="YES",$R135*W$4/100,0)</f>
        <v/>
      </c>
      <c r="X135" s="173">
        <f>IF(X$3="YES",$R135*X$4/100,0)</f>
        <v/>
      </c>
      <c r="Y135" s="173">
        <f>IF(Y$3="YES",$R135*Y$4/100,0)</f>
        <v/>
      </c>
      <c r="Z135" s="173">
        <f>IF(Z$3="YES",$R135*Z$4/100,0)</f>
        <v/>
      </c>
      <c r="AA135" s="173">
        <f>IF(AA$3="YES",$R135*AA$4/100,0)</f>
        <v/>
      </c>
      <c r="AB135" s="173">
        <f>IF(AB$3="YES",$R135*AB$4/100,0)</f>
        <v/>
      </c>
      <c r="AC135" s="173">
        <f>$R135*AC$4/100</f>
        <v/>
      </c>
      <c r="AD135" s="172">
        <f>SUM(S135:AC135)</f>
        <v/>
      </c>
      <c r="AE135" s="172">
        <f>R135+AD135</f>
        <v/>
      </c>
      <c r="AF135" s="172">
        <f>IF(E135="Make",AE135,AE135/2)</f>
        <v/>
      </c>
      <c r="AG135" s="172">
        <f>((AF135-MOD(AF135,8))/8)+(IF(MOD(AF135,8)=0,0,IF(MOD(AF135,8)&gt;4,1,0.5)))</f>
        <v/>
      </c>
      <c r="AH135" s="174" t="n"/>
      <c r="AI135" s="174" t="n"/>
      <c r="AJ135" s="175">
        <f>ROUNDUP((AH135+AI135+AG135)/3,0)</f>
        <v/>
      </c>
      <c r="AK135" s="47" t="n"/>
    </row>
    <row r="136" ht="15" customHeight="1">
      <c r="A136" s="83" t="n"/>
      <c r="B136" s="48" t="n"/>
      <c r="C136" s="48" t="n"/>
      <c r="D136" s="48" t="n"/>
      <c r="E136" s="43" t="n"/>
      <c r="F136" s="43" t="n"/>
      <c r="G136" s="44" t="n"/>
      <c r="H136" s="45" t="n"/>
      <c r="I136" s="171" t="n"/>
      <c r="J136" s="171" t="n"/>
      <c r="K136" s="171" t="n"/>
      <c r="L136" s="171" t="n"/>
      <c r="M136" s="171" t="n"/>
      <c r="N136" s="171" t="n"/>
      <c r="O136" s="171" t="n"/>
      <c r="P136" s="171" t="n"/>
      <c r="Q136" s="171" t="n"/>
      <c r="R136" s="172">
        <f>_xlfn.CEILING.MATH(SUM(I136:P136)*Q136)</f>
        <v/>
      </c>
      <c r="S136" s="173">
        <f>IF(S$3="YES",$R136*S$4/100,0)</f>
        <v/>
      </c>
      <c r="T136" s="173">
        <f>IF(T$3="YES",$R136*T$4/100,0)</f>
        <v/>
      </c>
      <c r="U136" s="173">
        <f>IF(U$3="YES",$R136*U$4/100,0)</f>
        <v/>
      </c>
      <c r="V136" s="173">
        <f>IF(V$3="YES",$R136*V$4/100,0)</f>
        <v/>
      </c>
      <c r="W136" s="173">
        <f>IF(W$3="YES",$R136*W$4/100,0)</f>
        <v/>
      </c>
      <c r="X136" s="173">
        <f>IF(X$3="YES",$R136*X$4/100,0)</f>
        <v/>
      </c>
      <c r="Y136" s="173">
        <f>IF(Y$3="YES",$R136*Y$4/100,0)</f>
        <v/>
      </c>
      <c r="Z136" s="173">
        <f>IF(Z$3="YES",$R136*Z$4/100,0)</f>
        <v/>
      </c>
      <c r="AA136" s="173">
        <f>IF(AA$3="YES",$R136*AA$4/100,0)</f>
        <v/>
      </c>
      <c r="AB136" s="173">
        <f>IF(AB$3="YES",$R136*AB$4/100,0)</f>
        <v/>
      </c>
      <c r="AC136" s="173">
        <f>$R136*AC$4/100</f>
        <v/>
      </c>
      <c r="AD136" s="172">
        <f>SUM(S136:AC136)</f>
        <v/>
      </c>
      <c r="AE136" s="172">
        <f>R136+AD136</f>
        <v/>
      </c>
      <c r="AF136" s="172">
        <f>IF(E136="Make",AE136,AE136/2)</f>
        <v/>
      </c>
      <c r="AG136" s="172">
        <f>((AF136-MOD(AF136,8))/8)+(IF(MOD(AF136,8)=0,0,IF(MOD(AF136,8)&gt;4,1,0.5)))</f>
        <v/>
      </c>
      <c r="AH136" s="174" t="n"/>
      <c r="AI136" s="174" t="n"/>
      <c r="AJ136" s="175">
        <f>ROUNDUP((AH136+AI136+AG136)/3,0)</f>
        <v/>
      </c>
      <c r="AK136" s="47" t="n"/>
    </row>
    <row r="137" ht="15" customHeight="1">
      <c r="A137" s="83" t="n"/>
      <c r="B137" s="48" t="n"/>
      <c r="C137" s="48" t="n"/>
      <c r="D137" s="48" t="n"/>
      <c r="E137" s="43" t="n"/>
      <c r="F137" s="43" t="n"/>
      <c r="G137" s="44" t="n"/>
      <c r="H137" s="45" t="n"/>
      <c r="I137" s="171" t="n"/>
      <c r="J137" s="171" t="n"/>
      <c r="K137" s="171" t="n"/>
      <c r="L137" s="171" t="n"/>
      <c r="M137" s="171" t="n"/>
      <c r="N137" s="171" t="n"/>
      <c r="O137" s="171" t="n"/>
      <c r="P137" s="171" t="n"/>
      <c r="Q137" s="171" t="n"/>
      <c r="R137" s="172">
        <f>_xlfn.CEILING.MATH(SUM(I137:P137)*Q137)</f>
        <v/>
      </c>
      <c r="S137" s="173">
        <f>IF(S$3="YES",$R137*S$4/100,0)</f>
        <v/>
      </c>
      <c r="T137" s="173">
        <f>IF(T$3="YES",$R137*T$4/100,0)</f>
        <v/>
      </c>
      <c r="U137" s="173">
        <f>IF(U$3="YES",$R137*U$4/100,0)</f>
        <v/>
      </c>
      <c r="V137" s="173">
        <f>IF(V$3="YES",$R137*V$4/100,0)</f>
        <v/>
      </c>
      <c r="W137" s="173">
        <f>IF(W$3="YES",$R137*W$4/100,0)</f>
        <v/>
      </c>
      <c r="X137" s="173">
        <f>IF(X$3="YES",$R137*X$4/100,0)</f>
        <v/>
      </c>
      <c r="Y137" s="173">
        <f>IF(Y$3="YES",$R137*Y$4/100,0)</f>
        <v/>
      </c>
      <c r="Z137" s="173">
        <f>IF(Z$3="YES",$R137*Z$4/100,0)</f>
        <v/>
      </c>
      <c r="AA137" s="173">
        <f>IF(AA$3="YES",$R137*AA$4/100,0)</f>
        <v/>
      </c>
      <c r="AB137" s="173">
        <f>IF(AB$3="YES",$R137*AB$4/100,0)</f>
        <v/>
      </c>
      <c r="AC137" s="173">
        <f>$R137*AC$4/100</f>
        <v/>
      </c>
      <c r="AD137" s="172">
        <f>SUM(S137:AC137)</f>
        <v/>
      </c>
      <c r="AE137" s="172">
        <f>R137+AD137</f>
        <v/>
      </c>
      <c r="AF137" s="172">
        <f>IF(E137="Make",AE137,AE137/2)</f>
        <v/>
      </c>
      <c r="AG137" s="172">
        <f>((AF137-MOD(AF137,8))/8)+(IF(MOD(AF137,8)=0,0,IF(MOD(AF137,8)&gt;4,1,0.5)))</f>
        <v/>
      </c>
      <c r="AH137" s="174" t="n"/>
      <c r="AI137" s="174" t="n"/>
      <c r="AJ137" s="175">
        <f>ROUNDUP((AH137+AI137+AG137)/3,0)</f>
        <v/>
      </c>
      <c r="AK137" s="47" t="n"/>
    </row>
    <row r="138" ht="15" customHeight="1">
      <c r="A138" s="83" t="n"/>
      <c r="B138" s="48" t="n"/>
      <c r="C138" s="48" t="n"/>
      <c r="D138" s="48" t="n"/>
      <c r="E138" s="43" t="n"/>
      <c r="F138" s="43" t="n"/>
      <c r="G138" s="44" t="n"/>
      <c r="H138" s="45" t="n"/>
      <c r="I138" s="171" t="n"/>
      <c r="J138" s="171" t="n"/>
      <c r="K138" s="171" t="n"/>
      <c r="L138" s="171" t="n"/>
      <c r="M138" s="171" t="n"/>
      <c r="N138" s="171" t="n"/>
      <c r="O138" s="171" t="n"/>
      <c r="P138" s="171" t="n"/>
      <c r="Q138" s="171" t="n"/>
      <c r="R138" s="172">
        <f>_xlfn.CEILING.MATH(SUM(I138:P138)*Q138)</f>
        <v/>
      </c>
      <c r="S138" s="173">
        <f>IF(S$3="YES",$R138*S$4/100,0)</f>
        <v/>
      </c>
      <c r="T138" s="173">
        <f>IF(T$3="YES",$R138*T$4/100,0)</f>
        <v/>
      </c>
      <c r="U138" s="173">
        <f>IF(U$3="YES",$R138*U$4/100,0)</f>
        <v/>
      </c>
      <c r="V138" s="173">
        <f>IF(V$3="YES",$R138*V$4/100,0)</f>
        <v/>
      </c>
      <c r="W138" s="173">
        <f>IF(W$3="YES",$R138*W$4/100,0)</f>
        <v/>
      </c>
      <c r="X138" s="173">
        <f>IF(X$3="YES",$R138*X$4/100,0)</f>
        <v/>
      </c>
      <c r="Y138" s="173">
        <f>IF(Y$3="YES",$R138*Y$4/100,0)</f>
        <v/>
      </c>
      <c r="Z138" s="173">
        <f>IF(Z$3="YES",$R138*Z$4/100,0)</f>
        <v/>
      </c>
      <c r="AA138" s="173">
        <f>IF(AA$3="YES",$R138*AA$4/100,0)</f>
        <v/>
      </c>
      <c r="AB138" s="173">
        <f>IF(AB$3="YES",$R138*AB$4/100,0)</f>
        <v/>
      </c>
      <c r="AC138" s="173">
        <f>$R138*AC$4/100</f>
        <v/>
      </c>
      <c r="AD138" s="172">
        <f>SUM(S138:AC138)</f>
        <v/>
      </c>
      <c r="AE138" s="172">
        <f>R138+AD138</f>
        <v/>
      </c>
      <c r="AF138" s="172">
        <f>IF(E138="Make",AE138,AE138/2)</f>
        <v/>
      </c>
      <c r="AG138" s="172">
        <f>((AF138-MOD(AF138,8))/8)+(IF(MOD(AF138,8)=0,0,IF(MOD(AF138,8)&gt;4,1,0.5)))</f>
        <v/>
      </c>
      <c r="AH138" s="174" t="n"/>
      <c r="AI138" s="174" t="n"/>
      <c r="AJ138" s="175">
        <f>ROUNDUP((AH138+AI138+AG138)/3,0)</f>
        <v/>
      </c>
      <c r="AK138" s="47" t="n"/>
    </row>
    <row r="139" ht="15" customHeight="1">
      <c r="A139" s="83" t="n"/>
      <c r="B139" s="48" t="n"/>
      <c r="C139" s="48" t="n"/>
      <c r="D139" s="48" t="n"/>
      <c r="E139" s="43" t="n"/>
      <c r="F139" s="43" t="n"/>
      <c r="G139" s="44" t="n"/>
      <c r="H139" s="45" t="n"/>
      <c r="I139" s="171" t="n"/>
      <c r="J139" s="171" t="n"/>
      <c r="K139" s="171" t="n"/>
      <c r="L139" s="171" t="n"/>
      <c r="M139" s="171" t="n"/>
      <c r="N139" s="171" t="n"/>
      <c r="O139" s="171" t="n"/>
      <c r="P139" s="171" t="n"/>
      <c r="Q139" s="171" t="n"/>
      <c r="R139" s="172">
        <f>_xlfn.CEILING.MATH(SUM(I139:P139)*Q139)</f>
        <v/>
      </c>
      <c r="S139" s="173">
        <f>IF(S$3="YES",$R139*S$4/100,0)</f>
        <v/>
      </c>
      <c r="T139" s="173">
        <f>IF(T$3="YES",$R139*T$4/100,0)</f>
        <v/>
      </c>
      <c r="U139" s="173">
        <f>IF(U$3="YES",$R139*U$4/100,0)</f>
        <v/>
      </c>
      <c r="V139" s="173">
        <f>IF(V$3="YES",$R139*V$4/100,0)</f>
        <v/>
      </c>
      <c r="W139" s="173">
        <f>IF(W$3="YES",$R139*W$4/100,0)</f>
        <v/>
      </c>
      <c r="X139" s="173">
        <f>IF(X$3="YES",$R139*X$4/100,0)</f>
        <v/>
      </c>
      <c r="Y139" s="173">
        <f>IF(Y$3="YES",$R139*Y$4/100,0)</f>
        <v/>
      </c>
      <c r="Z139" s="173">
        <f>IF(Z$3="YES",$R139*Z$4/100,0)</f>
        <v/>
      </c>
      <c r="AA139" s="173">
        <f>IF(AA$3="YES",$R139*AA$4/100,0)</f>
        <v/>
      </c>
      <c r="AB139" s="173">
        <f>IF(AB$3="YES",$R139*AB$4/100,0)</f>
        <v/>
      </c>
      <c r="AC139" s="173">
        <f>$R139*AC$4/100</f>
        <v/>
      </c>
      <c r="AD139" s="172">
        <f>SUM(S139:AC139)</f>
        <v/>
      </c>
      <c r="AE139" s="172">
        <f>R139+AD139</f>
        <v/>
      </c>
      <c r="AF139" s="172">
        <f>IF(E139="Make",AE139,AE139/2)</f>
        <v/>
      </c>
      <c r="AG139" s="172">
        <f>((AF139-MOD(AF139,8))/8)+(IF(MOD(AF139,8)=0,0,IF(MOD(AF139,8)&gt;4,1,0.5)))</f>
        <v/>
      </c>
      <c r="AH139" s="174" t="n"/>
      <c r="AI139" s="174" t="n"/>
      <c r="AJ139" s="175">
        <f>ROUNDUP((AH139+AI139+AG139)/3,0)</f>
        <v/>
      </c>
      <c r="AK139" s="47" t="n"/>
    </row>
    <row r="140" ht="15" customHeight="1">
      <c r="A140" s="83" t="n"/>
      <c r="B140" s="48" t="n"/>
      <c r="C140" s="48" t="n"/>
      <c r="D140" s="48" t="n"/>
      <c r="E140" s="43" t="n"/>
      <c r="F140" s="43" t="n"/>
      <c r="G140" s="44" t="n"/>
      <c r="H140" s="45" t="n"/>
      <c r="I140" s="171" t="n"/>
      <c r="J140" s="171" t="n"/>
      <c r="K140" s="171" t="n"/>
      <c r="L140" s="171" t="n"/>
      <c r="M140" s="171" t="n"/>
      <c r="N140" s="171" t="n"/>
      <c r="O140" s="171" t="n"/>
      <c r="P140" s="171" t="n"/>
      <c r="Q140" s="171" t="n"/>
      <c r="R140" s="172">
        <f>_xlfn.CEILING.MATH(SUM(I140:P140)*Q140)</f>
        <v/>
      </c>
      <c r="S140" s="173">
        <f>IF(S$3="YES",$R140*S$4/100,0)</f>
        <v/>
      </c>
      <c r="T140" s="173">
        <f>IF(T$3="YES",$R140*T$4/100,0)</f>
        <v/>
      </c>
      <c r="U140" s="173">
        <f>IF(U$3="YES",$R140*U$4/100,0)</f>
        <v/>
      </c>
      <c r="V140" s="173">
        <f>IF(V$3="YES",$R140*V$4/100,0)</f>
        <v/>
      </c>
      <c r="W140" s="173">
        <f>IF(W$3="YES",$R140*W$4/100,0)</f>
        <v/>
      </c>
      <c r="X140" s="173">
        <f>IF(X$3="YES",$R140*X$4/100,0)</f>
        <v/>
      </c>
      <c r="Y140" s="173">
        <f>IF(Y$3="YES",$R140*Y$4/100,0)</f>
        <v/>
      </c>
      <c r="Z140" s="173">
        <f>IF(Z$3="YES",$R140*Z$4/100,0)</f>
        <v/>
      </c>
      <c r="AA140" s="173">
        <f>IF(AA$3="YES",$R140*AA$4/100,0)</f>
        <v/>
      </c>
      <c r="AB140" s="173">
        <f>IF(AB$3="YES",$R140*AB$4/100,0)</f>
        <v/>
      </c>
      <c r="AC140" s="173">
        <f>$R140*AC$4/100</f>
        <v/>
      </c>
      <c r="AD140" s="172">
        <f>SUM(S140:AC140)</f>
        <v/>
      </c>
      <c r="AE140" s="172">
        <f>R140+AD140</f>
        <v/>
      </c>
      <c r="AF140" s="172">
        <f>IF(E140="Make",AE140,AE140/2)</f>
        <v/>
      </c>
      <c r="AG140" s="172">
        <f>((AF140-MOD(AF140,8))/8)+(IF(MOD(AF140,8)=0,0,IF(MOD(AF140,8)&gt;4,1,0.5)))</f>
        <v/>
      </c>
      <c r="AH140" s="174" t="n"/>
      <c r="AI140" s="174" t="n"/>
      <c r="AJ140" s="175">
        <f>ROUNDUP((AH140+AI140+AG140)/3,0)</f>
        <v/>
      </c>
      <c r="AK140" s="47" t="n"/>
    </row>
    <row r="141" ht="15" customHeight="1">
      <c r="A141" s="83" t="n"/>
      <c r="B141" s="48" t="n"/>
      <c r="C141" s="48" t="n"/>
      <c r="D141" s="48" t="n"/>
      <c r="E141" s="43" t="n"/>
      <c r="F141" s="43" t="n"/>
      <c r="G141" s="44" t="n"/>
      <c r="H141" s="45" t="n"/>
      <c r="I141" s="171" t="n"/>
      <c r="J141" s="171" t="n"/>
      <c r="K141" s="171" t="n"/>
      <c r="L141" s="171" t="n"/>
      <c r="M141" s="171" t="n"/>
      <c r="N141" s="171" t="n"/>
      <c r="O141" s="171" t="n"/>
      <c r="P141" s="171" t="n"/>
      <c r="Q141" s="171" t="n"/>
      <c r="R141" s="172">
        <f>_xlfn.CEILING.MATH(SUM(I141:P141)*Q141)</f>
        <v/>
      </c>
      <c r="S141" s="173">
        <f>IF(S$3="YES",$R141*S$4/100,0)</f>
        <v/>
      </c>
      <c r="T141" s="173">
        <f>IF(T$3="YES",$R141*T$4/100,0)</f>
        <v/>
      </c>
      <c r="U141" s="173">
        <f>IF(U$3="YES",$R141*U$4/100,0)</f>
        <v/>
      </c>
      <c r="V141" s="173">
        <f>IF(V$3="YES",$R141*V$4/100,0)</f>
        <v/>
      </c>
      <c r="W141" s="173">
        <f>IF(W$3="YES",$R141*W$4/100,0)</f>
        <v/>
      </c>
      <c r="X141" s="173">
        <f>IF(X$3="YES",$R141*X$4/100,0)</f>
        <v/>
      </c>
      <c r="Y141" s="173">
        <f>IF(Y$3="YES",$R141*Y$4/100,0)</f>
        <v/>
      </c>
      <c r="Z141" s="173">
        <f>IF(Z$3="YES",$R141*Z$4/100,0)</f>
        <v/>
      </c>
      <c r="AA141" s="173">
        <f>IF(AA$3="YES",$R141*AA$4/100,0)</f>
        <v/>
      </c>
      <c r="AB141" s="173">
        <f>IF(AB$3="YES",$R141*AB$4/100,0)</f>
        <v/>
      </c>
      <c r="AC141" s="173">
        <f>$R141*AC$4/100</f>
        <v/>
      </c>
      <c r="AD141" s="172">
        <f>SUM(S141:AC141)</f>
        <v/>
      </c>
      <c r="AE141" s="172">
        <f>R141+AD141</f>
        <v/>
      </c>
      <c r="AF141" s="172">
        <f>IF(E141="Make",AE141,AE141/2)</f>
        <v/>
      </c>
      <c r="AG141" s="172">
        <f>((AF141-MOD(AF141,8))/8)+(IF(MOD(AF141,8)=0,0,IF(MOD(AF141,8)&gt;4,1,0.5)))</f>
        <v/>
      </c>
      <c r="AH141" s="174" t="n"/>
      <c r="AI141" s="174" t="n"/>
      <c r="AJ141" s="175">
        <f>ROUNDUP((AH141+AI141+AG141)/3,0)</f>
        <v/>
      </c>
      <c r="AK141" s="47" t="n"/>
    </row>
    <row r="142" ht="15" customHeight="1">
      <c r="A142" s="83" t="n"/>
      <c r="B142" s="48" t="n"/>
      <c r="C142" s="48" t="n"/>
      <c r="D142" s="48" t="n"/>
      <c r="E142" s="43" t="n"/>
      <c r="F142" s="43" t="n"/>
      <c r="G142" s="44" t="n"/>
      <c r="H142" s="45" t="n"/>
      <c r="I142" s="171" t="n"/>
      <c r="J142" s="171" t="n"/>
      <c r="K142" s="171" t="n"/>
      <c r="L142" s="171" t="n"/>
      <c r="M142" s="171" t="n"/>
      <c r="N142" s="171" t="n"/>
      <c r="O142" s="171" t="n"/>
      <c r="P142" s="171" t="n"/>
      <c r="Q142" s="171" t="n"/>
      <c r="R142" s="172">
        <f>_xlfn.CEILING.MATH(SUM(I142:P142)*Q142)</f>
        <v/>
      </c>
      <c r="S142" s="173">
        <f>IF(S$3="YES",$R142*S$4/100,0)</f>
        <v/>
      </c>
      <c r="T142" s="173">
        <f>IF(T$3="YES",$R142*T$4/100,0)</f>
        <v/>
      </c>
      <c r="U142" s="173">
        <f>IF(U$3="YES",$R142*U$4/100,0)</f>
        <v/>
      </c>
      <c r="V142" s="173">
        <f>IF(V$3="YES",$R142*V$4/100,0)</f>
        <v/>
      </c>
      <c r="W142" s="173">
        <f>IF(W$3="YES",$R142*W$4/100,0)</f>
        <v/>
      </c>
      <c r="X142" s="173">
        <f>IF(X$3="YES",$R142*X$4/100,0)</f>
        <v/>
      </c>
      <c r="Y142" s="173">
        <f>IF(Y$3="YES",$R142*Y$4/100,0)</f>
        <v/>
      </c>
      <c r="Z142" s="173">
        <f>IF(Z$3="YES",$R142*Z$4/100,0)</f>
        <v/>
      </c>
      <c r="AA142" s="173">
        <f>IF(AA$3="YES",$R142*AA$4/100,0)</f>
        <v/>
      </c>
      <c r="AB142" s="173">
        <f>IF(AB$3="YES",$R142*AB$4/100,0)</f>
        <v/>
      </c>
      <c r="AC142" s="173">
        <f>$R142*AC$4/100</f>
        <v/>
      </c>
      <c r="AD142" s="172">
        <f>SUM(S142:AC142)</f>
        <v/>
      </c>
      <c r="AE142" s="172">
        <f>R142+AD142</f>
        <v/>
      </c>
      <c r="AF142" s="172">
        <f>IF(E142="Make",AE142,AE142/2)</f>
        <v/>
      </c>
      <c r="AG142" s="172">
        <f>((AF142-MOD(AF142,8))/8)+(IF(MOD(AF142,8)=0,0,IF(MOD(AF142,8)&gt;4,1,0.5)))</f>
        <v/>
      </c>
      <c r="AH142" s="174" t="n"/>
      <c r="AI142" s="174" t="n"/>
      <c r="AJ142" s="175">
        <f>ROUNDUP((AH142+AI142+AG142)/3,0)</f>
        <v/>
      </c>
      <c r="AK142" s="47" t="n"/>
    </row>
    <row r="143" ht="15" customHeight="1">
      <c r="A143" s="83" t="n"/>
      <c r="B143" s="48" t="n"/>
      <c r="C143" s="48" t="n"/>
      <c r="D143" s="48" t="n"/>
      <c r="E143" s="43" t="n"/>
      <c r="F143" s="43" t="n"/>
      <c r="G143" s="44" t="n"/>
      <c r="H143" s="45" t="n"/>
      <c r="I143" s="171" t="n"/>
      <c r="J143" s="171" t="n"/>
      <c r="K143" s="171" t="n"/>
      <c r="L143" s="171" t="n"/>
      <c r="M143" s="171" t="n"/>
      <c r="N143" s="171" t="n"/>
      <c r="O143" s="171" t="n"/>
      <c r="P143" s="171" t="n"/>
      <c r="Q143" s="171" t="n"/>
      <c r="R143" s="172">
        <f>_xlfn.CEILING.MATH(SUM(I143:P143)*Q143)</f>
        <v/>
      </c>
      <c r="S143" s="173">
        <f>IF(S$3="YES",$R143*S$4/100,0)</f>
        <v/>
      </c>
      <c r="T143" s="173">
        <f>IF(T$3="YES",$R143*T$4/100,0)</f>
        <v/>
      </c>
      <c r="U143" s="173">
        <f>IF(U$3="YES",$R143*U$4/100,0)</f>
        <v/>
      </c>
      <c r="V143" s="173">
        <f>IF(V$3="YES",$R143*V$4/100,0)</f>
        <v/>
      </c>
      <c r="W143" s="173">
        <f>IF(W$3="YES",$R143*W$4/100,0)</f>
        <v/>
      </c>
      <c r="X143" s="173">
        <f>IF(X$3="YES",$R143*X$4/100,0)</f>
        <v/>
      </c>
      <c r="Y143" s="173">
        <f>IF(Y$3="YES",$R143*Y$4/100,0)</f>
        <v/>
      </c>
      <c r="Z143" s="173">
        <f>IF(Z$3="YES",$R143*Z$4/100,0)</f>
        <v/>
      </c>
      <c r="AA143" s="173">
        <f>IF(AA$3="YES",$R143*AA$4/100,0)</f>
        <v/>
      </c>
      <c r="AB143" s="173">
        <f>IF(AB$3="YES",$R143*AB$4/100,0)</f>
        <v/>
      </c>
      <c r="AC143" s="173">
        <f>$R143*AC$4/100</f>
        <v/>
      </c>
      <c r="AD143" s="172">
        <f>SUM(S143:AC143)</f>
        <v/>
      </c>
      <c r="AE143" s="172">
        <f>R143+AD143</f>
        <v/>
      </c>
      <c r="AF143" s="172">
        <f>IF(E143="Make",AE143,AE143/2)</f>
        <v/>
      </c>
      <c r="AG143" s="172">
        <f>((AF143-MOD(AF143,8))/8)+(IF(MOD(AF143,8)=0,0,IF(MOD(AF143,8)&gt;4,1,0.5)))</f>
        <v/>
      </c>
      <c r="AH143" s="174" t="n"/>
      <c r="AI143" s="174" t="n"/>
      <c r="AJ143" s="175">
        <f>ROUNDUP((AH143+AI143+AG143)/3,0)</f>
        <v/>
      </c>
      <c r="AK143" s="47" t="n"/>
    </row>
    <row r="144" ht="15" customHeight="1">
      <c r="A144" s="83" t="n"/>
      <c r="B144" s="48" t="n"/>
      <c r="C144" s="48" t="n"/>
      <c r="D144" s="48" t="n"/>
      <c r="E144" s="43" t="n"/>
      <c r="F144" s="43" t="n"/>
      <c r="G144" s="44" t="n"/>
      <c r="H144" s="45" t="n"/>
      <c r="I144" s="171" t="n"/>
      <c r="J144" s="171" t="n"/>
      <c r="K144" s="171" t="n"/>
      <c r="L144" s="171" t="n"/>
      <c r="M144" s="171" t="n"/>
      <c r="N144" s="171" t="n"/>
      <c r="O144" s="171" t="n"/>
      <c r="P144" s="171" t="n"/>
      <c r="Q144" s="171" t="n"/>
      <c r="R144" s="172">
        <f>_xlfn.CEILING.MATH(SUM(I144:P144)*Q144)</f>
        <v/>
      </c>
      <c r="S144" s="173">
        <f>IF(S$3="YES",$R144*S$4/100,0)</f>
        <v/>
      </c>
      <c r="T144" s="173">
        <f>IF(T$3="YES",$R144*T$4/100,0)</f>
        <v/>
      </c>
      <c r="U144" s="173">
        <f>IF(U$3="YES",$R144*U$4/100,0)</f>
        <v/>
      </c>
      <c r="V144" s="173">
        <f>IF(V$3="YES",$R144*V$4/100,0)</f>
        <v/>
      </c>
      <c r="W144" s="173">
        <f>IF(W$3="YES",$R144*W$4/100,0)</f>
        <v/>
      </c>
      <c r="X144" s="173">
        <f>IF(X$3="YES",$R144*X$4/100,0)</f>
        <v/>
      </c>
      <c r="Y144" s="173">
        <f>IF(Y$3="YES",$R144*Y$4/100,0)</f>
        <v/>
      </c>
      <c r="Z144" s="173">
        <f>IF(Z$3="YES",$R144*Z$4/100,0)</f>
        <v/>
      </c>
      <c r="AA144" s="173">
        <f>IF(AA$3="YES",$R144*AA$4/100,0)</f>
        <v/>
      </c>
      <c r="AB144" s="173">
        <f>IF(AB$3="YES",$R144*AB$4/100,0)</f>
        <v/>
      </c>
      <c r="AC144" s="173">
        <f>$R144*AC$4/100</f>
        <v/>
      </c>
      <c r="AD144" s="172">
        <f>SUM(S144:AC144)</f>
        <v/>
      </c>
      <c r="AE144" s="172">
        <f>R144+AD144</f>
        <v/>
      </c>
      <c r="AF144" s="172">
        <f>IF(E144="Make",AE144,AE144/2)</f>
        <v/>
      </c>
      <c r="AG144" s="172">
        <f>((AF144-MOD(AF144,8))/8)+(IF(MOD(AF144,8)=0,0,IF(MOD(AF144,8)&gt;4,1,0.5)))</f>
        <v/>
      </c>
      <c r="AH144" s="174" t="n"/>
      <c r="AI144" s="174" t="n"/>
      <c r="AJ144" s="175">
        <f>ROUNDUP((AH144+AI144+AG144)/3,0)</f>
        <v/>
      </c>
      <c r="AK144" s="47" t="n"/>
    </row>
    <row r="145" ht="15" customHeight="1">
      <c r="A145" s="83" t="n"/>
      <c r="B145" s="48" t="n"/>
      <c r="C145" s="48" t="n"/>
      <c r="D145" s="48" t="n"/>
      <c r="E145" s="43" t="n"/>
      <c r="F145" s="43" t="n"/>
      <c r="G145" s="44" t="n"/>
      <c r="H145" s="45" t="n"/>
      <c r="I145" s="171" t="n"/>
      <c r="J145" s="171" t="n"/>
      <c r="K145" s="171" t="n"/>
      <c r="L145" s="171" t="n"/>
      <c r="M145" s="171" t="n"/>
      <c r="N145" s="171" t="n"/>
      <c r="O145" s="171" t="n"/>
      <c r="P145" s="171" t="n"/>
      <c r="Q145" s="171" t="n"/>
      <c r="R145" s="172">
        <f>_xlfn.CEILING.MATH(SUM(I145:P145)*Q145)</f>
        <v/>
      </c>
      <c r="S145" s="173">
        <f>IF(S$3="YES",$R145*S$4/100,0)</f>
        <v/>
      </c>
      <c r="T145" s="173">
        <f>IF(T$3="YES",$R145*T$4/100,0)</f>
        <v/>
      </c>
      <c r="U145" s="173">
        <f>IF(U$3="YES",$R145*U$4/100,0)</f>
        <v/>
      </c>
      <c r="V145" s="173">
        <f>IF(V$3="YES",$R145*V$4/100,0)</f>
        <v/>
      </c>
      <c r="W145" s="173">
        <f>IF(W$3="YES",$R145*W$4/100,0)</f>
        <v/>
      </c>
      <c r="X145" s="173">
        <f>IF(X$3="YES",$R145*X$4/100,0)</f>
        <v/>
      </c>
      <c r="Y145" s="173">
        <f>IF(Y$3="YES",$R145*Y$4/100,0)</f>
        <v/>
      </c>
      <c r="Z145" s="173">
        <f>IF(Z$3="YES",$R145*Z$4/100,0)</f>
        <v/>
      </c>
      <c r="AA145" s="173">
        <f>IF(AA$3="YES",$R145*AA$4/100,0)</f>
        <v/>
      </c>
      <c r="AB145" s="173">
        <f>IF(AB$3="YES",$R145*AB$4/100,0)</f>
        <v/>
      </c>
      <c r="AC145" s="173">
        <f>$R145*AC$4/100</f>
        <v/>
      </c>
      <c r="AD145" s="172">
        <f>SUM(S145:AC145)</f>
        <v/>
      </c>
      <c r="AE145" s="172">
        <f>R145+AD145</f>
        <v/>
      </c>
      <c r="AF145" s="172">
        <f>IF(E145="Make",AE145,AE145/2)</f>
        <v/>
      </c>
      <c r="AG145" s="172">
        <f>((AF145-MOD(AF145,8))/8)+(IF(MOD(AF145,8)=0,0,IF(MOD(AF145,8)&gt;4,1,0.5)))</f>
        <v/>
      </c>
      <c r="AH145" s="174" t="n"/>
      <c r="AI145" s="174" t="n"/>
      <c r="AJ145" s="175">
        <f>ROUNDUP((AH145+AI145+AG145)/3,0)</f>
        <v/>
      </c>
      <c r="AK145" s="47" t="n"/>
    </row>
    <row r="146" ht="15" customHeight="1">
      <c r="A146" s="83" t="n"/>
      <c r="B146" s="48" t="n"/>
      <c r="C146" s="48" t="n"/>
      <c r="D146" s="48" t="n"/>
      <c r="E146" s="43" t="n"/>
      <c r="F146" s="43" t="n"/>
      <c r="G146" s="44" t="n"/>
      <c r="H146" s="45" t="n"/>
      <c r="I146" s="171" t="n"/>
      <c r="J146" s="171" t="n"/>
      <c r="K146" s="171" t="n"/>
      <c r="L146" s="171" t="n"/>
      <c r="M146" s="171" t="n"/>
      <c r="N146" s="171" t="n"/>
      <c r="O146" s="171" t="n"/>
      <c r="P146" s="171" t="n"/>
      <c r="Q146" s="171" t="n"/>
      <c r="R146" s="172">
        <f>_xlfn.CEILING.MATH(SUM(I146:P146)*Q146)</f>
        <v/>
      </c>
      <c r="S146" s="173">
        <f>IF(S$3="YES",$R146*S$4/100,0)</f>
        <v/>
      </c>
      <c r="T146" s="173">
        <f>IF(T$3="YES",$R146*T$4/100,0)</f>
        <v/>
      </c>
      <c r="U146" s="173">
        <f>IF(U$3="YES",$R146*U$4/100,0)</f>
        <v/>
      </c>
      <c r="V146" s="173">
        <f>IF(V$3="YES",$R146*V$4/100,0)</f>
        <v/>
      </c>
      <c r="W146" s="173">
        <f>IF(W$3="YES",$R146*W$4/100,0)</f>
        <v/>
      </c>
      <c r="X146" s="173">
        <f>IF(X$3="YES",$R146*X$4/100,0)</f>
        <v/>
      </c>
      <c r="Y146" s="173">
        <f>IF(Y$3="YES",$R146*Y$4/100,0)</f>
        <v/>
      </c>
      <c r="Z146" s="173">
        <f>IF(Z$3="YES",$R146*Z$4/100,0)</f>
        <v/>
      </c>
      <c r="AA146" s="173">
        <f>IF(AA$3="YES",$R146*AA$4/100,0)</f>
        <v/>
      </c>
      <c r="AB146" s="173">
        <f>IF(AB$3="YES",$R146*AB$4/100,0)</f>
        <v/>
      </c>
      <c r="AC146" s="173">
        <f>$R146*AC$4/100</f>
        <v/>
      </c>
      <c r="AD146" s="172">
        <f>SUM(S146:AC146)</f>
        <v/>
      </c>
      <c r="AE146" s="172">
        <f>R146+AD146</f>
        <v/>
      </c>
      <c r="AF146" s="172">
        <f>IF(E146="Make",AE146,AE146/2)</f>
        <v/>
      </c>
      <c r="AG146" s="172">
        <f>((AF146-MOD(AF146,8))/8)+(IF(MOD(AF146,8)=0,0,IF(MOD(AF146,8)&gt;4,1,0.5)))</f>
        <v/>
      </c>
      <c r="AH146" s="174" t="n"/>
      <c r="AI146" s="174" t="n"/>
      <c r="AJ146" s="175">
        <f>ROUNDUP((AH146+AI146+AG146)/3,0)</f>
        <v/>
      </c>
      <c r="AK146" s="47" t="n"/>
    </row>
    <row r="147" ht="15" customHeight="1">
      <c r="A147" s="83" t="n"/>
      <c r="B147" s="48" t="n"/>
      <c r="C147" s="48" t="n"/>
      <c r="D147" s="48" t="n"/>
      <c r="E147" s="43" t="n"/>
      <c r="F147" s="43" t="n"/>
      <c r="G147" s="44" t="n"/>
      <c r="H147" s="45" t="n"/>
      <c r="I147" s="171" t="n"/>
      <c r="J147" s="171" t="n"/>
      <c r="K147" s="171" t="n"/>
      <c r="L147" s="171" t="n"/>
      <c r="M147" s="171" t="n"/>
      <c r="N147" s="171" t="n"/>
      <c r="O147" s="171" t="n"/>
      <c r="P147" s="171" t="n"/>
      <c r="Q147" s="171" t="n"/>
      <c r="R147" s="172">
        <f>_xlfn.CEILING.MATH(SUM(I147:P147)*Q147)</f>
        <v/>
      </c>
      <c r="S147" s="173">
        <f>IF(S$3="YES",$R147*S$4/100,0)</f>
        <v/>
      </c>
      <c r="T147" s="173">
        <f>IF(T$3="YES",$R147*T$4/100,0)</f>
        <v/>
      </c>
      <c r="U147" s="173">
        <f>IF(U$3="YES",$R147*U$4/100,0)</f>
        <v/>
      </c>
      <c r="V147" s="173">
        <f>IF(V$3="YES",$R147*V$4/100,0)</f>
        <v/>
      </c>
      <c r="W147" s="173">
        <f>IF(W$3="YES",$R147*W$4/100,0)</f>
        <v/>
      </c>
      <c r="X147" s="173">
        <f>IF(X$3="YES",$R147*X$4/100,0)</f>
        <v/>
      </c>
      <c r="Y147" s="173">
        <f>IF(Y$3="YES",$R147*Y$4/100,0)</f>
        <v/>
      </c>
      <c r="Z147" s="173">
        <f>IF(Z$3="YES",$R147*Z$4/100,0)</f>
        <v/>
      </c>
      <c r="AA147" s="173">
        <f>IF(AA$3="YES",$R147*AA$4/100,0)</f>
        <v/>
      </c>
      <c r="AB147" s="173">
        <f>IF(AB$3="YES",$R147*AB$4/100,0)</f>
        <v/>
      </c>
      <c r="AC147" s="173">
        <f>$R147*AC$4/100</f>
        <v/>
      </c>
      <c r="AD147" s="172">
        <f>SUM(S147:AC147)</f>
        <v/>
      </c>
      <c r="AE147" s="172">
        <f>R147+AD147</f>
        <v/>
      </c>
      <c r="AF147" s="172">
        <f>IF(E147="Make",AE147,AE147/2)</f>
        <v/>
      </c>
      <c r="AG147" s="172">
        <f>((AF147-MOD(AF147,8))/8)+(IF(MOD(AF147,8)=0,0,IF(MOD(AF147,8)&gt;4,1,0.5)))</f>
        <v/>
      </c>
      <c r="AH147" s="174" t="n"/>
      <c r="AI147" s="174" t="n"/>
      <c r="AJ147" s="175">
        <f>ROUNDUP((AH147+AI147+AG147)/3,0)</f>
        <v/>
      </c>
      <c r="AK147" s="48" t="n"/>
    </row>
    <row r="148" ht="15" customHeight="1">
      <c r="A148" s="83" t="n"/>
      <c r="B148" s="48" t="n"/>
      <c r="C148" s="48" t="n"/>
      <c r="D148" s="48" t="n"/>
      <c r="E148" s="43" t="n"/>
      <c r="F148" s="43" t="n"/>
      <c r="G148" s="44" t="n"/>
      <c r="H148" s="45" t="n"/>
      <c r="I148" s="171" t="n"/>
      <c r="J148" s="171" t="n"/>
      <c r="K148" s="171" t="n"/>
      <c r="L148" s="171" t="n"/>
      <c r="M148" s="171" t="n"/>
      <c r="N148" s="171" t="n"/>
      <c r="O148" s="171" t="n"/>
      <c r="P148" s="171" t="n"/>
      <c r="Q148" s="171" t="n"/>
      <c r="R148" s="172">
        <f>_xlfn.CEILING.MATH(SUM(I148:P148)*Q148)</f>
        <v/>
      </c>
      <c r="S148" s="173">
        <f>IF(S$3="YES",$R148*S$4/100,0)</f>
        <v/>
      </c>
      <c r="T148" s="173">
        <f>IF(T$3="YES",$R148*T$4/100,0)</f>
        <v/>
      </c>
      <c r="U148" s="173">
        <f>IF(U$3="YES",$R148*U$4/100,0)</f>
        <v/>
      </c>
      <c r="V148" s="173">
        <f>IF(V$3="YES",$R148*V$4/100,0)</f>
        <v/>
      </c>
      <c r="W148" s="173">
        <f>IF(W$3="YES",$R148*W$4/100,0)</f>
        <v/>
      </c>
      <c r="X148" s="173">
        <f>IF(X$3="YES",$R148*X$4/100,0)</f>
        <v/>
      </c>
      <c r="Y148" s="173">
        <f>IF(Y$3="YES",$R148*Y$4/100,0)</f>
        <v/>
      </c>
      <c r="Z148" s="173">
        <f>IF(Z$3="YES",$R148*Z$4/100,0)</f>
        <v/>
      </c>
      <c r="AA148" s="173">
        <f>IF(AA$3="YES",$R148*AA$4/100,0)</f>
        <v/>
      </c>
      <c r="AB148" s="173">
        <f>IF(AB$3="YES",$R148*AB$4/100,0)</f>
        <v/>
      </c>
      <c r="AC148" s="173">
        <f>$R148*AC$4/100</f>
        <v/>
      </c>
      <c r="AD148" s="172">
        <f>SUM(S148:AC148)</f>
        <v/>
      </c>
      <c r="AE148" s="172">
        <f>R148+AD148</f>
        <v/>
      </c>
      <c r="AF148" s="172">
        <f>IF(E148="Make",AE148,AE148/2)</f>
        <v/>
      </c>
      <c r="AG148" s="172">
        <f>((AF148-MOD(AF148,8))/8)+(IF(MOD(AF148,8)=0,0,IF(MOD(AF148,8)&gt;4,1,0.5)))</f>
        <v/>
      </c>
      <c r="AH148" s="174" t="n"/>
      <c r="AI148" s="174" t="n"/>
      <c r="AJ148" s="175">
        <f>ROUNDUP((AH148+AI148+AG148)/3,0)</f>
        <v/>
      </c>
      <c r="AK148" s="47" t="n"/>
    </row>
    <row r="149" ht="15" customHeight="1">
      <c r="A149" s="83" t="n"/>
      <c r="B149" s="48" t="n"/>
      <c r="C149" s="48" t="n"/>
      <c r="D149" s="104" t="n"/>
      <c r="E149" s="43" t="n"/>
      <c r="F149" s="43" t="n"/>
      <c r="G149" s="44" t="n"/>
      <c r="H149" s="45" t="n"/>
      <c r="I149" s="171" t="n"/>
      <c r="J149" s="171" t="n"/>
      <c r="K149" s="171" t="n"/>
      <c r="L149" s="171" t="n"/>
      <c r="M149" s="171" t="n"/>
      <c r="N149" s="171" t="n"/>
      <c r="O149" s="171" t="n"/>
      <c r="P149" s="171" t="n"/>
      <c r="Q149" s="171" t="n"/>
      <c r="R149" s="172">
        <f>_xlfn.CEILING.MATH(SUM(I149:P149)*Q149)</f>
        <v/>
      </c>
      <c r="S149" s="173">
        <f>IF(S$3="YES",$R149*S$4/100,0)</f>
        <v/>
      </c>
      <c r="T149" s="173">
        <f>IF(T$3="YES",$R149*T$4/100,0)</f>
        <v/>
      </c>
      <c r="U149" s="173">
        <f>IF(U$3="YES",$R149*U$4/100,0)</f>
        <v/>
      </c>
      <c r="V149" s="173">
        <f>IF(V$3="YES",$R149*V$4/100,0)</f>
        <v/>
      </c>
      <c r="W149" s="173">
        <f>IF(W$3="YES",$R149*W$4/100,0)</f>
        <v/>
      </c>
      <c r="X149" s="173">
        <f>IF(X$3="YES",$R149*X$4/100,0)</f>
        <v/>
      </c>
      <c r="Y149" s="173">
        <f>IF(Y$3="YES",$R149*Y$4/100,0)</f>
        <v/>
      </c>
      <c r="Z149" s="173">
        <f>IF(Z$3="YES",$R149*Z$4/100,0)</f>
        <v/>
      </c>
      <c r="AA149" s="173">
        <f>IF(AA$3="YES",$R149*AA$4/100,0)</f>
        <v/>
      </c>
      <c r="AB149" s="173">
        <f>IF(AB$3="YES",$R149*AB$4/100,0)</f>
        <v/>
      </c>
      <c r="AC149" s="173">
        <f>$R149*AC$4/100</f>
        <v/>
      </c>
      <c r="AD149" s="172">
        <f>SUM(S149:AC149)</f>
        <v/>
      </c>
      <c r="AE149" s="172">
        <f>R149+AD149</f>
        <v/>
      </c>
      <c r="AF149" s="172">
        <f>IF(E149="Make",AE149,AE149/2)</f>
        <v/>
      </c>
      <c r="AG149" s="172">
        <f>((AF149-MOD(AF149,8))/8)+(IF(MOD(AF149,8)=0,0,IF(MOD(AF149,8)&gt;4,1,0.5)))</f>
        <v/>
      </c>
      <c r="AH149" s="174" t="n"/>
      <c r="AI149" s="174" t="n"/>
      <c r="AJ149" s="175">
        <f>ROUNDUP((AH149+AI149+AG149)/3,0)</f>
        <v/>
      </c>
      <c r="AK149" s="47" t="n"/>
    </row>
    <row r="150" ht="15" customHeight="1">
      <c r="A150" s="83" t="n"/>
      <c r="B150" s="48" t="n"/>
      <c r="C150" s="48" t="n"/>
      <c r="D150" s="48" t="n"/>
      <c r="E150" s="43" t="n"/>
      <c r="F150" s="43" t="n"/>
      <c r="G150" s="44" t="n"/>
      <c r="H150" s="45" t="n"/>
      <c r="I150" s="171" t="n"/>
      <c r="J150" s="171" t="n"/>
      <c r="K150" s="171" t="n"/>
      <c r="L150" s="171" t="n"/>
      <c r="M150" s="171" t="n"/>
      <c r="N150" s="171" t="n"/>
      <c r="O150" s="171" t="n"/>
      <c r="P150" s="171" t="n"/>
      <c r="Q150" s="171" t="n"/>
      <c r="R150" s="172">
        <f>_xlfn.CEILING.MATH(SUM(I150:P150)*Q150)</f>
        <v/>
      </c>
      <c r="S150" s="173">
        <f>IF(S$3="YES",$R150*S$4/100,0)</f>
        <v/>
      </c>
      <c r="T150" s="173">
        <f>IF(T$3="YES",$R150*T$4/100,0)</f>
        <v/>
      </c>
      <c r="U150" s="173">
        <f>IF(U$3="YES",$R150*U$4/100,0)</f>
        <v/>
      </c>
      <c r="V150" s="173">
        <f>IF(V$3="YES",$R150*V$4/100,0)</f>
        <v/>
      </c>
      <c r="W150" s="173">
        <f>IF(W$3="YES",$R150*W$4/100,0)</f>
        <v/>
      </c>
      <c r="X150" s="173">
        <f>IF(X$3="YES",$R150*X$4/100,0)</f>
        <v/>
      </c>
      <c r="Y150" s="173">
        <f>IF(Y$3="YES",$R150*Y$4/100,0)</f>
        <v/>
      </c>
      <c r="Z150" s="173">
        <f>IF(Z$3="YES",$R150*Z$4/100,0)</f>
        <v/>
      </c>
      <c r="AA150" s="173">
        <f>IF(AA$3="YES",$R150*AA$4/100,0)</f>
        <v/>
      </c>
      <c r="AB150" s="173">
        <f>IF(AB$3="YES",$R150*AB$4/100,0)</f>
        <v/>
      </c>
      <c r="AC150" s="173">
        <f>$R150*AC$4/100</f>
        <v/>
      </c>
      <c r="AD150" s="172">
        <f>SUM(S150:AC150)</f>
        <v/>
      </c>
      <c r="AE150" s="172">
        <f>R150+AD150</f>
        <v/>
      </c>
      <c r="AF150" s="172">
        <f>IF(E150="Make",AE150,AE150/2)</f>
        <v/>
      </c>
      <c r="AG150" s="172">
        <f>((AF150-MOD(AF150,8))/8)+(IF(MOD(AF150,8)=0,0,IF(MOD(AF150,8)&gt;4,1,0.5)))</f>
        <v/>
      </c>
      <c r="AH150" s="174" t="n"/>
      <c r="AI150" s="174" t="n"/>
      <c r="AJ150" s="175">
        <f>ROUNDUP((AH150+AI150+AG150)/3,0)</f>
        <v/>
      </c>
      <c r="AK150" s="48" t="n"/>
    </row>
    <row r="151" ht="15" customHeight="1">
      <c r="A151" s="83" t="n"/>
      <c r="B151" s="48" t="n"/>
      <c r="C151" s="48" t="n"/>
      <c r="D151" s="48" t="n"/>
      <c r="E151" s="43" t="n"/>
      <c r="F151" s="43" t="n"/>
      <c r="G151" s="44" t="n"/>
      <c r="H151" s="45" t="n"/>
      <c r="I151" s="171" t="n"/>
      <c r="J151" s="171" t="n"/>
      <c r="K151" s="171" t="n"/>
      <c r="L151" s="171" t="n"/>
      <c r="M151" s="171" t="n"/>
      <c r="N151" s="171" t="n"/>
      <c r="O151" s="171" t="n"/>
      <c r="P151" s="171" t="n"/>
      <c r="Q151" s="171" t="n"/>
      <c r="R151" s="172">
        <f>_xlfn.CEILING.MATH(SUM(I151:P151)*Q151)</f>
        <v/>
      </c>
      <c r="S151" s="173">
        <f>IF(S$3="YES",$R151*S$4/100,0)</f>
        <v/>
      </c>
      <c r="T151" s="173">
        <f>IF(T$3="YES",$R151*T$4/100,0)</f>
        <v/>
      </c>
      <c r="U151" s="173">
        <f>IF(U$3="YES",$R151*U$4/100,0)</f>
        <v/>
      </c>
      <c r="V151" s="173">
        <f>IF(V$3="YES",$R151*V$4/100,0)</f>
        <v/>
      </c>
      <c r="W151" s="173">
        <f>IF(W$3="YES",$R151*W$4/100,0)</f>
        <v/>
      </c>
      <c r="X151" s="173">
        <f>IF(X$3="YES",$R151*X$4/100,0)</f>
        <v/>
      </c>
      <c r="Y151" s="173">
        <f>IF(Y$3="YES",$R151*Y$4/100,0)</f>
        <v/>
      </c>
      <c r="Z151" s="173">
        <f>IF(Z$3="YES",$R151*Z$4/100,0)</f>
        <v/>
      </c>
      <c r="AA151" s="173">
        <f>IF(AA$3="YES",$R151*AA$4/100,0)</f>
        <v/>
      </c>
      <c r="AB151" s="173">
        <f>IF(AB$3="YES",$R151*AB$4/100,0)</f>
        <v/>
      </c>
      <c r="AC151" s="173">
        <f>$R151*AC$4/100</f>
        <v/>
      </c>
      <c r="AD151" s="172">
        <f>SUM(S151:AC151)</f>
        <v/>
      </c>
      <c r="AE151" s="172">
        <f>R151+AD151</f>
        <v/>
      </c>
      <c r="AF151" s="172">
        <f>IF(E151="Make",AE151,AE151/2)</f>
        <v/>
      </c>
      <c r="AG151" s="172">
        <f>((AF151-MOD(AF151,8))/8)+(IF(MOD(AF151,8)=0,0,IF(MOD(AF151,8)&gt;4,1,0.5)))</f>
        <v/>
      </c>
      <c r="AH151" s="174" t="n"/>
      <c r="AI151" s="174" t="n"/>
      <c r="AJ151" s="175">
        <f>ROUNDUP((AH151+AI151+AG151)/3,0)</f>
        <v/>
      </c>
      <c r="AK151" s="47" t="n"/>
    </row>
    <row r="152" ht="15" customHeight="1">
      <c r="A152" s="83" t="n"/>
      <c r="B152" s="48" t="n"/>
      <c r="C152" s="48" t="n"/>
      <c r="D152" s="104" t="n"/>
      <c r="E152" s="43" t="n"/>
      <c r="F152" s="43" t="n"/>
      <c r="G152" s="44" t="n"/>
      <c r="H152" s="45" t="n"/>
      <c r="I152" s="171" t="n"/>
      <c r="J152" s="171" t="n"/>
      <c r="K152" s="171" t="n"/>
      <c r="L152" s="171" t="n"/>
      <c r="M152" s="171" t="n"/>
      <c r="N152" s="171" t="n"/>
      <c r="O152" s="171" t="n"/>
      <c r="P152" s="171" t="n"/>
      <c r="Q152" s="171" t="n"/>
      <c r="R152" s="172">
        <f>_xlfn.CEILING.MATH(SUM(I152:P152)*Q152)</f>
        <v/>
      </c>
      <c r="S152" s="173">
        <f>IF(S$3="YES",$R152*S$4/100,0)</f>
        <v/>
      </c>
      <c r="T152" s="173">
        <f>IF(T$3="YES",$R152*T$4/100,0)</f>
        <v/>
      </c>
      <c r="U152" s="173">
        <f>IF(U$3="YES",$R152*U$4/100,0)</f>
        <v/>
      </c>
      <c r="V152" s="173">
        <f>IF(V$3="YES",$R152*V$4/100,0)</f>
        <v/>
      </c>
      <c r="W152" s="173">
        <f>IF(W$3="YES",$R152*W$4/100,0)</f>
        <v/>
      </c>
      <c r="X152" s="173">
        <f>IF(X$3="YES",$R152*X$4/100,0)</f>
        <v/>
      </c>
      <c r="Y152" s="173">
        <f>IF(Y$3="YES",$R152*Y$4/100,0)</f>
        <v/>
      </c>
      <c r="Z152" s="173">
        <f>IF(Z$3="YES",$R152*Z$4/100,0)</f>
        <v/>
      </c>
      <c r="AA152" s="173">
        <f>IF(AA$3="YES",$R152*AA$4/100,0)</f>
        <v/>
      </c>
      <c r="AB152" s="173">
        <f>IF(AB$3="YES",$R152*AB$4/100,0)</f>
        <v/>
      </c>
      <c r="AC152" s="173">
        <f>$R152*AC$4/100</f>
        <v/>
      </c>
      <c r="AD152" s="172">
        <f>SUM(S152:AC152)</f>
        <v/>
      </c>
      <c r="AE152" s="172">
        <f>R152+AD152</f>
        <v/>
      </c>
      <c r="AF152" s="172">
        <f>IF(E152="Make",AE152,AE152/2)</f>
        <v/>
      </c>
      <c r="AG152" s="172">
        <f>((AF152-MOD(AF152,8))/8)+(IF(MOD(AF152,8)=0,0,IF(MOD(AF152,8)&gt;4,1,0.5)))</f>
        <v/>
      </c>
      <c r="AH152" s="174" t="n"/>
      <c r="AI152" s="174" t="n"/>
      <c r="AJ152" s="175">
        <f>ROUNDUP((AH152+AI152+AG152)/3,0)</f>
        <v/>
      </c>
      <c r="AK152" s="47" t="n"/>
    </row>
    <row r="153" ht="15" customHeight="1">
      <c r="A153" s="83" t="n"/>
      <c r="B153" s="48" t="n"/>
      <c r="C153" s="48" t="n"/>
      <c r="D153" s="104" t="n"/>
      <c r="E153" s="43" t="n"/>
      <c r="F153" s="43" t="n"/>
      <c r="G153" s="44" t="n"/>
      <c r="H153" s="45" t="n"/>
      <c r="I153" s="171" t="n"/>
      <c r="J153" s="171" t="n"/>
      <c r="K153" s="171" t="n"/>
      <c r="L153" s="171" t="n"/>
      <c r="M153" s="171" t="n"/>
      <c r="N153" s="171" t="n"/>
      <c r="O153" s="171" t="n"/>
      <c r="P153" s="171" t="n"/>
      <c r="Q153" s="171" t="n"/>
      <c r="R153" s="172">
        <f>_xlfn.CEILING.MATH(SUM(I153:P153)*Q153)</f>
        <v/>
      </c>
      <c r="S153" s="173">
        <f>IF(S$3="YES",$R153*S$4/100,0)</f>
        <v/>
      </c>
      <c r="T153" s="173">
        <f>IF(T$3="YES",$R153*T$4/100,0)</f>
        <v/>
      </c>
      <c r="U153" s="173">
        <f>IF(U$3="YES",$R153*U$4/100,0)</f>
        <v/>
      </c>
      <c r="V153" s="173">
        <f>IF(V$3="YES",$R153*V$4/100,0)</f>
        <v/>
      </c>
      <c r="W153" s="173">
        <f>IF(W$3="YES",$R153*W$4/100,0)</f>
        <v/>
      </c>
      <c r="X153" s="173">
        <f>IF(X$3="YES",$R153*X$4/100,0)</f>
        <v/>
      </c>
      <c r="Y153" s="173">
        <f>IF(Y$3="YES",$R153*Y$4/100,0)</f>
        <v/>
      </c>
      <c r="Z153" s="173">
        <f>IF(Z$3="YES",$R153*Z$4/100,0)</f>
        <v/>
      </c>
      <c r="AA153" s="173">
        <f>IF(AA$3="YES",$R153*AA$4/100,0)</f>
        <v/>
      </c>
      <c r="AB153" s="173">
        <f>IF(AB$3="YES",$R153*AB$4/100,0)</f>
        <v/>
      </c>
      <c r="AC153" s="173">
        <f>$R153*AC$4/100</f>
        <v/>
      </c>
      <c r="AD153" s="172">
        <f>SUM(S153:AC153)</f>
        <v/>
      </c>
      <c r="AE153" s="172">
        <f>R153+AD153</f>
        <v/>
      </c>
      <c r="AF153" s="172">
        <f>IF(E153="Make",AE153,AE153/2)</f>
        <v/>
      </c>
      <c r="AG153" s="172">
        <f>((AF153-MOD(AF153,8))/8)+(IF(MOD(AF153,8)=0,0,IF(MOD(AF153,8)&gt;4,1,0.5)))</f>
        <v/>
      </c>
      <c r="AH153" s="174" t="n"/>
      <c r="AI153" s="174" t="n"/>
      <c r="AJ153" s="175">
        <f>ROUNDUP((AH153+AI153+AG153)/3,0)</f>
        <v/>
      </c>
      <c r="AK153" s="48" t="n"/>
    </row>
    <row r="154" ht="15" customHeight="1">
      <c r="A154" s="83" t="n"/>
      <c r="B154" s="48" t="n"/>
      <c r="C154" s="48" t="n"/>
      <c r="D154" s="104" t="n"/>
      <c r="E154" s="43" t="n"/>
      <c r="F154" s="43" t="n"/>
      <c r="G154" s="44" t="n"/>
      <c r="H154" s="45" t="n"/>
      <c r="I154" s="171" t="n"/>
      <c r="J154" s="171" t="n"/>
      <c r="K154" s="171" t="n"/>
      <c r="L154" s="171" t="n"/>
      <c r="M154" s="171" t="n"/>
      <c r="N154" s="171" t="n"/>
      <c r="O154" s="171" t="n"/>
      <c r="P154" s="171" t="n"/>
      <c r="Q154" s="171" t="n"/>
      <c r="R154" s="172">
        <f>_xlfn.CEILING.MATH(SUM(I154:P154)*Q154)</f>
        <v/>
      </c>
      <c r="S154" s="173">
        <f>IF(S$3="YES",$R154*S$4/100,0)</f>
        <v/>
      </c>
      <c r="T154" s="173">
        <f>IF(T$3="YES",$R154*T$4/100,0)</f>
        <v/>
      </c>
      <c r="U154" s="173">
        <f>IF(U$3="YES",$R154*U$4/100,0)</f>
        <v/>
      </c>
      <c r="V154" s="173">
        <f>IF(V$3="YES",$R154*V$4/100,0)</f>
        <v/>
      </c>
      <c r="W154" s="173">
        <f>IF(W$3="YES",$R154*W$4/100,0)</f>
        <v/>
      </c>
      <c r="X154" s="173">
        <f>IF(X$3="YES",$R154*X$4/100,0)</f>
        <v/>
      </c>
      <c r="Y154" s="173">
        <f>IF(Y$3="YES",$R154*Y$4/100,0)</f>
        <v/>
      </c>
      <c r="Z154" s="173">
        <f>IF(Z$3="YES",$R154*Z$4/100,0)</f>
        <v/>
      </c>
      <c r="AA154" s="173">
        <f>IF(AA$3="YES",$R154*AA$4/100,0)</f>
        <v/>
      </c>
      <c r="AB154" s="173">
        <f>IF(AB$3="YES",$R154*AB$4/100,0)</f>
        <v/>
      </c>
      <c r="AC154" s="173">
        <f>$R154*AC$4/100</f>
        <v/>
      </c>
      <c r="AD154" s="172">
        <f>SUM(S154:AC154)</f>
        <v/>
      </c>
      <c r="AE154" s="172">
        <f>R154+AD154</f>
        <v/>
      </c>
      <c r="AF154" s="172">
        <f>IF(E154="Make",AE154,AE154/2)</f>
        <v/>
      </c>
      <c r="AG154" s="172">
        <f>((AF154-MOD(AF154,8))/8)+(IF(MOD(AF154,8)=0,0,IF(MOD(AF154,8)&gt;4,1,0.5)))</f>
        <v/>
      </c>
      <c r="AH154" s="174" t="n"/>
      <c r="AI154" s="174" t="n"/>
      <c r="AJ154" s="175">
        <f>ROUNDUP((AH154+AI154+AG154)/3,0)</f>
        <v/>
      </c>
      <c r="AK154" s="47" t="n"/>
    </row>
    <row r="155" ht="15" customHeight="1">
      <c r="A155" s="83" t="n"/>
      <c r="B155" s="48" t="n"/>
      <c r="C155" s="48" t="n"/>
      <c r="D155" s="48" t="n"/>
      <c r="E155" s="43" t="n"/>
      <c r="F155" s="43" t="n"/>
      <c r="G155" s="44" t="n"/>
      <c r="H155" s="45" t="n"/>
      <c r="I155" s="171" t="n"/>
      <c r="J155" s="171" t="n"/>
      <c r="K155" s="171" t="n"/>
      <c r="L155" s="171" t="n"/>
      <c r="M155" s="171" t="n"/>
      <c r="N155" s="171" t="n"/>
      <c r="O155" s="171" t="n"/>
      <c r="P155" s="171" t="n"/>
      <c r="Q155" s="171" t="n"/>
      <c r="R155" s="172">
        <f>_xlfn.CEILING.MATH(SUM(I155:P155)*Q155)</f>
        <v/>
      </c>
      <c r="S155" s="173">
        <f>IF(S$3="YES",$R155*S$4/100,0)</f>
        <v/>
      </c>
      <c r="T155" s="173">
        <f>IF(T$3="YES",$R155*T$4/100,0)</f>
        <v/>
      </c>
      <c r="U155" s="173">
        <f>IF(U$3="YES",$R155*U$4/100,0)</f>
        <v/>
      </c>
      <c r="V155" s="173">
        <f>IF(V$3="YES",$R155*V$4/100,0)</f>
        <v/>
      </c>
      <c r="W155" s="173">
        <f>IF(W$3="YES",$R155*W$4/100,0)</f>
        <v/>
      </c>
      <c r="X155" s="173">
        <f>IF(X$3="YES",$R155*X$4/100,0)</f>
        <v/>
      </c>
      <c r="Y155" s="173">
        <f>IF(Y$3="YES",$R155*Y$4/100,0)</f>
        <v/>
      </c>
      <c r="Z155" s="173">
        <f>IF(Z$3="YES",$R155*Z$4/100,0)</f>
        <v/>
      </c>
      <c r="AA155" s="173">
        <f>IF(AA$3="YES",$R155*AA$4/100,0)</f>
        <v/>
      </c>
      <c r="AB155" s="173">
        <f>IF(AB$3="YES",$R155*AB$4/100,0)</f>
        <v/>
      </c>
      <c r="AC155" s="173">
        <f>$R155*AC$4/100</f>
        <v/>
      </c>
      <c r="AD155" s="172">
        <f>SUM(S155:AC155)</f>
        <v/>
      </c>
      <c r="AE155" s="172">
        <f>R155+AD155</f>
        <v/>
      </c>
      <c r="AF155" s="172">
        <f>IF(E155="Make",AE155,AE155/2)</f>
        <v/>
      </c>
      <c r="AG155" s="172">
        <f>((AF155-MOD(AF155,8))/8)+(IF(MOD(AF155,8)=0,0,IF(MOD(AF155,8)&gt;4,1,0.5)))</f>
        <v/>
      </c>
      <c r="AH155" s="174" t="n"/>
      <c r="AI155" s="174" t="n"/>
      <c r="AJ155" s="175">
        <f>ROUNDUP((AH155+AI155+AG155)/3,0)</f>
        <v/>
      </c>
      <c r="AK155" s="47" t="n"/>
    </row>
    <row r="156" ht="15" customHeight="1">
      <c r="A156" s="83" t="n"/>
      <c r="B156" s="48" t="n"/>
      <c r="C156" s="48" t="n"/>
      <c r="D156" s="48" t="n"/>
      <c r="E156" s="43" t="n"/>
      <c r="F156" s="43" t="n"/>
      <c r="G156" s="44" t="n"/>
      <c r="H156" s="45" t="n"/>
      <c r="I156" s="171" t="n"/>
      <c r="J156" s="171" t="n"/>
      <c r="K156" s="171" t="n"/>
      <c r="L156" s="171" t="n"/>
      <c r="M156" s="171" t="n"/>
      <c r="N156" s="171" t="n"/>
      <c r="O156" s="171" t="n"/>
      <c r="P156" s="171" t="n"/>
      <c r="Q156" s="171" t="n"/>
      <c r="R156" s="172">
        <f>_xlfn.CEILING.MATH(SUM(I156:P156)*Q156)</f>
        <v/>
      </c>
      <c r="S156" s="173">
        <f>IF(S$3="YES",$R156*S$4/100,0)</f>
        <v/>
      </c>
      <c r="T156" s="173">
        <f>IF(T$3="YES",$R156*T$4/100,0)</f>
        <v/>
      </c>
      <c r="U156" s="173">
        <f>IF(U$3="YES",$R156*U$4/100,0)</f>
        <v/>
      </c>
      <c r="V156" s="173">
        <f>IF(V$3="YES",$R156*V$4/100,0)</f>
        <v/>
      </c>
      <c r="W156" s="173">
        <f>IF(W$3="YES",$R156*W$4/100,0)</f>
        <v/>
      </c>
      <c r="X156" s="173">
        <f>IF(X$3="YES",$R156*X$4/100,0)</f>
        <v/>
      </c>
      <c r="Y156" s="173">
        <f>IF(Y$3="YES",$R156*Y$4/100,0)</f>
        <v/>
      </c>
      <c r="Z156" s="173">
        <f>IF(Z$3="YES",$R156*Z$4/100,0)</f>
        <v/>
      </c>
      <c r="AA156" s="173">
        <f>IF(AA$3="YES",$R156*AA$4/100,0)</f>
        <v/>
      </c>
      <c r="AB156" s="173">
        <f>IF(AB$3="YES",$R156*AB$4/100,0)</f>
        <v/>
      </c>
      <c r="AC156" s="173">
        <f>$R156*AC$4/100</f>
        <v/>
      </c>
      <c r="AD156" s="172">
        <f>SUM(S156:AC156)</f>
        <v/>
      </c>
      <c r="AE156" s="172">
        <f>R156+AD156</f>
        <v/>
      </c>
      <c r="AF156" s="172">
        <f>IF(E156="Make",AE156,AE156/2)</f>
        <v/>
      </c>
      <c r="AG156" s="172">
        <f>((AF156-MOD(AF156,8))/8)+(IF(MOD(AF156,8)=0,0,IF(MOD(AF156,8)&gt;4,1,0.5)))</f>
        <v/>
      </c>
      <c r="AH156" s="174" t="n"/>
      <c r="AI156" s="174" t="n"/>
      <c r="AJ156" s="175">
        <f>ROUNDUP((AH156+AI156+AG156)/3,0)</f>
        <v/>
      </c>
      <c r="AK156" s="48" t="n"/>
    </row>
    <row r="157" ht="15" customHeight="1">
      <c r="A157" s="83" t="n"/>
      <c r="B157" s="48" t="n"/>
      <c r="C157" s="48" t="n"/>
      <c r="D157" s="104" t="n"/>
      <c r="E157" s="43" t="n"/>
      <c r="F157" s="43" t="n"/>
      <c r="G157" s="44" t="n"/>
      <c r="H157" s="45" t="n"/>
      <c r="I157" s="171" t="n"/>
      <c r="J157" s="171" t="n"/>
      <c r="K157" s="171" t="n"/>
      <c r="L157" s="171" t="n"/>
      <c r="M157" s="171" t="n"/>
      <c r="N157" s="171" t="n"/>
      <c r="O157" s="171" t="n"/>
      <c r="P157" s="171" t="n"/>
      <c r="Q157" s="171" t="n"/>
      <c r="R157" s="172">
        <f>_xlfn.CEILING.MATH(SUM(I157:P157)*Q157)</f>
        <v/>
      </c>
      <c r="S157" s="173">
        <f>IF(S$3="YES",$R157*S$4/100,0)</f>
        <v/>
      </c>
      <c r="T157" s="173">
        <f>IF(T$3="YES",$R157*T$4/100,0)</f>
        <v/>
      </c>
      <c r="U157" s="173">
        <f>IF(U$3="YES",$R157*U$4/100,0)</f>
        <v/>
      </c>
      <c r="V157" s="173">
        <f>IF(V$3="YES",$R157*V$4/100,0)</f>
        <v/>
      </c>
      <c r="W157" s="173">
        <f>IF(W$3="YES",$R157*W$4/100,0)</f>
        <v/>
      </c>
      <c r="X157" s="173">
        <f>IF(X$3="YES",$R157*X$4/100,0)</f>
        <v/>
      </c>
      <c r="Y157" s="173">
        <f>IF(Y$3="YES",$R157*Y$4/100,0)</f>
        <v/>
      </c>
      <c r="Z157" s="173">
        <f>IF(Z$3="YES",$R157*Z$4/100,0)</f>
        <v/>
      </c>
      <c r="AA157" s="173">
        <f>IF(AA$3="YES",$R157*AA$4/100,0)</f>
        <v/>
      </c>
      <c r="AB157" s="173">
        <f>IF(AB$3="YES",$R157*AB$4/100,0)</f>
        <v/>
      </c>
      <c r="AC157" s="173">
        <f>$R157*AC$4/100</f>
        <v/>
      </c>
      <c r="AD157" s="172">
        <f>SUM(S157:AC157)</f>
        <v/>
      </c>
      <c r="AE157" s="172">
        <f>R157+AD157</f>
        <v/>
      </c>
      <c r="AF157" s="172">
        <f>IF(E157="Make",AE157,AE157/2)</f>
        <v/>
      </c>
      <c r="AG157" s="172">
        <f>((AF157-MOD(AF157,8))/8)+(IF(MOD(AF157,8)=0,0,IF(MOD(AF157,8)&gt;4,1,0.5)))</f>
        <v/>
      </c>
      <c r="AH157" s="174" t="n"/>
      <c r="AI157" s="174" t="n"/>
      <c r="AJ157" s="175">
        <f>ROUNDUP((AH157+AI157+AG157)/3,0)</f>
        <v/>
      </c>
      <c r="AK157" s="47" t="n"/>
    </row>
    <row r="158" ht="15" customHeight="1">
      <c r="A158" s="83" t="n"/>
      <c r="B158" s="48" t="n"/>
      <c r="C158" s="48" t="n"/>
      <c r="D158" s="104" t="n"/>
      <c r="E158" s="43" t="n"/>
      <c r="F158" s="43" t="n"/>
      <c r="G158" s="44" t="n"/>
      <c r="H158" s="45" t="n"/>
      <c r="I158" s="171" t="n"/>
      <c r="J158" s="171" t="n"/>
      <c r="K158" s="171" t="n"/>
      <c r="L158" s="171" t="n"/>
      <c r="M158" s="171" t="n"/>
      <c r="N158" s="171" t="n"/>
      <c r="O158" s="171" t="n"/>
      <c r="P158" s="171" t="n"/>
      <c r="Q158" s="171" t="n"/>
      <c r="R158" s="172">
        <f>_xlfn.CEILING.MATH(SUM(I158:P158)*Q158)</f>
        <v/>
      </c>
      <c r="S158" s="173">
        <f>IF(S$3="YES",$R158*S$4/100,0)</f>
        <v/>
      </c>
      <c r="T158" s="173">
        <f>IF(T$3="YES",$R158*T$4/100,0)</f>
        <v/>
      </c>
      <c r="U158" s="173">
        <f>IF(U$3="YES",$R158*U$4/100,0)</f>
        <v/>
      </c>
      <c r="V158" s="173">
        <f>IF(V$3="YES",$R158*V$4/100,0)</f>
        <v/>
      </c>
      <c r="W158" s="173">
        <f>IF(W$3="YES",$R158*W$4/100,0)</f>
        <v/>
      </c>
      <c r="X158" s="173">
        <f>IF(X$3="YES",$R158*X$4/100,0)</f>
        <v/>
      </c>
      <c r="Y158" s="173">
        <f>IF(Y$3="YES",$R158*Y$4/100,0)</f>
        <v/>
      </c>
      <c r="Z158" s="173">
        <f>IF(Z$3="YES",$R158*Z$4/100,0)</f>
        <v/>
      </c>
      <c r="AA158" s="173">
        <f>IF(AA$3="YES",$R158*AA$4/100,0)</f>
        <v/>
      </c>
      <c r="AB158" s="173">
        <f>IF(AB$3="YES",$R158*AB$4/100,0)</f>
        <v/>
      </c>
      <c r="AC158" s="173">
        <f>$R158*AC$4/100</f>
        <v/>
      </c>
      <c r="AD158" s="172">
        <f>SUM(S158:AC158)</f>
        <v/>
      </c>
      <c r="AE158" s="172">
        <f>R158+AD158</f>
        <v/>
      </c>
      <c r="AF158" s="172">
        <f>IF(E158="Make",AE158,AE158/2)</f>
        <v/>
      </c>
      <c r="AG158" s="172">
        <f>((AF158-MOD(AF158,8))/8)+(IF(MOD(AF158,8)=0,0,IF(MOD(AF158,8)&gt;4,1,0.5)))</f>
        <v/>
      </c>
      <c r="AH158" s="174" t="n"/>
      <c r="AI158" s="174" t="n"/>
      <c r="AJ158" s="175">
        <f>ROUNDUP((AH158+AI158+AG158)/3,0)</f>
        <v/>
      </c>
      <c r="AK158" s="48" t="n"/>
    </row>
    <row r="159" ht="15" customHeight="1">
      <c r="A159" s="83" t="n"/>
      <c r="B159" s="48" t="n"/>
      <c r="C159" s="48" t="n"/>
      <c r="D159" s="104" t="n"/>
      <c r="E159" s="43" t="n"/>
      <c r="F159" s="43" t="n"/>
      <c r="G159" s="44" t="n"/>
      <c r="H159" s="45" t="n"/>
      <c r="I159" s="171" t="n"/>
      <c r="J159" s="171" t="n"/>
      <c r="K159" s="171" t="n"/>
      <c r="L159" s="171" t="n"/>
      <c r="M159" s="171" t="n"/>
      <c r="N159" s="171" t="n"/>
      <c r="O159" s="171" t="n"/>
      <c r="P159" s="171" t="n"/>
      <c r="Q159" s="171" t="n"/>
      <c r="R159" s="172">
        <f>_xlfn.CEILING.MATH(SUM(I159:P159)*Q159)</f>
        <v/>
      </c>
      <c r="S159" s="173">
        <f>IF(S$3="YES",$R159*S$4/100,0)</f>
        <v/>
      </c>
      <c r="T159" s="173">
        <f>IF(T$3="YES",$R159*T$4/100,0)</f>
        <v/>
      </c>
      <c r="U159" s="173">
        <f>IF(U$3="YES",$R159*U$4/100,0)</f>
        <v/>
      </c>
      <c r="V159" s="173">
        <f>IF(V$3="YES",$R159*V$4/100,0)</f>
        <v/>
      </c>
      <c r="W159" s="173">
        <f>IF(W$3="YES",$R159*W$4/100,0)</f>
        <v/>
      </c>
      <c r="X159" s="173">
        <f>IF(X$3="YES",$R159*X$4/100,0)</f>
        <v/>
      </c>
      <c r="Y159" s="173">
        <f>IF(Y$3="YES",$R159*Y$4/100,0)</f>
        <v/>
      </c>
      <c r="Z159" s="173">
        <f>IF(Z$3="YES",$R159*Z$4/100,0)</f>
        <v/>
      </c>
      <c r="AA159" s="173">
        <f>IF(AA$3="YES",$R159*AA$4/100,0)</f>
        <v/>
      </c>
      <c r="AB159" s="173">
        <f>IF(AB$3="YES",$R159*AB$4/100,0)</f>
        <v/>
      </c>
      <c r="AC159" s="173">
        <f>$R159*AC$4/100</f>
        <v/>
      </c>
      <c r="AD159" s="172">
        <f>SUM(S159:AC159)</f>
        <v/>
      </c>
      <c r="AE159" s="172">
        <f>R159+AD159</f>
        <v/>
      </c>
      <c r="AF159" s="172">
        <f>IF(E159="Make",AE159,AE159/2)</f>
        <v/>
      </c>
      <c r="AG159" s="172">
        <f>((AF159-MOD(AF159,8))/8)+(IF(MOD(AF159,8)=0,0,IF(MOD(AF159,8)&gt;4,1,0.5)))</f>
        <v/>
      </c>
      <c r="AH159" s="174" t="n"/>
      <c r="AI159" s="174" t="n"/>
      <c r="AJ159" s="175">
        <f>ROUNDUP((AH159+AI159+AG159)/3,0)</f>
        <v/>
      </c>
      <c r="AK159" s="47" t="n"/>
    </row>
    <row r="160" ht="15" customHeight="1">
      <c r="A160" s="83" t="n"/>
      <c r="B160" s="48" t="n"/>
      <c r="C160" s="48" t="n"/>
      <c r="D160" s="48" t="n"/>
      <c r="E160" s="43" t="n"/>
      <c r="F160" s="43" t="n"/>
      <c r="G160" s="44" t="n"/>
      <c r="H160" s="45" t="n"/>
      <c r="I160" s="171" t="n"/>
      <c r="J160" s="171" t="n"/>
      <c r="K160" s="171" t="n"/>
      <c r="L160" s="171" t="n"/>
      <c r="M160" s="171" t="n"/>
      <c r="N160" s="171" t="n"/>
      <c r="O160" s="171" t="n"/>
      <c r="P160" s="171" t="n"/>
      <c r="Q160" s="171" t="n"/>
      <c r="R160" s="172">
        <f>_xlfn.CEILING.MATH(SUM(I160:P160)*Q160)</f>
        <v/>
      </c>
      <c r="S160" s="173">
        <f>IF(S$3="YES",$R160*S$4/100,0)</f>
        <v/>
      </c>
      <c r="T160" s="173">
        <f>IF(T$3="YES",$R160*T$4/100,0)</f>
        <v/>
      </c>
      <c r="U160" s="173">
        <f>IF(U$3="YES",$R160*U$4/100,0)</f>
        <v/>
      </c>
      <c r="V160" s="173">
        <f>IF(V$3="YES",$R160*V$4/100,0)</f>
        <v/>
      </c>
      <c r="W160" s="173">
        <f>IF(W$3="YES",$R160*W$4/100,0)</f>
        <v/>
      </c>
      <c r="X160" s="173">
        <f>IF(X$3="YES",$R160*X$4/100,0)</f>
        <v/>
      </c>
      <c r="Y160" s="173">
        <f>IF(Y$3="YES",$R160*Y$4/100,0)</f>
        <v/>
      </c>
      <c r="Z160" s="173">
        <f>IF(Z$3="YES",$R160*Z$4/100,0)</f>
        <v/>
      </c>
      <c r="AA160" s="173">
        <f>IF(AA$3="YES",$R160*AA$4/100,0)</f>
        <v/>
      </c>
      <c r="AB160" s="173">
        <f>IF(AB$3="YES",$R160*AB$4/100,0)</f>
        <v/>
      </c>
      <c r="AC160" s="173">
        <f>$R160*AC$4/100</f>
        <v/>
      </c>
      <c r="AD160" s="172">
        <f>SUM(S160:AC160)</f>
        <v/>
      </c>
      <c r="AE160" s="172">
        <f>R160+AD160</f>
        <v/>
      </c>
      <c r="AF160" s="172">
        <f>IF(E160="Make",AE160,AE160/2)</f>
        <v/>
      </c>
      <c r="AG160" s="172">
        <f>((AF160-MOD(AF160,8))/8)+(IF(MOD(AF160,8)=0,0,IF(MOD(AF160,8)&gt;4,1,0.5)))</f>
        <v/>
      </c>
      <c r="AH160" s="174" t="n"/>
      <c r="AI160" s="174" t="n"/>
      <c r="AJ160" s="175">
        <f>ROUNDUP((AH160+AI160+AG160)/3,0)</f>
        <v/>
      </c>
      <c r="AK160" s="47" t="n"/>
    </row>
    <row r="161" ht="15" customHeight="1">
      <c r="A161" s="83" t="n"/>
      <c r="B161" s="48" t="n"/>
      <c r="C161" s="48" t="n"/>
      <c r="D161" s="48" t="n"/>
      <c r="E161" s="43" t="n"/>
      <c r="F161" s="43" t="n"/>
      <c r="G161" s="44" t="n"/>
      <c r="H161" s="45" t="n"/>
      <c r="I161" s="171" t="n"/>
      <c r="J161" s="171" t="n"/>
      <c r="K161" s="171" t="n"/>
      <c r="L161" s="171" t="n"/>
      <c r="M161" s="171" t="n"/>
      <c r="N161" s="171" t="n"/>
      <c r="O161" s="171" t="n"/>
      <c r="P161" s="171" t="n"/>
      <c r="Q161" s="171" t="n"/>
      <c r="R161" s="172">
        <f>_xlfn.CEILING.MATH(SUM(I161:P161)*Q161)</f>
        <v/>
      </c>
      <c r="S161" s="173">
        <f>IF(S$3="YES",$R161*S$4/100,0)</f>
        <v/>
      </c>
      <c r="T161" s="173">
        <f>IF(T$3="YES",$R161*T$4/100,0)</f>
        <v/>
      </c>
      <c r="U161" s="173">
        <f>IF(U$3="YES",$R161*U$4/100,0)</f>
        <v/>
      </c>
      <c r="V161" s="173">
        <f>IF(V$3="YES",$R161*V$4/100,0)</f>
        <v/>
      </c>
      <c r="W161" s="173">
        <f>IF(W$3="YES",$R161*W$4/100,0)</f>
        <v/>
      </c>
      <c r="X161" s="173">
        <f>IF(X$3="YES",$R161*X$4/100,0)</f>
        <v/>
      </c>
      <c r="Y161" s="173">
        <f>IF(Y$3="YES",$R161*Y$4/100,0)</f>
        <v/>
      </c>
      <c r="Z161" s="173">
        <f>IF(Z$3="YES",$R161*Z$4/100,0)</f>
        <v/>
      </c>
      <c r="AA161" s="173">
        <f>IF(AA$3="YES",$R161*AA$4/100,0)</f>
        <v/>
      </c>
      <c r="AB161" s="173">
        <f>IF(AB$3="YES",$R161*AB$4/100,0)</f>
        <v/>
      </c>
      <c r="AC161" s="173">
        <f>$R161*AC$4/100</f>
        <v/>
      </c>
      <c r="AD161" s="172">
        <f>SUM(S161:AC161)</f>
        <v/>
      </c>
      <c r="AE161" s="172">
        <f>R161+AD161</f>
        <v/>
      </c>
      <c r="AF161" s="172">
        <f>IF(E161="Make",AE161,AE161/2)</f>
        <v/>
      </c>
      <c r="AG161" s="172">
        <f>((AF161-MOD(AF161,8))/8)+(IF(MOD(AF161,8)=0,0,IF(MOD(AF161,8)&gt;4,1,0.5)))</f>
        <v/>
      </c>
      <c r="AH161" s="174" t="n"/>
      <c r="AI161" s="174" t="n"/>
      <c r="AJ161" s="175">
        <f>ROUNDUP((AH161+AI161+AG161)/3,0)</f>
        <v/>
      </c>
      <c r="AK161" s="47" t="n"/>
    </row>
    <row r="162" ht="15" customHeight="1">
      <c r="A162" s="83" t="n"/>
      <c r="B162" s="48" t="n"/>
      <c r="C162" s="48" t="n"/>
      <c r="D162" s="48" t="n"/>
      <c r="E162" s="43" t="n"/>
      <c r="F162" s="43" t="n"/>
      <c r="G162" s="44" t="n"/>
      <c r="H162" s="45" t="n"/>
      <c r="I162" s="171" t="n"/>
      <c r="J162" s="171" t="n"/>
      <c r="K162" s="171" t="n"/>
      <c r="L162" s="171" t="n"/>
      <c r="M162" s="171" t="n"/>
      <c r="N162" s="171" t="n"/>
      <c r="O162" s="171" t="n"/>
      <c r="P162" s="171" t="n"/>
      <c r="Q162" s="171" t="n"/>
      <c r="R162" s="172">
        <f>_xlfn.CEILING.MATH(SUM(I162:P162)*Q162)</f>
        <v/>
      </c>
      <c r="S162" s="173">
        <f>IF(S$3="YES",$R162*S$4/100,0)</f>
        <v/>
      </c>
      <c r="T162" s="173">
        <f>IF(T$3="YES",$R162*T$4/100,0)</f>
        <v/>
      </c>
      <c r="U162" s="173">
        <f>IF(U$3="YES",$R162*U$4/100,0)</f>
        <v/>
      </c>
      <c r="V162" s="173">
        <f>IF(V$3="YES",$R162*V$4/100,0)</f>
        <v/>
      </c>
      <c r="W162" s="173">
        <f>IF(W$3="YES",$R162*W$4/100,0)</f>
        <v/>
      </c>
      <c r="X162" s="173">
        <f>IF(X$3="YES",$R162*X$4/100,0)</f>
        <v/>
      </c>
      <c r="Y162" s="173">
        <f>IF(Y$3="YES",$R162*Y$4/100,0)</f>
        <v/>
      </c>
      <c r="Z162" s="173">
        <f>IF(Z$3="YES",$R162*Z$4/100,0)</f>
        <v/>
      </c>
      <c r="AA162" s="173">
        <f>IF(AA$3="YES",$R162*AA$4/100,0)</f>
        <v/>
      </c>
      <c r="AB162" s="173">
        <f>IF(AB$3="YES",$R162*AB$4/100,0)</f>
        <v/>
      </c>
      <c r="AC162" s="173">
        <f>$R162*AC$4/100</f>
        <v/>
      </c>
      <c r="AD162" s="172">
        <f>SUM(S162:AC162)</f>
        <v/>
      </c>
      <c r="AE162" s="172">
        <f>R162+AD162</f>
        <v/>
      </c>
      <c r="AF162" s="172">
        <f>IF(E162="Make",AE162,AE162/2)</f>
        <v/>
      </c>
      <c r="AG162" s="172">
        <f>((AF162-MOD(AF162,8))/8)+(IF(MOD(AF162,8)=0,0,IF(MOD(AF162,8)&gt;4,1,0.5)))</f>
        <v/>
      </c>
      <c r="AH162" s="174" t="n"/>
      <c r="AI162" s="174" t="n"/>
      <c r="AJ162" s="175">
        <f>ROUNDUP((AH162+AI162+AG162)/3,0)</f>
        <v/>
      </c>
      <c r="AK162" s="47" t="n"/>
    </row>
    <row r="163" ht="15" customHeight="1">
      <c r="A163" s="83" t="n"/>
      <c r="B163" s="48" t="n"/>
      <c r="C163" s="48" t="n"/>
      <c r="D163" s="48" t="n"/>
      <c r="E163" s="43" t="n"/>
      <c r="F163" s="43" t="n"/>
      <c r="G163" s="44" t="n"/>
      <c r="H163" s="45" t="n"/>
      <c r="I163" s="171" t="n"/>
      <c r="J163" s="171" t="n"/>
      <c r="K163" s="171" t="n"/>
      <c r="L163" s="171" t="n"/>
      <c r="M163" s="171" t="n"/>
      <c r="N163" s="171" t="n"/>
      <c r="O163" s="171" t="n"/>
      <c r="P163" s="171" t="n"/>
      <c r="Q163" s="171" t="n"/>
      <c r="R163" s="172">
        <f>_xlfn.CEILING.MATH(SUM(I163:P163)*Q163)</f>
        <v/>
      </c>
      <c r="S163" s="173">
        <f>IF(S$3="YES",$R163*S$4/100,0)</f>
        <v/>
      </c>
      <c r="T163" s="173">
        <f>IF(T$3="YES",$R163*T$4/100,0)</f>
        <v/>
      </c>
      <c r="U163" s="173">
        <f>IF(U$3="YES",$R163*U$4/100,0)</f>
        <v/>
      </c>
      <c r="V163" s="173">
        <f>IF(V$3="YES",$R163*V$4/100,0)</f>
        <v/>
      </c>
      <c r="W163" s="173">
        <f>IF(W$3="YES",$R163*W$4/100,0)</f>
        <v/>
      </c>
      <c r="X163" s="173">
        <f>IF(X$3="YES",$R163*X$4/100,0)</f>
        <v/>
      </c>
      <c r="Y163" s="173">
        <f>IF(Y$3="YES",$R163*Y$4/100,0)</f>
        <v/>
      </c>
      <c r="Z163" s="173">
        <f>IF(Z$3="YES",$R163*Z$4/100,0)</f>
        <v/>
      </c>
      <c r="AA163" s="173">
        <f>IF(AA$3="YES",$R163*AA$4/100,0)</f>
        <v/>
      </c>
      <c r="AB163" s="173">
        <f>IF(AB$3="YES",$R163*AB$4/100,0)</f>
        <v/>
      </c>
      <c r="AC163" s="173">
        <f>$R163*AC$4/100</f>
        <v/>
      </c>
      <c r="AD163" s="172">
        <f>SUM(S163:AC163)</f>
        <v/>
      </c>
      <c r="AE163" s="172">
        <f>R163+AD163</f>
        <v/>
      </c>
      <c r="AF163" s="172">
        <f>IF(E163="Make",AE163,AE163/2)</f>
        <v/>
      </c>
      <c r="AG163" s="172">
        <f>((AF163-MOD(AF163,8))/8)+(IF(MOD(AF163,8)=0,0,IF(MOD(AF163,8)&gt;4,1,0.5)))</f>
        <v/>
      </c>
      <c r="AH163" s="174" t="n"/>
      <c r="AI163" s="174" t="n"/>
      <c r="AJ163" s="175">
        <f>ROUNDUP((AH163+AI163+AG163)/3,0)</f>
        <v/>
      </c>
      <c r="AK163" s="47" t="n"/>
    </row>
    <row r="164" ht="15" customHeight="1">
      <c r="A164" s="83" t="n"/>
      <c r="B164" s="48" t="n"/>
      <c r="C164" s="48" t="n"/>
      <c r="D164" s="48" t="n"/>
      <c r="E164" s="43" t="n"/>
      <c r="F164" s="43" t="n"/>
      <c r="G164" s="44" t="n"/>
      <c r="H164" s="45" t="n"/>
      <c r="I164" s="171" t="n"/>
      <c r="J164" s="171" t="n"/>
      <c r="K164" s="171" t="n"/>
      <c r="L164" s="171" t="n"/>
      <c r="M164" s="171" t="n"/>
      <c r="N164" s="171" t="n"/>
      <c r="O164" s="171" t="n"/>
      <c r="P164" s="171" t="n"/>
      <c r="Q164" s="171" t="n"/>
      <c r="R164" s="172">
        <f>_xlfn.CEILING.MATH(SUM(I164:P164)*Q164)</f>
        <v/>
      </c>
      <c r="S164" s="173">
        <f>IF(S$3="YES",$R164*S$4/100,0)</f>
        <v/>
      </c>
      <c r="T164" s="173">
        <f>IF(T$3="YES",$R164*T$4/100,0)</f>
        <v/>
      </c>
      <c r="U164" s="173">
        <f>IF(U$3="YES",$R164*U$4/100,0)</f>
        <v/>
      </c>
      <c r="V164" s="173">
        <f>IF(V$3="YES",$R164*V$4/100,0)</f>
        <v/>
      </c>
      <c r="W164" s="173">
        <f>IF(W$3="YES",$R164*W$4/100,0)</f>
        <v/>
      </c>
      <c r="X164" s="173">
        <f>IF(X$3="YES",$R164*X$4/100,0)</f>
        <v/>
      </c>
      <c r="Y164" s="173">
        <f>IF(Y$3="YES",$R164*Y$4/100,0)</f>
        <v/>
      </c>
      <c r="Z164" s="173">
        <f>IF(Z$3="YES",$R164*Z$4/100,0)</f>
        <v/>
      </c>
      <c r="AA164" s="173">
        <f>IF(AA$3="YES",$R164*AA$4/100,0)</f>
        <v/>
      </c>
      <c r="AB164" s="173">
        <f>IF(AB$3="YES",$R164*AB$4/100,0)</f>
        <v/>
      </c>
      <c r="AC164" s="173">
        <f>$R164*AC$4/100</f>
        <v/>
      </c>
      <c r="AD164" s="172">
        <f>SUM(S164:AC164)</f>
        <v/>
      </c>
      <c r="AE164" s="172">
        <f>R164+AD164</f>
        <v/>
      </c>
      <c r="AF164" s="172">
        <f>IF(E164="Make",AE164,AE164/2)</f>
        <v/>
      </c>
      <c r="AG164" s="172">
        <f>((AF164-MOD(AF164,8))/8)+(IF(MOD(AF164,8)=0,0,IF(MOD(AF164,8)&gt;4,1,0.5)))</f>
        <v/>
      </c>
      <c r="AH164" s="174" t="n"/>
      <c r="AI164" s="174" t="n"/>
      <c r="AJ164" s="175">
        <f>ROUNDUP((AH164+AI164+AG164)/3,0)</f>
        <v/>
      </c>
      <c r="AK164" s="47" t="n"/>
    </row>
    <row r="165" ht="15" customHeight="1">
      <c r="A165" s="83" t="n"/>
      <c r="B165" s="48" t="n"/>
      <c r="C165" s="48" t="n"/>
      <c r="D165" s="48" t="n"/>
      <c r="E165" s="43" t="n"/>
      <c r="F165" s="43" t="n"/>
      <c r="G165" s="44" t="n"/>
      <c r="H165" s="45" t="n"/>
      <c r="I165" s="171" t="n"/>
      <c r="J165" s="171" t="n"/>
      <c r="K165" s="171" t="n"/>
      <c r="L165" s="171" t="n"/>
      <c r="M165" s="171" t="n"/>
      <c r="N165" s="171" t="n"/>
      <c r="O165" s="171" t="n"/>
      <c r="P165" s="171" t="n"/>
      <c r="Q165" s="171" t="n"/>
      <c r="R165" s="172">
        <f>_xlfn.CEILING.MATH(SUM(I165:P165)*Q165)</f>
        <v/>
      </c>
      <c r="S165" s="173">
        <f>IF(S$3="YES",$R165*S$4/100,0)</f>
        <v/>
      </c>
      <c r="T165" s="173">
        <f>IF(T$3="YES",$R165*T$4/100,0)</f>
        <v/>
      </c>
      <c r="U165" s="173">
        <f>IF(U$3="YES",$R165*U$4/100,0)</f>
        <v/>
      </c>
      <c r="V165" s="173">
        <f>IF(V$3="YES",$R165*V$4/100,0)</f>
        <v/>
      </c>
      <c r="W165" s="173">
        <f>IF(W$3="YES",$R165*W$4/100,0)</f>
        <v/>
      </c>
      <c r="X165" s="173">
        <f>IF(X$3="YES",$R165*X$4/100,0)</f>
        <v/>
      </c>
      <c r="Y165" s="173">
        <f>IF(Y$3="YES",$R165*Y$4/100,0)</f>
        <v/>
      </c>
      <c r="Z165" s="173">
        <f>IF(Z$3="YES",$R165*Z$4/100,0)</f>
        <v/>
      </c>
      <c r="AA165" s="173">
        <f>IF(AA$3="YES",$R165*AA$4/100,0)</f>
        <v/>
      </c>
      <c r="AB165" s="173">
        <f>IF(AB$3="YES",$R165*AB$4/100,0)</f>
        <v/>
      </c>
      <c r="AC165" s="173">
        <f>$R165*AC$4/100</f>
        <v/>
      </c>
      <c r="AD165" s="172">
        <f>SUM(S165:AC165)</f>
        <v/>
      </c>
      <c r="AE165" s="172">
        <f>R165+AD165</f>
        <v/>
      </c>
      <c r="AF165" s="172">
        <f>IF(E165="Make",AE165,AE165/2)</f>
        <v/>
      </c>
      <c r="AG165" s="172">
        <f>((AF165-MOD(AF165,8))/8)+(IF(MOD(AF165,8)=0,0,IF(MOD(AF165,8)&gt;4,1,0.5)))</f>
        <v/>
      </c>
      <c r="AH165" s="174" t="n"/>
      <c r="AI165" s="174" t="n"/>
      <c r="AJ165" s="175">
        <f>ROUNDUP((AH165+AI165+AG165)/3,0)</f>
        <v/>
      </c>
      <c r="AK165" s="47" t="n"/>
    </row>
    <row r="166" ht="15" customHeight="1">
      <c r="A166" s="83" t="n"/>
      <c r="B166" s="48" t="n"/>
      <c r="C166" s="48" t="n"/>
      <c r="D166" s="48" t="n"/>
      <c r="E166" s="43" t="n"/>
      <c r="F166" s="43" t="n"/>
      <c r="G166" s="44" t="n"/>
      <c r="H166" s="45" t="n"/>
      <c r="I166" s="171" t="n"/>
      <c r="J166" s="171" t="n"/>
      <c r="K166" s="171" t="n"/>
      <c r="L166" s="171" t="n"/>
      <c r="M166" s="171" t="n"/>
      <c r="N166" s="171" t="n"/>
      <c r="O166" s="171" t="n"/>
      <c r="P166" s="171" t="n"/>
      <c r="Q166" s="171" t="n"/>
      <c r="R166" s="172">
        <f>_xlfn.CEILING.MATH(SUM(I166:P166)*Q166)</f>
        <v/>
      </c>
      <c r="S166" s="173">
        <f>IF(S$3="YES",$R166*S$4/100,0)</f>
        <v/>
      </c>
      <c r="T166" s="173">
        <f>IF(T$3="YES",$R166*T$4/100,0)</f>
        <v/>
      </c>
      <c r="U166" s="173">
        <f>IF(U$3="YES",$R166*U$4/100,0)</f>
        <v/>
      </c>
      <c r="V166" s="173">
        <f>IF(V$3="YES",$R166*V$4/100,0)</f>
        <v/>
      </c>
      <c r="W166" s="173">
        <f>IF(W$3="YES",$R166*W$4/100,0)</f>
        <v/>
      </c>
      <c r="X166" s="173">
        <f>IF(X$3="YES",$R166*X$4/100,0)</f>
        <v/>
      </c>
      <c r="Y166" s="173">
        <f>IF(Y$3="YES",$R166*Y$4/100,0)</f>
        <v/>
      </c>
      <c r="Z166" s="173">
        <f>IF(Z$3="YES",$R166*Z$4/100,0)</f>
        <v/>
      </c>
      <c r="AA166" s="173">
        <f>IF(AA$3="YES",$R166*AA$4/100,0)</f>
        <v/>
      </c>
      <c r="AB166" s="173">
        <f>IF(AB$3="YES",$R166*AB$4/100,0)</f>
        <v/>
      </c>
      <c r="AC166" s="173">
        <f>$R166*AC$4/100</f>
        <v/>
      </c>
      <c r="AD166" s="172">
        <f>SUM(S166:AC166)</f>
        <v/>
      </c>
      <c r="AE166" s="172">
        <f>R166+AD166</f>
        <v/>
      </c>
      <c r="AF166" s="172">
        <f>IF(E166="Make",AE166,AE166/2)</f>
        <v/>
      </c>
      <c r="AG166" s="172">
        <f>((AF166-MOD(AF166,8))/8)+(IF(MOD(AF166,8)=0,0,IF(MOD(AF166,8)&gt;4,1,0.5)))</f>
        <v/>
      </c>
      <c r="AH166" s="174" t="n"/>
      <c r="AI166" s="174" t="n"/>
      <c r="AJ166" s="175">
        <f>ROUNDUP((AH166+AI166+AG166)/3,0)</f>
        <v/>
      </c>
      <c r="AK166" s="47" t="n"/>
    </row>
    <row r="167" ht="15" customHeight="1">
      <c r="A167" s="83" t="n"/>
      <c r="B167" s="48" t="n"/>
      <c r="C167" s="48" t="n"/>
      <c r="D167" s="48" t="n"/>
      <c r="E167" s="43" t="n"/>
      <c r="F167" s="43" t="n"/>
      <c r="G167" s="44" t="n"/>
      <c r="H167" s="45" t="n"/>
      <c r="I167" s="171" t="n"/>
      <c r="J167" s="171" t="n"/>
      <c r="K167" s="171" t="n"/>
      <c r="L167" s="171" t="n"/>
      <c r="M167" s="171" t="n"/>
      <c r="N167" s="171" t="n"/>
      <c r="O167" s="171" t="n"/>
      <c r="P167" s="171" t="n"/>
      <c r="Q167" s="171" t="n"/>
      <c r="R167" s="172">
        <f>_xlfn.CEILING.MATH(SUM(I167:P167)*Q167)</f>
        <v/>
      </c>
      <c r="S167" s="173">
        <f>IF(S$3="YES",$R167*S$4/100,0)</f>
        <v/>
      </c>
      <c r="T167" s="173">
        <f>IF(T$3="YES",$R167*T$4/100,0)</f>
        <v/>
      </c>
      <c r="U167" s="173">
        <f>IF(U$3="YES",$R167*U$4/100,0)</f>
        <v/>
      </c>
      <c r="V167" s="173">
        <f>IF(V$3="YES",$R167*V$4/100,0)</f>
        <v/>
      </c>
      <c r="W167" s="173">
        <f>IF(W$3="YES",$R167*W$4/100,0)</f>
        <v/>
      </c>
      <c r="X167" s="173">
        <f>IF(X$3="YES",$R167*X$4/100,0)</f>
        <v/>
      </c>
      <c r="Y167" s="173">
        <f>IF(Y$3="YES",$R167*Y$4/100,0)</f>
        <v/>
      </c>
      <c r="Z167" s="173">
        <f>IF(Z$3="YES",$R167*Z$4/100,0)</f>
        <v/>
      </c>
      <c r="AA167" s="173">
        <f>IF(AA$3="YES",$R167*AA$4/100,0)</f>
        <v/>
      </c>
      <c r="AB167" s="173">
        <f>IF(AB$3="YES",$R167*AB$4/100,0)</f>
        <v/>
      </c>
      <c r="AC167" s="173">
        <f>$R167*AC$4/100</f>
        <v/>
      </c>
      <c r="AD167" s="172">
        <f>SUM(S167:AC167)</f>
        <v/>
      </c>
      <c r="AE167" s="172">
        <f>R167+AD167</f>
        <v/>
      </c>
      <c r="AF167" s="172">
        <f>IF(E167="Make",AE167,AE167/2)</f>
        <v/>
      </c>
      <c r="AG167" s="172">
        <f>((AF167-MOD(AF167,8))/8)+(IF(MOD(AF167,8)=0,0,IF(MOD(AF167,8)&gt;4,1,0.5)))</f>
        <v/>
      </c>
      <c r="AH167" s="174" t="n"/>
      <c r="AI167" s="174" t="n"/>
      <c r="AJ167" s="175">
        <f>ROUNDUP((AH167+AI167+AG167)/3,0)</f>
        <v/>
      </c>
      <c r="AK167" s="47" t="n"/>
    </row>
    <row r="168" ht="15" customHeight="1">
      <c r="A168" s="83" t="n"/>
      <c r="B168" s="48" t="n"/>
      <c r="C168" s="48" t="n"/>
      <c r="D168" s="48" t="n"/>
      <c r="E168" s="43" t="n"/>
      <c r="F168" s="43" t="n"/>
      <c r="G168" s="44" t="n"/>
      <c r="H168" s="45" t="n"/>
      <c r="I168" s="171" t="n"/>
      <c r="J168" s="171" t="n"/>
      <c r="K168" s="171" t="n"/>
      <c r="L168" s="171" t="n"/>
      <c r="M168" s="171" t="n"/>
      <c r="N168" s="171" t="n"/>
      <c r="O168" s="171" t="n"/>
      <c r="P168" s="171" t="n"/>
      <c r="Q168" s="171" t="n"/>
      <c r="R168" s="172">
        <f>_xlfn.CEILING.MATH(SUM(I168:P168)*Q168)</f>
        <v/>
      </c>
      <c r="S168" s="173">
        <f>IF(S$3="YES",$R168*S$4/100,0)</f>
        <v/>
      </c>
      <c r="T168" s="173">
        <f>IF(T$3="YES",$R168*T$4/100,0)</f>
        <v/>
      </c>
      <c r="U168" s="173">
        <f>IF(U$3="YES",$R168*U$4/100,0)</f>
        <v/>
      </c>
      <c r="V168" s="173">
        <f>IF(V$3="YES",$R168*V$4/100,0)</f>
        <v/>
      </c>
      <c r="W168" s="173">
        <f>IF(W$3="YES",$R168*W$4/100,0)</f>
        <v/>
      </c>
      <c r="X168" s="173">
        <f>IF(X$3="YES",$R168*X$4/100,0)</f>
        <v/>
      </c>
      <c r="Y168" s="173">
        <f>IF(Y$3="YES",$R168*Y$4/100,0)</f>
        <v/>
      </c>
      <c r="Z168" s="173">
        <f>IF(Z$3="YES",$R168*Z$4/100,0)</f>
        <v/>
      </c>
      <c r="AA168" s="173">
        <f>IF(AA$3="YES",$R168*AA$4/100,0)</f>
        <v/>
      </c>
      <c r="AB168" s="173">
        <f>IF(AB$3="YES",$R168*AB$4/100,0)</f>
        <v/>
      </c>
      <c r="AC168" s="173">
        <f>$R168*AC$4/100</f>
        <v/>
      </c>
      <c r="AD168" s="172">
        <f>SUM(S168:AC168)</f>
        <v/>
      </c>
      <c r="AE168" s="172">
        <f>R168+AD168</f>
        <v/>
      </c>
      <c r="AF168" s="172">
        <f>IF(E168="Make",AE168,AE168/2)</f>
        <v/>
      </c>
      <c r="AG168" s="172">
        <f>((AF168-MOD(AF168,8))/8)+(IF(MOD(AF168,8)=0,0,IF(MOD(AF168,8)&gt;4,1,0.5)))</f>
        <v/>
      </c>
      <c r="AH168" s="174" t="n"/>
      <c r="AI168" s="174" t="n"/>
      <c r="AJ168" s="175">
        <f>ROUNDUP((AH168+AI168+AG168)/3,0)</f>
        <v/>
      </c>
      <c r="AK168" s="47" t="n"/>
    </row>
    <row r="169" ht="15" customHeight="1">
      <c r="A169" s="83" t="n"/>
      <c r="B169" s="48" t="n"/>
      <c r="C169" s="48" t="n"/>
      <c r="D169" s="48" t="n"/>
      <c r="E169" s="43" t="n"/>
      <c r="F169" s="43" t="n"/>
      <c r="G169" s="44" t="n"/>
      <c r="H169" s="45" t="n"/>
      <c r="I169" s="171" t="n"/>
      <c r="J169" s="171" t="n"/>
      <c r="K169" s="171" t="n"/>
      <c r="L169" s="171" t="n"/>
      <c r="M169" s="171" t="n"/>
      <c r="N169" s="171" t="n"/>
      <c r="O169" s="171" t="n"/>
      <c r="P169" s="171" t="n"/>
      <c r="Q169" s="171" t="n"/>
      <c r="R169" s="172">
        <f>_xlfn.CEILING.MATH(SUM(I169:P169)*Q169)</f>
        <v/>
      </c>
      <c r="S169" s="173">
        <f>IF(S$3="YES",$R169*S$4/100,0)</f>
        <v/>
      </c>
      <c r="T169" s="173">
        <f>IF(T$3="YES",$R169*T$4/100,0)</f>
        <v/>
      </c>
      <c r="U169" s="173">
        <f>IF(U$3="YES",$R169*U$4/100,0)</f>
        <v/>
      </c>
      <c r="V169" s="173">
        <f>IF(V$3="YES",$R169*V$4/100,0)</f>
        <v/>
      </c>
      <c r="W169" s="173">
        <f>IF(W$3="YES",$R169*W$4/100,0)</f>
        <v/>
      </c>
      <c r="X169" s="173">
        <f>IF(X$3="YES",$R169*X$4/100,0)</f>
        <v/>
      </c>
      <c r="Y169" s="173">
        <f>IF(Y$3="YES",$R169*Y$4/100,0)</f>
        <v/>
      </c>
      <c r="Z169" s="173">
        <f>IF(Z$3="YES",$R169*Z$4/100,0)</f>
        <v/>
      </c>
      <c r="AA169" s="173">
        <f>IF(AA$3="YES",$R169*AA$4/100,0)</f>
        <v/>
      </c>
      <c r="AB169" s="173">
        <f>IF(AB$3="YES",$R169*AB$4/100,0)</f>
        <v/>
      </c>
      <c r="AC169" s="173">
        <f>$R169*AC$4/100</f>
        <v/>
      </c>
      <c r="AD169" s="172">
        <f>SUM(S169:AC169)</f>
        <v/>
      </c>
      <c r="AE169" s="172">
        <f>R169+AD169</f>
        <v/>
      </c>
      <c r="AF169" s="172">
        <f>IF(E169="Make",AE169,AE169/2)</f>
        <v/>
      </c>
      <c r="AG169" s="172">
        <f>((AF169-MOD(AF169,8))/8)+(IF(MOD(AF169,8)=0,0,IF(MOD(AF169,8)&gt;4,1,0.5)))</f>
        <v/>
      </c>
      <c r="AH169" s="174" t="n"/>
      <c r="AI169" s="174" t="n"/>
      <c r="AJ169" s="175">
        <f>ROUNDUP((AH169+AI169+AG169)/3,0)</f>
        <v/>
      </c>
      <c r="AK169" s="47" t="n"/>
    </row>
    <row r="170" ht="15" customHeight="1">
      <c r="A170" s="83" t="n"/>
      <c r="B170" s="48" t="n"/>
      <c r="C170" s="48" t="n"/>
      <c r="D170" s="104" t="n"/>
      <c r="E170" s="43" t="n"/>
      <c r="F170" s="43" t="n"/>
      <c r="G170" s="44" t="n"/>
      <c r="H170" s="45" t="n"/>
      <c r="I170" s="171" t="n"/>
      <c r="J170" s="171" t="n"/>
      <c r="K170" s="171" t="n"/>
      <c r="L170" s="171" t="n"/>
      <c r="M170" s="171" t="n"/>
      <c r="N170" s="171" t="n"/>
      <c r="O170" s="171" t="n"/>
      <c r="P170" s="171" t="n"/>
      <c r="Q170" s="171" t="n"/>
      <c r="R170" s="172">
        <f>_xlfn.CEILING.MATH(SUM(I170:P170)*Q170)</f>
        <v/>
      </c>
      <c r="S170" s="173">
        <f>IF(S$3="YES",$R170*S$4/100,0)</f>
        <v/>
      </c>
      <c r="T170" s="173">
        <f>IF(T$3="YES",$R170*T$4/100,0)</f>
        <v/>
      </c>
      <c r="U170" s="173">
        <f>IF(U$3="YES",$R170*U$4/100,0)</f>
        <v/>
      </c>
      <c r="V170" s="173">
        <f>IF(V$3="YES",$R170*V$4/100,0)</f>
        <v/>
      </c>
      <c r="W170" s="173">
        <f>IF(W$3="YES",$R170*W$4/100,0)</f>
        <v/>
      </c>
      <c r="X170" s="173">
        <f>IF(X$3="YES",$R170*X$4/100,0)</f>
        <v/>
      </c>
      <c r="Y170" s="173">
        <f>IF(Y$3="YES",$R170*Y$4/100,0)</f>
        <v/>
      </c>
      <c r="Z170" s="173">
        <f>IF(Z$3="YES",$R170*Z$4/100,0)</f>
        <v/>
      </c>
      <c r="AA170" s="173">
        <f>IF(AA$3="YES",$R170*AA$4/100,0)</f>
        <v/>
      </c>
      <c r="AB170" s="173">
        <f>IF(AB$3="YES",$R170*AB$4/100,0)</f>
        <v/>
      </c>
      <c r="AC170" s="173">
        <f>$R170*AC$4/100</f>
        <v/>
      </c>
      <c r="AD170" s="172">
        <f>SUM(S170:AC170)</f>
        <v/>
      </c>
      <c r="AE170" s="172">
        <f>R170+AD170</f>
        <v/>
      </c>
      <c r="AF170" s="172">
        <f>IF(E170="Make",AE170,AE170/2)</f>
        <v/>
      </c>
      <c r="AG170" s="172">
        <f>((AF170-MOD(AF170,8))/8)+(IF(MOD(AF170,8)=0,0,IF(MOD(AF170,8)&gt;4,1,0.5)))</f>
        <v/>
      </c>
      <c r="AH170" s="174" t="n"/>
      <c r="AI170" s="174" t="n"/>
      <c r="AJ170" s="175">
        <f>ROUNDUP((AH170+AI170+AG170)/3,0)</f>
        <v/>
      </c>
      <c r="AK170" s="47" t="n"/>
    </row>
    <row r="171" ht="15" customHeight="1">
      <c r="A171" s="83" t="n"/>
      <c r="B171" s="48" t="n"/>
      <c r="C171" s="48" t="n"/>
      <c r="D171" s="104" t="n"/>
      <c r="E171" s="43" t="n"/>
      <c r="F171" s="43" t="n"/>
      <c r="G171" s="44" t="n"/>
      <c r="H171" s="45" t="n"/>
      <c r="I171" s="171" t="n"/>
      <c r="J171" s="171" t="n"/>
      <c r="K171" s="171" t="n"/>
      <c r="L171" s="171" t="n"/>
      <c r="M171" s="171" t="n"/>
      <c r="N171" s="171" t="n"/>
      <c r="O171" s="171" t="n"/>
      <c r="P171" s="171" t="n"/>
      <c r="Q171" s="171" t="n"/>
      <c r="R171" s="172">
        <f>_xlfn.CEILING.MATH(SUM(I171:P171)*Q171)</f>
        <v/>
      </c>
      <c r="S171" s="173">
        <f>IF(S$3="YES",$R171*S$4/100,0)</f>
        <v/>
      </c>
      <c r="T171" s="173">
        <f>IF(T$3="YES",$R171*T$4/100,0)</f>
        <v/>
      </c>
      <c r="U171" s="173">
        <f>IF(U$3="YES",$R171*U$4/100,0)</f>
        <v/>
      </c>
      <c r="V171" s="173">
        <f>IF(V$3="YES",$R171*V$4/100,0)</f>
        <v/>
      </c>
      <c r="W171" s="173">
        <f>IF(W$3="YES",$R171*W$4/100,0)</f>
        <v/>
      </c>
      <c r="X171" s="173">
        <f>IF(X$3="YES",$R171*X$4/100,0)</f>
        <v/>
      </c>
      <c r="Y171" s="173">
        <f>IF(Y$3="YES",$R171*Y$4/100,0)</f>
        <v/>
      </c>
      <c r="Z171" s="173">
        <f>IF(Z$3="YES",$R171*Z$4/100,0)</f>
        <v/>
      </c>
      <c r="AA171" s="173">
        <f>IF(AA$3="YES",$R171*AA$4/100,0)</f>
        <v/>
      </c>
      <c r="AB171" s="173">
        <f>IF(AB$3="YES",$R171*AB$4/100,0)</f>
        <v/>
      </c>
      <c r="AC171" s="173">
        <f>$R171*AC$4/100</f>
        <v/>
      </c>
      <c r="AD171" s="172">
        <f>SUM(S171:AC171)</f>
        <v/>
      </c>
      <c r="AE171" s="172">
        <f>R171+AD171</f>
        <v/>
      </c>
      <c r="AF171" s="172">
        <f>IF(E171="Make",AE171,AE171/2)</f>
        <v/>
      </c>
      <c r="AG171" s="172">
        <f>((AF171-MOD(AF171,8))/8)+(IF(MOD(AF171,8)=0,0,IF(MOD(AF171,8)&gt;4,1,0.5)))</f>
        <v/>
      </c>
      <c r="AH171" s="174" t="n"/>
      <c r="AI171" s="174" t="n"/>
      <c r="AJ171" s="175">
        <f>ROUNDUP((AH171+AI171+AG171)/3,0)</f>
        <v/>
      </c>
      <c r="AK171" s="47" t="n"/>
    </row>
    <row r="172" ht="15" customHeight="1">
      <c r="A172" s="83" t="n"/>
      <c r="B172" s="48" t="n"/>
      <c r="C172" s="48" t="n"/>
      <c r="D172" s="104" t="n"/>
      <c r="E172" s="43" t="n"/>
      <c r="F172" s="43" t="n"/>
      <c r="G172" s="44" t="n"/>
      <c r="H172" s="45" t="n"/>
      <c r="I172" s="171" t="n"/>
      <c r="J172" s="171" t="n"/>
      <c r="K172" s="171" t="n"/>
      <c r="L172" s="171" t="n"/>
      <c r="M172" s="171" t="n"/>
      <c r="N172" s="171" t="n"/>
      <c r="O172" s="171" t="n"/>
      <c r="P172" s="171" t="n"/>
      <c r="Q172" s="171" t="n"/>
      <c r="R172" s="172">
        <f>_xlfn.CEILING.MATH(SUM(I172:P172)*Q172)</f>
        <v/>
      </c>
      <c r="S172" s="173">
        <f>IF(S$3="YES",$R172*S$4/100,0)</f>
        <v/>
      </c>
      <c r="T172" s="173">
        <f>IF(T$3="YES",$R172*T$4/100,0)</f>
        <v/>
      </c>
      <c r="U172" s="173">
        <f>IF(U$3="YES",$R172*U$4/100,0)</f>
        <v/>
      </c>
      <c r="V172" s="173">
        <f>IF(V$3="YES",$R172*V$4/100,0)</f>
        <v/>
      </c>
      <c r="W172" s="173">
        <f>IF(W$3="YES",$R172*W$4/100,0)</f>
        <v/>
      </c>
      <c r="X172" s="173">
        <f>IF(X$3="YES",$R172*X$4/100,0)</f>
        <v/>
      </c>
      <c r="Y172" s="173">
        <f>IF(Y$3="YES",$R172*Y$4/100,0)</f>
        <v/>
      </c>
      <c r="Z172" s="173">
        <f>IF(Z$3="YES",$R172*Z$4/100,0)</f>
        <v/>
      </c>
      <c r="AA172" s="173">
        <f>IF(AA$3="YES",$R172*AA$4/100,0)</f>
        <v/>
      </c>
      <c r="AB172" s="173">
        <f>IF(AB$3="YES",$R172*AB$4/100,0)</f>
        <v/>
      </c>
      <c r="AC172" s="173">
        <f>$R172*AC$4/100</f>
        <v/>
      </c>
      <c r="AD172" s="172">
        <f>SUM(S172:AC172)</f>
        <v/>
      </c>
      <c r="AE172" s="172">
        <f>R172+AD172</f>
        <v/>
      </c>
      <c r="AF172" s="172">
        <f>IF(E172="Make",AE172,AE172/2)</f>
        <v/>
      </c>
      <c r="AG172" s="172">
        <f>((AF172-MOD(AF172,8))/8)+(IF(MOD(AF172,8)=0,0,IF(MOD(AF172,8)&gt;4,1,0.5)))</f>
        <v/>
      </c>
      <c r="AH172" s="174" t="n"/>
      <c r="AI172" s="174" t="n"/>
      <c r="AJ172" s="175">
        <f>ROUNDUP((AH172+AI172+AG172)/3,0)</f>
        <v/>
      </c>
      <c r="AK172" s="47" t="n"/>
    </row>
    <row r="173" ht="15" customHeight="1">
      <c r="A173" s="83" t="n"/>
      <c r="B173" s="48" t="n"/>
      <c r="C173" s="48" t="n"/>
      <c r="D173" s="104" t="n"/>
      <c r="E173" s="43" t="n"/>
      <c r="F173" s="43" t="n"/>
      <c r="G173" s="44" t="n"/>
      <c r="H173" s="45" t="n"/>
      <c r="I173" s="171" t="n"/>
      <c r="J173" s="171" t="n"/>
      <c r="K173" s="171" t="n"/>
      <c r="L173" s="171" t="n"/>
      <c r="M173" s="171" t="n"/>
      <c r="N173" s="171" t="n"/>
      <c r="O173" s="171" t="n"/>
      <c r="P173" s="171" t="n"/>
      <c r="Q173" s="171" t="n"/>
      <c r="R173" s="172">
        <f>_xlfn.CEILING.MATH(SUM(I173:P173)*Q173)</f>
        <v/>
      </c>
      <c r="S173" s="173">
        <f>IF(S$3="YES",$R173*S$4/100,0)</f>
        <v/>
      </c>
      <c r="T173" s="173">
        <f>IF(T$3="YES",$R173*T$4/100,0)</f>
        <v/>
      </c>
      <c r="U173" s="173">
        <f>IF(U$3="YES",$R173*U$4/100,0)</f>
        <v/>
      </c>
      <c r="V173" s="173">
        <f>IF(V$3="YES",$R173*V$4/100,0)</f>
        <v/>
      </c>
      <c r="W173" s="173">
        <f>IF(W$3="YES",$R173*W$4/100,0)</f>
        <v/>
      </c>
      <c r="X173" s="173">
        <f>IF(X$3="YES",$R173*X$4/100,0)</f>
        <v/>
      </c>
      <c r="Y173" s="173">
        <f>IF(Y$3="YES",$R173*Y$4/100,0)</f>
        <v/>
      </c>
      <c r="Z173" s="173">
        <f>IF(Z$3="YES",$R173*Z$4/100,0)</f>
        <v/>
      </c>
      <c r="AA173" s="173">
        <f>IF(AA$3="YES",$R173*AA$4/100,0)</f>
        <v/>
      </c>
      <c r="AB173" s="173">
        <f>IF(AB$3="YES",$R173*AB$4/100,0)</f>
        <v/>
      </c>
      <c r="AC173" s="173">
        <f>$R173*AC$4/100</f>
        <v/>
      </c>
      <c r="AD173" s="172">
        <f>SUM(S173:AC173)</f>
        <v/>
      </c>
      <c r="AE173" s="172">
        <f>R173+AD173</f>
        <v/>
      </c>
      <c r="AF173" s="172">
        <f>IF(E173="Make",AE173,AE173/2)</f>
        <v/>
      </c>
      <c r="AG173" s="172">
        <f>((AF173-MOD(AF173,8))/8)+(IF(MOD(AF173,8)=0,0,IF(MOD(AF173,8)&gt;4,1,0.5)))</f>
        <v/>
      </c>
      <c r="AH173" s="174" t="n"/>
      <c r="AI173" s="174" t="n"/>
      <c r="AJ173" s="175">
        <f>ROUNDUP((AH173+AI173+AG173)/3,0)</f>
        <v/>
      </c>
      <c r="AK173" s="47" t="n"/>
    </row>
    <row r="174" ht="15" customHeight="1">
      <c r="A174" s="83" t="n"/>
      <c r="B174" s="48" t="n"/>
      <c r="C174" s="48" t="n"/>
      <c r="D174" s="104" t="n"/>
      <c r="E174" s="43" t="n"/>
      <c r="F174" s="43" t="n"/>
      <c r="G174" s="44" t="n"/>
      <c r="H174" s="45" t="n"/>
      <c r="I174" s="171" t="n"/>
      <c r="J174" s="171" t="n"/>
      <c r="K174" s="171" t="n"/>
      <c r="L174" s="171" t="n"/>
      <c r="M174" s="171" t="n"/>
      <c r="N174" s="171" t="n"/>
      <c r="O174" s="171" t="n"/>
      <c r="P174" s="171" t="n"/>
      <c r="Q174" s="171" t="n"/>
      <c r="R174" s="172">
        <f>_xlfn.CEILING.MATH(SUM(I174:P174)*Q174)</f>
        <v/>
      </c>
      <c r="S174" s="173">
        <f>IF(S$3="YES",$R174*S$4/100,0)</f>
        <v/>
      </c>
      <c r="T174" s="173">
        <f>IF(T$3="YES",$R174*T$4/100,0)</f>
        <v/>
      </c>
      <c r="U174" s="173">
        <f>IF(U$3="YES",$R174*U$4/100,0)</f>
        <v/>
      </c>
      <c r="V174" s="173">
        <f>IF(V$3="YES",$R174*V$4/100,0)</f>
        <v/>
      </c>
      <c r="W174" s="173">
        <f>IF(W$3="YES",$R174*W$4/100,0)</f>
        <v/>
      </c>
      <c r="X174" s="173">
        <f>IF(X$3="YES",$R174*X$4/100,0)</f>
        <v/>
      </c>
      <c r="Y174" s="173">
        <f>IF(Y$3="YES",$R174*Y$4/100,0)</f>
        <v/>
      </c>
      <c r="Z174" s="173">
        <f>IF(Z$3="YES",$R174*Z$4/100,0)</f>
        <v/>
      </c>
      <c r="AA174" s="173">
        <f>IF(AA$3="YES",$R174*AA$4/100,0)</f>
        <v/>
      </c>
      <c r="AB174" s="173">
        <f>IF(AB$3="YES",$R174*AB$4/100,0)</f>
        <v/>
      </c>
      <c r="AC174" s="173">
        <f>$R174*AC$4/100</f>
        <v/>
      </c>
      <c r="AD174" s="172">
        <f>SUM(S174:AC174)</f>
        <v/>
      </c>
      <c r="AE174" s="172">
        <f>R174+AD174</f>
        <v/>
      </c>
      <c r="AF174" s="172">
        <f>IF(E174="Make",AE174,AE174/2)</f>
        <v/>
      </c>
      <c r="AG174" s="172">
        <f>((AF174-MOD(AF174,8))/8)+(IF(MOD(AF174,8)=0,0,IF(MOD(AF174,8)&gt;4,1,0.5)))</f>
        <v/>
      </c>
      <c r="AH174" s="174" t="n"/>
      <c r="AI174" s="174" t="n"/>
      <c r="AJ174" s="175">
        <f>ROUNDUP((AH174+AI174+AG174)/3,0)</f>
        <v/>
      </c>
      <c r="AK174" s="47" t="n"/>
    </row>
    <row r="175" ht="15" customHeight="1">
      <c r="A175" s="83" t="n"/>
      <c r="B175" s="48" t="n"/>
      <c r="C175" s="48" t="n"/>
      <c r="D175" s="104" t="n"/>
      <c r="E175" s="43" t="n"/>
      <c r="F175" s="43" t="n"/>
      <c r="G175" s="44" t="n"/>
      <c r="H175" s="45" t="n"/>
      <c r="I175" s="171" t="n"/>
      <c r="J175" s="171" t="n"/>
      <c r="K175" s="171" t="n"/>
      <c r="L175" s="171" t="n"/>
      <c r="M175" s="171" t="n"/>
      <c r="N175" s="171" t="n"/>
      <c r="O175" s="171" t="n"/>
      <c r="P175" s="171" t="n"/>
      <c r="Q175" s="171" t="n"/>
      <c r="R175" s="172">
        <f>_xlfn.CEILING.MATH(SUM(I175:P175)*Q175)</f>
        <v/>
      </c>
      <c r="S175" s="173">
        <f>IF(S$3="YES",$R175*S$4/100,0)</f>
        <v/>
      </c>
      <c r="T175" s="173">
        <f>IF(T$3="YES",$R175*T$4/100,0)</f>
        <v/>
      </c>
      <c r="U175" s="173">
        <f>IF(U$3="YES",$R175*U$4/100,0)</f>
        <v/>
      </c>
      <c r="V175" s="173">
        <f>IF(V$3="YES",$R175*V$4/100,0)</f>
        <v/>
      </c>
      <c r="W175" s="173">
        <f>IF(W$3="YES",$R175*W$4/100,0)</f>
        <v/>
      </c>
      <c r="X175" s="173">
        <f>IF(X$3="YES",$R175*X$4/100,0)</f>
        <v/>
      </c>
      <c r="Y175" s="173">
        <f>IF(Y$3="YES",$R175*Y$4/100,0)</f>
        <v/>
      </c>
      <c r="Z175" s="173">
        <f>IF(Z$3="YES",$R175*Z$4/100,0)</f>
        <v/>
      </c>
      <c r="AA175" s="173">
        <f>IF(AA$3="YES",$R175*AA$4/100,0)</f>
        <v/>
      </c>
      <c r="AB175" s="173">
        <f>IF(AB$3="YES",$R175*AB$4/100,0)</f>
        <v/>
      </c>
      <c r="AC175" s="173">
        <f>$R175*AC$4/100</f>
        <v/>
      </c>
      <c r="AD175" s="172">
        <f>SUM(S175:AC175)</f>
        <v/>
      </c>
      <c r="AE175" s="172">
        <f>R175+AD175</f>
        <v/>
      </c>
      <c r="AF175" s="172">
        <f>IF(E175="Make",AE175,AE175/2)</f>
        <v/>
      </c>
      <c r="AG175" s="172">
        <f>((AF175-MOD(AF175,8))/8)+(IF(MOD(AF175,8)=0,0,IF(MOD(AF175,8)&gt;4,1,0.5)))</f>
        <v/>
      </c>
      <c r="AH175" s="174" t="n"/>
      <c r="AI175" s="174" t="n"/>
      <c r="AJ175" s="175">
        <f>ROUNDUP((AH175+AI175+AG175)/3,0)</f>
        <v/>
      </c>
      <c r="AK175" s="47" t="n"/>
    </row>
    <row r="176" ht="15" customHeight="1">
      <c r="A176" s="83" t="n"/>
      <c r="B176" s="48" t="n"/>
      <c r="C176" s="48" t="n"/>
      <c r="D176" s="104" t="n"/>
      <c r="E176" s="43" t="n"/>
      <c r="F176" s="43" t="n"/>
      <c r="G176" s="44" t="n"/>
      <c r="H176" s="45" t="n"/>
      <c r="I176" s="171" t="n"/>
      <c r="J176" s="171" t="n"/>
      <c r="K176" s="171" t="n"/>
      <c r="L176" s="171" t="n"/>
      <c r="M176" s="171" t="n"/>
      <c r="N176" s="171" t="n"/>
      <c r="O176" s="171" t="n"/>
      <c r="P176" s="171" t="n"/>
      <c r="Q176" s="171" t="n"/>
      <c r="R176" s="172">
        <f>_xlfn.CEILING.MATH(SUM(I176:P176)*Q176)</f>
        <v/>
      </c>
      <c r="S176" s="173">
        <f>IF(S$3="YES",$R176*S$4/100,0)</f>
        <v/>
      </c>
      <c r="T176" s="173">
        <f>IF(T$3="YES",$R176*T$4/100,0)</f>
        <v/>
      </c>
      <c r="U176" s="173">
        <f>IF(U$3="YES",$R176*U$4/100,0)</f>
        <v/>
      </c>
      <c r="V176" s="173">
        <f>IF(V$3="YES",$R176*V$4/100,0)</f>
        <v/>
      </c>
      <c r="W176" s="173">
        <f>IF(W$3="YES",$R176*W$4/100,0)</f>
        <v/>
      </c>
      <c r="X176" s="173">
        <f>IF(X$3="YES",$R176*X$4/100,0)</f>
        <v/>
      </c>
      <c r="Y176" s="173">
        <f>IF(Y$3="YES",$R176*Y$4/100,0)</f>
        <v/>
      </c>
      <c r="Z176" s="173">
        <f>IF(Z$3="YES",$R176*Z$4/100,0)</f>
        <v/>
      </c>
      <c r="AA176" s="173">
        <f>IF(AA$3="YES",$R176*AA$4/100,0)</f>
        <v/>
      </c>
      <c r="AB176" s="173">
        <f>IF(AB$3="YES",$R176*AB$4/100,0)</f>
        <v/>
      </c>
      <c r="AC176" s="173">
        <f>$R176*AC$4/100</f>
        <v/>
      </c>
      <c r="AD176" s="172">
        <f>SUM(S176:AC176)</f>
        <v/>
      </c>
      <c r="AE176" s="172">
        <f>R176+AD176</f>
        <v/>
      </c>
      <c r="AF176" s="172">
        <f>IF(E176="Make",AE176,AE176/2)</f>
        <v/>
      </c>
      <c r="AG176" s="172">
        <f>((AF176-MOD(AF176,8))/8)+(IF(MOD(AF176,8)=0,0,IF(MOD(AF176,8)&gt;4,1,0.5)))</f>
        <v/>
      </c>
      <c r="AH176" s="174" t="n"/>
      <c r="AI176" s="174" t="n"/>
      <c r="AJ176" s="175">
        <f>ROUNDUP((AH176+AI176+AG176)/3,0)</f>
        <v/>
      </c>
      <c r="AK176" s="47" t="n"/>
    </row>
    <row r="177" ht="15" customHeight="1">
      <c r="A177" s="83" t="n"/>
      <c r="B177" s="48" t="n"/>
      <c r="C177" s="48" t="n"/>
      <c r="D177" s="104" t="n"/>
      <c r="E177" s="43" t="n"/>
      <c r="F177" s="43" t="n"/>
      <c r="G177" s="44" t="n"/>
      <c r="H177" s="45" t="n"/>
      <c r="I177" s="171" t="n"/>
      <c r="J177" s="171" t="n"/>
      <c r="K177" s="171" t="n"/>
      <c r="L177" s="171" t="n"/>
      <c r="M177" s="171" t="n"/>
      <c r="N177" s="171" t="n"/>
      <c r="O177" s="171" t="n"/>
      <c r="P177" s="171" t="n"/>
      <c r="Q177" s="171" t="n"/>
      <c r="R177" s="172">
        <f>_xlfn.CEILING.MATH(SUM(I177:P177)*Q177)</f>
        <v/>
      </c>
      <c r="S177" s="173">
        <f>IF(S$3="YES",$R177*S$4/100,0)</f>
        <v/>
      </c>
      <c r="T177" s="173">
        <f>IF(T$3="YES",$R177*T$4/100,0)</f>
        <v/>
      </c>
      <c r="U177" s="173">
        <f>IF(U$3="YES",$R177*U$4/100,0)</f>
        <v/>
      </c>
      <c r="V177" s="173">
        <f>IF(V$3="YES",$R177*V$4/100,0)</f>
        <v/>
      </c>
      <c r="W177" s="173">
        <f>IF(W$3="YES",$R177*W$4/100,0)</f>
        <v/>
      </c>
      <c r="X177" s="173">
        <f>IF(X$3="YES",$R177*X$4/100,0)</f>
        <v/>
      </c>
      <c r="Y177" s="173">
        <f>IF(Y$3="YES",$R177*Y$4/100,0)</f>
        <v/>
      </c>
      <c r="Z177" s="173">
        <f>IF(Z$3="YES",$R177*Z$4/100,0)</f>
        <v/>
      </c>
      <c r="AA177" s="173">
        <f>IF(AA$3="YES",$R177*AA$4/100,0)</f>
        <v/>
      </c>
      <c r="AB177" s="173">
        <f>IF(AB$3="YES",$R177*AB$4/100,0)</f>
        <v/>
      </c>
      <c r="AC177" s="173">
        <f>$R177*AC$4/100</f>
        <v/>
      </c>
      <c r="AD177" s="172">
        <f>SUM(S177:AC177)</f>
        <v/>
      </c>
      <c r="AE177" s="172">
        <f>R177+AD177</f>
        <v/>
      </c>
      <c r="AF177" s="172">
        <f>IF(E177="Make",AE177,AE177/2)</f>
        <v/>
      </c>
      <c r="AG177" s="172">
        <f>((AF177-MOD(AF177,8))/8)+(IF(MOD(AF177,8)=0,0,IF(MOD(AF177,8)&gt;4,1,0.5)))</f>
        <v/>
      </c>
      <c r="AH177" s="174" t="n"/>
      <c r="AI177" s="174" t="n"/>
      <c r="AJ177" s="175">
        <f>ROUNDUP((AH177+AI177+AG177)/3,0)</f>
        <v/>
      </c>
      <c r="AK177" s="47" t="n"/>
    </row>
    <row r="178" ht="15" customHeight="1">
      <c r="A178" s="83" t="n"/>
      <c r="B178" s="48" t="n"/>
      <c r="C178" s="48" t="n"/>
      <c r="D178" s="48" t="n"/>
      <c r="E178" s="43" t="n"/>
      <c r="F178" s="43" t="n"/>
      <c r="G178" s="44" t="n"/>
      <c r="H178" s="45" t="n"/>
      <c r="I178" s="171" t="n"/>
      <c r="J178" s="171" t="n"/>
      <c r="K178" s="171" t="n"/>
      <c r="L178" s="171" t="n"/>
      <c r="M178" s="171" t="n"/>
      <c r="N178" s="171" t="n"/>
      <c r="O178" s="171" t="n"/>
      <c r="P178" s="171" t="n"/>
      <c r="Q178" s="171" t="n"/>
      <c r="R178" s="172">
        <f>_xlfn.CEILING.MATH(SUM(I178:P178)*Q178)</f>
        <v/>
      </c>
      <c r="S178" s="173">
        <f>IF(S$3="YES",$R178*S$4/100,0)</f>
        <v/>
      </c>
      <c r="T178" s="173">
        <f>IF(T$3="YES",$R178*T$4/100,0)</f>
        <v/>
      </c>
      <c r="U178" s="173">
        <f>IF(U$3="YES",$R178*U$4/100,0)</f>
        <v/>
      </c>
      <c r="V178" s="173">
        <f>IF(V$3="YES",$R178*V$4/100,0)</f>
        <v/>
      </c>
      <c r="W178" s="173">
        <f>IF(W$3="YES",$R178*W$4/100,0)</f>
        <v/>
      </c>
      <c r="X178" s="173">
        <f>IF(X$3="YES",$R178*X$4/100,0)</f>
        <v/>
      </c>
      <c r="Y178" s="173">
        <f>IF(Y$3="YES",$R178*Y$4/100,0)</f>
        <v/>
      </c>
      <c r="Z178" s="173">
        <f>IF(Z$3="YES",$R178*Z$4/100,0)</f>
        <v/>
      </c>
      <c r="AA178" s="173">
        <f>IF(AA$3="YES",$R178*AA$4/100,0)</f>
        <v/>
      </c>
      <c r="AB178" s="173">
        <f>IF(AB$3="YES",$R178*AB$4/100,0)</f>
        <v/>
      </c>
      <c r="AC178" s="173">
        <f>$R178*AC$4/100</f>
        <v/>
      </c>
      <c r="AD178" s="172">
        <f>SUM(S178:AC178)</f>
        <v/>
      </c>
      <c r="AE178" s="172">
        <f>R178+AD178</f>
        <v/>
      </c>
      <c r="AF178" s="172">
        <f>IF(E178="Make",AE178,AE178/2)</f>
        <v/>
      </c>
      <c r="AG178" s="172">
        <f>((AF178-MOD(AF178,8))/8)+(IF(MOD(AF178,8)=0,0,IF(MOD(AF178,8)&gt;4,1,0.5)))</f>
        <v/>
      </c>
      <c r="AH178" s="174" t="n"/>
      <c r="AI178" s="174" t="n"/>
      <c r="AJ178" s="175">
        <f>ROUNDUP((AH178+AI178+AG178)/3,0)</f>
        <v/>
      </c>
      <c r="AK178" s="47" t="n"/>
    </row>
    <row r="179" ht="15" customHeight="1">
      <c r="A179" s="83" t="n"/>
      <c r="B179" s="48" t="n"/>
      <c r="C179" s="48" t="n"/>
      <c r="D179" s="104" t="n"/>
      <c r="E179" s="43" t="n"/>
      <c r="F179" s="43" t="n"/>
      <c r="G179" s="44" t="n"/>
      <c r="H179" s="45" t="n"/>
      <c r="I179" s="171" t="n"/>
      <c r="J179" s="171" t="n"/>
      <c r="K179" s="171" t="n"/>
      <c r="L179" s="171" t="n"/>
      <c r="M179" s="171" t="n"/>
      <c r="N179" s="171" t="n"/>
      <c r="O179" s="171" t="n"/>
      <c r="P179" s="171" t="n"/>
      <c r="Q179" s="171" t="n"/>
      <c r="R179" s="172">
        <f>_xlfn.CEILING.MATH(SUM(I179:P179)*Q179)</f>
        <v/>
      </c>
      <c r="S179" s="173">
        <f>IF(S$3="YES",$R179*S$4/100,0)</f>
        <v/>
      </c>
      <c r="T179" s="173">
        <f>IF(T$3="YES",$R179*T$4/100,0)</f>
        <v/>
      </c>
      <c r="U179" s="173">
        <f>IF(U$3="YES",$R179*U$4/100,0)</f>
        <v/>
      </c>
      <c r="V179" s="173">
        <f>IF(V$3="YES",$R179*V$4/100,0)</f>
        <v/>
      </c>
      <c r="W179" s="173">
        <f>IF(W$3="YES",$R179*W$4/100,0)</f>
        <v/>
      </c>
      <c r="X179" s="173">
        <f>IF(X$3="YES",$R179*X$4/100,0)</f>
        <v/>
      </c>
      <c r="Y179" s="173">
        <f>IF(Y$3="YES",$R179*Y$4/100,0)</f>
        <v/>
      </c>
      <c r="Z179" s="173">
        <f>IF(Z$3="YES",$R179*Z$4/100,0)</f>
        <v/>
      </c>
      <c r="AA179" s="173">
        <f>IF(AA$3="YES",$R179*AA$4/100,0)</f>
        <v/>
      </c>
      <c r="AB179" s="173">
        <f>IF(AB$3="YES",$R179*AB$4/100,0)</f>
        <v/>
      </c>
      <c r="AC179" s="173">
        <f>$R179*AC$4/100</f>
        <v/>
      </c>
      <c r="AD179" s="172">
        <f>SUM(S179:AC179)</f>
        <v/>
      </c>
      <c r="AE179" s="172">
        <f>R179+AD179</f>
        <v/>
      </c>
      <c r="AF179" s="172">
        <f>IF(E179="Make",AE179,AE179/2)</f>
        <v/>
      </c>
      <c r="AG179" s="172">
        <f>((AF179-MOD(AF179,8))/8)+(IF(MOD(AF179,8)=0,0,IF(MOD(AF179,8)&gt;4,1,0.5)))</f>
        <v/>
      </c>
      <c r="AH179" s="174" t="n"/>
      <c r="AI179" s="174" t="n"/>
      <c r="AJ179" s="175">
        <f>ROUNDUP((AH179+AI179+AG179)/3,0)</f>
        <v/>
      </c>
      <c r="AK179" s="47" t="n"/>
    </row>
    <row r="180" ht="15" customHeight="1">
      <c r="A180" s="83" t="n"/>
      <c r="B180" s="48" t="n"/>
      <c r="C180" s="48" t="n"/>
      <c r="D180" s="104" t="n"/>
      <c r="E180" s="43" t="n"/>
      <c r="F180" s="43" t="n"/>
      <c r="G180" s="44" t="n"/>
      <c r="H180" s="45" t="n"/>
      <c r="I180" s="171" t="n"/>
      <c r="J180" s="171" t="n"/>
      <c r="K180" s="171" t="n"/>
      <c r="L180" s="171" t="n"/>
      <c r="M180" s="171" t="n"/>
      <c r="N180" s="171" t="n"/>
      <c r="O180" s="171" t="n"/>
      <c r="P180" s="171" t="n"/>
      <c r="Q180" s="171" t="n"/>
      <c r="R180" s="172">
        <f>_xlfn.CEILING.MATH(SUM(I180:P180)*Q180)</f>
        <v/>
      </c>
      <c r="S180" s="173">
        <f>IF(S$3="YES",$R180*S$4/100,0)</f>
        <v/>
      </c>
      <c r="T180" s="173">
        <f>IF(T$3="YES",$R180*T$4/100,0)</f>
        <v/>
      </c>
      <c r="U180" s="173">
        <f>IF(U$3="YES",$R180*U$4/100,0)</f>
        <v/>
      </c>
      <c r="V180" s="173">
        <f>IF(V$3="YES",$R180*V$4/100,0)</f>
        <v/>
      </c>
      <c r="W180" s="173">
        <f>IF(W$3="YES",$R180*W$4/100,0)</f>
        <v/>
      </c>
      <c r="X180" s="173">
        <f>IF(X$3="YES",$R180*X$4/100,0)</f>
        <v/>
      </c>
      <c r="Y180" s="173">
        <f>IF(Y$3="YES",$R180*Y$4/100,0)</f>
        <v/>
      </c>
      <c r="Z180" s="173">
        <f>IF(Z$3="YES",$R180*Z$4/100,0)</f>
        <v/>
      </c>
      <c r="AA180" s="173">
        <f>IF(AA$3="YES",$R180*AA$4/100,0)</f>
        <v/>
      </c>
      <c r="AB180" s="173">
        <f>IF(AB$3="YES",$R180*AB$4/100,0)</f>
        <v/>
      </c>
      <c r="AC180" s="173">
        <f>$R180*AC$4/100</f>
        <v/>
      </c>
      <c r="AD180" s="172">
        <f>SUM(S180:AC180)</f>
        <v/>
      </c>
      <c r="AE180" s="172">
        <f>R180+AD180</f>
        <v/>
      </c>
      <c r="AF180" s="172">
        <f>IF(E180="Make",AE180,AE180/2)</f>
        <v/>
      </c>
      <c r="AG180" s="172">
        <f>((AF180-MOD(AF180,8))/8)+(IF(MOD(AF180,8)=0,0,IF(MOD(AF180,8)&gt;4,1,0.5)))</f>
        <v/>
      </c>
      <c r="AH180" s="174" t="n"/>
      <c r="AI180" s="174" t="n"/>
      <c r="AJ180" s="175">
        <f>ROUNDUP((AH180+AI180+AG180)/3,0)</f>
        <v/>
      </c>
      <c r="AK180" s="47" t="n"/>
    </row>
    <row r="181" ht="15" customHeight="1">
      <c r="A181" s="83" t="n"/>
      <c r="B181" s="48" t="n"/>
      <c r="C181" s="48" t="n"/>
      <c r="D181" s="104" t="n"/>
      <c r="E181" s="43" t="n"/>
      <c r="F181" s="43" t="n"/>
      <c r="G181" s="44" t="n"/>
      <c r="H181" s="45" t="n"/>
      <c r="I181" s="171" t="n"/>
      <c r="J181" s="171" t="n"/>
      <c r="K181" s="171" t="n"/>
      <c r="L181" s="171" t="n"/>
      <c r="M181" s="171" t="n"/>
      <c r="N181" s="171" t="n"/>
      <c r="O181" s="171" t="n"/>
      <c r="P181" s="171" t="n"/>
      <c r="Q181" s="171" t="n"/>
      <c r="R181" s="172">
        <f>_xlfn.CEILING.MATH(SUM(I181:P181)*Q181)</f>
        <v/>
      </c>
      <c r="S181" s="173">
        <f>IF(S$3="YES",$R181*S$4/100,0)</f>
        <v/>
      </c>
      <c r="T181" s="173">
        <f>IF(T$3="YES",$R181*T$4/100,0)</f>
        <v/>
      </c>
      <c r="U181" s="173">
        <f>IF(U$3="YES",$R181*U$4/100,0)</f>
        <v/>
      </c>
      <c r="V181" s="173">
        <f>IF(V$3="YES",$R181*V$4/100,0)</f>
        <v/>
      </c>
      <c r="W181" s="173">
        <f>IF(W$3="YES",$R181*W$4/100,0)</f>
        <v/>
      </c>
      <c r="X181" s="173">
        <f>IF(X$3="YES",$R181*X$4/100,0)</f>
        <v/>
      </c>
      <c r="Y181" s="173">
        <f>IF(Y$3="YES",$R181*Y$4/100,0)</f>
        <v/>
      </c>
      <c r="Z181" s="173">
        <f>IF(Z$3="YES",$R181*Z$4/100,0)</f>
        <v/>
      </c>
      <c r="AA181" s="173">
        <f>IF(AA$3="YES",$R181*AA$4/100,0)</f>
        <v/>
      </c>
      <c r="AB181" s="173">
        <f>IF(AB$3="YES",$R181*AB$4/100,0)</f>
        <v/>
      </c>
      <c r="AC181" s="173">
        <f>$R181*AC$4/100</f>
        <v/>
      </c>
      <c r="AD181" s="172">
        <f>SUM(S181:AC181)</f>
        <v/>
      </c>
      <c r="AE181" s="172">
        <f>R181+AD181</f>
        <v/>
      </c>
      <c r="AF181" s="172">
        <f>IF(E181="Make",AE181,AE181/2)</f>
        <v/>
      </c>
      <c r="AG181" s="172">
        <f>((AF181-MOD(AF181,8))/8)+(IF(MOD(AF181,8)=0,0,IF(MOD(AF181,8)&gt;4,1,0.5)))</f>
        <v/>
      </c>
      <c r="AH181" s="174" t="n"/>
      <c r="AI181" s="174" t="n"/>
      <c r="AJ181" s="175">
        <f>ROUNDUP((AH181+AI181+AG181)/3,0)</f>
        <v/>
      </c>
      <c r="AK181" s="47" t="n"/>
    </row>
    <row r="182" ht="15" customHeight="1">
      <c r="A182" s="83" t="n"/>
      <c r="B182" s="48" t="n"/>
      <c r="C182" s="48" t="n"/>
      <c r="D182" s="104" t="n"/>
      <c r="E182" s="43" t="n"/>
      <c r="F182" s="43" t="n"/>
      <c r="G182" s="44" t="n"/>
      <c r="H182" s="45" t="n"/>
      <c r="I182" s="171" t="n"/>
      <c r="J182" s="171" t="n"/>
      <c r="K182" s="171" t="n"/>
      <c r="L182" s="171" t="n"/>
      <c r="M182" s="171" t="n"/>
      <c r="N182" s="171" t="n"/>
      <c r="O182" s="171" t="n"/>
      <c r="P182" s="171" t="n"/>
      <c r="Q182" s="171" t="n"/>
      <c r="R182" s="172">
        <f>_xlfn.CEILING.MATH(SUM(I182:P182)*Q182)</f>
        <v/>
      </c>
      <c r="S182" s="173">
        <f>IF(S$3="YES",$R182*S$4/100,0)</f>
        <v/>
      </c>
      <c r="T182" s="173">
        <f>IF(T$3="YES",$R182*T$4/100,0)</f>
        <v/>
      </c>
      <c r="U182" s="173">
        <f>IF(U$3="YES",$R182*U$4/100,0)</f>
        <v/>
      </c>
      <c r="V182" s="173">
        <f>IF(V$3="YES",$R182*V$4/100,0)</f>
        <v/>
      </c>
      <c r="W182" s="173">
        <f>IF(W$3="YES",$R182*W$4/100,0)</f>
        <v/>
      </c>
      <c r="X182" s="173">
        <f>IF(X$3="YES",$R182*X$4/100,0)</f>
        <v/>
      </c>
      <c r="Y182" s="173">
        <f>IF(Y$3="YES",$R182*Y$4/100,0)</f>
        <v/>
      </c>
      <c r="Z182" s="173">
        <f>IF(Z$3="YES",$R182*Z$4/100,0)</f>
        <v/>
      </c>
      <c r="AA182" s="173">
        <f>IF(AA$3="YES",$R182*AA$4/100,0)</f>
        <v/>
      </c>
      <c r="AB182" s="173">
        <f>IF(AB$3="YES",$R182*AB$4/100,0)</f>
        <v/>
      </c>
      <c r="AC182" s="173">
        <f>$R182*AC$4/100</f>
        <v/>
      </c>
      <c r="AD182" s="172">
        <f>SUM(S182:AC182)</f>
        <v/>
      </c>
      <c r="AE182" s="172">
        <f>R182+AD182</f>
        <v/>
      </c>
      <c r="AF182" s="172">
        <f>IF(E182="Make",AE182,AE182/2)</f>
        <v/>
      </c>
      <c r="AG182" s="172">
        <f>((AF182-MOD(AF182,8))/8)+(IF(MOD(AF182,8)=0,0,IF(MOD(AF182,8)&gt;4,1,0.5)))</f>
        <v/>
      </c>
      <c r="AH182" s="174" t="n"/>
      <c r="AI182" s="174" t="n"/>
      <c r="AJ182" s="175">
        <f>ROUNDUP((AH182+AI182+AG182)/3,0)</f>
        <v/>
      </c>
      <c r="AK182" s="47" t="n"/>
    </row>
    <row r="183" ht="15" customHeight="1">
      <c r="A183" s="83" t="n"/>
      <c r="B183" s="48" t="n"/>
      <c r="C183" s="48" t="n"/>
      <c r="D183" s="104" t="n"/>
      <c r="E183" s="43" t="n"/>
      <c r="F183" s="43" t="n"/>
      <c r="G183" s="44" t="n"/>
      <c r="H183" s="45" t="n"/>
      <c r="I183" s="171" t="n"/>
      <c r="J183" s="171" t="n"/>
      <c r="K183" s="171" t="n"/>
      <c r="L183" s="171" t="n"/>
      <c r="M183" s="171" t="n"/>
      <c r="N183" s="171" t="n"/>
      <c r="O183" s="171" t="n"/>
      <c r="P183" s="171" t="n"/>
      <c r="Q183" s="171" t="n"/>
      <c r="R183" s="172">
        <f>_xlfn.CEILING.MATH(SUM(I183:P183)*Q183)</f>
        <v/>
      </c>
      <c r="S183" s="173">
        <f>IF(S$3="YES",$R183*S$4/100,0)</f>
        <v/>
      </c>
      <c r="T183" s="173">
        <f>IF(T$3="YES",$R183*T$4/100,0)</f>
        <v/>
      </c>
      <c r="U183" s="173">
        <f>IF(U$3="YES",$R183*U$4/100,0)</f>
        <v/>
      </c>
      <c r="V183" s="173">
        <f>IF(V$3="YES",$R183*V$4/100,0)</f>
        <v/>
      </c>
      <c r="W183" s="173">
        <f>IF(W$3="YES",$R183*W$4/100,0)</f>
        <v/>
      </c>
      <c r="X183" s="173">
        <f>IF(X$3="YES",$R183*X$4/100,0)</f>
        <v/>
      </c>
      <c r="Y183" s="173">
        <f>IF(Y$3="YES",$R183*Y$4/100,0)</f>
        <v/>
      </c>
      <c r="Z183" s="173">
        <f>IF(Z$3="YES",$R183*Z$4/100,0)</f>
        <v/>
      </c>
      <c r="AA183" s="173">
        <f>IF(AA$3="YES",$R183*AA$4/100,0)</f>
        <v/>
      </c>
      <c r="AB183" s="173">
        <f>IF(AB$3="YES",$R183*AB$4/100,0)</f>
        <v/>
      </c>
      <c r="AC183" s="173">
        <f>$R183*AC$4/100</f>
        <v/>
      </c>
      <c r="AD183" s="172">
        <f>SUM(S183:AC183)</f>
        <v/>
      </c>
      <c r="AE183" s="172">
        <f>R183+AD183</f>
        <v/>
      </c>
      <c r="AF183" s="172">
        <f>IF(E183="Make",AE183,AE183/2)</f>
        <v/>
      </c>
      <c r="AG183" s="172">
        <f>((AF183-MOD(AF183,8))/8)+(IF(MOD(AF183,8)=0,0,IF(MOD(AF183,8)&gt;4,1,0.5)))</f>
        <v/>
      </c>
      <c r="AH183" s="174" t="n"/>
      <c r="AI183" s="174" t="n"/>
      <c r="AJ183" s="175">
        <f>ROUNDUP((AH183+AI183+AG183)/3,0)</f>
        <v/>
      </c>
      <c r="AK183" s="47" t="n"/>
    </row>
    <row r="184" ht="15" customHeight="1">
      <c r="A184" s="83" t="n"/>
      <c r="B184" s="48" t="n"/>
      <c r="C184" s="48" t="n"/>
      <c r="D184" s="104" t="n"/>
      <c r="E184" s="43" t="n"/>
      <c r="F184" s="43" t="n"/>
      <c r="G184" s="44" t="n"/>
      <c r="H184" s="45" t="n"/>
      <c r="I184" s="171" t="n"/>
      <c r="J184" s="171" t="n"/>
      <c r="K184" s="171" t="n"/>
      <c r="L184" s="171" t="n"/>
      <c r="M184" s="171" t="n"/>
      <c r="N184" s="171" t="n"/>
      <c r="O184" s="171" t="n"/>
      <c r="P184" s="171" t="n"/>
      <c r="Q184" s="171" t="n"/>
      <c r="R184" s="172">
        <f>_xlfn.CEILING.MATH(SUM(I184:P184)*Q184)</f>
        <v/>
      </c>
      <c r="S184" s="173">
        <f>IF(S$3="YES",$R184*S$4/100,0)</f>
        <v/>
      </c>
      <c r="T184" s="173">
        <f>IF(T$3="YES",$R184*T$4/100,0)</f>
        <v/>
      </c>
      <c r="U184" s="173">
        <f>IF(U$3="YES",$R184*U$4/100,0)</f>
        <v/>
      </c>
      <c r="V184" s="173">
        <f>IF(V$3="YES",$R184*V$4/100,0)</f>
        <v/>
      </c>
      <c r="W184" s="173">
        <f>IF(W$3="YES",$R184*W$4/100,0)</f>
        <v/>
      </c>
      <c r="X184" s="173">
        <f>IF(X$3="YES",$R184*X$4/100,0)</f>
        <v/>
      </c>
      <c r="Y184" s="173">
        <f>IF(Y$3="YES",$R184*Y$4/100,0)</f>
        <v/>
      </c>
      <c r="Z184" s="173">
        <f>IF(Z$3="YES",$R184*Z$4/100,0)</f>
        <v/>
      </c>
      <c r="AA184" s="173">
        <f>IF(AA$3="YES",$R184*AA$4/100,0)</f>
        <v/>
      </c>
      <c r="AB184" s="173">
        <f>IF(AB$3="YES",$R184*AB$4/100,0)</f>
        <v/>
      </c>
      <c r="AC184" s="173">
        <f>$R184*AC$4/100</f>
        <v/>
      </c>
      <c r="AD184" s="172">
        <f>SUM(S184:AC184)</f>
        <v/>
      </c>
      <c r="AE184" s="172">
        <f>R184+AD184</f>
        <v/>
      </c>
      <c r="AF184" s="172">
        <f>IF(E184="Make",AE184,AE184/2)</f>
        <v/>
      </c>
      <c r="AG184" s="172">
        <f>((AF184-MOD(AF184,8))/8)+(IF(MOD(AF184,8)=0,0,IF(MOD(AF184,8)&gt;4,1,0.5)))</f>
        <v/>
      </c>
      <c r="AH184" s="174" t="n"/>
      <c r="AI184" s="174" t="n"/>
      <c r="AJ184" s="175">
        <f>ROUNDUP((AH184+AI184+AG184)/3,0)</f>
        <v/>
      </c>
      <c r="AK184" s="47" t="n"/>
    </row>
    <row r="185" ht="15" customHeight="1">
      <c r="A185" s="83" t="n"/>
      <c r="B185" s="48" t="n"/>
      <c r="C185" s="48" t="n"/>
      <c r="D185" s="104" t="n"/>
      <c r="E185" s="43" t="n"/>
      <c r="F185" s="43" t="n"/>
      <c r="G185" s="44" t="n"/>
      <c r="H185" s="45" t="n"/>
      <c r="I185" s="171" t="n"/>
      <c r="J185" s="171" t="n"/>
      <c r="K185" s="171" t="n"/>
      <c r="L185" s="171" t="n"/>
      <c r="M185" s="171" t="n"/>
      <c r="N185" s="171" t="n"/>
      <c r="O185" s="171" t="n"/>
      <c r="P185" s="171" t="n"/>
      <c r="Q185" s="171" t="n"/>
      <c r="R185" s="172">
        <f>_xlfn.CEILING.MATH(SUM(I185:P185)*Q185)</f>
        <v/>
      </c>
      <c r="S185" s="173">
        <f>IF(S$3="YES",$R185*S$4/100,0)</f>
        <v/>
      </c>
      <c r="T185" s="173">
        <f>IF(T$3="YES",$R185*T$4/100,0)</f>
        <v/>
      </c>
      <c r="U185" s="173">
        <f>IF(U$3="YES",$R185*U$4/100,0)</f>
        <v/>
      </c>
      <c r="V185" s="173">
        <f>IF(V$3="YES",$R185*V$4/100,0)</f>
        <v/>
      </c>
      <c r="W185" s="173">
        <f>IF(W$3="YES",$R185*W$4/100,0)</f>
        <v/>
      </c>
      <c r="X185" s="173">
        <f>IF(X$3="YES",$R185*X$4/100,0)</f>
        <v/>
      </c>
      <c r="Y185" s="173">
        <f>IF(Y$3="YES",$R185*Y$4/100,0)</f>
        <v/>
      </c>
      <c r="Z185" s="173">
        <f>IF(Z$3="YES",$R185*Z$4/100,0)</f>
        <v/>
      </c>
      <c r="AA185" s="173">
        <f>IF(AA$3="YES",$R185*AA$4/100,0)</f>
        <v/>
      </c>
      <c r="AB185" s="173">
        <f>IF(AB$3="YES",$R185*AB$4/100,0)</f>
        <v/>
      </c>
      <c r="AC185" s="173">
        <f>$R185*AC$4/100</f>
        <v/>
      </c>
      <c r="AD185" s="172">
        <f>SUM(S185:AC185)</f>
        <v/>
      </c>
      <c r="AE185" s="172">
        <f>R185+AD185</f>
        <v/>
      </c>
      <c r="AF185" s="172">
        <f>IF(E185="Make",AE185,AE185/2)</f>
        <v/>
      </c>
      <c r="AG185" s="172">
        <f>((AF185-MOD(AF185,8))/8)+(IF(MOD(AF185,8)=0,0,IF(MOD(AF185,8)&gt;4,1,0.5)))</f>
        <v/>
      </c>
      <c r="AH185" s="174" t="n"/>
      <c r="AI185" s="174" t="n"/>
      <c r="AJ185" s="175">
        <f>ROUNDUP((AH185+AI185+AG185)/3,0)</f>
        <v/>
      </c>
      <c r="AK185" s="47" t="n"/>
    </row>
    <row r="186" ht="15" customHeight="1">
      <c r="A186" s="83" t="n"/>
      <c r="B186" s="48" t="n"/>
      <c r="C186" s="48" t="n"/>
      <c r="D186" s="104" t="n"/>
      <c r="E186" s="43" t="n"/>
      <c r="F186" s="43" t="n"/>
      <c r="G186" s="44" t="n"/>
      <c r="H186" s="45" t="n"/>
      <c r="I186" s="171" t="n"/>
      <c r="J186" s="171" t="n"/>
      <c r="K186" s="171" t="n"/>
      <c r="L186" s="171" t="n"/>
      <c r="M186" s="171" t="n"/>
      <c r="N186" s="171" t="n"/>
      <c r="O186" s="171" t="n"/>
      <c r="P186" s="171" t="n"/>
      <c r="Q186" s="171" t="n"/>
      <c r="R186" s="172">
        <f>_xlfn.CEILING.MATH(SUM(I186:P186)*Q186)</f>
        <v/>
      </c>
      <c r="S186" s="173">
        <f>IF(S$3="YES",$R186*S$4/100,0)</f>
        <v/>
      </c>
      <c r="T186" s="173">
        <f>IF(T$3="YES",$R186*T$4/100,0)</f>
        <v/>
      </c>
      <c r="U186" s="173">
        <f>IF(U$3="YES",$R186*U$4/100,0)</f>
        <v/>
      </c>
      <c r="V186" s="173">
        <f>IF(V$3="YES",$R186*V$4/100,0)</f>
        <v/>
      </c>
      <c r="W186" s="173">
        <f>IF(W$3="YES",$R186*W$4/100,0)</f>
        <v/>
      </c>
      <c r="X186" s="173">
        <f>IF(X$3="YES",$R186*X$4/100,0)</f>
        <v/>
      </c>
      <c r="Y186" s="173">
        <f>IF(Y$3="YES",$R186*Y$4/100,0)</f>
        <v/>
      </c>
      <c r="Z186" s="173">
        <f>IF(Z$3="YES",$R186*Z$4/100,0)</f>
        <v/>
      </c>
      <c r="AA186" s="173">
        <f>IF(AA$3="YES",$R186*AA$4/100,0)</f>
        <v/>
      </c>
      <c r="AB186" s="173">
        <f>IF(AB$3="YES",$R186*AB$4/100,0)</f>
        <v/>
      </c>
      <c r="AC186" s="173">
        <f>$R186*AC$4/100</f>
        <v/>
      </c>
      <c r="AD186" s="172">
        <f>SUM(S186:AC186)</f>
        <v/>
      </c>
      <c r="AE186" s="172">
        <f>R186+AD186</f>
        <v/>
      </c>
      <c r="AF186" s="172">
        <f>IF(E186="Make",AE186,AE186/2)</f>
        <v/>
      </c>
      <c r="AG186" s="172">
        <f>((AF186-MOD(AF186,8))/8)+(IF(MOD(AF186,8)=0,0,IF(MOD(AF186,8)&gt;4,1,0.5)))</f>
        <v/>
      </c>
      <c r="AH186" s="174" t="n"/>
      <c r="AI186" s="174" t="n"/>
      <c r="AJ186" s="175">
        <f>ROUNDUP((AH186+AI186+AG186)/3,0)</f>
        <v/>
      </c>
      <c r="AK186" s="47" t="n"/>
    </row>
    <row r="187" ht="15" customHeight="1">
      <c r="A187" s="83" t="n"/>
      <c r="B187" s="48" t="n"/>
      <c r="C187" s="48" t="n"/>
      <c r="D187" s="104" t="n"/>
      <c r="E187" s="43" t="n"/>
      <c r="F187" s="43" t="n"/>
      <c r="G187" s="44" t="n"/>
      <c r="H187" s="45" t="n"/>
      <c r="I187" s="171" t="n"/>
      <c r="J187" s="171" t="n"/>
      <c r="K187" s="171" t="n"/>
      <c r="L187" s="171" t="n"/>
      <c r="M187" s="171" t="n"/>
      <c r="N187" s="171" t="n"/>
      <c r="O187" s="171" t="n"/>
      <c r="P187" s="171" t="n"/>
      <c r="Q187" s="171" t="n"/>
      <c r="R187" s="172">
        <f>_xlfn.CEILING.MATH(SUM(I187:P187)*Q187)</f>
        <v/>
      </c>
      <c r="S187" s="173">
        <f>IF(S$3="YES",$R187*S$4/100,0)</f>
        <v/>
      </c>
      <c r="T187" s="173">
        <f>IF(T$3="YES",$R187*T$4/100,0)</f>
        <v/>
      </c>
      <c r="U187" s="173">
        <f>IF(U$3="YES",$R187*U$4/100,0)</f>
        <v/>
      </c>
      <c r="V187" s="173">
        <f>IF(V$3="YES",$R187*V$4/100,0)</f>
        <v/>
      </c>
      <c r="W187" s="173">
        <f>IF(W$3="YES",$R187*W$4/100,0)</f>
        <v/>
      </c>
      <c r="X187" s="173">
        <f>IF(X$3="YES",$R187*X$4/100,0)</f>
        <v/>
      </c>
      <c r="Y187" s="173">
        <f>IF(Y$3="YES",$R187*Y$4/100,0)</f>
        <v/>
      </c>
      <c r="Z187" s="173">
        <f>IF(Z$3="YES",$R187*Z$4/100,0)</f>
        <v/>
      </c>
      <c r="AA187" s="173">
        <f>IF(AA$3="YES",$R187*AA$4/100,0)</f>
        <v/>
      </c>
      <c r="AB187" s="173">
        <f>IF(AB$3="YES",$R187*AB$4/100,0)</f>
        <v/>
      </c>
      <c r="AC187" s="173">
        <f>$R187*AC$4/100</f>
        <v/>
      </c>
      <c r="AD187" s="172">
        <f>SUM(S187:AC187)</f>
        <v/>
      </c>
      <c r="AE187" s="172">
        <f>R187+AD187</f>
        <v/>
      </c>
      <c r="AF187" s="172">
        <f>IF(E187="Make",AE187,AE187/2)</f>
        <v/>
      </c>
      <c r="AG187" s="172">
        <f>((AF187-MOD(AF187,8))/8)+(IF(MOD(AF187,8)=0,0,IF(MOD(AF187,8)&gt;4,1,0.5)))</f>
        <v/>
      </c>
      <c r="AH187" s="174" t="n"/>
      <c r="AI187" s="174" t="n"/>
      <c r="AJ187" s="175">
        <f>ROUNDUP((AH187+AI187+AG187)/3,0)</f>
        <v/>
      </c>
      <c r="AK187" s="47" t="n"/>
    </row>
    <row r="188" ht="15" customHeight="1">
      <c r="A188" s="83" t="n"/>
      <c r="B188" s="48" t="n"/>
      <c r="C188" s="48" t="n"/>
      <c r="D188" s="104" t="n"/>
      <c r="E188" s="43" t="n"/>
      <c r="F188" s="43" t="n"/>
      <c r="G188" s="44" t="n"/>
      <c r="H188" s="45" t="n"/>
      <c r="I188" s="171" t="n"/>
      <c r="J188" s="171" t="n"/>
      <c r="K188" s="171" t="n"/>
      <c r="L188" s="171" t="n"/>
      <c r="M188" s="171" t="n"/>
      <c r="N188" s="171" t="n"/>
      <c r="O188" s="171" t="n"/>
      <c r="P188" s="171" t="n"/>
      <c r="Q188" s="171" t="n"/>
      <c r="R188" s="172">
        <f>_xlfn.CEILING.MATH(SUM(I188:P188)*Q188)</f>
        <v/>
      </c>
      <c r="S188" s="173">
        <f>IF(S$3="YES",$R188*S$4/100,0)</f>
        <v/>
      </c>
      <c r="T188" s="173">
        <f>IF(T$3="YES",$R188*T$4/100,0)</f>
        <v/>
      </c>
      <c r="U188" s="173">
        <f>IF(U$3="YES",$R188*U$4/100,0)</f>
        <v/>
      </c>
      <c r="V188" s="173">
        <f>IF(V$3="YES",$R188*V$4/100,0)</f>
        <v/>
      </c>
      <c r="W188" s="173">
        <f>IF(W$3="YES",$R188*W$4/100,0)</f>
        <v/>
      </c>
      <c r="X188" s="173">
        <f>IF(X$3="YES",$R188*X$4/100,0)</f>
        <v/>
      </c>
      <c r="Y188" s="173">
        <f>IF(Y$3="YES",$R188*Y$4/100,0)</f>
        <v/>
      </c>
      <c r="Z188" s="173">
        <f>IF(Z$3="YES",$R188*Z$4/100,0)</f>
        <v/>
      </c>
      <c r="AA188" s="173">
        <f>IF(AA$3="YES",$R188*AA$4/100,0)</f>
        <v/>
      </c>
      <c r="AB188" s="173">
        <f>IF(AB$3="YES",$R188*AB$4/100,0)</f>
        <v/>
      </c>
      <c r="AC188" s="173">
        <f>$R188*AC$4/100</f>
        <v/>
      </c>
      <c r="AD188" s="172">
        <f>SUM(S188:AC188)</f>
        <v/>
      </c>
      <c r="AE188" s="172">
        <f>R188+AD188</f>
        <v/>
      </c>
      <c r="AF188" s="172">
        <f>IF(E188="Make",AE188,AE188/2)</f>
        <v/>
      </c>
      <c r="AG188" s="172">
        <f>((AF188-MOD(AF188,8))/8)+(IF(MOD(AF188,8)=0,0,IF(MOD(AF188,8)&gt;4,1,0.5)))</f>
        <v/>
      </c>
      <c r="AH188" s="174" t="n"/>
      <c r="AI188" s="174" t="n"/>
      <c r="AJ188" s="175">
        <f>ROUNDUP((AH188+AI188+AG188)/3,0)</f>
        <v/>
      </c>
      <c r="AK188" s="47" t="n"/>
    </row>
    <row r="189" ht="15" customHeight="1">
      <c r="A189" s="83" t="n"/>
      <c r="B189" s="48" t="n"/>
      <c r="C189" s="48" t="n"/>
      <c r="D189" s="104" t="n"/>
      <c r="E189" s="43" t="n"/>
      <c r="F189" s="43" t="n"/>
      <c r="G189" s="44" t="n"/>
      <c r="H189" s="45" t="n"/>
      <c r="I189" s="171" t="n"/>
      <c r="J189" s="171" t="n"/>
      <c r="K189" s="171" t="n"/>
      <c r="L189" s="171" t="n"/>
      <c r="M189" s="171" t="n"/>
      <c r="N189" s="171" t="n"/>
      <c r="O189" s="171" t="n"/>
      <c r="P189" s="171" t="n"/>
      <c r="Q189" s="171" t="n"/>
      <c r="R189" s="172">
        <f>_xlfn.CEILING.MATH(SUM(I189:P189)*Q189)</f>
        <v/>
      </c>
      <c r="S189" s="173">
        <f>IF(S$3="YES",$R189*S$4/100,0)</f>
        <v/>
      </c>
      <c r="T189" s="173">
        <f>IF(T$3="YES",$R189*T$4/100,0)</f>
        <v/>
      </c>
      <c r="U189" s="173">
        <f>IF(U$3="YES",$R189*U$4/100,0)</f>
        <v/>
      </c>
      <c r="V189" s="173">
        <f>IF(V$3="YES",$R189*V$4/100,0)</f>
        <v/>
      </c>
      <c r="W189" s="173">
        <f>IF(W$3="YES",$R189*W$4/100,0)</f>
        <v/>
      </c>
      <c r="X189" s="173">
        <f>IF(X$3="YES",$R189*X$4/100,0)</f>
        <v/>
      </c>
      <c r="Y189" s="173">
        <f>IF(Y$3="YES",$R189*Y$4/100,0)</f>
        <v/>
      </c>
      <c r="Z189" s="173">
        <f>IF(Z$3="YES",$R189*Z$4/100,0)</f>
        <v/>
      </c>
      <c r="AA189" s="173">
        <f>IF(AA$3="YES",$R189*AA$4/100,0)</f>
        <v/>
      </c>
      <c r="AB189" s="173">
        <f>IF(AB$3="YES",$R189*AB$4/100,0)</f>
        <v/>
      </c>
      <c r="AC189" s="173">
        <f>$R189*AC$4/100</f>
        <v/>
      </c>
      <c r="AD189" s="172">
        <f>SUM(S189:AC189)</f>
        <v/>
      </c>
      <c r="AE189" s="172">
        <f>R189+AD189</f>
        <v/>
      </c>
      <c r="AF189" s="172">
        <f>IF(E189="Make",AE189,AE189/2)</f>
        <v/>
      </c>
      <c r="AG189" s="172">
        <f>((AF189-MOD(AF189,8))/8)+(IF(MOD(AF189,8)=0,0,IF(MOD(AF189,8)&gt;4,1,0.5)))</f>
        <v/>
      </c>
      <c r="AH189" s="174" t="n"/>
      <c r="AI189" s="174" t="n"/>
      <c r="AJ189" s="175">
        <f>ROUNDUP((AH189+AI189+AG189)/3,0)</f>
        <v/>
      </c>
      <c r="AK189" s="47" t="n"/>
    </row>
    <row r="190" ht="15" customHeight="1">
      <c r="A190" s="83" t="n"/>
      <c r="B190" s="48" t="n"/>
      <c r="C190" s="48" t="n"/>
      <c r="D190" s="48" t="n"/>
      <c r="E190" s="43" t="n"/>
      <c r="F190" s="43" t="n"/>
      <c r="G190" s="44" t="n"/>
      <c r="H190" s="45" t="n"/>
      <c r="I190" s="171" t="n"/>
      <c r="J190" s="171" t="n"/>
      <c r="K190" s="171" t="n"/>
      <c r="L190" s="171" t="n"/>
      <c r="M190" s="171" t="n"/>
      <c r="N190" s="171" t="n"/>
      <c r="O190" s="171" t="n"/>
      <c r="P190" s="171" t="n"/>
      <c r="Q190" s="171" t="n"/>
      <c r="R190" s="172">
        <f>_xlfn.CEILING.MATH(SUM(I190:P190)*Q190)</f>
        <v/>
      </c>
      <c r="S190" s="173">
        <f>IF(S$3="YES",$R190*S$4/100,0)</f>
        <v/>
      </c>
      <c r="T190" s="173">
        <f>IF(T$3="YES",$R190*T$4/100,0)</f>
        <v/>
      </c>
      <c r="U190" s="173">
        <f>IF(U$3="YES",$R190*U$4/100,0)</f>
        <v/>
      </c>
      <c r="V190" s="173">
        <f>IF(V$3="YES",$R190*V$4/100,0)</f>
        <v/>
      </c>
      <c r="W190" s="173">
        <f>IF(W$3="YES",$R190*W$4/100,0)</f>
        <v/>
      </c>
      <c r="X190" s="173">
        <f>IF(X$3="YES",$R190*X$4/100,0)</f>
        <v/>
      </c>
      <c r="Y190" s="173">
        <f>IF(Y$3="YES",$R190*Y$4/100,0)</f>
        <v/>
      </c>
      <c r="Z190" s="173">
        <f>IF(Z$3="YES",$R190*Z$4/100,0)</f>
        <v/>
      </c>
      <c r="AA190" s="173">
        <f>IF(AA$3="YES",$R190*AA$4/100,0)</f>
        <v/>
      </c>
      <c r="AB190" s="173">
        <f>IF(AB$3="YES",$R190*AB$4/100,0)</f>
        <v/>
      </c>
      <c r="AC190" s="173">
        <f>$R190*AC$4/100</f>
        <v/>
      </c>
      <c r="AD190" s="172">
        <f>SUM(S190:AC190)</f>
        <v/>
      </c>
      <c r="AE190" s="172">
        <f>R190+AD190</f>
        <v/>
      </c>
      <c r="AF190" s="172">
        <f>IF(E190="Make",AE190,AE190/2)</f>
        <v/>
      </c>
      <c r="AG190" s="172">
        <f>((AF190-MOD(AF190,8))/8)+(IF(MOD(AF190,8)=0,0,IF(MOD(AF190,8)&gt;4,1,0.5)))</f>
        <v/>
      </c>
      <c r="AH190" s="174" t="n"/>
      <c r="AI190" s="174" t="n"/>
      <c r="AJ190" s="175">
        <f>ROUNDUP((AH190+AI190+AG190)/3,0)</f>
        <v/>
      </c>
      <c r="AK190" s="47" t="n"/>
    </row>
    <row r="191" ht="15" customHeight="1">
      <c r="A191" s="83" t="n"/>
      <c r="B191" s="48" t="n"/>
      <c r="C191" s="48" t="n"/>
      <c r="D191" s="48" t="n"/>
      <c r="E191" s="43" t="n"/>
      <c r="F191" s="43" t="n"/>
      <c r="G191" s="44" t="n"/>
      <c r="H191" s="45" t="n"/>
      <c r="I191" s="171" t="n"/>
      <c r="J191" s="171" t="n"/>
      <c r="K191" s="171" t="n"/>
      <c r="L191" s="171" t="n"/>
      <c r="M191" s="171" t="n"/>
      <c r="N191" s="171" t="n"/>
      <c r="O191" s="171" t="n"/>
      <c r="P191" s="171" t="n"/>
      <c r="Q191" s="171" t="n"/>
      <c r="R191" s="172">
        <f>_xlfn.CEILING.MATH(SUM(I191:P191)*Q191)</f>
        <v/>
      </c>
      <c r="S191" s="173">
        <f>IF(S$3="YES",$R191*S$4/100,0)</f>
        <v/>
      </c>
      <c r="T191" s="173">
        <f>IF(T$3="YES",$R191*T$4/100,0)</f>
        <v/>
      </c>
      <c r="U191" s="173">
        <f>IF(U$3="YES",$R191*U$4/100,0)</f>
        <v/>
      </c>
      <c r="V191" s="173">
        <f>IF(V$3="YES",$R191*V$4/100,0)</f>
        <v/>
      </c>
      <c r="W191" s="173">
        <f>IF(W$3="YES",$R191*W$4/100,0)</f>
        <v/>
      </c>
      <c r="X191" s="173">
        <f>IF(X$3="YES",$R191*X$4/100,0)</f>
        <v/>
      </c>
      <c r="Y191" s="173">
        <f>IF(Y$3="YES",$R191*Y$4/100,0)</f>
        <v/>
      </c>
      <c r="Z191" s="173">
        <f>IF(Z$3="YES",$R191*Z$4/100,0)</f>
        <v/>
      </c>
      <c r="AA191" s="173">
        <f>IF(AA$3="YES",$R191*AA$4/100,0)</f>
        <v/>
      </c>
      <c r="AB191" s="173">
        <f>IF(AB$3="YES",$R191*AB$4/100,0)</f>
        <v/>
      </c>
      <c r="AC191" s="173">
        <f>$R191*AC$4/100</f>
        <v/>
      </c>
      <c r="AD191" s="172">
        <f>SUM(S191:AC191)</f>
        <v/>
      </c>
      <c r="AE191" s="172">
        <f>R191+AD191</f>
        <v/>
      </c>
      <c r="AF191" s="172">
        <f>IF(E191="Make",AE191,AE191/2)</f>
        <v/>
      </c>
      <c r="AG191" s="172">
        <f>((AF191-MOD(AF191,8))/8)+(IF(MOD(AF191,8)=0,0,IF(MOD(AF191,8)&gt;4,1,0.5)))</f>
        <v/>
      </c>
      <c r="AH191" s="174" t="n"/>
      <c r="AI191" s="174" t="n"/>
      <c r="AJ191" s="175">
        <f>ROUNDUP((AH191+AI191+AG191)/3,0)</f>
        <v/>
      </c>
      <c r="AK191" s="47" t="n"/>
    </row>
    <row r="192" ht="15" customHeight="1">
      <c r="A192" s="83" t="n"/>
      <c r="B192" s="48" t="n"/>
      <c r="C192" s="48" t="n"/>
      <c r="D192" s="48" t="n"/>
      <c r="E192" s="43" t="n"/>
      <c r="F192" s="43" t="n"/>
      <c r="G192" s="44" t="n"/>
      <c r="H192" s="45" t="n"/>
      <c r="I192" s="171" t="n"/>
      <c r="J192" s="171" t="n"/>
      <c r="K192" s="171" t="n"/>
      <c r="L192" s="171" t="n"/>
      <c r="M192" s="171" t="n"/>
      <c r="N192" s="171" t="n"/>
      <c r="O192" s="171" t="n"/>
      <c r="P192" s="171" t="n"/>
      <c r="Q192" s="171" t="n"/>
      <c r="R192" s="172">
        <f>_xlfn.CEILING.MATH(SUM(I192:P192)*Q192)</f>
        <v/>
      </c>
      <c r="S192" s="173">
        <f>IF(S$3="YES",$R192*S$4/100,0)</f>
        <v/>
      </c>
      <c r="T192" s="173">
        <f>IF(T$3="YES",$R192*T$4/100,0)</f>
        <v/>
      </c>
      <c r="U192" s="173">
        <f>IF(U$3="YES",$R192*U$4/100,0)</f>
        <v/>
      </c>
      <c r="V192" s="173">
        <f>IF(V$3="YES",$R192*V$4/100,0)</f>
        <v/>
      </c>
      <c r="W192" s="173">
        <f>IF(W$3="YES",$R192*W$4/100,0)</f>
        <v/>
      </c>
      <c r="X192" s="173">
        <f>IF(X$3="YES",$R192*X$4/100,0)</f>
        <v/>
      </c>
      <c r="Y192" s="173">
        <f>IF(Y$3="YES",$R192*Y$4/100,0)</f>
        <v/>
      </c>
      <c r="Z192" s="173">
        <f>IF(Z$3="YES",$R192*Z$4/100,0)</f>
        <v/>
      </c>
      <c r="AA192" s="173">
        <f>IF(AA$3="YES",$R192*AA$4/100,0)</f>
        <v/>
      </c>
      <c r="AB192" s="173">
        <f>IF(AB$3="YES",$R192*AB$4/100,0)</f>
        <v/>
      </c>
      <c r="AC192" s="173">
        <f>$R192*AC$4/100</f>
        <v/>
      </c>
      <c r="AD192" s="172">
        <f>SUM(S192:AC192)</f>
        <v/>
      </c>
      <c r="AE192" s="172">
        <f>R192+AD192</f>
        <v/>
      </c>
      <c r="AF192" s="172">
        <f>IF(E192="Make",AE192,AE192/2)</f>
        <v/>
      </c>
      <c r="AG192" s="172">
        <f>((AF192-MOD(AF192,8))/8)+(IF(MOD(AF192,8)=0,0,IF(MOD(AF192,8)&gt;4,1,0.5)))</f>
        <v/>
      </c>
      <c r="AH192" s="174" t="n"/>
      <c r="AI192" s="174" t="n"/>
      <c r="AJ192" s="175">
        <f>ROUNDUP((AH192+AI192+AG192)/3,0)</f>
        <v/>
      </c>
      <c r="AK192" s="47" t="n"/>
    </row>
    <row r="193" ht="15" customHeight="1">
      <c r="A193" s="83" t="n"/>
      <c r="B193" s="48" t="n"/>
      <c r="C193" s="48" t="n"/>
      <c r="D193" s="48" t="n"/>
      <c r="E193" s="43" t="n"/>
      <c r="F193" s="43" t="n"/>
      <c r="G193" s="44" t="n"/>
      <c r="H193" s="45" t="n"/>
      <c r="I193" s="171" t="n"/>
      <c r="J193" s="171" t="n"/>
      <c r="K193" s="171" t="n"/>
      <c r="L193" s="171" t="n"/>
      <c r="M193" s="171" t="n"/>
      <c r="N193" s="171" t="n"/>
      <c r="O193" s="171" t="n"/>
      <c r="P193" s="171" t="n"/>
      <c r="Q193" s="171" t="n"/>
      <c r="R193" s="172">
        <f>_xlfn.CEILING.MATH(SUM(I193:P193)*Q193)</f>
        <v/>
      </c>
      <c r="S193" s="173">
        <f>IF(S$3="YES",$R193*S$4/100,0)</f>
        <v/>
      </c>
      <c r="T193" s="173">
        <f>IF(T$3="YES",$R193*T$4/100,0)</f>
        <v/>
      </c>
      <c r="U193" s="173">
        <f>IF(U$3="YES",$R193*U$4/100,0)</f>
        <v/>
      </c>
      <c r="V193" s="173">
        <f>IF(V$3="YES",$R193*V$4/100,0)</f>
        <v/>
      </c>
      <c r="W193" s="173">
        <f>IF(W$3="YES",$R193*W$4/100,0)</f>
        <v/>
      </c>
      <c r="X193" s="173">
        <f>IF(X$3="YES",$R193*X$4/100,0)</f>
        <v/>
      </c>
      <c r="Y193" s="173">
        <f>IF(Y$3="YES",$R193*Y$4/100,0)</f>
        <v/>
      </c>
      <c r="Z193" s="173">
        <f>IF(Z$3="YES",$R193*Z$4/100,0)</f>
        <v/>
      </c>
      <c r="AA193" s="173">
        <f>IF(AA$3="YES",$R193*AA$4/100,0)</f>
        <v/>
      </c>
      <c r="AB193" s="173">
        <f>IF(AB$3="YES",$R193*AB$4/100,0)</f>
        <v/>
      </c>
      <c r="AC193" s="173">
        <f>$R193*AC$4/100</f>
        <v/>
      </c>
      <c r="AD193" s="172">
        <f>SUM(S193:AC193)</f>
        <v/>
      </c>
      <c r="AE193" s="172">
        <f>R193+AD193</f>
        <v/>
      </c>
      <c r="AF193" s="172">
        <f>IF(E193="Make",AE193,AE193/2)</f>
        <v/>
      </c>
      <c r="AG193" s="172">
        <f>((AF193-MOD(AF193,8))/8)+(IF(MOD(AF193,8)=0,0,IF(MOD(AF193,8)&gt;4,1,0.5)))</f>
        <v/>
      </c>
      <c r="AH193" s="174" t="n"/>
      <c r="AI193" s="174" t="n"/>
      <c r="AJ193" s="175">
        <f>ROUNDUP((AH193+AI193+AG193)/3,0)</f>
        <v/>
      </c>
      <c r="AK193" s="47" t="n"/>
    </row>
    <row r="194" ht="15" customHeight="1">
      <c r="A194" s="83" t="n"/>
      <c r="B194" s="48" t="n"/>
      <c r="C194" s="48" t="n"/>
      <c r="D194" s="48" t="n"/>
      <c r="E194" s="43" t="n"/>
      <c r="F194" s="43" t="n"/>
      <c r="G194" s="44" t="n"/>
      <c r="H194" s="45" t="n"/>
      <c r="I194" s="171" t="n"/>
      <c r="J194" s="171" t="n"/>
      <c r="K194" s="171" t="n"/>
      <c r="L194" s="171" t="n"/>
      <c r="M194" s="171" t="n"/>
      <c r="N194" s="171" t="n"/>
      <c r="O194" s="171" t="n"/>
      <c r="P194" s="171" t="n"/>
      <c r="Q194" s="171" t="n"/>
      <c r="R194" s="172">
        <f>_xlfn.CEILING.MATH(SUM(I194:P194)*Q194)</f>
        <v/>
      </c>
      <c r="S194" s="173">
        <f>IF(S$3="YES",$R194*S$4/100,0)</f>
        <v/>
      </c>
      <c r="T194" s="173">
        <f>IF(T$3="YES",$R194*T$4/100,0)</f>
        <v/>
      </c>
      <c r="U194" s="173">
        <f>IF(U$3="YES",$R194*U$4/100,0)</f>
        <v/>
      </c>
      <c r="V194" s="173">
        <f>IF(V$3="YES",$R194*V$4/100,0)</f>
        <v/>
      </c>
      <c r="W194" s="173">
        <f>IF(W$3="YES",$R194*W$4/100,0)</f>
        <v/>
      </c>
      <c r="X194" s="173">
        <f>IF(X$3="YES",$R194*X$4/100,0)</f>
        <v/>
      </c>
      <c r="Y194" s="173">
        <f>IF(Y$3="YES",$R194*Y$4/100,0)</f>
        <v/>
      </c>
      <c r="Z194" s="173">
        <f>IF(Z$3="YES",$R194*Z$4/100,0)</f>
        <v/>
      </c>
      <c r="AA194" s="173">
        <f>IF(AA$3="YES",$R194*AA$4/100,0)</f>
        <v/>
      </c>
      <c r="AB194" s="173">
        <f>IF(AB$3="YES",$R194*AB$4/100,0)</f>
        <v/>
      </c>
      <c r="AC194" s="173">
        <f>$R194*AC$4/100</f>
        <v/>
      </c>
      <c r="AD194" s="172">
        <f>SUM(S194:AC194)</f>
        <v/>
      </c>
      <c r="AE194" s="172">
        <f>R194+AD194</f>
        <v/>
      </c>
      <c r="AF194" s="172">
        <f>IF(E194="Make",AE194,AE194/2)</f>
        <v/>
      </c>
      <c r="AG194" s="172">
        <f>((AF194-MOD(AF194,8))/8)+(IF(MOD(AF194,8)=0,0,IF(MOD(AF194,8)&gt;4,1,0.5)))</f>
        <v/>
      </c>
      <c r="AH194" s="174" t="n"/>
      <c r="AI194" s="174" t="n"/>
      <c r="AJ194" s="175">
        <f>ROUNDUP((AH194+AI194+AG194)/3,0)</f>
        <v/>
      </c>
      <c r="AK194" s="47" t="n"/>
    </row>
    <row r="195" ht="15" customHeight="1">
      <c r="A195" s="83" t="n"/>
      <c r="B195" s="48" t="n"/>
      <c r="C195" s="48" t="n"/>
      <c r="D195" s="48" t="n"/>
      <c r="E195" s="43" t="n"/>
      <c r="F195" s="43" t="n"/>
      <c r="G195" s="44" t="n"/>
      <c r="H195" s="45" t="n"/>
      <c r="I195" s="171" t="n"/>
      <c r="J195" s="171" t="n"/>
      <c r="K195" s="171" t="n"/>
      <c r="L195" s="171" t="n"/>
      <c r="M195" s="171" t="n"/>
      <c r="N195" s="171" t="n"/>
      <c r="O195" s="171" t="n"/>
      <c r="P195" s="171" t="n"/>
      <c r="Q195" s="171" t="n"/>
      <c r="R195" s="172">
        <f>_xlfn.CEILING.MATH(SUM(I195:P195)*Q195)</f>
        <v/>
      </c>
      <c r="S195" s="173">
        <f>IF(S$3="YES",$R195*S$4/100,0)</f>
        <v/>
      </c>
      <c r="T195" s="173">
        <f>IF(T$3="YES",$R195*T$4/100,0)</f>
        <v/>
      </c>
      <c r="U195" s="173">
        <f>IF(U$3="YES",$R195*U$4/100,0)</f>
        <v/>
      </c>
      <c r="V195" s="173">
        <f>IF(V$3="YES",$R195*V$4/100,0)</f>
        <v/>
      </c>
      <c r="W195" s="173">
        <f>IF(W$3="YES",$R195*W$4/100,0)</f>
        <v/>
      </c>
      <c r="X195" s="173">
        <f>IF(X$3="YES",$R195*X$4/100,0)</f>
        <v/>
      </c>
      <c r="Y195" s="173">
        <f>IF(Y$3="YES",$R195*Y$4/100,0)</f>
        <v/>
      </c>
      <c r="Z195" s="173">
        <f>IF(Z$3="YES",$R195*Z$4/100,0)</f>
        <v/>
      </c>
      <c r="AA195" s="173">
        <f>IF(AA$3="YES",$R195*AA$4/100,0)</f>
        <v/>
      </c>
      <c r="AB195" s="173">
        <f>IF(AB$3="YES",$R195*AB$4/100,0)</f>
        <v/>
      </c>
      <c r="AC195" s="173">
        <f>$R195*AC$4/100</f>
        <v/>
      </c>
      <c r="AD195" s="172">
        <f>SUM(S195:AC195)</f>
        <v/>
      </c>
      <c r="AE195" s="172">
        <f>R195+AD195</f>
        <v/>
      </c>
      <c r="AF195" s="172">
        <f>IF(E195="Make",AE195,AE195/2)</f>
        <v/>
      </c>
      <c r="AG195" s="172">
        <f>((AF195-MOD(AF195,8))/8)+(IF(MOD(AF195,8)=0,0,IF(MOD(AF195,8)&gt;4,1,0.5)))</f>
        <v/>
      </c>
      <c r="AH195" s="174" t="n"/>
      <c r="AI195" s="174" t="n"/>
      <c r="AJ195" s="175">
        <f>ROUNDUP((AH195+AI195+AG195)/3,0)</f>
        <v/>
      </c>
      <c r="AK195" s="47" t="n"/>
    </row>
    <row r="196" ht="15" customHeight="1">
      <c r="A196" s="83" t="n"/>
      <c r="B196" s="48" t="n"/>
      <c r="C196" s="48" t="n"/>
      <c r="D196" s="48" t="n"/>
      <c r="E196" s="43" t="n"/>
      <c r="F196" s="43" t="n"/>
      <c r="G196" s="44" t="n"/>
      <c r="H196" s="45" t="n"/>
      <c r="I196" s="171" t="n"/>
      <c r="J196" s="171" t="n"/>
      <c r="K196" s="171" t="n"/>
      <c r="L196" s="171" t="n"/>
      <c r="M196" s="171" t="n"/>
      <c r="N196" s="171" t="n"/>
      <c r="O196" s="171" t="n"/>
      <c r="P196" s="171" t="n"/>
      <c r="Q196" s="171" t="n"/>
      <c r="R196" s="172">
        <f>_xlfn.CEILING.MATH(SUM(I196:P196)*Q196)</f>
        <v/>
      </c>
      <c r="S196" s="173">
        <f>IF(S$3="YES",$R196*S$4/100,0)</f>
        <v/>
      </c>
      <c r="T196" s="173">
        <f>IF(T$3="YES",$R196*T$4/100,0)</f>
        <v/>
      </c>
      <c r="U196" s="173">
        <f>IF(U$3="YES",$R196*U$4/100,0)</f>
        <v/>
      </c>
      <c r="V196" s="173">
        <f>IF(V$3="YES",$R196*V$4/100,0)</f>
        <v/>
      </c>
      <c r="W196" s="173">
        <f>IF(W$3="YES",$R196*W$4/100,0)</f>
        <v/>
      </c>
      <c r="X196" s="173">
        <f>IF(X$3="YES",$R196*X$4/100,0)</f>
        <v/>
      </c>
      <c r="Y196" s="173">
        <f>IF(Y$3="YES",$R196*Y$4/100,0)</f>
        <v/>
      </c>
      <c r="Z196" s="173">
        <f>IF(Z$3="YES",$R196*Z$4/100,0)</f>
        <v/>
      </c>
      <c r="AA196" s="173">
        <f>IF(AA$3="YES",$R196*AA$4/100,0)</f>
        <v/>
      </c>
      <c r="AB196" s="173">
        <f>IF(AB$3="YES",$R196*AB$4/100,0)</f>
        <v/>
      </c>
      <c r="AC196" s="173">
        <f>$R196*AC$4/100</f>
        <v/>
      </c>
      <c r="AD196" s="172">
        <f>SUM(S196:AC196)</f>
        <v/>
      </c>
      <c r="AE196" s="172">
        <f>R196+AD196</f>
        <v/>
      </c>
      <c r="AF196" s="172">
        <f>IF(E196="Make",AE196,AE196/2)</f>
        <v/>
      </c>
      <c r="AG196" s="172">
        <f>((AF196-MOD(AF196,8))/8)+(IF(MOD(AF196,8)=0,0,IF(MOD(AF196,8)&gt;4,1,0.5)))</f>
        <v/>
      </c>
      <c r="AH196" s="174" t="n"/>
      <c r="AI196" s="174" t="n"/>
      <c r="AJ196" s="175">
        <f>ROUNDUP((AH196+AI196+AG196)/3,0)</f>
        <v/>
      </c>
      <c r="AK196" s="47" t="n"/>
    </row>
    <row r="197" ht="15" customHeight="1">
      <c r="A197" s="83" t="n"/>
      <c r="B197" s="49" t="n"/>
      <c r="C197" s="49" t="n"/>
      <c r="D197" s="49" t="n"/>
      <c r="E197" s="43" t="n"/>
      <c r="F197" s="43" t="n"/>
      <c r="G197" s="44" t="n"/>
      <c r="H197" s="45" t="n"/>
      <c r="I197" s="171" t="n"/>
      <c r="J197" s="171" t="n"/>
      <c r="K197" s="171" t="n"/>
      <c r="L197" s="171" t="n"/>
      <c r="M197" s="171" t="n"/>
      <c r="N197" s="171" t="n"/>
      <c r="O197" s="171" t="n"/>
      <c r="P197" s="171" t="n"/>
      <c r="Q197" s="171" t="n"/>
      <c r="R197" s="172">
        <f>_xlfn.CEILING.MATH(SUM(I197:P197)*Q197)</f>
        <v/>
      </c>
      <c r="S197" s="173">
        <f>IF(S$3="YES",$R197*S$4/100,0)</f>
        <v/>
      </c>
      <c r="T197" s="173">
        <f>IF(T$3="YES",$R197*T$4/100,0)</f>
        <v/>
      </c>
      <c r="U197" s="173">
        <f>IF(U$3="YES",$R197*U$4/100,0)</f>
        <v/>
      </c>
      <c r="V197" s="173">
        <f>IF(V$3="YES",$R197*V$4/100,0)</f>
        <v/>
      </c>
      <c r="W197" s="173">
        <f>IF(W$3="YES",$R197*W$4/100,0)</f>
        <v/>
      </c>
      <c r="X197" s="173">
        <f>IF(X$3="YES",$R197*X$4/100,0)</f>
        <v/>
      </c>
      <c r="Y197" s="173">
        <f>IF(Y$3="YES",$R197*Y$4/100,0)</f>
        <v/>
      </c>
      <c r="Z197" s="173">
        <f>IF(Z$3="YES",$R197*Z$4/100,0)</f>
        <v/>
      </c>
      <c r="AA197" s="173">
        <f>IF(AA$3="YES",$R197*AA$4/100,0)</f>
        <v/>
      </c>
      <c r="AB197" s="173">
        <f>IF(AB$3="YES",$R197*AB$4/100,0)</f>
        <v/>
      </c>
      <c r="AC197" s="173">
        <f>$R197*AC$4/100</f>
        <v/>
      </c>
      <c r="AD197" s="172">
        <f>SUM(S197:AC197)</f>
        <v/>
      </c>
      <c r="AE197" s="172">
        <f>R197+AD197</f>
        <v/>
      </c>
      <c r="AF197" s="172">
        <f>IF(E197="Make",AE197,AE197/2)</f>
        <v/>
      </c>
      <c r="AG197" s="172">
        <f>((AF197-MOD(AF197,8))/8)+(IF(MOD(AF197,8)=0,0,IF(MOD(AF197,8)&gt;4,1,0.5)))</f>
        <v/>
      </c>
      <c r="AH197" s="174" t="n"/>
      <c r="AI197" s="174" t="n"/>
      <c r="AJ197" s="175">
        <f>ROUNDUP((AH197+AI197+AG197)/3,0)</f>
        <v/>
      </c>
      <c r="AK197" s="47" t="n"/>
    </row>
    <row r="198" ht="15" customHeight="1">
      <c r="A198" s="83" t="n"/>
      <c r="B198" s="49" t="n"/>
      <c r="C198" s="49" t="n"/>
      <c r="D198" s="49" t="n"/>
      <c r="E198" s="43" t="n"/>
      <c r="F198" s="43" t="n"/>
      <c r="G198" s="44" t="n"/>
      <c r="H198" s="45" t="n"/>
      <c r="I198" s="171" t="n"/>
      <c r="J198" s="171" t="n"/>
      <c r="K198" s="171" t="n"/>
      <c r="L198" s="171" t="n"/>
      <c r="M198" s="171" t="n"/>
      <c r="N198" s="171" t="n"/>
      <c r="O198" s="171" t="n"/>
      <c r="P198" s="171" t="n"/>
      <c r="Q198" s="171" t="n"/>
      <c r="R198" s="172">
        <f>_xlfn.CEILING.MATH(SUM(I198:P198)*Q198)</f>
        <v/>
      </c>
      <c r="S198" s="173">
        <f>IF(S$3="YES",$R198*S$4/100,0)</f>
        <v/>
      </c>
      <c r="T198" s="173">
        <f>IF(T$3="YES",$R198*T$4/100,0)</f>
        <v/>
      </c>
      <c r="U198" s="173">
        <f>IF(U$3="YES",$R198*U$4/100,0)</f>
        <v/>
      </c>
      <c r="V198" s="173">
        <f>IF(V$3="YES",$R198*V$4/100,0)</f>
        <v/>
      </c>
      <c r="W198" s="173">
        <f>IF(W$3="YES",$R198*W$4/100,0)</f>
        <v/>
      </c>
      <c r="X198" s="173">
        <f>IF(X$3="YES",$R198*X$4/100,0)</f>
        <v/>
      </c>
      <c r="Y198" s="173">
        <f>IF(Y$3="YES",$R198*Y$4/100,0)</f>
        <v/>
      </c>
      <c r="Z198" s="173">
        <f>IF(Z$3="YES",$R198*Z$4/100,0)</f>
        <v/>
      </c>
      <c r="AA198" s="173">
        <f>IF(AA$3="YES",$R198*AA$4/100,0)</f>
        <v/>
      </c>
      <c r="AB198" s="173">
        <f>IF(AB$3="YES",$R198*AB$4/100,0)</f>
        <v/>
      </c>
      <c r="AC198" s="173">
        <f>$R198*AC$4/100</f>
        <v/>
      </c>
      <c r="AD198" s="172">
        <f>SUM(S198:AC198)</f>
        <v/>
      </c>
      <c r="AE198" s="172">
        <f>R198+AD198</f>
        <v/>
      </c>
      <c r="AF198" s="172">
        <f>IF(E198="Make",AE198,AE198/2)</f>
        <v/>
      </c>
      <c r="AG198" s="172">
        <f>((AF198-MOD(AF198,8))/8)+(IF(MOD(AF198,8)=0,0,IF(MOD(AF198,8)&gt;4,1,0.5)))</f>
        <v/>
      </c>
      <c r="AH198" s="174" t="n"/>
      <c r="AI198" s="174" t="n"/>
      <c r="AJ198" s="175">
        <f>ROUNDUP((AH198+AI198+AG198)/3,0)</f>
        <v/>
      </c>
      <c r="AK198" s="47" t="n"/>
    </row>
    <row r="199" ht="15" customHeight="1">
      <c r="A199" s="83" t="n"/>
      <c r="B199" s="49" t="n"/>
      <c r="C199" s="49" t="n"/>
      <c r="D199" s="49" t="n"/>
      <c r="E199" s="43" t="n"/>
      <c r="F199" s="43" t="n"/>
      <c r="G199" s="44" t="n"/>
      <c r="H199" s="45" t="n"/>
      <c r="I199" s="171" t="n"/>
      <c r="J199" s="171" t="n"/>
      <c r="K199" s="171" t="n"/>
      <c r="L199" s="171" t="n"/>
      <c r="M199" s="171" t="n"/>
      <c r="N199" s="171" t="n"/>
      <c r="O199" s="171" t="n"/>
      <c r="P199" s="171" t="n"/>
      <c r="Q199" s="171" t="n"/>
      <c r="R199" s="172">
        <f>_xlfn.CEILING.MATH(SUM(I199:P199)*Q199)</f>
        <v/>
      </c>
      <c r="S199" s="173">
        <f>IF(S$3="YES",$R199*S$4/100,0)</f>
        <v/>
      </c>
      <c r="T199" s="173">
        <f>IF(T$3="YES",$R199*T$4/100,0)</f>
        <v/>
      </c>
      <c r="U199" s="173">
        <f>IF(U$3="YES",$R199*U$4/100,0)</f>
        <v/>
      </c>
      <c r="V199" s="173">
        <f>IF(V$3="YES",$R199*V$4/100,0)</f>
        <v/>
      </c>
      <c r="W199" s="173">
        <f>IF(W$3="YES",$R199*W$4/100,0)</f>
        <v/>
      </c>
      <c r="X199" s="173">
        <f>IF(X$3="YES",$R199*X$4/100,0)</f>
        <v/>
      </c>
      <c r="Y199" s="173">
        <f>IF(Y$3="YES",$R199*Y$4/100,0)</f>
        <v/>
      </c>
      <c r="Z199" s="173">
        <f>IF(Z$3="YES",$R199*Z$4/100,0)</f>
        <v/>
      </c>
      <c r="AA199" s="173">
        <f>IF(AA$3="YES",$R199*AA$4/100,0)</f>
        <v/>
      </c>
      <c r="AB199" s="173">
        <f>IF(AB$3="YES",$R199*AB$4/100,0)</f>
        <v/>
      </c>
      <c r="AC199" s="173">
        <f>$R199*AC$4/100</f>
        <v/>
      </c>
      <c r="AD199" s="172">
        <f>SUM(S199:AC199)</f>
        <v/>
      </c>
      <c r="AE199" s="172">
        <f>R199+AD199</f>
        <v/>
      </c>
      <c r="AF199" s="172">
        <f>IF(E199="Make",AE199,AE199/2)</f>
        <v/>
      </c>
      <c r="AG199" s="172">
        <f>((AF199-MOD(AF199,8))/8)+(IF(MOD(AF199,8)=0,0,IF(MOD(AF199,8)&gt;4,1,0.5)))</f>
        <v/>
      </c>
      <c r="AH199" s="174" t="n"/>
      <c r="AI199" s="174" t="n"/>
      <c r="AJ199" s="175">
        <f>ROUNDUP((AH199+AI199+AG199)/3,0)</f>
        <v/>
      </c>
      <c r="AK199" s="47" t="n"/>
    </row>
    <row r="200" ht="15" customHeight="1">
      <c r="A200" s="83" t="n"/>
      <c r="B200" s="49" t="n"/>
      <c r="C200" s="49" t="n"/>
      <c r="D200" s="49" t="n"/>
      <c r="E200" s="43" t="n"/>
      <c r="F200" s="43" t="n"/>
      <c r="G200" s="44" t="n"/>
      <c r="H200" s="45" t="n"/>
      <c r="I200" s="171" t="n"/>
      <c r="J200" s="171" t="n"/>
      <c r="K200" s="171" t="n"/>
      <c r="L200" s="171" t="n"/>
      <c r="M200" s="171" t="n"/>
      <c r="N200" s="171" t="n"/>
      <c r="O200" s="171" t="n"/>
      <c r="P200" s="171" t="n"/>
      <c r="Q200" s="171" t="n"/>
      <c r="R200" s="172">
        <f>_xlfn.CEILING.MATH(SUM(I200:P200)*Q200)</f>
        <v/>
      </c>
      <c r="S200" s="173">
        <f>IF(S$3="YES",$R200*S$4/100,0)</f>
        <v/>
      </c>
      <c r="T200" s="173">
        <f>IF(T$3="YES",$R200*T$4/100,0)</f>
        <v/>
      </c>
      <c r="U200" s="173">
        <f>IF(U$3="YES",$R200*U$4/100,0)</f>
        <v/>
      </c>
      <c r="V200" s="173">
        <f>IF(V$3="YES",$R200*V$4/100,0)</f>
        <v/>
      </c>
      <c r="W200" s="173">
        <f>IF(W$3="YES",$R200*W$4/100,0)</f>
        <v/>
      </c>
      <c r="X200" s="173">
        <f>IF(X$3="YES",$R200*X$4/100,0)</f>
        <v/>
      </c>
      <c r="Y200" s="173">
        <f>IF(Y$3="YES",$R200*Y$4/100,0)</f>
        <v/>
      </c>
      <c r="Z200" s="173">
        <f>IF(Z$3="YES",$R200*Z$4/100,0)</f>
        <v/>
      </c>
      <c r="AA200" s="173">
        <f>IF(AA$3="YES",$R200*AA$4/100,0)</f>
        <v/>
      </c>
      <c r="AB200" s="173">
        <f>IF(AB$3="YES",$R200*AB$4/100,0)</f>
        <v/>
      </c>
      <c r="AC200" s="173">
        <f>$R200*AC$4/100</f>
        <v/>
      </c>
      <c r="AD200" s="172">
        <f>SUM(S200:AC200)</f>
        <v/>
      </c>
      <c r="AE200" s="172">
        <f>R200+AD200</f>
        <v/>
      </c>
      <c r="AF200" s="172">
        <f>IF(E200="Make",AE200,AE200/2)</f>
        <v/>
      </c>
      <c r="AG200" s="172">
        <f>((AF200-MOD(AF200,8))/8)+(IF(MOD(AF200,8)=0,0,IF(MOD(AF200,8)&gt;4,1,0.5)))</f>
        <v/>
      </c>
      <c r="AH200" s="174" t="n"/>
      <c r="AI200" s="174" t="n"/>
      <c r="AJ200" s="175">
        <f>ROUNDUP((AH200+AI200+AG200)/3,0)</f>
        <v/>
      </c>
      <c r="AK200" s="47" t="n"/>
    </row>
    <row r="201" ht="15" customHeight="1">
      <c r="A201" s="83" t="n"/>
      <c r="B201" s="49" t="n"/>
      <c r="C201" s="49" t="n"/>
      <c r="D201" s="49" t="n"/>
      <c r="E201" s="43" t="n"/>
      <c r="F201" s="43" t="n"/>
      <c r="G201" s="44" t="n"/>
      <c r="H201" s="45" t="n"/>
      <c r="I201" s="171" t="n"/>
      <c r="J201" s="171" t="n"/>
      <c r="K201" s="171" t="n"/>
      <c r="L201" s="171" t="n"/>
      <c r="M201" s="171" t="n"/>
      <c r="N201" s="171" t="n"/>
      <c r="O201" s="171" t="n"/>
      <c r="P201" s="171" t="n"/>
      <c r="Q201" s="171" t="n"/>
      <c r="R201" s="172">
        <f>_xlfn.CEILING.MATH(SUM(I201:P201)*Q201)</f>
        <v/>
      </c>
      <c r="S201" s="173">
        <f>IF(S$3="YES",$R201*S$4/100,0)</f>
        <v/>
      </c>
      <c r="T201" s="173">
        <f>IF(T$3="YES",$R201*T$4/100,0)</f>
        <v/>
      </c>
      <c r="U201" s="173">
        <f>IF(U$3="YES",$R201*U$4/100,0)</f>
        <v/>
      </c>
      <c r="V201" s="173">
        <f>IF(V$3="YES",$R201*V$4/100,0)</f>
        <v/>
      </c>
      <c r="W201" s="173">
        <f>IF(W$3="YES",$R201*W$4/100,0)</f>
        <v/>
      </c>
      <c r="X201" s="173">
        <f>IF(X$3="YES",$R201*X$4/100,0)</f>
        <v/>
      </c>
      <c r="Y201" s="173">
        <f>IF(Y$3="YES",$R201*Y$4/100,0)</f>
        <v/>
      </c>
      <c r="Z201" s="173">
        <f>IF(Z$3="YES",$R201*Z$4/100,0)</f>
        <v/>
      </c>
      <c r="AA201" s="173">
        <f>IF(AA$3="YES",$R201*AA$4/100,0)</f>
        <v/>
      </c>
      <c r="AB201" s="173">
        <f>IF(AB$3="YES",$R201*AB$4/100,0)</f>
        <v/>
      </c>
      <c r="AC201" s="173">
        <f>$R201*AC$4/100</f>
        <v/>
      </c>
      <c r="AD201" s="172">
        <f>SUM(S201:AC201)</f>
        <v/>
      </c>
      <c r="AE201" s="172">
        <f>R201+AD201</f>
        <v/>
      </c>
      <c r="AF201" s="172">
        <f>IF(E201="Make",AE201,AE201/2)</f>
        <v/>
      </c>
      <c r="AG201" s="172">
        <f>((AF201-MOD(AF201,8))/8)+(IF(MOD(AF201,8)=0,0,IF(MOD(AF201,8)&gt;4,1,0.5)))</f>
        <v/>
      </c>
      <c r="AH201" s="174" t="n"/>
      <c r="AI201" s="174" t="n"/>
      <c r="AJ201" s="175">
        <f>ROUNDUP((AH201+AI201+AG201)/3,0)</f>
        <v/>
      </c>
      <c r="AK201" s="47" t="n"/>
    </row>
    <row r="202" ht="15" customHeight="1">
      <c r="A202" s="83" t="n"/>
      <c r="B202" s="49" t="n"/>
      <c r="C202" s="49" t="n"/>
      <c r="D202" s="49" t="n"/>
      <c r="E202" s="43" t="n"/>
      <c r="F202" s="43" t="n"/>
      <c r="G202" s="44" t="n"/>
      <c r="H202" s="45" t="n"/>
      <c r="I202" s="171" t="n"/>
      <c r="J202" s="171" t="n"/>
      <c r="K202" s="171" t="n"/>
      <c r="L202" s="171" t="n"/>
      <c r="M202" s="171" t="n"/>
      <c r="N202" s="171" t="n"/>
      <c r="O202" s="171" t="n"/>
      <c r="P202" s="171" t="n"/>
      <c r="Q202" s="171" t="n"/>
      <c r="R202" s="172">
        <f>_xlfn.CEILING.MATH(SUM(I202:P202)*Q202)</f>
        <v/>
      </c>
      <c r="S202" s="173">
        <f>IF(S$3="YES",$R202*S$4/100,0)</f>
        <v/>
      </c>
      <c r="T202" s="173">
        <f>IF(T$3="YES",$R202*T$4/100,0)</f>
        <v/>
      </c>
      <c r="U202" s="173">
        <f>IF(U$3="YES",$R202*U$4/100,0)</f>
        <v/>
      </c>
      <c r="V202" s="173">
        <f>IF(V$3="YES",$R202*V$4/100,0)</f>
        <v/>
      </c>
      <c r="W202" s="173">
        <f>IF(W$3="YES",$R202*W$4/100,0)</f>
        <v/>
      </c>
      <c r="X202" s="173">
        <f>IF(X$3="YES",$R202*X$4/100,0)</f>
        <v/>
      </c>
      <c r="Y202" s="173">
        <f>IF(Y$3="YES",$R202*Y$4/100,0)</f>
        <v/>
      </c>
      <c r="Z202" s="173">
        <f>IF(Z$3="YES",$R202*Z$4/100,0)</f>
        <v/>
      </c>
      <c r="AA202" s="173">
        <f>IF(AA$3="YES",$R202*AA$4/100,0)</f>
        <v/>
      </c>
      <c r="AB202" s="173">
        <f>IF(AB$3="YES",$R202*AB$4/100,0)</f>
        <v/>
      </c>
      <c r="AC202" s="173">
        <f>$R202*AC$4/100</f>
        <v/>
      </c>
      <c r="AD202" s="172">
        <f>SUM(S202:AC202)</f>
        <v/>
      </c>
      <c r="AE202" s="172">
        <f>R202+AD202</f>
        <v/>
      </c>
      <c r="AF202" s="172">
        <f>IF(E202="Make",AE202,AE202/2)</f>
        <v/>
      </c>
      <c r="AG202" s="172">
        <f>((AF202-MOD(AF202,8))/8)+(IF(MOD(AF202,8)=0,0,IF(MOD(AF202,8)&gt;4,1,0.5)))</f>
        <v/>
      </c>
      <c r="AH202" s="174" t="n"/>
      <c r="AI202" s="174" t="n"/>
      <c r="AJ202" s="175">
        <f>ROUNDUP((AH202+AI202+AG202)/3,0)</f>
        <v/>
      </c>
      <c r="AK202" s="47" t="n"/>
    </row>
    <row r="203" ht="15" customHeight="1">
      <c r="A203" s="83" t="n"/>
      <c r="B203" s="49" t="n"/>
      <c r="C203" s="49" t="n"/>
      <c r="D203" s="49" t="n"/>
      <c r="E203" s="43" t="n"/>
      <c r="F203" s="43" t="n"/>
      <c r="G203" s="44" t="n"/>
      <c r="H203" s="45" t="n"/>
      <c r="I203" s="171" t="n"/>
      <c r="J203" s="171" t="n"/>
      <c r="K203" s="171" t="n"/>
      <c r="L203" s="171" t="n"/>
      <c r="M203" s="171" t="n"/>
      <c r="N203" s="171" t="n"/>
      <c r="O203" s="171" t="n"/>
      <c r="P203" s="171" t="n"/>
      <c r="Q203" s="171" t="n"/>
      <c r="R203" s="172">
        <f>_xlfn.CEILING.MATH(SUM(I203:P203)*Q203)</f>
        <v/>
      </c>
      <c r="S203" s="173">
        <f>IF(S$3="YES",$R203*S$4/100,0)</f>
        <v/>
      </c>
      <c r="T203" s="173">
        <f>IF(T$3="YES",$R203*T$4/100,0)</f>
        <v/>
      </c>
      <c r="U203" s="173">
        <f>IF(U$3="YES",$R203*U$4/100,0)</f>
        <v/>
      </c>
      <c r="V203" s="173">
        <f>IF(V$3="YES",$R203*V$4/100,0)</f>
        <v/>
      </c>
      <c r="W203" s="173">
        <f>IF(W$3="YES",$R203*W$4/100,0)</f>
        <v/>
      </c>
      <c r="X203" s="173">
        <f>IF(X$3="YES",$R203*X$4/100,0)</f>
        <v/>
      </c>
      <c r="Y203" s="173">
        <f>IF(Y$3="YES",$R203*Y$4/100,0)</f>
        <v/>
      </c>
      <c r="Z203" s="173">
        <f>IF(Z$3="YES",$R203*Z$4/100,0)</f>
        <v/>
      </c>
      <c r="AA203" s="173">
        <f>IF(AA$3="YES",$R203*AA$4/100,0)</f>
        <v/>
      </c>
      <c r="AB203" s="173">
        <f>IF(AB$3="YES",$R203*AB$4/100,0)</f>
        <v/>
      </c>
      <c r="AC203" s="173">
        <f>$R203*AC$4/100</f>
        <v/>
      </c>
      <c r="AD203" s="172">
        <f>SUM(S203:AC203)</f>
        <v/>
      </c>
      <c r="AE203" s="172">
        <f>R203+AD203</f>
        <v/>
      </c>
      <c r="AF203" s="172">
        <f>IF(E203="Make",AE203,AE203/2)</f>
        <v/>
      </c>
      <c r="AG203" s="172">
        <f>((AF203-MOD(AF203,8))/8)+(IF(MOD(AF203,8)=0,0,IF(MOD(AF203,8)&gt;4,1,0.5)))</f>
        <v/>
      </c>
      <c r="AH203" s="174" t="n"/>
      <c r="AI203" s="174" t="n"/>
      <c r="AJ203" s="175">
        <f>ROUNDUP((AH203+AI203+AG203)/3,0)</f>
        <v/>
      </c>
      <c r="AK203" s="47" t="n"/>
    </row>
    <row r="204" ht="15" customHeight="1">
      <c r="A204" s="83" t="n"/>
      <c r="B204" s="49" t="n"/>
      <c r="C204" s="49" t="n"/>
      <c r="D204" s="49" t="n"/>
      <c r="E204" s="43" t="n"/>
      <c r="F204" s="43" t="n"/>
      <c r="G204" s="44" t="n"/>
      <c r="H204" s="45" t="n"/>
      <c r="I204" s="171" t="n"/>
      <c r="J204" s="171" t="n"/>
      <c r="K204" s="171" t="n"/>
      <c r="L204" s="171" t="n"/>
      <c r="M204" s="171" t="n"/>
      <c r="N204" s="171" t="n"/>
      <c r="O204" s="171" t="n"/>
      <c r="P204" s="171" t="n"/>
      <c r="Q204" s="171" t="n"/>
      <c r="R204" s="172">
        <f>_xlfn.CEILING.MATH(SUM(I204:P204)*Q204)</f>
        <v/>
      </c>
      <c r="S204" s="173">
        <f>IF(S$3="YES",$R204*S$4/100,0)</f>
        <v/>
      </c>
      <c r="T204" s="173">
        <f>IF(T$3="YES",$R204*T$4/100,0)</f>
        <v/>
      </c>
      <c r="U204" s="173">
        <f>IF(U$3="YES",$R204*U$4/100,0)</f>
        <v/>
      </c>
      <c r="V204" s="173">
        <f>IF(V$3="YES",$R204*V$4/100,0)</f>
        <v/>
      </c>
      <c r="W204" s="173">
        <f>IF(W$3="YES",$R204*W$4/100,0)</f>
        <v/>
      </c>
      <c r="X204" s="173">
        <f>IF(X$3="YES",$R204*X$4/100,0)</f>
        <v/>
      </c>
      <c r="Y204" s="173">
        <f>IF(Y$3="YES",$R204*Y$4/100,0)</f>
        <v/>
      </c>
      <c r="Z204" s="173">
        <f>IF(Z$3="YES",$R204*Z$4/100,0)</f>
        <v/>
      </c>
      <c r="AA204" s="173">
        <f>IF(AA$3="YES",$R204*AA$4/100,0)</f>
        <v/>
      </c>
      <c r="AB204" s="173">
        <f>IF(AB$3="YES",$R204*AB$4/100,0)</f>
        <v/>
      </c>
      <c r="AC204" s="173">
        <f>$R204*AC$4/100</f>
        <v/>
      </c>
      <c r="AD204" s="172">
        <f>SUM(S204:AC204)</f>
        <v/>
      </c>
      <c r="AE204" s="172">
        <f>R204+AD204</f>
        <v/>
      </c>
      <c r="AF204" s="172">
        <f>IF(E204="Make",AE204,AE204/2)</f>
        <v/>
      </c>
      <c r="AG204" s="172">
        <f>((AF204-MOD(AF204,8))/8)+(IF(MOD(AF204,8)=0,0,IF(MOD(AF204,8)&gt;4,1,0.5)))</f>
        <v/>
      </c>
      <c r="AH204" s="174" t="n"/>
      <c r="AI204" s="174" t="n"/>
      <c r="AJ204" s="175">
        <f>ROUNDUP((AH204+AI204+AG204)/3,0)</f>
        <v/>
      </c>
      <c r="AK204" s="47" t="n"/>
    </row>
    <row r="205" ht="15" customHeight="1">
      <c r="A205" s="83" t="n"/>
      <c r="B205" s="49" t="n"/>
      <c r="C205" s="49" t="n"/>
      <c r="D205" s="49" t="n"/>
      <c r="E205" s="43" t="n"/>
      <c r="F205" s="43" t="n"/>
      <c r="G205" s="44" t="n"/>
      <c r="H205" s="45" t="n"/>
      <c r="I205" s="171" t="n"/>
      <c r="J205" s="171" t="n"/>
      <c r="K205" s="171" t="n"/>
      <c r="L205" s="171" t="n"/>
      <c r="M205" s="171" t="n"/>
      <c r="N205" s="171" t="n"/>
      <c r="O205" s="171" t="n"/>
      <c r="P205" s="171" t="n"/>
      <c r="Q205" s="171" t="n"/>
      <c r="R205" s="172">
        <f>_xlfn.CEILING.MATH(SUM(I205:P205)*Q205)</f>
        <v/>
      </c>
      <c r="S205" s="173">
        <f>IF(S$3="YES",$R205*S$4/100,0)</f>
        <v/>
      </c>
      <c r="T205" s="173">
        <f>IF(T$3="YES",$R205*T$4/100,0)</f>
        <v/>
      </c>
      <c r="U205" s="173">
        <f>IF(U$3="YES",$R205*U$4/100,0)</f>
        <v/>
      </c>
      <c r="V205" s="173">
        <f>IF(V$3="YES",$R205*V$4/100,0)</f>
        <v/>
      </c>
      <c r="W205" s="173">
        <f>IF(W$3="YES",$R205*W$4/100,0)</f>
        <v/>
      </c>
      <c r="X205" s="173">
        <f>IF(X$3="YES",$R205*X$4/100,0)</f>
        <v/>
      </c>
      <c r="Y205" s="173">
        <f>IF(Y$3="YES",$R205*Y$4/100,0)</f>
        <v/>
      </c>
      <c r="Z205" s="173">
        <f>IF(Z$3="YES",$R205*Z$4/100,0)</f>
        <v/>
      </c>
      <c r="AA205" s="173">
        <f>IF(AA$3="YES",$R205*AA$4/100,0)</f>
        <v/>
      </c>
      <c r="AB205" s="173">
        <f>IF(AB$3="YES",$R205*AB$4/100,0)</f>
        <v/>
      </c>
      <c r="AC205" s="173">
        <f>$R205*AC$4/100</f>
        <v/>
      </c>
      <c r="AD205" s="172">
        <f>SUM(S205:AC205)</f>
        <v/>
      </c>
      <c r="AE205" s="172">
        <f>R205+AD205</f>
        <v/>
      </c>
      <c r="AF205" s="172">
        <f>IF(E205="Make",AE205,AE205/2)</f>
        <v/>
      </c>
      <c r="AG205" s="172">
        <f>((AF205-MOD(AF205,8))/8)+(IF(MOD(AF205,8)=0,0,IF(MOD(AF205,8)&gt;4,1,0.5)))</f>
        <v/>
      </c>
      <c r="AH205" s="174" t="n"/>
      <c r="AI205" s="174" t="n"/>
      <c r="AJ205" s="175">
        <f>ROUNDUP((AH205+AI205+AG205)/3,0)</f>
        <v/>
      </c>
      <c r="AK205" s="47" t="n"/>
    </row>
    <row r="206" ht="15" customHeight="1">
      <c r="A206" s="83" t="n"/>
      <c r="B206" s="49" t="n"/>
      <c r="C206" s="49" t="n"/>
      <c r="D206" s="49" t="n"/>
      <c r="E206" s="43" t="n"/>
      <c r="F206" s="43" t="n"/>
      <c r="G206" s="44" t="n"/>
      <c r="H206" s="45" t="n"/>
      <c r="I206" s="171" t="n"/>
      <c r="J206" s="171" t="n"/>
      <c r="K206" s="171" t="n"/>
      <c r="L206" s="171" t="n"/>
      <c r="M206" s="171" t="n"/>
      <c r="N206" s="171" t="n"/>
      <c r="O206" s="171" t="n"/>
      <c r="P206" s="171" t="n"/>
      <c r="Q206" s="171" t="n"/>
      <c r="R206" s="172">
        <f>_xlfn.CEILING.MATH(SUM(I206:P206)*Q206)</f>
        <v/>
      </c>
      <c r="S206" s="173">
        <f>IF(S$3="YES",$R206*S$4/100,0)</f>
        <v/>
      </c>
      <c r="T206" s="173">
        <f>IF(T$3="YES",$R206*T$4/100,0)</f>
        <v/>
      </c>
      <c r="U206" s="173">
        <f>IF(U$3="YES",$R206*U$4/100,0)</f>
        <v/>
      </c>
      <c r="V206" s="173">
        <f>IF(V$3="YES",$R206*V$4/100,0)</f>
        <v/>
      </c>
      <c r="W206" s="173">
        <f>IF(W$3="YES",$R206*W$4/100,0)</f>
        <v/>
      </c>
      <c r="X206" s="173">
        <f>IF(X$3="YES",$R206*X$4/100,0)</f>
        <v/>
      </c>
      <c r="Y206" s="173">
        <f>IF(Y$3="YES",$R206*Y$4/100,0)</f>
        <v/>
      </c>
      <c r="Z206" s="173">
        <f>IF(Z$3="YES",$R206*Z$4/100,0)</f>
        <v/>
      </c>
      <c r="AA206" s="173">
        <f>IF(AA$3="YES",$R206*AA$4/100,0)</f>
        <v/>
      </c>
      <c r="AB206" s="173">
        <f>IF(AB$3="YES",$R206*AB$4/100,0)</f>
        <v/>
      </c>
      <c r="AC206" s="173">
        <f>$R206*AC$4/100</f>
        <v/>
      </c>
      <c r="AD206" s="172">
        <f>SUM(S206:AC206)</f>
        <v/>
      </c>
      <c r="AE206" s="172">
        <f>R206+AD206</f>
        <v/>
      </c>
      <c r="AF206" s="172">
        <f>IF(E206="Make",AE206,AE206/2)</f>
        <v/>
      </c>
      <c r="AG206" s="172">
        <f>((AF206-MOD(AF206,8))/8)+(IF(MOD(AF206,8)=0,0,IF(MOD(AF206,8)&gt;4,1,0.5)))</f>
        <v/>
      </c>
      <c r="AH206" s="174" t="n"/>
      <c r="AI206" s="174" t="n"/>
      <c r="AJ206" s="175">
        <f>ROUNDUP((AH206+AI206+AG206)/3,0)</f>
        <v/>
      </c>
      <c r="AK206" s="47" t="n"/>
    </row>
    <row r="207" ht="15" customHeight="1">
      <c r="A207" s="83" t="n"/>
      <c r="B207" s="49" t="n"/>
      <c r="C207" s="49" t="n"/>
      <c r="D207" s="49" t="n"/>
      <c r="E207" s="43" t="n"/>
      <c r="F207" s="43" t="n"/>
      <c r="G207" s="44" t="n"/>
      <c r="H207" s="45" t="n"/>
      <c r="I207" s="171" t="n"/>
      <c r="J207" s="171" t="n"/>
      <c r="K207" s="171" t="n"/>
      <c r="L207" s="171" t="n"/>
      <c r="M207" s="171" t="n"/>
      <c r="N207" s="171" t="n"/>
      <c r="O207" s="171" t="n"/>
      <c r="P207" s="171" t="n"/>
      <c r="Q207" s="171" t="n"/>
      <c r="R207" s="172">
        <f>_xlfn.CEILING.MATH(SUM(I207:P207)*Q207)</f>
        <v/>
      </c>
      <c r="S207" s="173">
        <f>IF(S$3="YES",$R207*S$4/100,0)</f>
        <v/>
      </c>
      <c r="T207" s="173">
        <f>IF(T$3="YES",$R207*T$4/100,0)</f>
        <v/>
      </c>
      <c r="U207" s="173">
        <f>IF(U$3="YES",$R207*U$4/100,0)</f>
        <v/>
      </c>
      <c r="V207" s="173">
        <f>IF(V$3="YES",$R207*V$4/100,0)</f>
        <v/>
      </c>
      <c r="W207" s="173">
        <f>IF(W$3="YES",$R207*W$4/100,0)</f>
        <v/>
      </c>
      <c r="X207" s="173">
        <f>IF(X$3="YES",$R207*X$4/100,0)</f>
        <v/>
      </c>
      <c r="Y207" s="173">
        <f>IF(Y$3="YES",$R207*Y$4/100,0)</f>
        <v/>
      </c>
      <c r="Z207" s="173">
        <f>IF(Z$3="YES",$R207*Z$4/100,0)</f>
        <v/>
      </c>
      <c r="AA207" s="173">
        <f>IF(AA$3="YES",$R207*AA$4/100,0)</f>
        <v/>
      </c>
      <c r="AB207" s="173">
        <f>IF(AB$3="YES",$R207*AB$4/100,0)</f>
        <v/>
      </c>
      <c r="AC207" s="173">
        <f>$R207*AC$4/100</f>
        <v/>
      </c>
      <c r="AD207" s="172">
        <f>SUM(S207:AC207)</f>
        <v/>
      </c>
      <c r="AE207" s="172">
        <f>R207+AD207</f>
        <v/>
      </c>
      <c r="AF207" s="172">
        <f>IF(E207="Make",AE207,AE207/2)</f>
        <v/>
      </c>
      <c r="AG207" s="172">
        <f>((AF207-MOD(AF207,8))/8)+(IF(MOD(AF207,8)=0,0,IF(MOD(AF207,8)&gt;4,1,0.5)))</f>
        <v/>
      </c>
      <c r="AH207" s="174" t="n"/>
      <c r="AI207" s="174" t="n"/>
      <c r="AJ207" s="175">
        <f>ROUNDUP((AH207+AI207+AG207)/3,0)</f>
        <v/>
      </c>
      <c r="AK207" s="47" t="n"/>
    </row>
    <row r="208" ht="15" customHeight="1">
      <c r="A208" s="83" t="n"/>
      <c r="B208" s="49" t="n"/>
      <c r="C208" s="49" t="n"/>
      <c r="D208" s="49" t="n"/>
      <c r="E208" s="43" t="n"/>
      <c r="F208" s="43" t="n"/>
      <c r="G208" s="44" t="n"/>
      <c r="H208" s="45" t="n"/>
      <c r="I208" s="171" t="n"/>
      <c r="J208" s="171" t="n"/>
      <c r="K208" s="171" t="n"/>
      <c r="L208" s="171" t="n"/>
      <c r="M208" s="171" t="n"/>
      <c r="N208" s="171" t="n"/>
      <c r="O208" s="171" t="n"/>
      <c r="P208" s="171" t="n"/>
      <c r="Q208" s="171" t="n"/>
      <c r="R208" s="172">
        <f>_xlfn.CEILING.MATH(SUM(I208:P208)*Q208)</f>
        <v/>
      </c>
      <c r="S208" s="173">
        <f>IF(S$3="YES",$R208*S$4/100,0)</f>
        <v/>
      </c>
      <c r="T208" s="173">
        <f>IF(T$3="YES",$R208*T$4/100,0)</f>
        <v/>
      </c>
      <c r="U208" s="173">
        <f>IF(U$3="YES",$R208*U$4/100,0)</f>
        <v/>
      </c>
      <c r="V208" s="173">
        <f>IF(V$3="YES",$R208*V$4/100,0)</f>
        <v/>
      </c>
      <c r="W208" s="173">
        <f>IF(W$3="YES",$R208*W$4/100,0)</f>
        <v/>
      </c>
      <c r="X208" s="173">
        <f>IF(X$3="YES",$R208*X$4/100,0)</f>
        <v/>
      </c>
      <c r="Y208" s="173">
        <f>IF(Y$3="YES",$R208*Y$4/100,0)</f>
        <v/>
      </c>
      <c r="Z208" s="173">
        <f>IF(Z$3="YES",$R208*Z$4/100,0)</f>
        <v/>
      </c>
      <c r="AA208" s="173">
        <f>IF(AA$3="YES",$R208*AA$4/100,0)</f>
        <v/>
      </c>
      <c r="AB208" s="173">
        <f>IF(AB$3="YES",$R208*AB$4/100,0)</f>
        <v/>
      </c>
      <c r="AC208" s="173">
        <f>$R208*AC$4/100</f>
        <v/>
      </c>
      <c r="AD208" s="172">
        <f>SUM(S208:AC208)</f>
        <v/>
      </c>
      <c r="AE208" s="172">
        <f>R208+AD208</f>
        <v/>
      </c>
      <c r="AF208" s="172">
        <f>IF(E208="Make",AE208,AE208/2)</f>
        <v/>
      </c>
      <c r="AG208" s="172">
        <f>((AF208-MOD(AF208,8))/8)+(IF(MOD(AF208,8)=0,0,IF(MOD(AF208,8)&gt;4,1,0.5)))</f>
        <v/>
      </c>
      <c r="AH208" s="174" t="n"/>
      <c r="AI208" s="174" t="n"/>
      <c r="AJ208" s="175">
        <f>ROUNDUP((AH208+AI208+AG208)/3,0)</f>
        <v/>
      </c>
      <c r="AK208" s="47" t="n"/>
    </row>
    <row r="209" ht="15" customHeight="1">
      <c r="A209" s="83" t="n"/>
      <c r="B209" s="49" t="n"/>
      <c r="C209" s="49" t="n"/>
      <c r="D209" s="49" t="n"/>
      <c r="E209" s="43" t="n"/>
      <c r="F209" s="43" t="n"/>
      <c r="G209" s="44" t="n"/>
      <c r="H209" s="45" t="n"/>
      <c r="I209" s="171" t="n"/>
      <c r="J209" s="171" t="n"/>
      <c r="K209" s="171" t="n"/>
      <c r="L209" s="171" t="n"/>
      <c r="M209" s="171" t="n"/>
      <c r="N209" s="171" t="n"/>
      <c r="O209" s="171" t="n"/>
      <c r="P209" s="171" t="n"/>
      <c r="Q209" s="171" t="n"/>
      <c r="R209" s="172">
        <f>_xlfn.CEILING.MATH(SUM(I209:P209)*Q209)</f>
        <v/>
      </c>
      <c r="S209" s="173">
        <f>IF(S$3="YES",$R209*S$4/100,0)</f>
        <v/>
      </c>
      <c r="T209" s="173">
        <f>IF(T$3="YES",$R209*T$4/100,0)</f>
        <v/>
      </c>
      <c r="U209" s="173">
        <f>IF(U$3="YES",$R209*U$4/100,0)</f>
        <v/>
      </c>
      <c r="V209" s="173">
        <f>IF(V$3="YES",$R209*V$4/100,0)</f>
        <v/>
      </c>
      <c r="W209" s="173">
        <f>IF(W$3="YES",$R209*W$4/100,0)</f>
        <v/>
      </c>
      <c r="X209" s="173">
        <f>IF(X$3="YES",$R209*X$4/100,0)</f>
        <v/>
      </c>
      <c r="Y209" s="173">
        <f>IF(Y$3="YES",$R209*Y$4/100,0)</f>
        <v/>
      </c>
      <c r="Z209" s="173">
        <f>IF(Z$3="YES",$R209*Z$4/100,0)</f>
        <v/>
      </c>
      <c r="AA209" s="173">
        <f>IF(AA$3="YES",$R209*AA$4/100,0)</f>
        <v/>
      </c>
      <c r="AB209" s="173">
        <f>IF(AB$3="YES",$R209*AB$4/100,0)</f>
        <v/>
      </c>
      <c r="AC209" s="173">
        <f>$R209*AC$4/100</f>
        <v/>
      </c>
      <c r="AD209" s="172">
        <f>SUM(S209:AC209)</f>
        <v/>
      </c>
      <c r="AE209" s="172">
        <f>R209+AD209</f>
        <v/>
      </c>
      <c r="AF209" s="172">
        <f>IF(E209="Make",AE209,AE209/2)</f>
        <v/>
      </c>
      <c r="AG209" s="172">
        <f>((AF209-MOD(AF209,8))/8)+(IF(MOD(AF209,8)=0,0,IF(MOD(AF209,8)&gt;4,1,0.5)))</f>
        <v/>
      </c>
      <c r="AH209" s="174" t="n"/>
      <c r="AI209" s="174" t="n"/>
      <c r="AJ209" s="175">
        <f>ROUNDUP((AH209+AI209+AG209)/3,0)</f>
        <v/>
      </c>
      <c r="AK209" s="47" t="n"/>
    </row>
    <row r="210" ht="15" customHeight="1">
      <c r="A210" s="83" t="n"/>
      <c r="B210" s="49" t="n"/>
      <c r="C210" s="49" t="n"/>
      <c r="D210" s="49" t="n"/>
      <c r="E210" s="43" t="n"/>
      <c r="F210" s="43" t="n"/>
      <c r="G210" s="44" t="n"/>
      <c r="H210" s="45" t="n"/>
      <c r="I210" s="171" t="n"/>
      <c r="J210" s="171" t="n"/>
      <c r="K210" s="171" t="n"/>
      <c r="L210" s="171" t="n"/>
      <c r="M210" s="171" t="n"/>
      <c r="N210" s="171" t="n"/>
      <c r="O210" s="171" t="n"/>
      <c r="P210" s="171" t="n"/>
      <c r="Q210" s="171" t="n"/>
      <c r="R210" s="172">
        <f>_xlfn.CEILING.MATH(SUM(I210:P210)*Q210)</f>
        <v/>
      </c>
      <c r="S210" s="173">
        <f>IF(S$3="YES",$R210*S$4/100,0)</f>
        <v/>
      </c>
      <c r="T210" s="173">
        <f>IF(T$3="YES",$R210*T$4/100,0)</f>
        <v/>
      </c>
      <c r="U210" s="173">
        <f>IF(U$3="YES",$R210*U$4/100,0)</f>
        <v/>
      </c>
      <c r="V210" s="173">
        <f>IF(V$3="YES",$R210*V$4/100,0)</f>
        <v/>
      </c>
      <c r="W210" s="173">
        <f>IF(W$3="YES",$R210*W$4/100,0)</f>
        <v/>
      </c>
      <c r="X210" s="173">
        <f>IF(X$3="YES",$R210*X$4/100,0)</f>
        <v/>
      </c>
      <c r="Y210" s="173">
        <f>IF(Y$3="YES",$R210*Y$4/100,0)</f>
        <v/>
      </c>
      <c r="Z210" s="173">
        <f>IF(Z$3="YES",$R210*Z$4/100,0)</f>
        <v/>
      </c>
      <c r="AA210" s="173">
        <f>IF(AA$3="YES",$R210*AA$4/100,0)</f>
        <v/>
      </c>
      <c r="AB210" s="173">
        <f>IF(AB$3="YES",$R210*AB$4/100,0)</f>
        <v/>
      </c>
      <c r="AC210" s="173">
        <f>$R210*AC$4/100</f>
        <v/>
      </c>
      <c r="AD210" s="172">
        <f>SUM(S210:AC210)</f>
        <v/>
      </c>
      <c r="AE210" s="172">
        <f>R210+AD210</f>
        <v/>
      </c>
      <c r="AF210" s="172">
        <f>IF(E210="Make",AE210,AE210/2)</f>
        <v/>
      </c>
      <c r="AG210" s="172">
        <f>((AF210-MOD(AF210,8))/8)+(IF(MOD(AF210,8)=0,0,IF(MOD(AF210,8)&gt;4,1,0.5)))</f>
        <v/>
      </c>
      <c r="AH210" s="174" t="n"/>
      <c r="AI210" s="174" t="n"/>
      <c r="AJ210" s="175">
        <f>ROUNDUP((AH210+AI210+AG210)/3,0)</f>
        <v/>
      </c>
      <c r="AK210" s="47" t="n"/>
    </row>
    <row r="211" ht="15" customHeight="1">
      <c r="A211" s="83" t="n"/>
      <c r="B211" s="49" t="n"/>
      <c r="C211" s="49" t="n"/>
      <c r="D211" s="49" t="n"/>
      <c r="E211" s="43" t="n"/>
      <c r="F211" s="43" t="n"/>
      <c r="G211" s="44" t="n"/>
      <c r="H211" s="45" t="n"/>
      <c r="I211" s="171" t="n"/>
      <c r="J211" s="171" t="n"/>
      <c r="K211" s="171" t="n"/>
      <c r="L211" s="171" t="n"/>
      <c r="M211" s="171" t="n"/>
      <c r="N211" s="171" t="n"/>
      <c r="O211" s="171" t="n"/>
      <c r="P211" s="171" t="n"/>
      <c r="Q211" s="171" t="n"/>
      <c r="R211" s="172">
        <f>_xlfn.CEILING.MATH(SUM(I211:P211)*Q211)</f>
        <v/>
      </c>
      <c r="S211" s="173">
        <f>IF(S$3="YES",$R211*S$4/100,0)</f>
        <v/>
      </c>
      <c r="T211" s="173">
        <f>IF(T$3="YES",$R211*T$4/100,0)</f>
        <v/>
      </c>
      <c r="U211" s="173">
        <f>IF(U$3="YES",$R211*U$4/100,0)</f>
        <v/>
      </c>
      <c r="V211" s="173">
        <f>IF(V$3="YES",$R211*V$4/100,0)</f>
        <v/>
      </c>
      <c r="W211" s="173">
        <f>IF(W$3="YES",$R211*W$4/100,0)</f>
        <v/>
      </c>
      <c r="X211" s="173">
        <f>IF(X$3="YES",$R211*X$4/100,0)</f>
        <v/>
      </c>
      <c r="Y211" s="173">
        <f>IF(Y$3="YES",$R211*Y$4/100,0)</f>
        <v/>
      </c>
      <c r="Z211" s="173">
        <f>IF(Z$3="YES",$R211*Z$4/100,0)</f>
        <v/>
      </c>
      <c r="AA211" s="173">
        <f>IF(AA$3="YES",$R211*AA$4/100,0)</f>
        <v/>
      </c>
      <c r="AB211" s="173">
        <f>IF(AB$3="YES",$R211*AB$4/100,0)</f>
        <v/>
      </c>
      <c r="AC211" s="173">
        <f>$R211*AC$4/100</f>
        <v/>
      </c>
      <c r="AD211" s="172">
        <f>SUM(S211:AC211)</f>
        <v/>
      </c>
      <c r="AE211" s="172">
        <f>R211+AD211</f>
        <v/>
      </c>
      <c r="AF211" s="172">
        <f>IF(E211="Make",AE211,AE211/2)</f>
        <v/>
      </c>
      <c r="AG211" s="172">
        <f>((AF211-MOD(AF211,8))/8)+(IF(MOD(AF211,8)=0,0,IF(MOD(AF211,8)&gt;4,1,0.5)))</f>
        <v/>
      </c>
      <c r="AH211" s="174" t="n"/>
      <c r="AI211" s="174" t="n"/>
      <c r="AJ211" s="175">
        <f>ROUNDUP((AH211+AI211+AG211)/3,0)</f>
        <v/>
      </c>
      <c r="AK211" s="47" t="n"/>
    </row>
    <row r="212" ht="15" customHeight="1">
      <c r="A212" s="83" t="n"/>
      <c r="B212" s="49" t="n"/>
      <c r="C212" s="49" t="n"/>
      <c r="D212" s="49" t="n"/>
      <c r="E212" s="43" t="n"/>
      <c r="F212" s="43" t="n"/>
      <c r="G212" s="44" t="n"/>
      <c r="H212" s="45" t="n"/>
      <c r="I212" s="171" t="n"/>
      <c r="J212" s="171" t="n"/>
      <c r="K212" s="171" t="n"/>
      <c r="L212" s="171" t="n"/>
      <c r="M212" s="171" t="n"/>
      <c r="N212" s="171" t="n"/>
      <c r="O212" s="171" t="n"/>
      <c r="P212" s="171" t="n"/>
      <c r="Q212" s="171" t="n"/>
      <c r="R212" s="172">
        <f>_xlfn.CEILING.MATH(SUM(I212:P212)*Q212)</f>
        <v/>
      </c>
      <c r="S212" s="173">
        <f>IF(S$3="YES",$R212*S$4/100,0)</f>
        <v/>
      </c>
      <c r="T212" s="173">
        <f>IF(T$3="YES",$R212*T$4/100,0)</f>
        <v/>
      </c>
      <c r="U212" s="173">
        <f>IF(U$3="YES",$R212*U$4/100,0)</f>
        <v/>
      </c>
      <c r="V212" s="173">
        <f>IF(V$3="YES",$R212*V$4/100,0)</f>
        <v/>
      </c>
      <c r="W212" s="173">
        <f>IF(W$3="YES",$R212*W$4/100,0)</f>
        <v/>
      </c>
      <c r="X212" s="173">
        <f>IF(X$3="YES",$R212*X$4/100,0)</f>
        <v/>
      </c>
      <c r="Y212" s="173">
        <f>IF(Y$3="YES",$R212*Y$4/100,0)</f>
        <v/>
      </c>
      <c r="Z212" s="173">
        <f>IF(Z$3="YES",$R212*Z$4/100,0)</f>
        <v/>
      </c>
      <c r="AA212" s="173">
        <f>IF(AA$3="YES",$R212*AA$4/100,0)</f>
        <v/>
      </c>
      <c r="AB212" s="173">
        <f>IF(AB$3="YES",$R212*AB$4/100,0)</f>
        <v/>
      </c>
      <c r="AC212" s="173">
        <f>$R212*AC$4/100</f>
        <v/>
      </c>
      <c r="AD212" s="172">
        <f>SUM(S212:AC212)</f>
        <v/>
      </c>
      <c r="AE212" s="172">
        <f>R212+AD212</f>
        <v/>
      </c>
      <c r="AF212" s="172">
        <f>IF(E212="Make",AE212,AE212/2)</f>
        <v/>
      </c>
      <c r="AG212" s="172">
        <f>((AF212-MOD(AF212,8))/8)+(IF(MOD(AF212,8)=0,0,IF(MOD(AF212,8)&gt;4,1,0.5)))</f>
        <v/>
      </c>
      <c r="AH212" s="174" t="n"/>
      <c r="AI212" s="174" t="n"/>
      <c r="AJ212" s="175">
        <f>ROUNDUP((AH212+AI212+AG212)/3,0)</f>
        <v/>
      </c>
      <c r="AK212" s="47" t="n"/>
    </row>
    <row r="213" ht="15" customHeight="1">
      <c r="A213" s="83" t="n"/>
      <c r="B213" s="49" t="n"/>
      <c r="C213" s="49" t="n"/>
      <c r="D213" s="49" t="n"/>
      <c r="E213" s="43" t="n"/>
      <c r="F213" s="43" t="n"/>
      <c r="G213" s="44" t="n"/>
      <c r="H213" s="45" t="n"/>
      <c r="I213" s="171" t="n"/>
      <c r="J213" s="171" t="n"/>
      <c r="K213" s="171" t="n"/>
      <c r="L213" s="171" t="n"/>
      <c r="M213" s="171" t="n"/>
      <c r="N213" s="171" t="n"/>
      <c r="O213" s="171" t="n"/>
      <c r="P213" s="171" t="n"/>
      <c r="Q213" s="171" t="n"/>
      <c r="R213" s="172">
        <f>_xlfn.CEILING.MATH(SUM(I213:P213)*Q213)</f>
        <v/>
      </c>
      <c r="S213" s="173">
        <f>IF(S$3="YES",$R213*S$4/100,0)</f>
        <v/>
      </c>
      <c r="T213" s="173">
        <f>IF(T$3="YES",$R213*T$4/100,0)</f>
        <v/>
      </c>
      <c r="U213" s="173">
        <f>IF(U$3="YES",$R213*U$4/100,0)</f>
        <v/>
      </c>
      <c r="V213" s="173">
        <f>IF(V$3="YES",$R213*V$4/100,0)</f>
        <v/>
      </c>
      <c r="W213" s="173">
        <f>IF(W$3="YES",$R213*W$4/100,0)</f>
        <v/>
      </c>
      <c r="X213" s="173">
        <f>IF(X$3="YES",$R213*X$4/100,0)</f>
        <v/>
      </c>
      <c r="Y213" s="173">
        <f>IF(Y$3="YES",$R213*Y$4/100,0)</f>
        <v/>
      </c>
      <c r="Z213" s="173">
        <f>IF(Z$3="YES",$R213*Z$4/100,0)</f>
        <v/>
      </c>
      <c r="AA213" s="173">
        <f>IF(AA$3="YES",$R213*AA$4/100,0)</f>
        <v/>
      </c>
      <c r="AB213" s="173">
        <f>IF(AB$3="YES",$R213*AB$4/100,0)</f>
        <v/>
      </c>
      <c r="AC213" s="173">
        <f>$R213*AC$4/100</f>
        <v/>
      </c>
      <c r="AD213" s="172">
        <f>SUM(S213:AC213)</f>
        <v/>
      </c>
      <c r="AE213" s="172">
        <f>R213+AD213</f>
        <v/>
      </c>
      <c r="AF213" s="172">
        <f>IF(E213="Make",AE213,AE213/2)</f>
        <v/>
      </c>
      <c r="AG213" s="172">
        <f>((AF213-MOD(AF213,8))/8)+(IF(MOD(AF213,8)=0,0,IF(MOD(AF213,8)&gt;4,1,0.5)))</f>
        <v/>
      </c>
      <c r="AH213" s="174" t="n"/>
      <c r="AI213" s="174" t="n"/>
      <c r="AJ213" s="175">
        <f>ROUNDUP((AH213+AI213+AG213)/3,0)</f>
        <v/>
      </c>
      <c r="AK213" s="47" t="n"/>
    </row>
    <row r="214" ht="15" customHeight="1">
      <c r="A214" s="83" t="n"/>
      <c r="B214" s="49" t="n"/>
      <c r="C214" s="49" t="n"/>
      <c r="D214" s="49" t="n"/>
      <c r="E214" s="43" t="n"/>
      <c r="F214" s="43" t="n"/>
      <c r="G214" s="44" t="n"/>
      <c r="H214" s="45" t="n"/>
      <c r="I214" s="171" t="n"/>
      <c r="J214" s="171" t="n"/>
      <c r="K214" s="171" t="n"/>
      <c r="L214" s="171" t="n"/>
      <c r="M214" s="171" t="n"/>
      <c r="N214" s="171" t="n"/>
      <c r="O214" s="171" t="n"/>
      <c r="P214" s="171" t="n"/>
      <c r="Q214" s="171" t="n"/>
      <c r="R214" s="172">
        <f>_xlfn.CEILING.MATH(SUM(I214:P214)*Q214)</f>
        <v/>
      </c>
      <c r="S214" s="173">
        <f>IF(S$3="YES",$R214*S$4/100,0)</f>
        <v/>
      </c>
      <c r="T214" s="173">
        <f>IF(T$3="YES",$R214*T$4/100,0)</f>
        <v/>
      </c>
      <c r="U214" s="173">
        <f>IF(U$3="YES",$R214*U$4/100,0)</f>
        <v/>
      </c>
      <c r="V214" s="173">
        <f>IF(V$3="YES",$R214*V$4/100,0)</f>
        <v/>
      </c>
      <c r="W214" s="173">
        <f>IF(W$3="YES",$R214*W$4/100,0)</f>
        <v/>
      </c>
      <c r="X214" s="173">
        <f>IF(X$3="YES",$R214*X$4/100,0)</f>
        <v/>
      </c>
      <c r="Y214" s="173">
        <f>IF(Y$3="YES",$R214*Y$4/100,0)</f>
        <v/>
      </c>
      <c r="Z214" s="173">
        <f>IF(Z$3="YES",$R214*Z$4/100,0)</f>
        <v/>
      </c>
      <c r="AA214" s="173">
        <f>IF(AA$3="YES",$R214*AA$4/100,0)</f>
        <v/>
      </c>
      <c r="AB214" s="173">
        <f>IF(AB$3="YES",$R214*AB$4/100,0)</f>
        <v/>
      </c>
      <c r="AC214" s="173">
        <f>$R214*AC$4/100</f>
        <v/>
      </c>
      <c r="AD214" s="172">
        <f>SUM(S214:AC214)</f>
        <v/>
      </c>
      <c r="AE214" s="172">
        <f>R214+AD214</f>
        <v/>
      </c>
      <c r="AF214" s="172">
        <f>IF(E214="Make",AE214,AE214/2)</f>
        <v/>
      </c>
      <c r="AG214" s="172">
        <f>((AF214-MOD(AF214,8))/8)+(IF(MOD(AF214,8)=0,0,IF(MOD(AF214,8)&gt;4,1,0.5)))</f>
        <v/>
      </c>
      <c r="AH214" s="174" t="n"/>
      <c r="AI214" s="174" t="n"/>
      <c r="AJ214" s="175">
        <f>ROUNDUP((AH214+AI214+AG214)/3,0)</f>
        <v/>
      </c>
      <c r="AK214" s="47" t="n"/>
    </row>
    <row r="215" ht="15" customHeight="1">
      <c r="A215" s="83" t="n"/>
      <c r="B215" s="49" t="n"/>
      <c r="C215" s="49" t="n"/>
      <c r="D215" s="49" t="n"/>
      <c r="E215" s="43" t="n"/>
      <c r="F215" s="43" t="n"/>
      <c r="G215" s="44" t="n"/>
      <c r="H215" s="45" t="n"/>
      <c r="I215" s="171" t="n"/>
      <c r="J215" s="171" t="n"/>
      <c r="K215" s="171" t="n"/>
      <c r="L215" s="171" t="n"/>
      <c r="M215" s="171" t="n"/>
      <c r="N215" s="171" t="n"/>
      <c r="O215" s="171" t="n"/>
      <c r="P215" s="171" t="n"/>
      <c r="Q215" s="171" t="n"/>
      <c r="R215" s="172">
        <f>_xlfn.CEILING.MATH(SUM(I215:P215)*Q215)</f>
        <v/>
      </c>
      <c r="S215" s="173">
        <f>IF(S$3="YES",$R215*S$4/100,0)</f>
        <v/>
      </c>
      <c r="T215" s="173">
        <f>IF(T$3="YES",$R215*T$4/100,0)</f>
        <v/>
      </c>
      <c r="U215" s="173">
        <f>IF(U$3="YES",$R215*U$4/100,0)</f>
        <v/>
      </c>
      <c r="V215" s="173">
        <f>IF(V$3="YES",$R215*V$4/100,0)</f>
        <v/>
      </c>
      <c r="W215" s="173">
        <f>IF(W$3="YES",$R215*W$4/100,0)</f>
        <v/>
      </c>
      <c r="X215" s="173">
        <f>IF(X$3="YES",$R215*X$4/100,0)</f>
        <v/>
      </c>
      <c r="Y215" s="173">
        <f>IF(Y$3="YES",$R215*Y$4/100,0)</f>
        <v/>
      </c>
      <c r="Z215" s="173">
        <f>IF(Z$3="YES",$R215*Z$4/100,0)</f>
        <v/>
      </c>
      <c r="AA215" s="173">
        <f>IF(AA$3="YES",$R215*AA$4/100,0)</f>
        <v/>
      </c>
      <c r="AB215" s="173">
        <f>IF(AB$3="YES",$R215*AB$4/100,0)</f>
        <v/>
      </c>
      <c r="AC215" s="173">
        <f>$R215*AC$4/100</f>
        <v/>
      </c>
      <c r="AD215" s="172">
        <f>SUM(S215:AC215)</f>
        <v/>
      </c>
      <c r="AE215" s="172">
        <f>R215+AD215</f>
        <v/>
      </c>
      <c r="AF215" s="172">
        <f>IF(E215="Make",AE215,AE215/2)</f>
        <v/>
      </c>
      <c r="AG215" s="172">
        <f>((AF215-MOD(AF215,8))/8)+(IF(MOD(AF215,8)=0,0,IF(MOD(AF215,8)&gt;4,1,0.5)))</f>
        <v/>
      </c>
      <c r="AH215" s="174" t="n"/>
      <c r="AI215" s="174" t="n"/>
      <c r="AJ215" s="175">
        <f>ROUNDUP((AH215+AI215+AG215)/3,0)</f>
        <v/>
      </c>
      <c r="AK215" s="47" t="n"/>
    </row>
    <row r="216" ht="15" customHeight="1">
      <c r="A216" s="83" t="n"/>
      <c r="B216" s="49" t="n"/>
      <c r="C216" s="49" t="n"/>
      <c r="D216" s="49" t="n"/>
      <c r="E216" s="43" t="n"/>
      <c r="F216" s="43" t="n"/>
      <c r="G216" s="44" t="n"/>
      <c r="H216" s="45" t="n"/>
      <c r="I216" s="171" t="n"/>
      <c r="J216" s="171" t="n"/>
      <c r="K216" s="171" t="n"/>
      <c r="L216" s="171" t="n"/>
      <c r="M216" s="171" t="n"/>
      <c r="N216" s="171" t="n"/>
      <c r="O216" s="171" t="n"/>
      <c r="P216" s="171" t="n"/>
      <c r="Q216" s="171" t="n"/>
      <c r="R216" s="172">
        <f>_xlfn.CEILING.MATH(SUM(I216:P216)*Q216)</f>
        <v/>
      </c>
      <c r="S216" s="173">
        <f>IF(S$3="YES",$R216*S$4/100,0)</f>
        <v/>
      </c>
      <c r="T216" s="173">
        <f>IF(T$3="YES",$R216*T$4/100,0)</f>
        <v/>
      </c>
      <c r="U216" s="173">
        <f>IF(U$3="YES",$R216*U$4/100,0)</f>
        <v/>
      </c>
      <c r="V216" s="173">
        <f>IF(V$3="YES",$R216*V$4/100,0)</f>
        <v/>
      </c>
      <c r="W216" s="173">
        <f>IF(W$3="YES",$R216*W$4/100,0)</f>
        <v/>
      </c>
      <c r="X216" s="173">
        <f>IF(X$3="YES",$R216*X$4/100,0)</f>
        <v/>
      </c>
      <c r="Y216" s="173">
        <f>IF(Y$3="YES",$R216*Y$4/100,0)</f>
        <v/>
      </c>
      <c r="Z216" s="173">
        <f>IF(Z$3="YES",$R216*Z$4/100,0)</f>
        <v/>
      </c>
      <c r="AA216" s="173">
        <f>IF(AA$3="YES",$R216*AA$4/100,0)</f>
        <v/>
      </c>
      <c r="AB216" s="173">
        <f>IF(AB$3="YES",$R216*AB$4/100,0)</f>
        <v/>
      </c>
      <c r="AC216" s="173">
        <f>$R216*AC$4/100</f>
        <v/>
      </c>
      <c r="AD216" s="172">
        <f>SUM(S216:AC216)</f>
        <v/>
      </c>
      <c r="AE216" s="172">
        <f>R216+AD216</f>
        <v/>
      </c>
      <c r="AF216" s="172">
        <f>IF(E216="Make",AE216,AE216/2)</f>
        <v/>
      </c>
      <c r="AG216" s="172">
        <f>((AF216-MOD(AF216,8))/8)+(IF(MOD(AF216,8)=0,0,IF(MOD(AF216,8)&gt;4,1,0.5)))</f>
        <v/>
      </c>
      <c r="AH216" s="174" t="n"/>
      <c r="AI216" s="174" t="n"/>
      <c r="AJ216" s="175">
        <f>ROUNDUP((AH216+AI216+AG216)/3,0)</f>
        <v/>
      </c>
      <c r="AK216" s="47" t="n"/>
    </row>
    <row r="217" ht="15" customHeight="1">
      <c r="A217" s="83" t="n"/>
      <c r="B217" s="49" t="n"/>
      <c r="C217" s="49" t="n"/>
      <c r="D217" s="49" t="n"/>
      <c r="E217" s="43" t="n"/>
      <c r="F217" s="43" t="n"/>
      <c r="G217" s="44" t="n"/>
      <c r="H217" s="45" t="n"/>
      <c r="I217" s="171" t="n"/>
      <c r="J217" s="171" t="n"/>
      <c r="K217" s="171" t="n"/>
      <c r="L217" s="171" t="n"/>
      <c r="M217" s="171" t="n"/>
      <c r="N217" s="171" t="n"/>
      <c r="O217" s="171" t="n"/>
      <c r="P217" s="171" t="n"/>
      <c r="Q217" s="171" t="n"/>
      <c r="R217" s="172">
        <f>_xlfn.CEILING.MATH(SUM(I217:P217)*Q217)</f>
        <v/>
      </c>
      <c r="S217" s="173">
        <f>IF(S$3="YES",$R217*S$4/100,0)</f>
        <v/>
      </c>
      <c r="T217" s="173">
        <f>IF(T$3="YES",$R217*T$4/100,0)</f>
        <v/>
      </c>
      <c r="U217" s="173">
        <f>IF(U$3="YES",$R217*U$4/100,0)</f>
        <v/>
      </c>
      <c r="V217" s="173">
        <f>IF(V$3="YES",$R217*V$4/100,0)</f>
        <v/>
      </c>
      <c r="W217" s="173">
        <f>IF(W$3="YES",$R217*W$4/100,0)</f>
        <v/>
      </c>
      <c r="X217" s="173">
        <f>IF(X$3="YES",$R217*X$4/100,0)</f>
        <v/>
      </c>
      <c r="Y217" s="173">
        <f>IF(Y$3="YES",$R217*Y$4/100,0)</f>
        <v/>
      </c>
      <c r="Z217" s="173">
        <f>IF(Z$3="YES",$R217*Z$4/100,0)</f>
        <v/>
      </c>
      <c r="AA217" s="173">
        <f>IF(AA$3="YES",$R217*AA$4/100,0)</f>
        <v/>
      </c>
      <c r="AB217" s="173">
        <f>IF(AB$3="YES",$R217*AB$4/100,0)</f>
        <v/>
      </c>
      <c r="AC217" s="173">
        <f>$R217*AC$4/100</f>
        <v/>
      </c>
      <c r="AD217" s="172">
        <f>SUM(S217:AC217)</f>
        <v/>
      </c>
      <c r="AE217" s="172">
        <f>R217+AD217</f>
        <v/>
      </c>
      <c r="AF217" s="172">
        <f>IF(E217="Make",AE217,AE217/2)</f>
        <v/>
      </c>
      <c r="AG217" s="172">
        <f>((AF217-MOD(AF217,8))/8)+(IF(MOD(AF217,8)=0,0,IF(MOD(AF217,8)&gt;4,1,0.5)))</f>
        <v/>
      </c>
      <c r="AH217" s="174" t="n"/>
      <c r="AI217" s="174" t="n"/>
      <c r="AJ217" s="175">
        <f>ROUNDUP((AH217+AI217+AG217)/3,0)</f>
        <v/>
      </c>
      <c r="AK217" s="47" t="n"/>
    </row>
    <row r="218" ht="15" customHeight="1">
      <c r="A218" s="83" t="n"/>
      <c r="B218" s="49" t="n"/>
      <c r="C218" s="49" t="n"/>
      <c r="D218" s="49" t="n"/>
      <c r="E218" s="43" t="n"/>
      <c r="F218" s="43" t="n"/>
      <c r="G218" s="44" t="n"/>
      <c r="H218" s="45" t="n"/>
      <c r="I218" s="171" t="n"/>
      <c r="J218" s="171" t="n"/>
      <c r="K218" s="171" t="n"/>
      <c r="L218" s="171" t="n"/>
      <c r="M218" s="171" t="n"/>
      <c r="N218" s="171" t="n"/>
      <c r="O218" s="171" t="n"/>
      <c r="P218" s="171" t="n"/>
      <c r="Q218" s="171" t="n"/>
      <c r="R218" s="172">
        <f>_xlfn.CEILING.MATH(SUM(I218:P218)*Q218)</f>
        <v/>
      </c>
      <c r="S218" s="173">
        <f>IF(S$3="YES",$R218*S$4/100,0)</f>
        <v/>
      </c>
      <c r="T218" s="173">
        <f>IF(T$3="YES",$R218*T$4/100,0)</f>
        <v/>
      </c>
      <c r="U218" s="173">
        <f>IF(U$3="YES",$R218*U$4/100,0)</f>
        <v/>
      </c>
      <c r="V218" s="173">
        <f>IF(V$3="YES",$R218*V$4/100,0)</f>
        <v/>
      </c>
      <c r="W218" s="173">
        <f>IF(W$3="YES",$R218*W$4/100,0)</f>
        <v/>
      </c>
      <c r="X218" s="173">
        <f>IF(X$3="YES",$R218*X$4/100,0)</f>
        <v/>
      </c>
      <c r="Y218" s="173">
        <f>IF(Y$3="YES",$R218*Y$4/100,0)</f>
        <v/>
      </c>
      <c r="Z218" s="173">
        <f>IF(Z$3="YES",$R218*Z$4/100,0)</f>
        <v/>
      </c>
      <c r="AA218" s="173">
        <f>IF(AA$3="YES",$R218*AA$4/100,0)</f>
        <v/>
      </c>
      <c r="AB218" s="173">
        <f>IF(AB$3="YES",$R218*AB$4/100,0)</f>
        <v/>
      </c>
      <c r="AC218" s="173">
        <f>$R218*AC$4/100</f>
        <v/>
      </c>
      <c r="AD218" s="172">
        <f>SUM(S218:AC218)</f>
        <v/>
      </c>
      <c r="AE218" s="172">
        <f>R218+AD218</f>
        <v/>
      </c>
      <c r="AF218" s="172">
        <f>IF(E218="Make",AE218,AE218/2)</f>
        <v/>
      </c>
      <c r="AG218" s="172">
        <f>((AF218-MOD(AF218,8))/8)+(IF(MOD(AF218,8)=0,0,IF(MOD(AF218,8)&gt;4,1,0.5)))</f>
        <v/>
      </c>
      <c r="AH218" s="174" t="n"/>
      <c r="AI218" s="174" t="n"/>
      <c r="AJ218" s="175">
        <f>ROUNDUP((AH218+AI218+AG218)/3,0)</f>
        <v/>
      </c>
      <c r="AK218" s="47" t="n"/>
    </row>
    <row r="219" ht="15" customHeight="1">
      <c r="A219" s="83" t="n"/>
      <c r="B219" s="49" t="n"/>
      <c r="C219" s="49" t="n"/>
      <c r="D219" s="49" t="n"/>
      <c r="E219" s="43" t="n"/>
      <c r="F219" s="43" t="n"/>
      <c r="G219" s="44" t="n"/>
      <c r="H219" s="45" t="n"/>
      <c r="I219" s="171" t="n"/>
      <c r="J219" s="171" t="n"/>
      <c r="K219" s="171" t="n"/>
      <c r="L219" s="171" t="n"/>
      <c r="M219" s="171" t="n"/>
      <c r="N219" s="171" t="n"/>
      <c r="O219" s="171" t="n"/>
      <c r="P219" s="171" t="n"/>
      <c r="Q219" s="171" t="n"/>
      <c r="R219" s="172">
        <f>_xlfn.CEILING.MATH(SUM(I219:P219)*Q219)</f>
        <v/>
      </c>
      <c r="S219" s="173">
        <f>IF(S$3="YES",$R219*S$4/100,0)</f>
        <v/>
      </c>
      <c r="T219" s="173">
        <f>IF(T$3="YES",$R219*T$4/100,0)</f>
        <v/>
      </c>
      <c r="U219" s="173">
        <f>IF(U$3="YES",$R219*U$4/100,0)</f>
        <v/>
      </c>
      <c r="V219" s="173">
        <f>IF(V$3="YES",$R219*V$4/100,0)</f>
        <v/>
      </c>
      <c r="W219" s="173">
        <f>IF(W$3="YES",$R219*W$4/100,0)</f>
        <v/>
      </c>
      <c r="X219" s="173">
        <f>IF(X$3="YES",$R219*X$4/100,0)</f>
        <v/>
      </c>
      <c r="Y219" s="173">
        <f>IF(Y$3="YES",$R219*Y$4/100,0)</f>
        <v/>
      </c>
      <c r="Z219" s="173">
        <f>IF(Z$3="YES",$R219*Z$4/100,0)</f>
        <v/>
      </c>
      <c r="AA219" s="173">
        <f>IF(AA$3="YES",$R219*AA$4/100,0)</f>
        <v/>
      </c>
      <c r="AB219" s="173">
        <f>IF(AB$3="YES",$R219*AB$4/100,0)</f>
        <v/>
      </c>
      <c r="AC219" s="173">
        <f>$R219*AC$4/100</f>
        <v/>
      </c>
      <c r="AD219" s="172">
        <f>SUM(S219:AC219)</f>
        <v/>
      </c>
      <c r="AE219" s="172">
        <f>R219+AD219</f>
        <v/>
      </c>
      <c r="AF219" s="172">
        <f>IF(E219="Make",AE219,AE219/2)</f>
        <v/>
      </c>
      <c r="AG219" s="172">
        <f>((AF219-MOD(AF219,8))/8)+(IF(MOD(AF219,8)=0,0,IF(MOD(AF219,8)&gt;4,1,0.5)))</f>
        <v/>
      </c>
      <c r="AH219" s="174" t="n"/>
      <c r="AI219" s="174" t="n"/>
      <c r="AJ219" s="175">
        <f>ROUNDUP((AH219+AI219+AG219)/3,0)</f>
        <v/>
      </c>
      <c r="AK219" s="47" t="n"/>
    </row>
    <row r="220" ht="15" customHeight="1">
      <c r="A220" s="83" t="n"/>
      <c r="B220" s="49" t="n"/>
      <c r="C220" s="49" t="n"/>
      <c r="D220" s="49" t="n"/>
      <c r="E220" s="43" t="n"/>
      <c r="F220" s="43" t="n"/>
      <c r="G220" s="44" t="n"/>
      <c r="H220" s="45" t="n"/>
      <c r="I220" s="171" t="n"/>
      <c r="J220" s="171" t="n"/>
      <c r="K220" s="171" t="n"/>
      <c r="L220" s="171" t="n"/>
      <c r="M220" s="171" t="n"/>
      <c r="N220" s="171" t="n"/>
      <c r="O220" s="171" t="n"/>
      <c r="P220" s="171" t="n"/>
      <c r="Q220" s="171" t="n"/>
      <c r="R220" s="172">
        <f>_xlfn.CEILING.MATH(SUM(I220:P220)*Q220)</f>
        <v/>
      </c>
      <c r="S220" s="173">
        <f>IF(S$3="YES",$R220*S$4/100,0)</f>
        <v/>
      </c>
      <c r="T220" s="173">
        <f>IF(T$3="YES",$R220*T$4/100,0)</f>
        <v/>
      </c>
      <c r="U220" s="173">
        <f>IF(U$3="YES",$R220*U$4/100,0)</f>
        <v/>
      </c>
      <c r="V220" s="173">
        <f>IF(V$3="YES",$R220*V$4/100,0)</f>
        <v/>
      </c>
      <c r="W220" s="173">
        <f>IF(W$3="YES",$R220*W$4/100,0)</f>
        <v/>
      </c>
      <c r="X220" s="173">
        <f>IF(X$3="YES",$R220*X$4/100,0)</f>
        <v/>
      </c>
      <c r="Y220" s="173">
        <f>IF(Y$3="YES",$R220*Y$4/100,0)</f>
        <v/>
      </c>
      <c r="Z220" s="173">
        <f>IF(Z$3="YES",$R220*Z$4/100,0)</f>
        <v/>
      </c>
      <c r="AA220" s="173">
        <f>IF(AA$3="YES",$R220*AA$4/100,0)</f>
        <v/>
      </c>
      <c r="AB220" s="173">
        <f>IF(AB$3="YES",$R220*AB$4/100,0)</f>
        <v/>
      </c>
      <c r="AC220" s="173">
        <f>$R220*AC$4/100</f>
        <v/>
      </c>
      <c r="AD220" s="172">
        <f>SUM(S220:AC220)</f>
        <v/>
      </c>
      <c r="AE220" s="172">
        <f>R220+AD220</f>
        <v/>
      </c>
      <c r="AF220" s="172">
        <f>IF(E220="Make",AE220,AE220/2)</f>
        <v/>
      </c>
      <c r="AG220" s="172">
        <f>((AF220-MOD(AF220,8))/8)+(IF(MOD(AF220,8)=0,0,IF(MOD(AF220,8)&gt;4,1,0.5)))</f>
        <v/>
      </c>
      <c r="AH220" s="174" t="n"/>
      <c r="AI220" s="174" t="n"/>
      <c r="AJ220" s="175">
        <f>ROUNDUP((AH220+AI220+AG220)/3,0)</f>
        <v/>
      </c>
      <c r="AK220" s="47" t="n"/>
    </row>
    <row r="221" ht="15" customHeight="1">
      <c r="A221" s="83" t="n"/>
      <c r="B221" s="49" t="n"/>
      <c r="C221" s="49" t="n"/>
      <c r="D221" s="49" t="n"/>
      <c r="E221" s="43" t="n"/>
      <c r="F221" s="43" t="n"/>
      <c r="G221" s="44" t="n"/>
      <c r="H221" s="45" t="n"/>
      <c r="I221" s="171" t="n"/>
      <c r="J221" s="171" t="n"/>
      <c r="K221" s="171" t="n"/>
      <c r="L221" s="171" t="n"/>
      <c r="M221" s="171" t="n"/>
      <c r="N221" s="171" t="n"/>
      <c r="O221" s="171" t="n"/>
      <c r="P221" s="171" t="n"/>
      <c r="Q221" s="171" t="n"/>
      <c r="R221" s="172">
        <f>_xlfn.CEILING.MATH(SUM(I221:P221)*Q221)</f>
        <v/>
      </c>
      <c r="S221" s="173">
        <f>IF(S$3="YES",$R221*S$4/100,0)</f>
        <v/>
      </c>
      <c r="T221" s="173">
        <f>IF(T$3="YES",$R221*T$4/100,0)</f>
        <v/>
      </c>
      <c r="U221" s="173">
        <f>IF(U$3="YES",$R221*U$4/100,0)</f>
        <v/>
      </c>
      <c r="V221" s="173">
        <f>IF(V$3="YES",$R221*V$4/100,0)</f>
        <v/>
      </c>
      <c r="W221" s="173">
        <f>IF(W$3="YES",$R221*W$4/100,0)</f>
        <v/>
      </c>
      <c r="X221" s="173">
        <f>IF(X$3="YES",$R221*X$4/100,0)</f>
        <v/>
      </c>
      <c r="Y221" s="173">
        <f>IF(Y$3="YES",$R221*Y$4/100,0)</f>
        <v/>
      </c>
      <c r="Z221" s="173">
        <f>IF(Z$3="YES",$R221*Z$4/100,0)</f>
        <v/>
      </c>
      <c r="AA221" s="173">
        <f>IF(AA$3="YES",$R221*AA$4/100,0)</f>
        <v/>
      </c>
      <c r="AB221" s="173">
        <f>IF(AB$3="YES",$R221*AB$4/100,0)</f>
        <v/>
      </c>
      <c r="AC221" s="173">
        <f>$R221*AC$4/100</f>
        <v/>
      </c>
      <c r="AD221" s="172">
        <f>SUM(S221:AC221)</f>
        <v/>
      </c>
      <c r="AE221" s="172">
        <f>R221+AD221</f>
        <v/>
      </c>
      <c r="AF221" s="172">
        <f>IF(E221="Make",AE221,AE221/2)</f>
        <v/>
      </c>
      <c r="AG221" s="172">
        <f>((AF221-MOD(AF221,8))/8)+(IF(MOD(AF221,8)=0,0,IF(MOD(AF221,8)&gt;4,1,0.5)))</f>
        <v/>
      </c>
      <c r="AH221" s="174" t="n"/>
      <c r="AI221" s="174" t="n"/>
      <c r="AJ221" s="175">
        <f>ROUNDUP((AH221+AI221+AG221)/3,0)</f>
        <v/>
      </c>
      <c r="AK221" s="47" t="n"/>
    </row>
    <row r="222" ht="15" customHeight="1">
      <c r="A222" s="83" t="n"/>
      <c r="B222" s="49" t="n"/>
      <c r="C222" s="49" t="n"/>
      <c r="D222" s="49" t="n"/>
      <c r="E222" s="43" t="n"/>
      <c r="F222" s="43" t="n"/>
      <c r="G222" s="44" t="n"/>
      <c r="H222" s="45" t="n"/>
      <c r="I222" s="171" t="n"/>
      <c r="J222" s="171" t="n"/>
      <c r="K222" s="171" t="n"/>
      <c r="L222" s="171" t="n"/>
      <c r="M222" s="171" t="n"/>
      <c r="N222" s="171" t="n"/>
      <c r="O222" s="171" t="n"/>
      <c r="P222" s="171" t="n"/>
      <c r="Q222" s="171" t="n"/>
      <c r="R222" s="172">
        <f>_xlfn.CEILING.MATH(SUM(I222:P222)*Q222)</f>
        <v/>
      </c>
      <c r="S222" s="173">
        <f>IF(S$3="YES",$R222*S$4/100,0)</f>
        <v/>
      </c>
      <c r="T222" s="173">
        <f>IF(T$3="YES",$R222*T$4/100,0)</f>
        <v/>
      </c>
      <c r="U222" s="173">
        <f>IF(U$3="YES",$R222*U$4/100,0)</f>
        <v/>
      </c>
      <c r="V222" s="173">
        <f>IF(V$3="YES",$R222*V$4/100,0)</f>
        <v/>
      </c>
      <c r="W222" s="173">
        <f>IF(W$3="YES",$R222*W$4/100,0)</f>
        <v/>
      </c>
      <c r="X222" s="173">
        <f>IF(X$3="YES",$R222*X$4/100,0)</f>
        <v/>
      </c>
      <c r="Y222" s="173">
        <f>IF(Y$3="YES",$R222*Y$4/100,0)</f>
        <v/>
      </c>
      <c r="Z222" s="173">
        <f>IF(Z$3="YES",$R222*Z$4/100,0)</f>
        <v/>
      </c>
      <c r="AA222" s="173">
        <f>IF(AA$3="YES",$R222*AA$4/100,0)</f>
        <v/>
      </c>
      <c r="AB222" s="173">
        <f>IF(AB$3="YES",$R222*AB$4/100,0)</f>
        <v/>
      </c>
      <c r="AC222" s="173">
        <f>$R222*AC$4/100</f>
        <v/>
      </c>
      <c r="AD222" s="172">
        <f>SUM(S222:AC222)</f>
        <v/>
      </c>
      <c r="AE222" s="172">
        <f>R222+AD222</f>
        <v/>
      </c>
      <c r="AF222" s="172">
        <f>IF(E222="Make",AE222,AE222/2)</f>
        <v/>
      </c>
      <c r="AG222" s="172">
        <f>((AF222-MOD(AF222,8))/8)+(IF(MOD(AF222,8)=0,0,IF(MOD(AF222,8)&gt;4,1,0.5)))</f>
        <v/>
      </c>
      <c r="AH222" s="174" t="n"/>
      <c r="AI222" s="174" t="n"/>
      <c r="AJ222" s="175">
        <f>ROUNDUP((AH222+AI222+AG222)/3,0)</f>
        <v/>
      </c>
      <c r="AK222" s="47" t="n"/>
    </row>
    <row r="223" ht="15" customHeight="1">
      <c r="A223" s="83" t="n"/>
      <c r="B223" s="49" t="n"/>
      <c r="C223" s="49" t="n"/>
      <c r="D223" s="49" t="n"/>
      <c r="E223" s="43" t="n"/>
      <c r="F223" s="43" t="n"/>
      <c r="G223" s="44" t="n"/>
      <c r="H223" s="45" t="n"/>
      <c r="I223" s="171" t="n"/>
      <c r="J223" s="171" t="n"/>
      <c r="K223" s="171" t="n"/>
      <c r="L223" s="171" t="n"/>
      <c r="M223" s="171" t="n"/>
      <c r="N223" s="171" t="n"/>
      <c r="O223" s="171" t="n"/>
      <c r="P223" s="171" t="n"/>
      <c r="Q223" s="171" t="n"/>
      <c r="R223" s="172">
        <f>_xlfn.CEILING.MATH(SUM(I223:P223)*Q223)</f>
        <v/>
      </c>
      <c r="S223" s="173">
        <f>IF(S$3="YES",$R223*S$4/100,0)</f>
        <v/>
      </c>
      <c r="T223" s="173">
        <f>IF(T$3="YES",$R223*T$4/100,0)</f>
        <v/>
      </c>
      <c r="U223" s="173">
        <f>IF(U$3="YES",$R223*U$4/100,0)</f>
        <v/>
      </c>
      <c r="V223" s="173">
        <f>IF(V$3="YES",$R223*V$4/100,0)</f>
        <v/>
      </c>
      <c r="W223" s="173">
        <f>IF(W$3="YES",$R223*W$4/100,0)</f>
        <v/>
      </c>
      <c r="X223" s="173">
        <f>IF(X$3="YES",$R223*X$4/100,0)</f>
        <v/>
      </c>
      <c r="Y223" s="173">
        <f>IF(Y$3="YES",$R223*Y$4/100,0)</f>
        <v/>
      </c>
      <c r="Z223" s="173">
        <f>IF(Z$3="YES",$R223*Z$4/100,0)</f>
        <v/>
      </c>
      <c r="AA223" s="173">
        <f>IF(AA$3="YES",$R223*AA$4/100,0)</f>
        <v/>
      </c>
      <c r="AB223" s="173">
        <f>IF(AB$3="YES",$R223*AB$4/100,0)</f>
        <v/>
      </c>
      <c r="AC223" s="173">
        <f>$R223*AC$4/100</f>
        <v/>
      </c>
      <c r="AD223" s="172">
        <f>SUM(S223:AC223)</f>
        <v/>
      </c>
      <c r="AE223" s="172">
        <f>R223+AD223</f>
        <v/>
      </c>
      <c r="AF223" s="172">
        <f>IF(E223="Make",AE223,AE223/2)</f>
        <v/>
      </c>
      <c r="AG223" s="172">
        <f>((AF223-MOD(AF223,8))/8)+(IF(MOD(AF223,8)=0,0,IF(MOD(AF223,8)&gt;4,1,0.5)))</f>
        <v/>
      </c>
      <c r="AH223" s="174" t="n"/>
      <c r="AI223" s="174" t="n"/>
      <c r="AJ223" s="175">
        <f>ROUNDUP((AH223+AI223+AG223)/3,0)</f>
        <v/>
      </c>
      <c r="AK223" s="47" t="n"/>
    </row>
    <row r="224" ht="15" customHeight="1">
      <c r="A224" s="83" t="n"/>
      <c r="B224" s="49" t="n"/>
      <c r="C224" s="49" t="n"/>
      <c r="D224" s="49" t="n"/>
      <c r="E224" s="43" t="n"/>
      <c r="F224" s="43" t="n"/>
      <c r="G224" s="44" t="n"/>
      <c r="H224" s="45" t="n"/>
      <c r="I224" s="171" t="n"/>
      <c r="J224" s="171" t="n"/>
      <c r="K224" s="171" t="n"/>
      <c r="L224" s="171" t="n"/>
      <c r="M224" s="171" t="n"/>
      <c r="N224" s="171" t="n"/>
      <c r="O224" s="171" t="n"/>
      <c r="P224" s="171" t="n"/>
      <c r="Q224" s="171" t="n"/>
      <c r="R224" s="172">
        <f>_xlfn.CEILING.MATH(SUM(I224:P224)*Q224)</f>
        <v/>
      </c>
      <c r="S224" s="173">
        <f>IF(S$3="YES",$R224*S$4/100,0)</f>
        <v/>
      </c>
      <c r="T224" s="173">
        <f>IF(T$3="YES",$R224*T$4/100,0)</f>
        <v/>
      </c>
      <c r="U224" s="173">
        <f>IF(U$3="YES",$R224*U$4/100,0)</f>
        <v/>
      </c>
      <c r="V224" s="173">
        <f>IF(V$3="YES",$R224*V$4/100,0)</f>
        <v/>
      </c>
      <c r="W224" s="173">
        <f>IF(W$3="YES",$R224*W$4/100,0)</f>
        <v/>
      </c>
      <c r="X224" s="173">
        <f>IF(X$3="YES",$R224*X$4/100,0)</f>
        <v/>
      </c>
      <c r="Y224" s="173">
        <f>IF(Y$3="YES",$R224*Y$4/100,0)</f>
        <v/>
      </c>
      <c r="Z224" s="173">
        <f>IF(Z$3="YES",$R224*Z$4/100,0)</f>
        <v/>
      </c>
      <c r="AA224" s="173">
        <f>IF(AA$3="YES",$R224*AA$4/100,0)</f>
        <v/>
      </c>
      <c r="AB224" s="173">
        <f>IF(AB$3="YES",$R224*AB$4/100,0)</f>
        <v/>
      </c>
      <c r="AC224" s="173">
        <f>$R224*AC$4/100</f>
        <v/>
      </c>
      <c r="AD224" s="172">
        <f>SUM(S224:AC224)</f>
        <v/>
      </c>
      <c r="AE224" s="172">
        <f>R224+AD224</f>
        <v/>
      </c>
      <c r="AF224" s="172">
        <f>IF(E224="Make",AE224,AE224/2)</f>
        <v/>
      </c>
      <c r="AG224" s="172">
        <f>((AF224-MOD(AF224,8))/8)+(IF(MOD(AF224,8)=0,0,IF(MOD(AF224,8)&gt;4,1,0.5)))</f>
        <v/>
      </c>
      <c r="AH224" s="174" t="n"/>
      <c r="AI224" s="174" t="n"/>
      <c r="AJ224" s="175">
        <f>ROUNDUP((AH224+AI224+AG224)/3,0)</f>
        <v/>
      </c>
      <c r="AK224" s="47" t="n"/>
    </row>
    <row r="225" ht="15" customHeight="1">
      <c r="A225" s="83" t="n"/>
      <c r="B225" s="49" t="n"/>
      <c r="C225" s="49" t="n"/>
      <c r="D225" s="49" t="n"/>
      <c r="E225" s="43" t="n"/>
      <c r="F225" s="43" t="n"/>
      <c r="G225" s="44" t="n"/>
      <c r="H225" s="45" t="n"/>
      <c r="I225" s="171" t="n"/>
      <c r="J225" s="171" t="n"/>
      <c r="K225" s="171" t="n"/>
      <c r="L225" s="171" t="n"/>
      <c r="M225" s="171" t="n"/>
      <c r="N225" s="171" t="n"/>
      <c r="O225" s="171" t="n"/>
      <c r="P225" s="171" t="n"/>
      <c r="Q225" s="171" t="n"/>
      <c r="R225" s="172">
        <f>_xlfn.CEILING.MATH(SUM(I225:P225)*Q225)</f>
        <v/>
      </c>
      <c r="S225" s="173">
        <f>IF(S$3="YES",$R225*S$4/100,0)</f>
        <v/>
      </c>
      <c r="T225" s="173">
        <f>IF(T$3="YES",$R225*T$4/100,0)</f>
        <v/>
      </c>
      <c r="U225" s="173">
        <f>IF(U$3="YES",$R225*U$4/100,0)</f>
        <v/>
      </c>
      <c r="V225" s="173">
        <f>IF(V$3="YES",$R225*V$4/100,0)</f>
        <v/>
      </c>
      <c r="W225" s="173">
        <f>IF(W$3="YES",$R225*W$4/100,0)</f>
        <v/>
      </c>
      <c r="X225" s="173">
        <f>IF(X$3="YES",$R225*X$4/100,0)</f>
        <v/>
      </c>
      <c r="Y225" s="173">
        <f>IF(Y$3="YES",$R225*Y$4/100,0)</f>
        <v/>
      </c>
      <c r="Z225" s="173">
        <f>IF(Z$3="YES",$R225*Z$4/100,0)</f>
        <v/>
      </c>
      <c r="AA225" s="173">
        <f>IF(AA$3="YES",$R225*AA$4/100,0)</f>
        <v/>
      </c>
      <c r="AB225" s="173">
        <f>IF(AB$3="YES",$R225*AB$4/100,0)</f>
        <v/>
      </c>
      <c r="AC225" s="173">
        <f>$R225*AC$4/100</f>
        <v/>
      </c>
      <c r="AD225" s="172">
        <f>SUM(S225:AC225)</f>
        <v/>
      </c>
      <c r="AE225" s="172">
        <f>R225+AD225</f>
        <v/>
      </c>
      <c r="AF225" s="172">
        <f>IF(E225="Make",AE225,AE225/2)</f>
        <v/>
      </c>
      <c r="AG225" s="172">
        <f>((AF225-MOD(AF225,8))/8)+(IF(MOD(AF225,8)=0,0,IF(MOD(AF225,8)&gt;4,1,0.5)))</f>
        <v/>
      </c>
      <c r="AH225" s="174" t="n"/>
      <c r="AI225" s="174" t="n"/>
      <c r="AJ225" s="175">
        <f>ROUNDUP((AH225+AI225+AG225)/3,0)</f>
        <v/>
      </c>
      <c r="AK225" s="47" t="n"/>
    </row>
    <row r="226" ht="15" customHeight="1">
      <c r="A226" s="83" t="n"/>
      <c r="B226" s="49" t="n"/>
      <c r="C226" s="49" t="n"/>
      <c r="D226" s="49" t="n"/>
      <c r="E226" s="43" t="n"/>
      <c r="F226" s="43" t="n"/>
      <c r="G226" s="44" t="n"/>
      <c r="H226" s="45" t="n"/>
      <c r="I226" s="171" t="n"/>
      <c r="J226" s="171" t="n"/>
      <c r="K226" s="171" t="n"/>
      <c r="L226" s="171" t="n"/>
      <c r="M226" s="171" t="n"/>
      <c r="N226" s="171" t="n"/>
      <c r="O226" s="171" t="n"/>
      <c r="P226" s="171" t="n"/>
      <c r="Q226" s="171" t="n"/>
      <c r="R226" s="172">
        <f>_xlfn.CEILING.MATH(SUM(I226:P226)*Q226)</f>
        <v/>
      </c>
      <c r="S226" s="173">
        <f>IF(S$3="YES",$R226*S$4/100,0)</f>
        <v/>
      </c>
      <c r="T226" s="173">
        <f>IF(T$3="YES",$R226*T$4/100,0)</f>
        <v/>
      </c>
      <c r="U226" s="173">
        <f>IF(U$3="YES",$R226*U$4/100,0)</f>
        <v/>
      </c>
      <c r="V226" s="173">
        <f>IF(V$3="YES",$R226*V$4/100,0)</f>
        <v/>
      </c>
      <c r="W226" s="173">
        <f>IF(W$3="YES",$R226*W$4/100,0)</f>
        <v/>
      </c>
      <c r="X226" s="173">
        <f>IF(X$3="YES",$R226*X$4/100,0)</f>
        <v/>
      </c>
      <c r="Y226" s="173">
        <f>IF(Y$3="YES",$R226*Y$4/100,0)</f>
        <v/>
      </c>
      <c r="Z226" s="173">
        <f>IF(Z$3="YES",$R226*Z$4/100,0)</f>
        <v/>
      </c>
      <c r="AA226" s="173">
        <f>IF(AA$3="YES",$R226*AA$4/100,0)</f>
        <v/>
      </c>
      <c r="AB226" s="173">
        <f>IF(AB$3="YES",$R226*AB$4/100,0)</f>
        <v/>
      </c>
      <c r="AC226" s="173">
        <f>$R226*AC$4/100</f>
        <v/>
      </c>
      <c r="AD226" s="172">
        <f>SUM(S226:AC226)</f>
        <v/>
      </c>
      <c r="AE226" s="172">
        <f>R226+AD226</f>
        <v/>
      </c>
      <c r="AF226" s="172">
        <f>IF(E226="Make",AE226,AE226/2)</f>
        <v/>
      </c>
      <c r="AG226" s="172">
        <f>((AF226-MOD(AF226,8))/8)+(IF(MOD(AF226,8)=0,0,IF(MOD(AF226,8)&gt;4,1,0.5)))</f>
        <v/>
      </c>
      <c r="AH226" s="174" t="n"/>
      <c r="AI226" s="174" t="n"/>
      <c r="AJ226" s="175">
        <f>ROUNDUP((AH226+AI226+AG226)/3,0)</f>
        <v/>
      </c>
      <c r="AK226" s="47" t="n"/>
    </row>
    <row r="227" ht="15" customHeight="1">
      <c r="A227" s="83" t="n"/>
      <c r="B227" s="49" t="n"/>
      <c r="C227" s="49" t="n"/>
      <c r="D227" s="49" t="n"/>
      <c r="E227" s="43" t="n"/>
      <c r="F227" s="43" t="n"/>
      <c r="G227" s="44" t="n"/>
      <c r="H227" s="45" t="n"/>
      <c r="I227" s="171" t="n"/>
      <c r="J227" s="171" t="n"/>
      <c r="K227" s="171" t="n"/>
      <c r="L227" s="171" t="n"/>
      <c r="M227" s="171" t="n"/>
      <c r="N227" s="171" t="n"/>
      <c r="O227" s="171" t="n"/>
      <c r="P227" s="171" t="n"/>
      <c r="Q227" s="171" t="n"/>
      <c r="R227" s="172">
        <f>_xlfn.CEILING.MATH(SUM(I227:P227)*Q227)</f>
        <v/>
      </c>
      <c r="S227" s="173">
        <f>IF(S$3="YES",$R227*S$4/100,0)</f>
        <v/>
      </c>
      <c r="T227" s="173">
        <f>IF(T$3="YES",$R227*T$4/100,0)</f>
        <v/>
      </c>
      <c r="U227" s="173">
        <f>IF(U$3="YES",$R227*U$4/100,0)</f>
        <v/>
      </c>
      <c r="V227" s="173">
        <f>IF(V$3="YES",$R227*V$4/100,0)</f>
        <v/>
      </c>
      <c r="W227" s="173">
        <f>IF(W$3="YES",$R227*W$4/100,0)</f>
        <v/>
      </c>
      <c r="X227" s="173">
        <f>IF(X$3="YES",$R227*X$4/100,0)</f>
        <v/>
      </c>
      <c r="Y227" s="173">
        <f>IF(Y$3="YES",$R227*Y$4/100,0)</f>
        <v/>
      </c>
      <c r="Z227" s="173">
        <f>IF(Z$3="YES",$R227*Z$4/100,0)</f>
        <v/>
      </c>
      <c r="AA227" s="173">
        <f>IF(AA$3="YES",$R227*AA$4/100,0)</f>
        <v/>
      </c>
      <c r="AB227" s="173">
        <f>IF(AB$3="YES",$R227*AB$4/100,0)</f>
        <v/>
      </c>
      <c r="AC227" s="173">
        <f>$R227*AC$4/100</f>
        <v/>
      </c>
      <c r="AD227" s="172">
        <f>SUM(S227:AC227)</f>
        <v/>
      </c>
      <c r="AE227" s="172">
        <f>R227+AD227</f>
        <v/>
      </c>
      <c r="AF227" s="172">
        <f>IF(E227="Make",AE227,AE227/2)</f>
        <v/>
      </c>
      <c r="AG227" s="172">
        <f>((AF227-MOD(AF227,8))/8)+(IF(MOD(AF227,8)=0,0,IF(MOD(AF227,8)&gt;4,1,0.5)))</f>
        <v/>
      </c>
      <c r="AH227" s="174" t="n"/>
      <c r="AI227" s="174" t="n"/>
      <c r="AJ227" s="175">
        <f>ROUNDUP((AH227+AI227+AG227)/3,0)</f>
        <v/>
      </c>
      <c r="AK227" s="47" t="n"/>
    </row>
    <row r="228" ht="15" customHeight="1">
      <c r="A228" s="83" t="n"/>
      <c r="B228" s="49" t="n"/>
      <c r="C228" s="49" t="n"/>
      <c r="D228" s="49" t="n"/>
      <c r="E228" s="43" t="n"/>
      <c r="F228" s="43" t="n"/>
      <c r="G228" s="44" t="n"/>
      <c r="H228" s="45" t="n"/>
      <c r="I228" s="171" t="n"/>
      <c r="J228" s="171" t="n"/>
      <c r="K228" s="171" t="n"/>
      <c r="L228" s="171" t="n"/>
      <c r="M228" s="171" t="n"/>
      <c r="N228" s="171" t="n"/>
      <c r="O228" s="171" t="n"/>
      <c r="P228" s="171" t="n"/>
      <c r="Q228" s="171" t="n"/>
      <c r="R228" s="172">
        <f>_xlfn.CEILING.MATH(SUM(I228:P228)*Q228)</f>
        <v/>
      </c>
      <c r="S228" s="173">
        <f>IF(S$3="YES",$R228*S$4/100,0)</f>
        <v/>
      </c>
      <c r="T228" s="173">
        <f>IF(T$3="YES",$R228*T$4/100,0)</f>
        <v/>
      </c>
      <c r="U228" s="173">
        <f>IF(U$3="YES",$R228*U$4/100,0)</f>
        <v/>
      </c>
      <c r="V228" s="173">
        <f>IF(V$3="YES",$R228*V$4/100,0)</f>
        <v/>
      </c>
      <c r="W228" s="173">
        <f>IF(W$3="YES",$R228*W$4/100,0)</f>
        <v/>
      </c>
      <c r="X228" s="173">
        <f>IF(X$3="YES",$R228*X$4/100,0)</f>
        <v/>
      </c>
      <c r="Y228" s="173">
        <f>IF(Y$3="YES",$R228*Y$4/100,0)</f>
        <v/>
      </c>
      <c r="Z228" s="173">
        <f>IF(Z$3="YES",$R228*Z$4/100,0)</f>
        <v/>
      </c>
      <c r="AA228" s="173">
        <f>IF(AA$3="YES",$R228*AA$4/100,0)</f>
        <v/>
      </c>
      <c r="AB228" s="173">
        <f>IF(AB$3="YES",$R228*AB$4/100,0)</f>
        <v/>
      </c>
      <c r="AC228" s="173">
        <f>$R228*AC$4/100</f>
        <v/>
      </c>
      <c r="AD228" s="172">
        <f>SUM(S228:AC228)</f>
        <v/>
      </c>
      <c r="AE228" s="172">
        <f>R228+AD228</f>
        <v/>
      </c>
      <c r="AF228" s="172">
        <f>IF(E228="Make",AE228,AE228/2)</f>
        <v/>
      </c>
      <c r="AG228" s="172">
        <f>((AF228-MOD(AF228,8))/8)+(IF(MOD(AF228,8)=0,0,IF(MOD(AF228,8)&gt;4,1,0.5)))</f>
        <v/>
      </c>
      <c r="AH228" s="174" t="n"/>
      <c r="AI228" s="174" t="n"/>
      <c r="AJ228" s="175">
        <f>ROUNDUP((AH228+AI228+AG228)/3,0)</f>
        <v/>
      </c>
      <c r="AK228" s="47" t="n"/>
    </row>
    <row r="229" ht="15" customHeight="1">
      <c r="A229" s="83" t="n"/>
      <c r="B229" s="49" t="n"/>
      <c r="C229" s="49" t="n"/>
      <c r="D229" s="49" t="n"/>
      <c r="E229" s="43" t="n"/>
      <c r="F229" s="43" t="n"/>
      <c r="G229" s="44" t="n"/>
      <c r="H229" s="45" t="n"/>
      <c r="I229" s="171" t="n"/>
      <c r="J229" s="171" t="n"/>
      <c r="K229" s="171" t="n"/>
      <c r="L229" s="171" t="n"/>
      <c r="M229" s="171" t="n"/>
      <c r="N229" s="171" t="n"/>
      <c r="O229" s="171" t="n"/>
      <c r="P229" s="171" t="n"/>
      <c r="Q229" s="171" t="n"/>
      <c r="R229" s="172">
        <f>_xlfn.CEILING.MATH(SUM(I229:P229)*Q229)</f>
        <v/>
      </c>
      <c r="S229" s="173">
        <f>IF(S$3="YES",$R229*S$4/100,0)</f>
        <v/>
      </c>
      <c r="T229" s="173">
        <f>IF(T$3="YES",$R229*T$4/100,0)</f>
        <v/>
      </c>
      <c r="U229" s="173">
        <f>IF(U$3="YES",$R229*U$4/100,0)</f>
        <v/>
      </c>
      <c r="V229" s="173">
        <f>IF(V$3="YES",$R229*V$4/100,0)</f>
        <v/>
      </c>
      <c r="W229" s="173">
        <f>IF(W$3="YES",$R229*W$4/100,0)</f>
        <v/>
      </c>
      <c r="X229" s="173">
        <f>IF(X$3="YES",$R229*X$4/100,0)</f>
        <v/>
      </c>
      <c r="Y229" s="173">
        <f>IF(Y$3="YES",$R229*Y$4/100,0)</f>
        <v/>
      </c>
      <c r="Z229" s="173">
        <f>IF(Z$3="YES",$R229*Z$4/100,0)</f>
        <v/>
      </c>
      <c r="AA229" s="173">
        <f>IF(AA$3="YES",$R229*AA$4/100,0)</f>
        <v/>
      </c>
      <c r="AB229" s="173">
        <f>IF(AB$3="YES",$R229*AB$4/100,0)</f>
        <v/>
      </c>
      <c r="AC229" s="173">
        <f>$R229*AC$4/100</f>
        <v/>
      </c>
      <c r="AD229" s="172">
        <f>SUM(S229:AC229)</f>
        <v/>
      </c>
      <c r="AE229" s="172">
        <f>R229+AD229</f>
        <v/>
      </c>
      <c r="AF229" s="172">
        <f>IF(E229="Make",AE229,AE229/2)</f>
        <v/>
      </c>
      <c r="AG229" s="172">
        <f>((AF229-MOD(AF229,8))/8)+(IF(MOD(AF229,8)=0,0,IF(MOD(AF229,8)&gt;4,1,0.5)))</f>
        <v/>
      </c>
      <c r="AH229" s="174" t="n"/>
      <c r="AI229" s="174" t="n"/>
      <c r="AJ229" s="175">
        <f>ROUNDUP((AH229+AI229+AG229)/3,0)</f>
        <v/>
      </c>
      <c r="AK229" s="47" t="n"/>
    </row>
    <row r="230" ht="15" customHeight="1">
      <c r="A230" s="83" t="n"/>
      <c r="B230" s="49" t="n"/>
      <c r="C230" s="49" t="n"/>
      <c r="D230" s="49" t="n"/>
      <c r="E230" s="43" t="n"/>
      <c r="F230" s="43" t="n"/>
      <c r="G230" s="44" t="n"/>
      <c r="H230" s="45" t="n"/>
      <c r="I230" s="171" t="n"/>
      <c r="J230" s="171" t="n"/>
      <c r="K230" s="171" t="n"/>
      <c r="L230" s="171" t="n"/>
      <c r="M230" s="171" t="n"/>
      <c r="N230" s="171" t="n"/>
      <c r="O230" s="171" t="n"/>
      <c r="P230" s="171" t="n"/>
      <c r="Q230" s="171" t="n"/>
      <c r="R230" s="172">
        <f>_xlfn.CEILING.MATH(SUM(I230:P230)*Q230)</f>
        <v/>
      </c>
      <c r="S230" s="173">
        <f>IF(S$3="YES",$R230*S$4/100,0)</f>
        <v/>
      </c>
      <c r="T230" s="173">
        <f>IF(T$3="YES",$R230*T$4/100,0)</f>
        <v/>
      </c>
      <c r="U230" s="173">
        <f>IF(U$3="YES",$R230*U$4/100,0)</f>
        <v/>
      </c>
      <c r="V230" s="173">
        <f>IF(V$3="YES",$R230*V$4/100,0)</f>
        <v/>
      </c>
      <c r="W230" s="173">
        <f>IF(W$3="YES",$R230*W$4/100,0)</f>
        <v/>
      </c>
      <c r="X230" s="173">
        <f>IF(X$3="YES",$R230*X$4/100,0)</f>
        <v/>
      </c>
      <c r="Y230" s="173">
        <f>IF(Y$3="YES",$R230*Y$4/100,0)</f>
        <v/>
      </c>
      <c r="Z230" s="173">
        <f>IF(Z$3="YES",$R230*Z$4/100,0)</f>
        <v/>
      </c>
      <c r="AA230" s="173">
        <f>IF(AA$3="YES",$R230*AA$4/100,0)</f>
        <v/>
      </c>
      <c r="AB230" s="173">
        <f>IF(AB$3="YES",$R230*AB$4/100,0)</f>
        <v/>
      </c>
      <c r="AC230" s="173">
        <f>$R230*AC$4/100</f>
        <v/>
      </c>
      <c r="AD230" s="172">
        <f>SUM(S230:AC230)</f>
        <v/>
      </c>
      <c r="AE230" s="172">
        <f>R230+AD230</f>
        <v/>
      </c>
      <c r="AF230" s="172">
        <f>IF(E230="Make",AE230,AE230/2)</f>
        <v/>
      </c>
      <c r="AG230" s="172">
        <f>((AF230-MOD(AF230,8))/8)+(IF(MOD(AF230,8)=0,0,IF(MOD(AF230,8)&gt;4,1,0.5)))</f>
        <v/>
      </c>
      <c r="AH230" s="174" t="n"/>
      <c r="AI230" s="174" t="n"/>
      <c r="AJ230" s="175">
        <f>ROUNDUP((AH230+AI230+AG230)/3,0)</f>
        <v/>
      </c>
      <c r="AK230" s="47" t="n"/>
    </row>
    <row r="231" ht="15" customHeight="1">
      <c r="A231" s="83" t="n"/>
      <c r="B231" s="49" t="n"/>
      <c r="C231" s="49" t="n"/>
      <c r="D231" s="49" t="n"/>
      <c r="E231" s="43" t="n"/>
      <c r="F231" s="43" t="n"/>
      <c r="G231" s="44" t="n"/>
      <c r="H231" s="45" t="n"/>
      <c r="I231" s="171" t="n"/>
      <c r="J231" s="171" t="n"/>
      <c r="K231" s="171" t="n"/>
      <c r="L231" s="171" t="n"/>
      <c r="M231" s="171" t="n"/>
      <c r="N231" s="171" t="n"/>
      <c r="O231" s="171" t="n"/>
      <c r="P231" s="171" t="n"/>
      <c r="Q231" s="171" t="n"/>
      <c r="R231" s="172">
        <f>_xlfn.CEILING.MATH(SUM(I231:P231)*Q231)</f>
        <v/>
      </c>
      <c r="S231" s="173">
        <f>IF(S$3="YES",$R231*S$4/100,0)</f>
        <v/>
      </c>
      <c r="T231" s="173">
        <f>IF(T$3="YES",$R231*T$4/100,0)</f>
        <v/>
      </c>
      <c r="U231" s="173">
        <f>IF(U$3="YES",$R231*U$4/100,0)</f>
        <v/>
      </c>
      <c r="V231" s="173">
        <f>IF(V$3="YES",$R231*V$4/100,0)</f>
        <v/>
      </c>
      <c r="W231" s="173">
        <f>IF(W$3="YES",$R231*W$4/100,0)</f>
        <v/>
      </c>
      <c r="X231" s="173">
        <f>IF(X$3="YES",$R231*X$4/100,0)</f>
        <v/>
      </c>
      <c r="Y231" s="173">
        <f>IF(Y$3="YES",$R231*Y$4/100,0)</f>
        <v/>
      </c>
      <c r="Z231" s="173">
        <f>IF(Z$3="YES",$R231*Z$4/100,0)</f>
        <v/>
      </c>
      <c r="AA231" s="173">
        <f>IF(AA$3="YES",$R231*AA$4/100,0)</f>
        <v/>
      </c>
      <c r="AB231" s="173">
        <f>IF(AB$3="YES",$R231*AB$4/100,0)</f>
        <v/>
      </c>
      <c r="AC231" s="173">
        <f>$R231*AC$4/100</f>
        <v/>
      </c>
      <c r="AD231" s="172">
        <f>SUM(S231:AC231)</f>
        <v/>
      </c>
      <c r="AE231" s="172">
        <f>R231+AD231</f>
        <v/>
      </c>
      <c r="AF231" s="172">
        <f>IF(E231="Make",AE231,AE231/2)</f>
        <v/>
      </c>
      <c r="AG231" s="172">
        <f>((AF231-MOD(AF231,8))/8)+(IF(MOD(AF231,8)=0,0,IF(MOD(AF231,8)&gt;4,1,0.5)))</f>
        <v/>
      </c>
      <c r="AH231" s="174" t="n"/>
      <c r="AI231" s="174" t="n"/>
      <c r="AJ231" s="175">
        <f>ROUNDUP((AH231+AI231+AG231)/3,0)</f>
        <v/>
      </c>
      <c r="AK231" s="47" t="n"/>
    </row>
    <row r="232" ht="15" customHeight="1">
      <c r="A232" s="83" t="n"/>
      <c r="B232" s="49" t="n"/>
      <c r="C232" s="49" t="n"/>
      <c r="D232" s="49" t="n"/>
      <c r="E232" s="43" t="n"/>
      <c r="F232" s="43" t="n"/>
      <c r="G232" s="44" t="n"/>
      <c r="H232" s="45" t="n"/>
      <c r="I232" s="171" t="n"/>
      <c r="J232" s="171" t="n"/>
      <c r="K232" s="171" t="n"/>
      <c r="L232" s="171" t="n"/>
      <c r="M232" s="171" t="n"/>
      <c r="N232" s="171" t="n"/>
      <c r="O232" s="171" t="n"/>
      <c r="P232" s="171" t="n"/>
      <c r="Q232" s="171" t="n"/>
      <c r="R232" s="172">
        <f>_xlfn.CEILING.MATH(SUM(I232:P232)*Q232)</f>
        <v/>
      </c>
      <c r="S232" s="173">
        <f>IF(S$3="YES",$R232*S$4/100,0)</f>
        <v/>
      </c>
      <c r="T232" s="173">
        <f>IF(T$3="YES",$R232*T$4/100,0)</f>
        <v/>
      </c>
      <c r="U232" s="173">
        <f>IF(U$3="YES",$R232*U$4/100,0)</f>
        <v/>
      </c>
      <c r="V232" s="173">
        <f>IF(V$3="YES",$R232*V$4/100,0)</f>
        <v/>
      </c>
      <c r="W232" s="173">
        <f>IF(W$3="YES",$R232*W$4/100,0)</f>
        <v/>
      </c>
      <c r="X232" s="173">
        <f>IF(X$3="YES",$R232*X$4/100,0)</f>
        <v/>
      </c>
      <c r="Y232" s="173">
        <f>IF(Y$3="YES",$R232*Y$4/100,0)</f>
        <v/>
      </c>
      <c r="Z232" s="173">
        <f>IF(Z$3="YES",$R232*Z$4/100,0)</f>
        <v/>
      </c>
      <c r="AA232" s="173">
        <f>IF(AA$3="YES",$R232*AA$4/100,0)</f>
        <v/>
      </c>
      <c r="AB232" s="173">
        <f>IF(AB$3="YES",$R232*AB$4/100,0)</f>
        <v/>
      </c>
      <c r="AC232" s="173">
        <f>$R232*AC$4/100</f>
        <v/>
      </c>
      <c r="AD232" s="172">
        <f>SUM(S232:AC232)</f>
        <v/>
      </c>
      <c r="AE232" s="172">
        <f>R232+AD232</f>
        <v/>
      </c>
      <c r="AF232" s="172">
        <f>IF(E232="Make",AE232,AE232/2)</f>
        <v/>
      </c>
      <c r="AG232" s="172">
        <f>((AF232-MOD(AF232,8))/8)+(IF(MOD(AF232,8)=0,0,IF(MOD(AF232,8)&gt;4,1,0.5)))</f>
        <v/>
      </c>
      <c r="AH232" s="174" t="n"/>
      <c r="AI232" s="174" t="n"/>
      <c r="AJ232" s="175">
        <f>ROUNDUP((AH232+AI232+AG232)/3,0)</f>
        <v/>
      </c>
      <c r="AK232" s="47" t="n"/>
    </row>
    <row r="233" ht="15" customHeight="1">
      <c r="A233" s="83" t="n"/>
      <c r="B233" s="49" t="n"/>
      <c r="C233" s="49" t="n"/>
      <c r="D233" s="49" t="n"/>
      <c r="E233" s="43" t="n"/>
      <c r="F233" s="43" t="n"/>
      <c r="G233" s="44" t="n"/>
      <c r="H233" s="45" t="n"/>
      <c r="I233" s="171" t="n"/>
      <c r="J233" s="171" t="n"/>
      <c r="K233" s="171" t="n"/>
      <c r="L233" s="171" t="n"/>
      <c r="M233" s="171" t="n"/>
      <c r="N233" s="171" t="n"/>
      <c r="O233" s="171" t="n"/>
      <c r="P233" s="171" t="n"/>
      <c r="Q233" s="171" t="n"/>
      <c r="R233" s="172">
        <f>_xlfn.CEILING.MATH(SUM(I233:P233)*Q233)</f>
        <v/>
      </c>
      <c r="S233" s="173">
        <f>IF(S$3="YES",$R233*S$4/100,0)</f>
        <v/>
      </c>
      <c r="T233" s="173">
        <f>IF(T$3="YES",$R233*T$4/100,0)</f>
        <v/>
      </c>
      <c r="U233" s="173">
        <f>IF(U$3="YES",$R233*U$4/100,0)</f>
        <v/>
      </c>
      <c r="V233" s="173">
        <f>IF(V$3="YES",$R233*V$4/100,0)</f>
        <v/>
      </c>
      <c r="W233" s="173">
        <f>IF(W$3="YES",$R233*W$4/100,0)</f>
        <v/>
      </c>
      <c r="X233" s="173">
        <f>IF(X$3="YES",$R233*X$4/100,0)</f>
        <v/>
      </c>
      <c r="Y233" s="173">
        <f>IF(Y$3="YES",$R233*Y$4/100,0)</f>
        <v/>
      </c>
      <c r="Z233" s="173">
        <f>IF(Z$3="YES",$R233*Z$4/100,0)</f>
        <v/>
      </c>
      <c r="AA233" s="173">
        <f>IF(AA$3="YES",$R233*AA$4/100,0)</f>
        <v/>
      </c>
      <c r="AB233" s="173">
        <f>IF(AB$3="YES",$R233*AB$4/100,0)</f>
        <v/>
      </c>
      <c r="AC233" s="173">
        <f>$R233*AC$4/100</f>
        <v/>
      </c>
      <c r="AD233" s="172">
        <f>SUM(S233:AC233)</f>
        <v/>
      </c>
      <c r="AE233" s="172">
        <f>R233+AD233</f>
        <v/>
      </c>
      <c r="AF233" s="172">
        <f>IF(E233="Make",AE233,AE233/2)</f>
        <v/>
      </c>
      <c r="AG233" s="172">
        <f>((AF233-MOD(AF233,8))/8)+(IF(MOD(AF233,8)=0,0,IF(MOD(AF233,8)&gt;4,1,0.5)))</f>
        <v/>
      </c>
      <c r="AH233" s="174" t="n"/>
      <c r="AI233" s="174" t="n"/>
      <c r="AJ233" s="175">
        <f>ROUNDUP((AH233+AI233+AG233)/3,0)</f>
        <v/>
      </c>
      <c r="AK233" s="47" t="n"/>
    </row>
    <row r="234" ht="15" customHeight="1">
      <c r="A234" s="83" t="n"/>
      <c r="B234" s="49" t="n"/>
      <c r="C234" s="49" t="n"/>
      <c r="D234" s="49" t="n"/>
      <c r="E234" s="43" t="n"/>
      <c r="F234" s="43" t="n"/>
      <c r="G234" s="44" t="n"/>
      <c r="H234" s="45" t="n"/>
      <c r="I234" s="171" t="n"/>
      <c r="J234" s="171" t="n"/>
      <c r="K234" s="171" t="n"/>
      <c r="L234" s="171" t="n"/>
      <c r="M234" s="171" t="n"/>
      <c r="N234" s="171" t="n"/>
      <c r="O234" s="171" t="n"/>
      <c r="P234" s="171" t="n"/>
      <c r="Q234" s="171" t="n"/>
      <c r="R234" s="172">
        <f>_xlfn.CEILING.MATH(SUM(I234:P234)*Q234)</f>
        <v/>
      </c>
      <c r="S234" s="173">
        <f>IF(S$3="YES",$R234*S$4/100,0)</f>
        <v/>
      </c>
      <c r="T234" s="173">
        <f>IF(T$3="YES",$R234*T$4/100,0)</f>
        <v/>
      </c>
      <c r="U234" s="173">
        <f>IF(U$3="YES",$R234*U$4/100,0)</f>
        <v/>
      </c>
      <c r="V234" s="173">
        <f>IF(V$3="YES",$R234*V$4/100,0)</f>
        <v/>
      </c>
      <c r="W234" s="173">
        <f>IF(W$3="YES",$R234*W$4/100,0)</f>
        <v/>
      </c>
      <c r="X234" s="173">
        <f>IF(X$3="YES",$R234*X$4/100,0)</f>
        <v/>
      </c>
      <c r="Y234" s="173">
        <f>IF(Y$3="YES",$R234*Y$4/100,0)</f>
        <v/>
      </c>
      <c r="Z234" s="173">
        <f>IF(Z$3="YES",$R234*Z$4/100,0)</f>
        <v/>
      </c>
      <c r="AA234" s="173">
        <f>IF(AA$3="YES",$R234*AA$4/100,0)</f>
        <v/>
      </c>
      <c r="AB234" s="173">
        <f>IF(AB$3="YES",$R234*AB$4/100,0)</f>
        <v/>
      </c>
      <c r="AC234" s="173">
        <f>$R234*AC$4/100</f>
        <v/>
      </c>
      <c r="AD234" s="172">
        <f>SUM(S234:AC234)</f>
        <v/>
      </c>
      <c r="AE234" s="172">
        <f>R234+AD234</f>
        <v/>
      </c>
      <c r="AF234" s="172">
        <f>IF(E234="Make",AE234,AE234/2)</f>
        <v/>
      </c>
      <c r="AG234" s="172">
        <f>((AF234-MOD(AF234,8))/8)+(IF(MOD(AF234,8)=0,0,IF(MOD(AF234,8)&gt;4,1,0.5)))</f>
        <v/>
      </c>
      <c r="AH234" s="174" t="n"/>
      <c r="AI234" s="174" t="n"/>
      <c r="AJ234" s="175">
        <f>ROUNDUP((AH234+AI234+AG234)/3,0)</f>
        <v/>
      </c>
      <c r="AK234" s="47" t="n"/>
    </row>
    <row r="235" ht="15" customHeight="1">
      <c r="A235" s="83" t="n"/>
      <c r="B235" s="49" t="n"/>
      <c r="C235" s="49" t="n"/>
      <c r="D235" s="49" t="n"/>
      <c r="E235" s="43" t="n"/>
      <c r="F235" s="43" t="n"/>
      <c r="G235" s="44" t="n"/>
      <c r="H235" s="45" t="n"/>
      <c r="I235" s="171" t="n"/>
      <c r="J235" s="171" t="n"/>
      <c r="K235" s="171" t="n"/>
      <c r="L235" s="171" t="n"/>
      <c r="M235" s="171" t="n"/>
      <c r="N235" s="171" t="n"/>
      <c r="O235" s="171" t="n"/>
      <c r="P235" s="171" t="n"/>
      <c r="Q235" s="171" t="n"/>
      <c r="R235" s="172">
        <f>_xlfn.CEILING.MATH(SUM(I235:P235)*Q235)</f>
        <v/>
      </c>
      <c r="S235" s="173">
        <f>IF(S$3="YES",$R235*S$4/100,0)</f>
        <v/>
      </c>
      <c r="T235" s="173">
        <f>IF(T$3="YES",$R235*T$4/100,0)</f>
        <v/>
      </c>
      <c r="U235" s="173">
        <f>IF(U$3="YES",$R235*U$4/100,0)</f>
        <v/>
      </c>
      <c r="V235" s="173">
        <f>IF(V$3="YES",$R235*V$4/100,0)</f>
        <v/>
      </c>
      <c r="W235" s="173">
        <f>IF(W$3="YES",$R235*W$4/100,0)</f>
        <v/>
      </c>
      <c r="X235" s="173">
        <f>IF(X$3="YES",$R235*X$4/100,0)</f>
        <v/>
      </c>
      <c r="Y235" s="173">
        <f>IF(Y$3="YES",$R235*Y$4/100,0)</f>
        <v/>
      </c>
      <c r="Z235" s="173">
        <f>IF(Z$3="YES",$R235*Z$4/100,0)</f>
        <v/>
      </c>
      <c r="AA235" s="173">
        <f>IF(AA$3="YES",$R235*AA$4/100,0)</f>
        <v/>
      </c>
      <c r="AB235" s="173">
        <f>IF(AB$3="YES",$R235*AB$4/100,0)</f>
        <v/>
      </c>
      <c r="AC235" s="173">
        <f>$R235*AC$4/100</f>
        <v/>
      </c>
      <c r="AD235" s="172">
        <f>SUM(S235:AC235)</f>
        <v/>
      </c>
      <c r="AE235" s="172">
        <f>R235+AD235</f>
        <v/>
      </c>
      <c r="AF235" s="172">
        <f>IF(E235="Make",AE235,AE235/2)</f>
        <v/>
      </c>
      <c r="AG235" s="172">
        <f>((AF235-MOD(AF235,8))/8)+(IF(MOD(AF235,8)=0,0,IF(MOD(AF235,8)&gt;4,1,0.5)))</f>
        <v/>
      </c>
      <c r="AH235" s="174" t="n"/>
      <c r="AI235" s="174" t="n"/>
      <c r="AJ235" s="175">
        <f>ROUNDUP((AH235+AI235+AG235)/3,0)</f>
        <v/>
      </c>
      <c r="AK235" s="47" t="n"/>
    </row>
    <row r="236" ht="15" customHeight="1">
      <c r="A236" s="83" t="n"/>
      <c r="B236" s="49" t="n"/>
      <c r="C236" s="49" t="n"/>
      <c r="D236" s="49" t="n"/>
      <c r="E236" s="43" t="n"/>
      <c r="F236" s="43" t="n"/>
      <c r="G236" s="44" t="n"/>
      <c r="H236" s="45" t="n"/>
      <c r="I236" s="171" t="n"/>
      <c r="J236" s="171" t="n"/>
      <c r="K236" s="171" t="n"/>
      <c r="L236" s="171" t="n"/>
      <c r="M236" s="171" t="n"/>
      <c r="N236" s="171" t="n"/>
      <c r="O236" s="171" t="n"/>
      <c r="P236" s="171" t="n"/>
      <c r="Q236" s="171" t="n"/>
      <c r="R236" s="172">
        <f>_xlfn.CEILING.MATH(SUM(I236:P236)*Q236)</f>
        <v/>
      </c>
      <c r="S236" s="173">
        <f>IF(S$3="YES",$R236*S$4/100,0)</f>
        <v/>
      </c>
      <c r="T236" s="173">
        <f>IF(T$3="YES",$R236*T$4/100,0)</f>
        <v/>
      </c>
      <c r="U236" s="173">
        <f>IF(U$3="YES",$R236*U$4/100,0)</f>
        <v/>
      </c>
      <c r="V236" s="173">
        <f>IF(V$3="YES",$R236*V$4/100,0)</f>
        <v/>
      </c>
      <c r="W236" s="173">
        <f>IF(W$3="YES",$R236*W$4/100,0)</f>
        <v/>
      </c>
      <c r="X236" s="173">
        <f>IF(X$3="YES",$R236*X$4/100,0)</f>
        <v/>
      </c>
      <c r="Y236" s="173">
        <f>IF(Y$3="YES",$R236*Y$4/100,0)</f>
        <v/>
      </c>
      <c r="Z236" s="173">
        <f>IF(Z$3="YES",$R236*Z$4/100,0)</f>
        <v/>
      </c>
      <c r="AA236" s="173">
        <f>IF(AA$3="YES",$R236*AA$4/100,0)</f>
        <v/>
      </c>
      <c r="AB236" s="173">
        <f>IF(AB$3="YES",$R236*AB$4/100,0)</f>
        <v/>
      </c>
      <c r="AC236" s="173">
        <f>$R236*AC$4/100</f>
        <v/>
      </c>
      <c r="AD236" s="172">
        <f>SUM(S236:AC236)</f>
        <v/>
      </c>
      <c r="AE236" s="172">
        <f>R236+AD236</f>
        <v/>
      </c>
      <c r="AF236" s="172">
        <f>IF(E236="Make",AE236,AE236/2)</f>
        <v/>
      </c>
      <c r="AG236" s="172">
        <f>((AF236-MOD(AF236,8))/8)+(IF(MOD(AF236,8)=0,0,IF(MOD(AF236,8)&gt;4,1,0.5)))</f>
        <v/>
      </c>
      <c r="AH236" s="174" t="n"/>
      <c r="AI236" s="174" t="n"/>
      <c r="AJ236" s="175">
        <f>ROUNDUP((AH236+AI236+AG236)/3,0)</f>
        <v/>
      </c>
      <c r="AK236" s="47" t="n"/>
    </row>
    <row r="237" ht="15" customHeight="1">
      <c r="A237" s="83" t="n"/>
      <c r="B237" s="49" t="n"/>
      <c r="C237" s="49" t="n"/>
      <c r="D237" s="49" t="n"/>
      <c r="E237" s="43" t="n"/>
      <c r="F237" s="43" t="n"/>
      <c r="G237" s="44" t="n"/>
      <c r="H237" s="45" t="n"/>
      <c r="I237" s="171" t="n"/>
      <c r="J237" s="171" t="n"/>
      <c r="K237" s="171" t="n"/>
      <c r="L237" s="171" t="n"/>
      <c r="M237" s="171" t="n"/>
      <c r="N237" s="171" t="n"/>
      <c r="O237" s="171" t="n"/>
      <c r="P237" s="171" t="n"/>
      <c r="Q237" s="171" t="n"/>
      <c r="R237" s="172">
        <f>_xlfn.CEILING.MATH(SUM(I237:P237)*Q237)</f>
        <v/>
      </c>
      <c r="S237" s="173">
        <f>IF(S$3="YES",$R237*S$4/100,0)</f>
        <v/>
      </c>
      <c r="T237" s="173">
        <f>IF(T$3="YES",$R237*T$4/100,0)</f>
        <v/>
      </c>
      <c r="U237" s="173">
        <f>IF(U$3="YES",$R237*U$4/100,0)</f>
        <v/>
      </c>
      <c r="V237" s="173">
        <f>IF(V$3="YES",$R237*V$4/100,0)</f>
        <v/>
      </c>
      <c r="W237" s="173">
        <f>IF(W$3="YES",$R237*W$4/100,0)</f>
        <v/>
      </c>
      <c r="X237" s="173">
        <f>IF(X$3="YES",$R237*X$4/100,0)</f>
        <v/>
      </c>
      <c r="Y237" s="173">
        <f>IF(Y$3="YES",$R237*Y$4/100,0)</f>
        <v/>
      </c>
      <c r="Z237" s="173">
        <f>IF(Z$3="YES",$R237*Z$4/100,0)</f>
        <v/>
      </c>
      <c r="AA237" s="173">
        <f>IF(AA$3="YES",$R237*AA$4/100,0)</f>
        <v/>
      </c>
      <c r="AB237" s="173">
        <f>IF(AB$3="YES",$R237*AB$4/100,0)</f>
        <v/>
      </c>
      <c r="AC237" s="173">
        <f>$R237*AC$4/100</f>
        <v/>
      </c>
      <c r="AD237" s="172">
        <f>SUM(S237:AC237)</f>
        <v/>
      </c>
      <c r="AE237" s="172">
        <f>R237+AD237</f>
        <v/>
      </c>
      <c r="AF237" s="172">
        <f>IF(E237="Make",AE237,AE237/2)</f>
        <v/>
      </c>
      <c r="AG237" s="172">
        <f>((AF237-MOD(AF237,8))/8)+(IF(MOD(AF237,8)=0,0,IF(MOD(AF237,8)&gt;4,1,0.5)))</f>
        <v/>
      </c>
      <c r="AH237" s="174" t="n"/>
      <c r="AI237" s="174" t="n"/>
      <c r="AJ237" s="175">
        <f>ROUNDUP((AH237+AI237+AG237)/3,0)</f>
        <v/>
      </c>
      <c r="AK237" s="47" t="n"/>
    </row>
    <row r="238" ht="15" customHeight="1">
      <c r="A238" s="83" t="n"/>
      <c r="B238" s="49" t="n"/>
      <c r="C238" s="49" t="n"/>
      <c r="D238" s="49" t="n"/>
      <c r="E238" s="43" t="n"/>
      <c r="F238" s="43" t="n"/>
      <c r="G238" s="44" t="n"/>
      <c r="H238" s="45" t="n"/>
      <c r="I238" s="171" t="n"/>
      <c r="J238" s="171" t="n"/>
      <c r="K238" s="171" t="n"/>
      <c r="L238" s="171" t="n"/>
      <c r="M238" s="171" t="n"/>
      <c r="N238" s="171" t="n"/>
      <c r="O238" s="171" t="n"/>
      <c r="P238" s="171" t="n"/>
      <c r="Q238" s="171" t="n"/>
      <c r="R238" s="172">
        <f>_xlfn.CEILING.MATH(SUM(I238:P238)*Q238)</f>
        <v/>
      </c>
      <c r="S238" s="173">
        <f>IF(S$3="YES",$R238*S$4/100,0)</f>
        <v/>
      </c>
      <c r="T238" s="173">
        <f>IF(T$3="YES",$R238*T$4/100,0)</f>
        <v/>
      </c>
      <c r="U238" s="173">
        <f>IF(U$3="YES",$R238*U$4/100,0)</f>
        <v/>
      </c>
      <c r="V238" s="173">
        <f>IF(V$3="YES",$R238*V$4/100,0)</f>
        <v/>
      </c>
      <c r="W238" s="173">
        <f>IF(W$3="YES",$R238*W$4/100,0)</f>
        <v/>
      </c>
      <c r="X238" s="173">
        <f>IF(X$3="YES",$R238*X$4/100,0)</f>
        <v/>
      </c>
      <c r="Y238" s="173">
        <f>IF(Y$3="YES",$R238*Y$4/100,0)</f>
        <v/>
      </c>
      <c r="Z238" s="173">
        <f>IF(Z$3="YES",$R238*Z$4/100,0)</f>
        <v/>
      </c>
      <c r="AA238" s="173">
        <f>IF(AA$3="YES",$R238*AA$4/100,0)</f>
        <v/>
      </c>
      <c r="AB238" s="173">
        <f>IF(AB$3="YES",$R238*AB$4/100,0)</f>
        <v/>
      </c>
      <c r="AC238" s="173">
        <f>$R238*AC$4/100</f>
        <v/>
      </c>
      <c r="AD238" s="172">
        <f>SUM(S238:AC238)</f>
        <v/>
      </c>
      <c r="AE238" s="172">
        <f>R238+AD238</f>
        <v/>
      </c>
      <c r="AF238" s="172">
        <f>IF(E238="Make",AE238,AE238/2)</f>
        <v/>
      </c>
      <c r="AG238" s="172">
        <f>((AF238-MOD(AF238,8))/8)+(IF(MOD(AF238,8)=0,0,IF(MOD(AF238,8)&gt;4,1,0.5)))</f>
        <v/>
      </c>
      <c r="AH238" s="174" t="n"/>
      <c r="AI238" s="174" t="n"/>
      <c r="AJ238" s="175">
        <f>ROUNDUP((AH238+AI238+AG238)/3,0)</f>
        <v/>
      </c>
      <c r="AK238" s="47" t="n"/>
    </row>
    <row r="239" ht="15" customHeight="1">
      <c r="A239" s="83" t="n"/>
      <c r="B239" s="49" t="n"/>
      <c r="C239" s="49" t="n"/>
      <c r="D239" s="49" t="n"/>
      <c r="E239" s="43" t="n"/>
      <c r="F239" s="43" t="n"/>
      <c r="G239" s="44" t="n"/>
      <c r="H239" s="45" t="n"/>
      <c r="I239" s="171" t="n"/>
      <c r="J239" s="171" t="n"/>
      <c r="K239" s="171" t="n"/>
      <c r="L239" s="171" t="n"/>
      <c r="M239" s="171" t="n"/>
      <c r="N239" s="171" t="n"/>
      <c r="O239" s="171" t="n"/>
      <c r="P239" s="171" t="n"/>
      <c r="Q239" s="171" t="n"/>
      <c r="R239" s="172">
        <f>_xlfn.CEILING.MATH(SUM(I239:P239)*Q239)</f>
        <v/>
      </c>
      <c r="S239" s="173">
        <f>IF(S$3="YES",$R239*S$4/100,0)</f>
        <v/>
      </c>
      <c r="T239" s="173">
        <f>IF(T$3="YES",$R239*T$4/100,0)</f>
        <v/>
      </c>
      <c r="U239" s="173">
        <f>IF(U$3="YES",$R239*U$4/100,0)</f>
        <v/>
      </c>
      <c r="V239" s="173">
        <f>IF(V$3="YES",$R239*V$4/100,0)</f>
        <v/>
      </c>
      <c r="W239" s="173">
        <f>IF(W$3="YES",$R239*W$4/100,0)</f>
        <v/>
      </c>
      <c r="X239" s="173">
        <f>IF(X$3="YES",$R239*X$4/100,0)</f>
        <v/>
      </c>
      <c r="Y239" s="173">
        <f>IF(Y$3="YES",$R239*Y$4/100,0)</f>
        <v/>
      </c>
      <c r="Z239" s="173">
        <f>IF(Z$3="YES",$R239*Z$4/100,0)</f>
        <v/>
      </c>
      <c r="AA239" s="173">
        <f>IF(AA$3="YES",$R239*AA$4/100,0)</f>
        <v/>
      </c>
      <c r="AB239" s="173">
        <f>IF(AB$3="YES",$R239*AB$4/100,0)</f>
        <v/>
      </c>
      <c r="AC239" s="173">
        <f>$R239*AC$4/100</f>
        <v/>
      </c>
      <c r="AD239" s="172">
        <f>SUM(S239:AC239)</f>
        <v/>
      </c>
      <c r="AE239" s="172">
        <f>R239+AD239</f>
        <v/>
      </c>
      <c r="AF239" s="172">
        <f>IF(E239="Make",AE239,AE239/2)</f>
        <v/>
      </c>
      <c r="AG239" s="172">
        <f>((AF239-MOD(AF239,8))/8)+(IF(MOD(AF239,8)=0,0,IF(MOD(AF239,8)&gt;4,1,0.5)))</f>
        <v/>
      </c>
      <c r="AH239" s="174" t="n"/>
      <c r="AI239" s="174" t="n"/>
      <c r="AJ239" s="175">
        <f>ROUNDUP((AH239+AI239+AG239)/3,0)</f>
        <v/>
      </c>
      <c r="AK239" s="47" t="n"/>
    </row>
    <row r="240" ht="15" customHeight="1">
      <c r="A240" s="83" t="n"/>
      <c r="B240" s="49" t="n"/>
      <c r="C240" s="49" t="n"/>
      <c r="D240" s="49" t="n"/>
      <c r="E240" s="43" t="n"/>
      <c r="F240" s="43" t="n"/>
      <c r="G240" s="44" t="n"/>
      <c r="H240" s="45" t="n"/>
      <c r="I240" s="171" t="n"/>
      <c r="J240" s="171" t="n"/>
      <c r="K240" s="171" t="n"/>
      <c r="L240" s="171" t="n"/>
      <c r="M240" s="171" t="n"/>
      <c r="N240" s="171" t="n"/>
      <c r="O240" s="171" t="n"/>
      <c r="P240" s="171" t="n"/>
      <c r="Q240" s="171" t="n"/>
      <c r="R240" s="172">
        <f>_xlfn.CEILING.MATH(SUM(I240:P240)*Q240)</f>
        <v/>
      </c>
      <c r="S240" s="173">
        <f>IF(S$3="YES",$R240*S$4/100,0)</f>
        <v/>
      </c>
      <c r="T240" s="173">
        <f>IF(T$3="YES",$R240*T$4/100,0)</f>
        <v/>
      </c>
      <c r="U240" s="173">
        <f>IF(U$3="YES",$R240*U$4/100,0)</f>
        <v/>
      </c>
      <c r="V240" s="173">
        <f>IF(V$3="YES",$R240*V$4/100,0)</f>
        <v/>
      </c>
      <c r="W240" s="173">
        <f>IF(W$3="YES",$R240*W$4/100,0)</f>
        <v/>
      </c>
      <c r="X240" s="173">
        <f>IF(X$3="YES",$R240*X$4/100,0)</f>
        <v/>
      </c>
      <c r="Y240" s="173">
        <f>IF(Y$3="YES",$R240*Y$4/100,0)</f>
        <v/>
      </c>
      <c r="Z240" s="173">
        <f>IF(Z$3="YES",$R240*Z$4/100,0)</f>
        <v/>
      </c>
      <c r="AA240" s="173">
        <f>IF(AA$3="YES",$R240*AA$4/100,0)</f>
        <v/>
      </c>
      <c r="AB240" s="173">
        <f>IF(AB$3="YES",$R240*AB$4/100,0)</f>
        <v/>
      </c>
      <c r="AC240" s="173">
        <f>$R240*AC$4/100</f>
        <v/>
      </c>
      <c r="AD240" s="172">
        <f>SUM(S240:AC240)</f>
        <v/>
      </c>
      <c r="AE240" s="172">
        <f>R240+AD240</f>
        <v/>
      </c>
      <c r="AF240" s="172">
        <f>IF(E240="Make",AE240,AE240/2)</f>
        <v/>
      </c>
      <c r="AG240" s="172">
        <f>((AF240-MOD(AF240,8))/8)+(IF(MOD(AF240,8)=0,0,IF(MOD(AF240,8)&gt;4,1,0.5)))</f>
        <v/>
      </c>
      <c r="AH240" s="174" t="n"/>
      <c r="AI240" s="174" t="n"/>
      <c r="AJ240" s="175">
        <f>ROUNDUP((AH240+AI240+AG240)/3,0)</f>
        <v/>
      </c>
      <c r="AK240" s="47" t="n"/>
    </row>
    <row r="241" ht="15" customHeight="1">
      <c r="A241" s="83" t="n"/>
      <c r="B241" s="49" t="n"/>
      <c r="C241" s="49" t="n"/>
      <c r="D241" s="49" t="n"/>
      <c r="E241" s="43" t="n"/>
      <c r="F241" s="43" t="n"/>
      <c r="G241" s="44" t="n"/>
      <c r="H241" s="45" t="n"/>
      <c r="I241" s="171" t="n"/>
      <c r="J241" s="171" t="n"/>
      <c r="K241" s="171" t="n"/>
      <c r="L241" s="171" t="n"/>
      <c r="M241" s="171" t="n"/>
      <c r="N241" s="171" t="n"/>
      <c r="O241" s="171" t="n"/>
      <c r="P241" s="171" t="n"/>
      <c r="Q241" s="171" t="n"/>
      <c r="R241" s="172">
        <f>_xlfn.CEILING.MATH(SUM(I241:P241)*Q241)</f>
        <v/>
      </c>
      <c r="S241" s="173">
        <f>IF(S$3="YES",$R241*S$4/100,0)</f>
        <v/>
      </c>
      <c r="T241" s="173">
        <f>IF(T$3="YES",$R241*T$4/100,0)</f>
        <v/>
      </c>
      <c r="U241" s="173">
        <f>IF(U$3="YES",$R241*U$4/100,0)</f>
        <v/>
      </c>
      <c r="V241" s="173">
        <f>IF(V$3="YES",$R241*V$4/100,0)</f>
        <v/>
      </c>
      <c r="W241" s="173">
        <f>IF(W$3="YES",$R241*W$4/100,0)</f>
        <v/>
      </c>
      <c r="X241" s="173">
        <f>IF(X$3="YES",$R241*X$4/100,0)</f>
        <v/>
      </c>
      <c r="Y241" s="173">
        <f>IF(Y$3="YES",$R241*Y$4/100,0)</f>
        <v/>
      </c>
      <c r="Z241" s="173">
        <f>IF(Z$3="YES",$R241*Z$4/100,0)</f>
        <v/>
      </c>
      <c r="AA241" s="173">
        <f>IF(AA$3="YES",$R241*AA$4/100,0)</f>
        <v/>
      </c>
      <c r="AB241" s="173">
        <f>IF(AB$3="YES",$R241*AB$4/100,0)</f>
        <v/>
      </c>
      <c r="AC241" s="173">
        <f>$R241*AC$4/100</f>
        <v/>
      </c>
      <c r="AD241" s="172">
        <f>SUM(S241:AC241)</f>
        <v/>
      </c>
      <c r="AE241" s="172">
        <f>R241+AD241</f>
        <v/>
      </c>
      <c r="AF241" s="172">
        <f>IF(E241="Make",AE241,AE241/2)</f>
        <v/>
      </c>
      <c r="AG241" s="172">
        <f>((AF241-MOD(AF241,8))/8)+(IF(MOD(AF241,8)=0,0,IF(MOD(AF241,8)&gt;4,1,0.5)))</f>
        <v/>
      </c>
      <c r="AH241" s="174" t="n"/>
      <c r="AI241" s="174" t="n"/>
      <c r="AJ241" s="175">
        <f>ROUNDUP((AH241+AI241+AG241)/3,0)</f>
        <v/>
      </c>
      <c r="AK241" s="47" t="n"/>
    </row>
    <row r="242" ht="15" customHeight="1">
      <c r="A242" s="83" t="n"/>
      <c r="B242" s="49" t="n"/>
      <c r="C242" s="49" t="n"/>
      <c r="D242" s="49" t="n"/>
      <c r="E242" s="43" t="n"/>
      <c r="F242" s="43" t="n"/>
      <c r="G242" s="44" t="n"/>
      <c r="H242" s="45" t="n"/>
      <c r="I242" s="171" t="n"/>
      <c r="J242" s="171" t="n"/>
      <c r="K242" s="171" t="n"/>
      <c r="L242" s="171" t="n"/>
      <c r="M242" s="171" t="n"/>
      <c r="N242" s="171" t="n"/>
      <c r="O242" s="171" t="n"/>
      <c r="P242" s="171" t="n"/>
      <c r="Q242" s="171" t="n"/>
      <c r="R242" s="172">
        <f>_xlfn.CEILING.MATH(SUM(I242:P242)*Q242)</f>
        <v/>
      </c>
      <c r="S242" s="173">
        <f>IF(S$3="YES",$R242*S$4/100,0)</f>
        <v/>
      </c>
      <c r="T242" s="173">
        <f>IF(T$3="YES",$R242*T$4/100,0)</f>
        <v/>
      </c>
      <c r="U242" s="173">
        <f>IF(U$3="YES",$R242*U$4/100,0)</f>
        <v/>
      </c>
      <c r="V242" s="173">
        <f>IF(V$3="YES",$R242*V$4/100,0)</f>
        <v/>
      </c>
      <c r="W242" s="173">
        <f>IF(W$3="YES",$R242*W$4/100,0)</f>
        <v/>
      </c>
      <c r="X242" s="173">
        <f>IF(X$3="YES",$R242*X$4/100,0)</f>
        <v/>
      </c>
      <c r="Y242" s="173">
        <f>IF(Y$3="YES",$R242*Y$4/100,0)</f>
        <v/>
      </c>
      <c r="Z242" s="173">
        <f>IF(Z$3="YES",$R242*Z$4/100,0)</f>
        <v/>
      </c>
      <c r="AA242" s="173">
        <f>IF(AA$3="YES",$R242*AA$4/100,0)</f>
        <v/>
      </c>
      <c r="AB242" s="173">
        <f>IF(AB$3="YES",$R242*AB$4/100,0)</f>
        <v/>
      </c>
      <c r="AC242" s="173">
        <f>$R242*AC$4/100</f>
        <v/>
      </c>
      <c r="AD242" s="172">
        <f>SUM(S242:AC242)</f>
        <v/>
      </c>
      <c r="AE242" s="172">
        <f>R242+AD242</f>
        <v/>
      </c>
      <c r="AF242" s="172">
        <f>IF(E242="Make",AE242,AE242/2)</f>
        <v/>
      </c>
      <c r="AG242" s="172">
        <f>((AF242-MOD(AF242,8))/8)+(IF(MOD(AF242,8)=0,0,IF(MOD(AF242,8)&gt;4,1,0.5)))</f>
        <v/>
      </c>
      <c r="AH242" s="174" t="n"/>
      <c r="AI242" s="174" t="n"/>
      <c r="AJ242" s="175">
        <f>ROUNDUP((AH242+AI242+AG242)/3,0)</f>
        <v/>
      </c>
      <c r="AK242" s="47" t="n"/>
    </row>
    <row r="243" ht="15" customHeight="1">
      <c r="A243" s="83" t="n"/>
      <c r="B243" s="49" t="n"/>
      <c r="C243" s="49" t="n"/>
      <c r="D243" s="49" t="n"/>
      <c r="E243" s="43" t="n"/>
      <c r="F243" s="43" t="n"/>
      <c r="G243" s="44" t="n"/>
      <c r="H243" s="45" t="n"/>
      <c r="I243" s="171" t="n"/>
      <c r="J243" s="171" t="n"/>
      <c r="K243" s="171" t="n"/>
      <c r="L243" s="171" t="n"/>
      <c r="M243" s="171" t="n"/>
      <c r="N243" s="171" t="n"/>
      <c r="O243" s="171" t="n"/>
      <c r="P243" s="171" t="n"/>
      <c r="Q243" s="171" t="n"/>
      <c r="R243" s="172">
        <f>_xlfn.CEILING.MATH(SUM(I243:P243)*Q243)</f>
        <v/>
      </c>
      <c r="S243" s="173">
        <f>IF(S$3="YES",$R243*S$4/100,0)</f>
        <v/>
      </c>
      <c r="T243" s="173">
        <f>IF(T$3="YES",$R243*T$4/100,0)</f>
        <v/>
      </c>
      <c r="U243" s="173">
        <f>IF(U$3="YES",$R243*U$4/100,0)</f>
        <v/>
      </c>
      <c r="V243" s="173">
        <f>IF(V$3="YES",$R243*V$4/100,0)</f>
        <v/>
      </c>
      <c r="W243" s="173">
        <f>IF(W$3="YES",$R243*W$4/100,0)</f>
        <v/>
      </c>
      <c r="X243" s="173">
        <f>IF(X$3="YES",$R243*X$4/100,0)</f>
        <v/>
      </c>
      <c r="Y243" s="173">
        <f>IF(Y$3="YES",$R243*Y$4/100,0)</f>
        <v/>
      </c>
      <c r="Z243" s="173">
        <f>IF(Z$3="YES",$R243*Z$4/100,0)</f>
        <v/>
      </c>
      <c r="AA243" s="173">
        <f>IF(AA$3="YES",$R243*AA$4/100,0)</f>
        <v/>
      </c>
      <c r="AB243" s="173">
        <f>IF(AB$3="YES",$R243*AB$4/100,0)</f>
        <v/>
      </c>
      <c r="AC243" s="173">
        <f>$R243*AC$4/100</f>
        <v/>
      </c>
      <c r="AD243" s="172">
        <f>SUM(S243:AC243)</f>
        <v/>
      </c>
      <c r="AE243" s="172">
        <f>R243+AD243</f>
        <v/>
      </c>
      <c r="AF243" s="172">
        <f>IF(E243="Make",AE243,AE243/2)</f>
        <v/>
      </c>
      <c r="AG243" s="172">
        <f>((AF243-MOD(AF243,8))/8)+(IF(MOD(AF243,8)=0,0,IF(MOD(AF243,8)&gt;4,1,0.5)))</f>
        <v/>
      </c>
      <c r="AH243" s="174" t="n"/>
      <c r="AI243" s="174" t="n"/>
      <c r="AJ243" s="175">
        <f>ROUNDUP((AH243+AI243+AG243)/3,0)</f>
        <v/>
      </c>
      <c r="AK243" s="47" t="n"/>
    </row>
    <row r="244" ht="15" customHeight="1">
      <c r="A244" s="83" t="n"/>
      <c r="B244" s="49" t="n"/>
      <c r="C244" s="49" t="n"/>
      <c r="D244" s="49" t="n"/>
      <c r="E244" s="43" t="n"/>
      <c r="F244" s="43" t="n"/>
      <c r="G244" s="44" t="n"/>
      <c r="H244" s="45" t="n"/>
      <c r="I244" s="171" t="n"/>
      <c r="J244" s="171" t="n"/>
      <c r="K244" s="171" t="n"/>
      <c r="L244" s="171" t="n"/>
      <c r="M244" s="171" t="n"/>
      <c r="N244" s="171" t="n"/>
      <c r="O244" s="171" t="n"/>
      <c r="P244" s="171" t="n"/>
      <c r="Q244" s="171" t="n"/>
      <c r="R244" s="172">
        <f>_xlfn.CEILING.MATH(SUM(I244:P244)*Q244)</f>
        <v/>
      </c>
      <c r="S244" s="173">
        <f>IF(S$3="YES",$R244*S$4/100,0)</f>
        <v/>
      </c>
      <c r="T244" s="173">
        <f>IF(T$3="YES",$R244*T$4/100,0)</f>
        <v/>
      </c>
      <c r="U244" s="173">
        <f>IF(U$3="YES",$R244*U$4/100,0)</f>
        <v/>
      </c>
      <c r="V244" s="173">
        <f>IF(V$3="YES",$R244*V$4/100,0)</f>
        <v/>
      </c>
      <c r="W244" s="173">
        <f>IF(W$3="YES",$R244*W$4/100,0)</f>
        <v/>
      </c>
      <c r="X244" s="173">
        <f>IF(X$3="YES",$R244*X$4/100,0)</f>
        <v/>
      </c>
      <c r="Y244" s="173">
        <f>IF(Y$3="YES",$R244*Y$4/100,0)</f>
        <v/>
      </c>
      <c r="Z244" s="173">
        <f>IF(Z$3="YES",$R244*Z$4/100,0)</f>
        <v/>
      </c>
      <c r="AA244" s="173">
        <f>IF(AA$3="YES",$R244*AA$4/100,0)</f>
        <v/>
      </c>
      <c r="AB244" s="173">
        <f>IF(AB$3="YES",$R244*AB$4/100,0)</f>
        <v/>
      </c>
      <c r="AC244" s="173">
        <f>$R244*AC$4/100</f>
        <v/>
      </c>
      <c r="AD244" s="172">
        <f>SUM(S244:AC244)</f>
        <v/>
      </c>
      <c r="AE244" s="172">
        <f>R244+AD244</f>
        <v/>
      </c>
      <c r="AF244" s="172">
        <f>IF(E244="Make",AE244,AE244/2)</f>
        <v/>
      </c>
      <c r="AG244" s="172">
        <f>((AF244-MOD(AF244,8))/8)+(IF(MOD(AF244,8)=0,0,IF(MOD(AF244,8)&gt;4,1,0.5)))</f>
        <v/>
      </c>
      <c r="AH244" s="174" t="n"/>
      <c r="AI244" s="174" t="n"/>
      <c r="AJ244" s="175">
        <f>ROUNDUP((AH244+AI244+AG244)/3,0)</f>
        <v/>
      </c>
      <c r="AK244" s="47" t="n"/>
    </row>
    <row r="245" ht="15" customHeight="1">
      <c r="A245" s="83" t="n"/>
      <c r="B245" s="49" t="n"/>
      <c r="C245" s="49" t="n"/>
      <c r="D245" s="49" t="n"/>
      <c r="E245" s="43" t="n"/>
      <c r="F245" s="43" t="n"/>
      <c r="G245" s="44" t="n"/>
      <c r="H245" s="45" t="n"/>
      <c r="I245" s="171" t="n"/>
      <c r="J245" s="171" t="n"/>
      <c r="K245" s="171" t="n"/>
      <c r="L245" s="171" t="n"/>
      <c r="M245" s="171" t="n"/>
      <c r="N245" s="171" t="n"/>
      <c r="O245" s="171" t="n"/>
      <c r="P245" s="171" t="n"/>
      <c r="Q245" s="171" t="n"/>
      <c r="R245" s="172">
        <f>_xlfn.CEILING.MATH(SUM(I245:P245)*Q245)</f>
        <v/>
      </c>
      <c r="S245" s="173">
        <f>IF(S$3="YES",$R245*S$4/100,0)</f>
        <v/>
      </c>
      <c r="T245" s="173">
        <f>IF(T$3="YES",$R245*T$4/100,0)</f>
        <v/>
      </c>
      <c r="U245" s="173">
        <f>IF(U$3="YES",$R245*U$4/100,0)</f>
        <v/>
      </c>
      <c r="V245" s="173">
        <f>IF(V$3="YES",$R245*V$4/100,0)</f>
        <v/>
      </c>
      <c r="W245" s="173">
        <f>IF(W$3="YES",$R245*W$4/100,0)</f>
        <v/>
      </c>
      <c r="X245" s="173">
        <f>IF(X$3="YES",$R245*X$4/100,0)</f>
        <v/>
      </c>
      <c r="Y245" s="173">
        <f>IF(Y$3="YES",$R245*Y$4/100,0)</f>
        <v/>
      </c>
      <c r="Z245" s="173">
        <f>IF(Z$3="YES",$R245*Z$4/100,0)</f>
        <v/>
      </c>
      <c r="AA245" s="173">
        <f>IF(AA$3="YES",$R245*AA$4/100,0)</f>
        <v/>
      </c>
      <c r="AB245" s="173">
        <f>IF(AB$3="YES",$R245*AB$4/100,0)</f>
        <v/>
      </c>
      <c r="AC245" s="173">
        <f>$R245*AC$4/100</f>
        <v/>
      </c>
      <c r="AD245" s="172">
        <f>SUM(S245:AC245)</f>
        <v/>
      </c>
      <c r="AE245" s="172">
        <f>R245+AD245</f>
        <v/>
      </c>
      <c r="AF245" s="172">
        <f>IF(E245="Make",AE245,AE245/2)</f>
        <v/>
      </c>
      <c r="AG245" s="172">
        <f>((AF245-MOD(AF245,8))/8)+(IF(MOD(AF245,8)=0,0,IF(MOD(AF245,8)&gt;4,1,0.5)))</f>
        <v/>
      </c>
      <c r="AH245" s="174" t="n"/>
      <c r="AI245" s="174" t="n"/>
      <c r="AJ245" s="175">
        <f>ROUNDUP((AH245+AI245+AG245)/3,0)</f>
        <v/>
      </c>
      <c r="AK245" s="47" t="n"/>
    </row>
    <row r="246" ht="15" customHeight="1">
      <c r="A246" s="83" t="n"/>
      <c r="B246" s="49" t="n"/>
      <c r="C246" s="49" t="n"/>
      <c r="D246" s="49" t="n"/>
      <c r="E246" s="43" t="n"/>
      <c r="F246" s="43" t="n"/>
      <c r="G246" s="44" t="n"/>
      <c r="H246" s="45" t="n"/>
      <c r="I246" s="171" t="n"/>
      <c r="J246" s="171" t="n"/>
      <c r="K246" s="171" t="n"/>
      <c r="L246" s="171" t="n"/>
      <c r="M246" s="171" t="n"/>
      <c r="N246" s="171" t="n"/>
      <c r="O246" s="171" t="n"/>
      <c r="P246" s="171" t="n"/>
      <c r="Q246" s="171" t="n"/>
      <c r="R246" s="172">
        <f>_xlfn.CEILING.MATH(SUM(I246:P246)*Q246)</f>
        <v/>
      </c>
      <c r="S246" s="173">
        <f>IF(S$3="YES",$R246*S$4/100,0)</f>
        <v/>
      </c>
      <c r="T246" s="173">
        <f>IF(T$3="YES",$R246*T$4/100,0)</f>
        <v/>
      </c>
      <c r="U246" s="173">
        <f>IF(U$3="YES",$R246*U$4/100,0)</f>
        <v/>
      </c>
      <c r="V246" s="173">
        <f>IF(V$3="YES",$R246*V$4/100,0)</f>
        <v/>
      </c>
      <c r="W246" s="173">
        <f>IF(W$3="YES",$R246*W$4/100,0)</f>
        <v/>
      </c>
      <c r="X246" s="173">
        <f>IF(X$3="YES",$R246*X$4/100,0)</f>
        <v/>
      </c>
      <c r="Y246" s="173">
        <f>IF(Y$3="YES",$R246*Y$4/100,0)</f>
        <v/>
      </c>
      <c r="Z246" s="173">
        <f>IF(Z$3="YES",$R246*Z$4/100,0)</f>
        <v/>
      </c>
      <c r="AA246" s="173">
        <f>IF(AA$3="YES",$R246*AA$4/100,0)</f>
        <v/>
      </c>
      <c r="AB246" s="173">
        <f>IF(AB$3="YES",$R246*AB$4/100,0)</f>
        <v/>
      </c>
      <c r="AC246" s="173">
        <f>$R246*AC$4/100</f>
        <v/>
      </c>
      <c r="AD246" s="172">
        <f>SUM(S246:AC246)</f>
        <v/>
      </c>
      <c r="AE246" s="172">
        <f>R246+AD246</f>
        <v/>
      </c>
      <c r="AF246" s="172">
        <f>IF(E246="Make",AE246,AE246/2)</f>
        <v/>
      </c>
      <c r="AG246" s="172">
        <f>((AF246-MOD(AF246,8))/8)+(IF(MOD(AF246,8)=0,0,IF(MOD(AF246,8)&gt;4,1,0.5)))</f>
        <v/>
      </c>
      <c r="AH246" s="174" t="n"/>
      <c r="AI246" s="174" t="n"/>
      <c r="AJ246" s="175">
        <f>ROUNDUP((AH246+AI246+AG246)/3,0)</f>
        <v/>
      </c>
      <c r="AK246" s="47" t="n"/>
    </row>
    <row r="247" ht="15" customHeight="1">
      <c r="A247" s="83" t="n"/>
      <c r="B247" s="49" t="n"/>
      <c r="C247" s="49" t="n"/>
      <c r="D247" s="49" t="n"/>
      <c r="E247" s="43" t="n"/>
      <c r="F247" s="43" t="n"/>
      <c r="G247" s="44" t="n"/>
      <c r="H247" s="45" t="n"/>
      <c r="I247" s="171" t="n"/>
      <c r="J247" s="171" t="n"/>
      <c r="K247" s="171" t="n"/>
      <c r="L247" s="171" t="n"/>
      <c r="M247" s="171" t="n"/>
      <c r="N247" s="171" t="n"/>
      <c r="O247" s="171" t="n"/>
      <c r="P247" s="171" t="n"/>
      <c r="Q247" s="171" t="n"/>
      <c r="R247" s="172">
        <f>_xlfn.CEILING.MATH(SUM(I247:P247)*Q247)</f>
        <v/>
      </c>
      <c r="S247" s="173">
        <f>IF(S$3="YES",$R247*S$4/100,0)</f>
        <v/>
      </c>
      <c r="T247" s="173">
        <f>IF(T$3="YES",$R247*T$4/100,0)</f>
        <v/>
      </c>
      <c r="U247" s="173">
        <f>IF(U$3="YES",$R247*U$4/100,0)</f>
        <v/>
      </c>
      <c r="V247" s="173">
        <f>IF(V$3="YES",$R247*V$4/100,0)</f>
        <v/>
      </c>
      <c r="W247" s="173">
        <f>IF(W$3="YES",$R247*W$4/100,0)</f>
        <v/>
      </c>
      <c r="X247" s="173">
        <f>IF(X$3="YES",$R247*X$4/100,0)</f>
        <v/>
      </c>
      <c r="Y247" s="173">
        <f>IF(Y$3="YES",$R247*Y$4/100,0)</f>
        <v/>
      </c>
      <c r="Z247" s="173">
        <f>IF(Z$3="YES",$R247*Z$4/100,0)</f>
        <v/>
      </c>
      <c r="AA247" s="173">
        <f>IF(AA$3="YES",$R247*AA$4/100,0)</f>
        <v/>
      </c>
      <c r="AB247" s="173">
        <f>IF(AB$3="YES",$R247*AB$4/100,0)</f>
        <v/>
      </c>
      <c r="AC247" s="173">
        <f>$R247*AC$4/100</f>
        <v/>
      </c>
      <c r="AD247" s="172">
        <f>SUM(S247:AC247)</f>
        <v/>
      </c>
      <c r="AE247" s="172">
        <f>R247+AD247</f>
        <v/>
      </c>
      <c r="AF247" s="172">
        <f>IF(E247="Make",AE247,AE247/2)</f>
        <v/>
      </c>
      <c r="AG247" s="172">
        <f>((AF247-MOD(AF247,8))/8)+(IF(MOD(AF247,8)=0,0,IF(MOD(AF247,8)&gt;4,1,0.5)))</f>
        <v/>
      </c>
      <c r="AH247" s="174" t="n"/>
      <c r="AI247" s="174" t="n"/>
      <c r="AJ247" s="175">
        <f>ROUNDUP((AH247+AI247+AG247)/3,0)</f>
        <v/>
      </c>
      <c r="AK247" s="47" t="n"/>
    </row>
    <row r="248" ht="15" customHeight="1">
      <c r="A248" s="83" t="n"/>
      <c r="B248" s="49" t="n"/>
      <c r="C248" s="49" t="n"/>
      <c r="D248" s="49" t="n"/>
      <c r="E248" s="43" t="n"/>
      <c r="F248" s="43" t="n"/>
      <c r="G248" s="44" t="n"/>
      <c r="H248" s="45" t="n"/>
      <c r="I248" s="171" t="n"/>
      <c r="J248" s="171" t="n"/>
      <c r="K248" s="171" t="n"/>
      <c r="L248" s="171" t="n"/>
      <c r="M248" s="171" t="n"/>
      <c r="N248" s="171" t="n"/>
      <c r="O248" s="171" t="n"/>
      <c r="P248" s="171" t="n"/>
      <c r="Q248" s="171" t="n"/>
      <c r="R248" s="172">
        <f>_xlfn.CEILING.MATH(SUM(I248:P248)*Q248)</f>
        <v/>
      </c>
      <c r="S248" s="173">
        <f>IF(S$3="YES",$R248*S$4/100,0)</f>
        <v/>
      </c>
      <c r="T248" s="173">
        <f>IF(T$3="YES",$R248*T$4/100,0)</f>
        <v/>
      </c>
      <c r="U248" s="173">
        <f>IF(U$3="YES",$R248*U$4/100,0)</f>
        <v/>
      </c>
      <c r="V248" s="173">
        <f>IF(V$3="YES",$R248*V$4/100,0)</f>
        <v/>
      </c>
      <c r="W248" s="173">
        <f>IF(W$3="YES",$R248*W$4/100,0)</f>
        <v/>
      </c>
      <c r="X248" s="173">
        <f>IF(X$3="YES",$R248*X$4/100,0)</f>
        <v/>
      </c>
      <c r="Y248" s="173">
        <f>IF(Y$3="YES",$R248*Y$4/100,0)</f>
        <v/>
      </c>
      <c r="Z248" s="173">
        <f>IF(Z$3="YES",$R248*Z$4/100,0)</f>
        <v/>
      </c>
      <c r="AA248" s="173">
        <f>IF(AA$3="YES",$R248*AA$4/100,0)</f>
        <v/>
      </c>
      <c r="AB248" s="173">
        <f>IF(AB$3="YES",$R248*AB$4/100,0)</f>
        <v/>
      </c>
      <c r="AC248" s="173">
        <f>$R248*AC$4/100</f>
        <v/>
      </c>
      <c r="AD248" s="172">
        <f>SUM(S248:AC248)</f>
        <v/>
      </c>
      <c r="AE248" s="172">
        <f>R248+AD248</f>
        <v/>
      </c>
      <c r="AF248" s="172">
        <f>IF(E248="Make",AE248,AE248/2)</f>
        <v/>
      </c>
      <c r="AG248" s="172">
        <f>((AF248-MOD(AF248,8))/8)+(IF(MOD(AF248,8)=0,0,IF(MOD(AF248,8)&gt;4,1,0.5)))</f>
        <v/>
      </c>
      <c r="AH248" s="174" t="n"/>
      <c r="AI248" s="174" t="n"/>
      <c r="AJ248" s="175">
        <f>ROUNDUP((AH248+AI248+AG248)/3,0)</f>
        <v/>
      </c>
      <c r="AK248" s="47" t="n"/>
    </row>
    <row r="249" ht="15" customHeight="1">
      <c r="A249" s="83" t="n"/>
      <c r="B249" s="49" t="n"/>
      <c r="C249" s="49" t="n"/>
      <c r="D249" s="49" t="n"/>
      <c r="E249" s="43" t="n"/>
      <c r="F249" s="43" t="n"/>
      <c r="G249" s="44" t="n"/>
      <c r="H249" s="45" t="n"/>
      <c r="I249" s="171" t="n"/>
      <c r="J249" s="171" t="n"/>
      <c r="K249" s="171" t="n"/>
      <c r="L249" s="171" t="n"/>
      <c r="M249" s="171" t="n"/>
      <c r="N249" s="171" t="n"/>
      <c r="O249" s="171" t="n"/>
      <c r="P249" s="171" t="n"/>
      <c r="Q249" s="171" t="n"/>
      <c r="R249" s="172">
        <f>_xlfn.CEILING.MATH(SUM(I249:P249)*Q249)</f>
        <v/>
      </c>
      <c r="S249" s="173">
        <f>IF(S$3="YES",$R249*S$4/100,0)</f>
        <v/>
      </c>
      <c r="T249" s="173">
        <f>IF(T$3="YES",$R249*T$4/100,0)</f>
        <v/>
      </c>
      <c r="U249" s="173">
        <f>IF(U$3="YES",$R249*U$4/100,0)</f>
        <v/>
      </c>
      <c r="V249" s="173">
        <f>IF(V$3="YES",$R249*V$4/100,0)</f>
        <v/>
      </c>
      <c r="W249" s="173">
        <f>IF(W$3="YES",$R249*W$4/100,0)</f>
        <v/>
      </c>
      <c r="X249" s="173">
        <f>IF(X$3="YES",$R249*X$4/100,0)</f>
        <v/>
      </c>
      <c r="Y249" s="173">
        <f>IF(Y$3="YES",$R249*Y$4/100,0)</f>
        <v/>
      </c>
      <c r="Z249" s="173">
        <f>IF(Z$3="YES",$R249*Z$4/100,0)</f>
        <v/>
      </c>
      <c r="AA249" s="173">
        <f>IF(AA$3="YES",$R249*AA$4/100,0)</f>
        <v/>
      </c>
      <c r="AB249" s="173">
        <f>IF(AB$3="YES",$R249*AB$4/100,0)</f>
        <v/>
      </c>
      <c r="AC249" s="173">
        <f>$R249*AC$4/100</f>
        <v/>
      </c>
      <c r="AD249" s="172">
        <f>SUM(S249:AC249)</f>
        <v/>
      </c>
      <c r="AE249" s="172">
        <f>R249+AD249</f>
        <v/>
      </c>
      <c r="AF249" s="172">
        <f>IF(E249="Make",AE249,AE249/2)</f>
        <v/>
      </c>
      <c r="AG249" s="172">
        <f>((AF249-MOD(AF249,8))/8)+(IF(MOD(AF249,8)=0,0,IF(MOD(AF249,8)&gt;4,1,0.5)))</f>
        <v/>
      </c>
      <c r="AH249" s="174" t="n"/>
      <c r="AI249" s="174" t="n"/>
      <c r="AJ249" s="175">
        <f>ROUNDUP((AH249+AI249+AG249)/3,0)</f>
        <v/>
      </c>
      <c r="AK249" s="47" t="n"/>
    </row>
    <row r="250" ht="15" customHeight="1">
      <c r="A250" s="83" t="n"/>
      <c r="B250" s="49" t="n"/>
      <c r="C250" s="49" t="n"/>
      <c r="D250" s="49" t="n"/>
      <c r="E250" s="43" t="n"/>
      <c r="F250" s="43" t="n"/>
      <c r="G250" s="44" t="n"/>
      <c r="H250" s="45" t="n"/>
      <c r="I250" s="171" t="n"/>
      <c r="J250" s="171" t="n"/>
      <c r="K250" s="171" t="n"/>
      <c r="L250" s="171" t="n"/>
      <c r="M250" s="171" t="n"/>
      <c r="N250" s="171" t="n"/>
      <c r="O250" s="171" t="n"/>
      <c r="P250" s="171" t="n"/>
      <c r="Q250" s="171" t="n"/>
      <c r="R250" s="172">
        <f>_xlfn.CEILING.MATH(SUM(I250:P250)*Q250)</f>
        <v/>
      </c>
      <c r="S250" s="173">
        <f>IF(S$3="YES",$R250*S$4/100,0)</f>
        <v/>
      </c>
      <c r="T250" s="173">
        <f>IF(T$3="YES",$R250*T$4/100,0)</f>
        <v/>
      </c>
      <c r="U250" s="173">
        <f>IF(U$3="YES",$R250*U$4/100,0)</f>
        <v/>
      </c>
      <c r="V250" s="173">
        <f>IF(V$3="YES",$R250*V$4/100,0)</f>
        <v/>
      </c>
      <c r="W250" s="173">
        <f>IF(W$3="YES",$R250*W$4/100,0)</f>
        <v/>
      </c>
      <c r="X250" s="173">
        <f>IF(X$3="YES",$R250*X$4/100,0)</f>
        <v/>
      </c>
      <c r="Y250" s="173">
        <f>IF(Y$3="YES",$R250*Y$4/100,0)</f>
        <v/>
      </c>
      <c r="Z250" s="173">
        <f>IF(Z$3="YES",$R250*Z$4/100,0)</f>
        <v/>
      </c>
      <c r="AA250" s="173">
        <f>IF(AA$3="YES",$R250*AA$4/100,0)</f>
        <v/>
      </c>
      <c r="AB250" s="173">
        <f>IF(AB$3="YES",$R250*AB$4/100,0)</f>
        <v/>
      </c>
      <c r="AC250" s="173">
        <f>$R250*AC$4/100</f>
        <v/>
      </c>
      <c r="AD250" s="172">
        <f>SUM(S250:AC250)</f>
        <v/>
      </c>
      <c r="AE250" s="172">
        <f>R250+AD250</f>
        <v/>
      </c>
      <c r="AF250" s="172">
        <f>IF(E250="Make",AE250,AE250/2)</f>
        <v/>
      </c>
      <c r="AG250" s="172">
        <f>((AF250-MOD(AF250,8))/8)+(IF(MOD(AF250,8)=0,0,IF(MOD(AF250,8)&gt;4,1,0.5)))</f>
        <v/>
      </c>
      <c r="AH250" s="174" t="n"/>
      <c r="AI250" s="174" t="n"/>
      <c r="AJ250" s="175">
        <f>ROUNDUP((AH250+AI250+AG250)/3,0)</f>
        <v/>
      </c>
      <c r="AK250" s="47" t="n"/>
    </row>
    <row r="251" ht="15" customHeight="1">
      <c r="A251" s="83" t="n"/>
      <c r="B251" s="49" t="n"/>
      <c r="C251" s="49" t="n"/>
      <c r="D251" s="49" t="n"/>
      <c r="E251" s="43" t="n"/>
      <c r="F251" s="43" t="n"/>
      <c r="G251" s="44" t="n"/>
      <c r="H251" s="45" t="n"/>
      <c r="I251" s="171" t="n"/>
      <c r="J251" s="171" t="n"/>
      <c r="K251" s="171" t="n"/>
      <c r="L251" s="171" t="n"/>
      <c r="M251" s="171" t="n"/>
      <c r="N251" s="171" t="n"/>
      <c r="O251" s="171" t="n"/>
      <c r="P251" s="171" t="n"/>
      <c r="Q251" s="171" t="n"/>
      <c r="R251" s="172">
        <f>_xlfn.CEILING.MATH(SUM(I251:P251)*Q251)</f>
        <v/>
      </c>
      <c r="S251" s="173">
        <f>IF(S$3="YES",$R251*S$4/100,0)</f>
        <v/>
      </c>
      <c r="T251" s="173">
        <f>IF(T$3="YES",$R251*T$4/100,0)</f>
        <v/>
      </c>
      <c r="U251" s="173">
        <f>IF(U$3="YES",$R251*U$4/100,0)</f>
        <v/>
      </c>
      <c r="V251" s="173">
        <f>IF(V$3="YES",$R251*V$4/100,0)</f>
        <v/>
      </c>
      <c r="W251" s="173">
        <f>IF(W$3="YES",$R251*W$4/100,0)</f>
        <v/>
      </c>
      <c r="X251" s="173">
        <f>IF(X$3="YES",$R251*X$4/100,0)</f>
        <v/>
      </c>
      <c r="Y251" s="173">
        <f>IF(Y$3="YES",$R251*Y$4/100,0)</f>
        <v/>
      </c>
      <c r="Z251" s="173">
        <f>IF(Z$3="YES",$R251*Z$4/100,0)</f>
        <v/>
      </c>
      <c r="AA251" s="173">
        <f>IF(AA$3="YES",$R251*AA$4/100,0)</f>
        <v/>
      </c>
      <c r="AB251" s="173">
        <f>IF(AB$3="YES",$R251*AB$4/100,0)</f>
        <v/>
      </c>
      <c r="AC251" s="173">
        <f>$R251*AC$4/100</f>
        <v/>
      </c>
      <c r="AD251" s="172">
        <f>SUM(S251:AC251)</f>
        <v/>
      </c>
      <c r="AE251" s="172">
        <f>R251+AD251</f>
        <v/>
      </c>
      <c r="AF251" s="172">
        <f>IF(E251="Make",AE251,AE251/2)</f>
        <v/>
      </c>
      <c r="AG251" s="172">
        <f>((AF251-MOD(AF251,8))/8)+(IF(MOD(AF251,8)=0,0,IF(MOD(AF251,8)&gt;4,1,0.5)))</f>
        <v/>
      </c>
      <c r="AH251" s="174" t="n"/>
      <c r="AI251" s="174" t="n"/>
      <c r="AJ251" s="175">
        <f>ROUNDUP((AH251+AI251+AG251)/3,0)</f>
        <v/>
      </c>
      <c r="AK251" s="47" t="n"/>
    </row>
    <row r="252" ht="15" customHeight="1">
      <c r="A252" s="83" t="n"/>
      <c r="B252" s="49" t="n"/>
      <c r="C252" s="49" t="n"/>
      <c r="D252" s="49" t="n"/>
      <c r="E252" s="43" t="n"/>
      <c r="F252" s="43" t="n"/>
      <c r="G252" s="44" t="n"/>
      <c r="H252" s="45" t="n"/>
      <c r="I252" s="171" t="n"/>
      <c r="J252" s="171" t="n"/>
      <c r="K252" s="171" t="n"/>
      <c r="L252" s="171" t="n"/>
      <c r="M252" s="171" t="n"/>
      <c r="N252" s="171" t="n"/>
      <c r="O252" s="171" t="n"/>
      <c r="P252" s="171" t="n"/>
      <c r="Q252" s="171" t="n"/>
      <c r="R252" s="172">
        <f>_xlfn.CEILING.MATH(SUM(I252:P252)*Q252)</f>
        <v/>
      </c>
      <c r="S252" s="173">
        <f>IF(S$3="YES",$R252*S$4/100,0)</f>
        <v/>
      </c>
      <c r="T252" s="173">
        <f>IF(T$3="YES",$R252*T$4/100,0)</f>
        <v/>
      </c>
      <c r="U252" s="173">
        <f>IF(U$3="YES",$R252*U$4/100,0)</f>
        <v/>
      </c>
      <c r="V252" s="173">
        <f>IF(V$3="YES",$R252*V$4/100,0)</f>
        <v/>
      </c>
      <c r="W252" s="173">
        <f>IF(W$3="YES",$R252*W$4/100,0)</f>
        <v/>
      </c>
      <c r="X252" s="173">
        <f>IF(X$3="YES",$R252*X$4/100,0)</f>
        <v/>
      </c>
      <c r="Y252" s="173">
        <f>IF(Y$3="YES",$R252*Y$4/100,0)</f>
        <v/>
      </c>
      <c r="Z252" s="173">
        <f>IF(Z$3="YES",$R252*Z$4/100,0)</f>
        <v/>
      </c>
      <c r="AA252" s="173">
        <f>IF(AA$3="YES",$R252*AA$4/100,0)</f>
        <v/>
      </c>
      <c r="AB252" s="173">
        <f>IF(AB$3="YES",$R252*AB$4/100,0)</f>
        <v/>
      </c>
      <c r="AC252" s="173">
        <f>$R252*AC$4/100</f>
        <v/>
      </c>
      <c r="AD252" s="172">
        <f>SUM(S252:AC252)</f>
        <v/>
      </c>
      <c r="AE252" s="172">
        <f>R252+AD252</f>
        <v/>
      </c>
      <c r="AF252" s="172">
        <f>IF(E252="Make",AE252,AE252/2)</f>
        <v/>
      </c>
      <c r="AG252" s="172">
        <f>((AF252-MOD(AF252,8))/8)+(IF(MOD(AF252,8)=0,0,IF(MOD(AF252,8)&gt;4,1,0.5)))</f>
        <v/>
      </c>
      <c r="AH252" s="174" t="n"/>
      <c r="AI252" s="174" t="n"/>
      <c r="AJ252" s="175">
        <f>ROUNDUP((AH252+AI252+AG252)/3,0)</f>
        <v/>
      </c>
      <c r="AK252" s="47" t="n"/>
    </row>
    <row r="253" ht="15" customHeight="1">
      <c r="A253" s="83" t="n"/>
      <c r="B253" s="49" t="n"/>
      <c r="C253" s="49" t="n"/>
      <c r="D253" s="49" t="n"/>
      <c r="E253" s="43" t="n"/>
      <c r="F253" s="43" t="n"/>
      <c r="G253" s="44" t="n"/>
      <c r="H253" s="45" t="n"/>
      <c r="I253" s="171" t="n"/>
      <c r="J253" s="171" t="n"/>
      <c r="K253" s="171" t="n"/>
      <c r="L253" s="171" t="n"/>
      <c r="M253" s="171" t="n"/>
      <c r="N253" s="171" t="n"/>
      <c r="O253" s="171" t="n"/>
      <c r="P253" s="171" t="n"/>
      <c r="Q253" s="171" t="n"/>
      <c r="R253" s="172">
        <f>_xlfn.CEILING.MATH(SUM(I253:P253)*Q253)</f>
        <v/>
      </c>
      <c r="S253" s="173">
        <f>IF(S$3="YES",$R253*S$4/100,0)</f>
        <v/>
      </c>
      <c r="T253" s="173">
        <f>IF(T$3="YES",$R253*T$4/100,0)</f>
        <v/>
      </c>
      <c r="U253" s="173">
        <f>IF(U$3="YES",$R253*U$4/100,0)</f>
        <v/>
      </c>
      <c r="V253" s="173">
        <f>IF(V$3="YES",$R253*V$4/100,0)</f>
        <v/>
      </c>
      <c r="W253" s="173">
        <f>IF(W$3="YES",$R253*W$4/100,0)</f>
        <v/>
      </c>
      <c r="X253" s="173">
        <f>IF(X$3="YES",$R253*X$4/100,0)</f>
        <v/>
      </c>
      <c r="Y253" s="173">
        <f>IF(Y$3="YES",$R253*Y$4/100,0)</f>
        <v/>
      </c>
      <c r="Z253" s="173">
        <f>IF(Z$3="YES",$R253*Z$4/100,0)</f>
        <v/>
      </c>
      <c r="AA253" s="173">
        <f>IF(AA$3="YES",$R253*AA$4/100,0)</f>
        <v/>
      </c>
      <c r="AB253" s="173">
        <f>IF(AB$3="YES",$R253*AB$4/100,0)</f>
        <v/>
      </c>
      <c r="AC253" s="173">
        <f>$R253*AC$4/100</f>
        <v/>
      </c>
      <c r="AD253" s="172">
        <f>SUM(S253:AC253)</f>
        <v/>
      </c>
      <c r="AE253" s="172">
        <f>R253+AD253</f>
        <v/>
      </c>
      <c r="AF253" s="172">
        <f>IF(E253="Make",AE253,AE253/2)</f>
        <v/>
      </c>
      <c r="AG253" s="172">
        <f>((AF253-MOD(AF253,8))/8)+(IF(MOD(AF253,8)=0,0,IF(MOD(AF253,8)&gt;4,1,0.5)))</f>
        <v/>
      </c>
      <c r="AH253" s="174" t="n"/>
      <c r="AI253" s="174" t="n"/>
      <c r="AJ253" s="175">
        <f>ROUNDUP((AH253+AI253+AG253)/3,0)</f>
        <v/>
      </c>
      <c r="AK253" s="47" t="n"/>
    </row>
    <row r="254" ht="15" customHeight="1">
      <c r="A254" s="83" t="n"/>
      <c r="B254" s="49" t="n"/>
      <c r="C254" s="49" t="n"/>
      <c r="D254" s="49" t="n"/>
      <c r="E254" s="43" t="n"/>
      <c r="F254" s="43" t="n"/>
      <c r="G254" s="44" t="n"/>
      <c r="H254" s="45" t="n"/>
      <c r="I254" s="171" t="n"/>
      <c r="J254" s="171" t="n"/>
      <c r="K254" s="171" t="n"/>
      <c r="L254" s="171" t="n"/>
      <c r="M254" s="171" t="n"/>
      <c r="N254" s="171" t="n"/>
      <c r="O254" s="171" t="n"/>
      <c r="P254" s="171" t="n"/>
      <c r="Q254" s="171" t="n"/>
      <c r="R254" s="172">
        <f>_xlfn.CEILING.MATH(SUM(I254:P254)*Q254)</f>
        <v/>
      </c>
      <c r="S254" s="173">
        <f>IF(S$3="YES",$R254*S$4/100,0)</f>
        <v/>
      </c>
      <c r="T254" s="173">
        <f>IF(T$3="YES",$R254*T$4/100,0)</f>
        <v/>
      </c>
      <c r="U254" s="173">
        <f>IF(U$3="YES",$R254*U$4/100,0)</f>
        <v/>
      </c>
      <c r="V254" s="173">
        <f>IF(V$3="YES",$R254*V$4/100,0)</f>
        <v/>
      </c>
      <c r="W254" s="173">
        <f>IF(W$3="YES",$R254*W$4/100,0)</f>
        <v/>
      </c>
      <c r="X254" s="173">
        <f>IF(X$3="YES",$R254*X$4/100,0)</f>
        <v/>
      </c>
      <c r="Y254" s="173">
        <f>IF(Y$3="YES",$R254*Y$4/100,0)</f>
        <v/>
      </c>
      <c r="Z254" s="173">
        <f>IF(Z$3="YES",$R254*Z$4/100,0)</f>
        <v/>
      </c>
      <c r="AA254" s="173">
        <f>IF(AA$3="YES",$R254*AA$4/100,0)</f>
        <v/>
      </c>
      <c r="AB254" s="173">
        <f>IF(AB$3="YES",$R254*AB$4/100,0)</f>
        <v/>
      </c>
      <c r="AC254" s="173">
        <f>$R254*AC$4/100</f>
        <v/>
      </c>
      <c r="AD254" s="172">
        <f>SUM(S254:AC254)</f>
        <v/>
      </c>
      <c r="AE254" s="172">
        <f>R254+AD254</f>
        <v/>
      </c>
      <c r="AF254" s="172">
        <f>IF(E254="Make",AE254,AE254/2)</f>
        <v/>
      </c>
      <c r="AG254" s="172">
        <f>((AF254-MOD(AF254,8))/8)+(IF(MOD(AF254,8)=0,0,IF(MOD(AF254,8)&gt;4,1,0.5)))</f>
        <v/>
      </c>
      <c r="AH254" s="174" t="n"/>
      <c r="AI254" s="174" t="n"/>
      <c r="AJ254" s="175">
        <f>ROUNDUP((AH254+AI254+AG254)/3,0)</f>
        <v/>
      </c>
      <c r="AK254" s="47" t="n"/>
    </row>
    <row r="255" ht="15" customHeight="1">
      <c r="A255" s="83" t="n"/>
      <c r="B255" s="49" t="n"/>
      <c r="C255" s="49" t="n"/>
      <c r="D255" s="49" t="n"/>
      <c r="E255" s="43" t="n"/>
      <c r="F255" s="43" t="n"/>
      <c r="G255" s="44" t="n"/>
      <c r="H255" s="45" t="n"/>
      <c r="I255" s="171" t="n"/>
      <c r="J255" s="171" t="n"/>
      <c r="K255" s="171" t="n"/>
      <c r="L255" s="171" t="n"/>
      <c r="M255" s="171" t="n"/>
      <c r="N255" s="171" t="n"/>
      <c r="O255" s="171" t="n"/>
      <c r="P255" s="171" t="n"/>
      <c r="Q255" s="171" t="n"/>
      <c r="R255" s="172">
        <f>_xlfn.CEILING.MATH(SUM(I255:P255)*Q255)</f>
        <v/>
      </c>
      <c r="S255" s="173">
        <f>IF(S$3="YES",$R255*S$4/100,0)</f>
        <v/>
      </c>
      <c r="T255" s="173">
        <f>IF(T$3="YES",$R255*T$4/100,0)</f>
        <v/>
      </c>
      <c r="U255" s="173">
        <f>IF(U$3="YES",$R255*U$4/100,0)</f>
        <v/>
      </c>
      <c r="V255" s="173">
        <f>IF(V$3="YES",$R255*V$4/100,0)</f>
        <v/>
      </c>
      <c r="W255" s="173">
        <f>IF(W$3="YES",$R255*W$4/100,0)</f>
        <v/>
      </c>
      <c r="X255" s="173">
        <f>IF(X$3="YES",$R255*X$4/100,0)</f>
        <v/>
      </c>
      <c r="Y255" s="173">
        <f>IF(Y$3="YES",$R255*Y$4/100,0)</f>
        <v/>
      </c>
      <c r="Z255" s="173">
        <f>IF(Z$3="YES",$R255*Z$4/100,0)</f>
        <v/>
      </c>
      <c r="AA255" s="173">
        <f>IF(AA$3="YES",$R255*AA$4/100,0)</f>
        <v/>
      </c>
      <c r="AB255" s="173">
        <f>IF(AB$3="YES",$R255*AB$4/100,0)</f>
        <v/>
      </c>
      <c r="AC255" s="173">
        <f>$R255*AC$4/100</f>
        <v/>
      </c>
      <c r="AD255" s="172">
        <f>SUM(S255:AC255)</f>
        <v/>
      </c>
      <c r="AE255" s="172">
        <f>R255+AD255</f>
        <v/>
      </c>
      <c r="AF255" s="172">
        <f>IF(E255="Make",AE255,AE255/2)</f>
        <v/>
      </c>
      <c r="AG255" s="172">
        <f>((AF255-MOD(AF255,8))/8)+(IF(MOD(AF255,8)=0,0,IF(MOD(AF255,8)&gt;4,1,0.5)))</f>
        <v/>
      </c>
      <c r="AH255" s="174" t="n"/>
      <c r="AI255" s="174" t="n"/>
      <c r="AJ255" s="175">
        <f>ROUNDUP((AH255+AI255+AG255)/3,0)</f>
        <v/>
      </c>
      <c r="AK255" s="47" t="n"/>
    </row>
    <row r="256" ht="15" customHeight="1">
      <c r="A256" s="83" t="n"/>
      <c r="B256" s="49" t="n"/>
      <c r="C256" s="49" t="n"/>
      <c r="D256" s="49" t="n"/>
      <c r="E256" s="43" t="n"/>
      <c r="F256" s="43" t="n"/>
      <c r="G256" s="44" t="n"/>
      <c r="H256" s="45" t="n"/>
      <c r="I256" s="171" t="n"/>
      <c r="J256" s="171" t="n"/>
      <c r="K256" s="171" t="n"/>
      <c r="L256" s="171" t="n"/>
      <c r="M256" s="171" t="n"/>
      <c r="N256" s="171" t="n"/>
      <c r="O256" s="171" t="n"/>
      <c r="P256" s="171" t="n"/>
      <c r="Q256" s="171" t="n"/>
      <c r="R256" s="172">
        <f>_xlfn.CEILING.MATH(SUM(I256:P256)*Q256)</f>
        <v/>
      </c>
      <c r="S256" s="173">
        <f>IF(S$3="YES",$R256*S$4/100,0)</f>
        <v/>
      </c>
      <c r="T256" s="173">
        <f>IF(T$3="YES",$R256*T$4/100,0)</f>
        <v/>
      </c>
      <c r="U256" s="173">
        <f>IF(U$3="YES",$R256*U$4/100,0)</f>
        <v/>
      </c>
      <c r="V256" s="173">
        <f>IF(V$3="YES",$R256*V$4/100,0)</f>
        <v/>
      </c>
      <c r="W256" s="173">
        <f>IF(W$3="YES",$R256*W$4/100,0)</f>
        <v/>
      </c>
      <c r="X256" s="173">
        <f>IF(X$3="YES",$R256*X$4/100,0)</f>
        <v/>
      </c>
      <c r="Y256" s="173">
        <f>IF(Y$3="YES",$R256*Y$4/100,0)</f>
        <v/>
      </c>
      <c r="Z256" s="173">
        <f>IF(Z$3="YES",$R256*Z$4/100,0)</f>
        <v/>
      </c>
      <c r="AA256" s="173">
        <f>IF(AA$3="YES",$R256*AA$4/100,0)</f>
        <v/>
      </c>
      <c r="AB256" s="173">
        <f>IF(AB$3="YES",$R256*AB$4/100,0)</f>
        <v/>
      </c>
      <c r="AC256" s="173">
        <f>$R256*AC$4/100</f>
        <v/>
      </c>
      <c r="AD256" s="172">
        <f>SUM(S256:AC256)</f>
        <v/>
      </c>
      <c r="AE256" s="172">
        <f>R256+AD256</f>
        <v/>
      </c>
      <c r="AF256" s="172">
        <f>IF(E256="Make",AE256,AE256/2)</f>
        <v/>
      </c>
      <c r="AG256" s="172">
        <f>((AF256-MOD(AF256,8))/8)+(IF(MOD(AF256,8)=0,0,IF(MOD(AF256,8)&gt;4,1,0.5)))</f>
        <v/>
      </c>
      <c r="AH256" s="174" t="n"/>
      <c r="AI256" s="174" t="n"/>
      <c r="AJ256" s="175">
        <f>ROUNDUP((AH256+AI256+AG256)/3,0)</f>
        <v/>
      </c>
      <c r="AK256" s="47" t="n"/>
    </row>
    <row r="257" ht="15" customHeight="1">
      <c r="A257" s="83" t="n"/>
      <c r="B257" s="49" t="n"/>
      <c r="C257" s="49" t="n"/>
      <c r="D257" s="49" t="n"/>
      <c r="E257" s="43" t="n"/>
      <c r="F257" s="43" t="n"/>
      <c r="G257" s="44" t="n"/>
      <c r="H257" s="45" t="n"/>
      <c r="I257" s="171" t="n"/>
      <c r="J257" s="171" t="n"/>
      <c r="K257" s="171" t="n"/>
      <c r="L257" s="171" t="n"/>
      <c r="M257" s="171" t="n"/>
      <c r="N257" s="171" t="n"/>
      <c r="O257" s="171" t="n"/>
      <c r="P257" s="171" t="n"/>
      <c r="Q257" s="171" t="n"/>
      <c r="R257" s="172">
        <f>_xlfn.CEILING.MATH(SUM(I257:P257)*Q257)</f>
        <v/>
      </c>
      <c r="S257" s="173">
        <f>IF(S$3="YES",$R257*S$4/100,0)</f>
        <v/>
      </c>
      <c r="T257" s="173">
        <f>IF(T$3="YES",$R257*T$4/100,0)</f>
        <v/>
      </c>
      <c r="U257" s="173">
        <f>IF(U$3="YES",$R257*U$4/100,0)</f>
        <v/>
      </c>
      <c r="V257" s="173">
        <f>IF(V$3="YES",$R257*V$4/100,0)</f>
        <v/>
      </c>
      <c r="W257" s="173">
        <f>IF(W$3="YES",$R257*W$4/100,0)</f>
        <v/>
      </c>
      <c r="X257" s="173">
        <f>IF(X$3="YES",$R257*X$4/100,0)</f>
        <v/>
      </c>
      <c r="Y257" s="173">
        <f>IF(Y$3="YES",$R257*Y$4/100,0)</f>
        <v/>
      </c>
      <c r="Z257" s="173">
        <f>IF(Z$3="YES",$R257*Z$4/100,0)</f>
        <v/>
      </c>
      <c r="AA257" s="173">
        <f>IF(AA$3="YES",$R257*AA$4/100,0)</f>
        <v/>
      </c>
      <c r="AB257" s="173">
        <f>IF(AB$3="YES",$R257*AB$4/100,0)</f>
        <v/>
      </c>
      <c r="AC257" s="173">
        <f>$R257*AC$4/100</f>
        <v/>
      </c>
      <c r="AD257" s="172">
        <f>SUM(S257:AC257)</f>
        <v/>
      </c>
      <c r="AE257" s="172">
        <f>R257+AD257</f>
        <v/>
      </c>
      <c r="AF257" s="172">
        <f>IF(E257="Make",AE257,AE257/2)</f>
        <v/>
      </c>
      <c r="AG257" s="172">
        <f>((AF257-MOD(AF257,8))/8)+(IF(MOD(AF257,8)=0,0,IF(MOD(AF257,8)&gt;4,1,0.5)))</f>
        <v/>
      </c>
      <c r="AH257" s="174" t="n"/>
      <c r="AI257" s="174" t="n"/>
      <c r="AJ257" s="175">
        <f>ROUNDUP((AH257+AI257+AG257)/3,0)</f>
        <v/>
      </c>
      <c r="AK257" s="47" t="n"/>
    </row>
    <row r="258" ht="15" customHeight="1">
      <c r="A258" s="83" t="n"/>
      <c r="B258" s="49" t="n"/>
      <c r="C258" s="49" t="n"/>
      <c r="D258" s="49" t="n"/>
      <c r="E258" s="43" t="n"/>
      <c r="F258" s="43" t="n"/>
      <c r="G258" s="44" t="n"/>
      <c r="H258" s="45" t="n"/>
      <c r="I258" s="171" t="n"/>
      <c r="J258" s="171" t="n"/>
      <c r="K258" s="171" t="n"/>
      <c r="L258" s="171" t="n"/>
      <c r="M258" s="171" t="n"/>
      <c r="N258" s="171" t="n"/>
      <c r="O258" s="171" t="n"/>
      <c r="P258" s="171" t="n"/>
      <c r="Q258" s="171" t="n"/>
      <c r="R258" s="172">
        <f>_xlfn.CEILING.MATH(SUM(I258:P258)*Q258)</f>
        <v/>
      </c>
      <c r="S258" s="173">
        <f>IF(S$3="YES",$R258*S$4/100,0)</f>
        <v/>
      </c>
      <c r="T258" s="173">
        <f>IF(T$3="YES",$R258*T$4/100,0)</f>
        <v/>
      </c>
      <c r="U258" s="173">
        <f>IF(U$3="YES",$R258*U$4/100,0)</f>
        <v/>
      </c>
      <c r="V258" s="173">
        <f>IF(V$3="YES",$R258*V$4/100,0)</f>
        <v/>
      </c>
      <c r="W258" s="173">
        <f>IF(W$3="YES",$R258*W$4/100,0)</f>
        <v/>
      </c>
      <c r="X258" s="173">
        <f>IF(X$3="YES",$R258*X$4/100,0)</f>
        <v/>
      </c>
      <c r="Y258" s="173">
        <f>IF(Y$3="YES",$R258*Y$4/100,0)</f>
        <v/>
      </c>
      <c r="Z258" s="173">
        <f>IF(Z$3="YES",$R258*Z$4/100,0)</f>
        <v/>
      </c>
      <c r="AA258" s="173">
        <f>IF(AA$3="YES",$R258*AA$4/100,0)</f>
        <v/>
      </c>
      <c r="AB258" s="173">
        <f>IF(AB$3="YES",$R258*AB$4/100,0)</f>
        <v/>
      </c>
      <c r="AC258" s="173">
        <f>$R258*AC$4/100</f>
        <v/>
      </c>
      <c r="AD258" s="172">
        <f>SUM(S258:AC258)</f>
        <v/>
      </c>
      <c r="AE258" s="172">
        <f>R258+AD258</f>
        <v/>
      </c>
      <c r="AF258" s="172">
        <f>IF(E258="Make",AE258,AE258/2)</f>
        <v/>
      </c>
      <c r="AG258" s="172">
        <f>((AF258-MOD(AF258,8))/8)+(IF(MOD(AF258,8)=0,0,IF(MOD(AF258,8)&gt;4,1,0.5)))</f>
        <v/>
      </c>
      <c r="AH258" s="174" t="n"/>
      <c r="AI258" s="174" t="n"/>
      <c r="AJ258" s="175">
        <f>ROUNDUP((AH258+AI258+AG258)/3,0)</f>
        <v/>
      </c>
      <c r="AK258" s="47" t="n"/>
    </row>
    <row r="259" ht="15" customHeight="1">
      <c r="A259" s="83" t="n"/>
      <c r="B259" s="49" t="n"/>
      <c r="C259" s="49" t="n"/>
      <c r="D259" s="49" t="n"/>
      <c r="E259" s="43" t="n"/>
      <c r="F259" s="43" t="n"/>
      <c r="G259" s="44" t="n"/>
      <c r="H259" s="45" t="n"/>
      <c r="I259" s="171" t="n"/>
      <c r="J259" s="171" t="n"/>
      <c r="K259" s="171" t="n"/>
      <c r="L259" s="171" t="n"/>
      <c r="M259" s="171" t="n"/>
      <c r="N259" s="171" t="n"/>
      <c r="O259" s="171" t="n"/>
      <c r="P259" s="171" t="n"/>
      <c r="Q259" s="171" t="n"/>
      <c r="R259" s="172">
        <f>_xlfn.CEILING.MATH(SUM(I259:P259)*Q259)</f>
        <v/>
      </c>
      <c r="S259" s="173">
        <f>IF(S$3="YES",$R259*S$4/100,0)</f>
        <v/>
      </c>
      <c r="T259" s="173">
        <f>IF(T$3="YES",$R259*T$4/100,0)</f>
        <v/>
      </c>
      <c r="U259" s="173">
        <f>IF(U$3="YES",$R259*U$4/100,0)</f>
        <v/>
      </c>
      <c r="V259" s="173">
        <f>IF(V$3="YES",$R259*V$4/100,0)</f>
        <v/>
      </c>
      <c r="W259" s="173">
        <f>IF(W$3="YES",$R259*W$4/100,0)</f>
        <v/>
      </c>
      <c r="X259" s="173">
        <f>IF(X$3="YES",$R259*X$4/100,0)</f>
        <v/>
      </c>
      <c r="Y259" s="173">
        <f>IF(Y$3="YES",$R259*Y$4/100,0)</f>
        <v/>
      </c>
      <c r="Z259" s="173">
        <f>IF(Z$3="YES",$R259*Z$4/100,0)</f>
        <v/>
      </c>
      <c r="AA259" s="173">
        <f>IF(AA$3="YES",$R259*AA$4/100,0)</f>
        <v/>
      </c>
      <c r="AB259" s="173">
        <f>IF(AB$3="YES",$R259*AB$4/100,0)</f>
        <v/>
      </c>
      <c r="AC259" s="173">
        <f>$R259*AC$4/100</f>
        <v/>
      </c>
      <c r="AD259" s="172">
        <f>SUM(S259:AC259)</f>
        <v/>
      </c>
      <c r="AE259" s="172">
        <f>R259+AD259</f>
        <v/>
      </c>
      <c r="AF259" s="172">
        <f>IF(E259="Make",AE259,AE259/2)</f>
        <v/>
      </c>
      <c r="AG259" s="172">
        <f>((AF259-MOD(AF259,8))/8)+(IF(MOD(AF259,8)=0,0,IF(MOD(AF259,8)&gt;4,1,0.5)))</f>
        <v/>
      </c>
      <c r="AH259" s="174" t="n"/>
      <c r="AI259" s="174" t="n"/>
      <c r="AJ259" s="175">
        <f>ROUNDUP((AH259+AI259+AG259)/3,0)</f>
        <v/>
      </c>
      <c r="AK259" s="47" t="n"/>
    </row>
    <row r="260" ht="15" customHeight="1">
      <c r="A260" s="83" t="n"/>
      <c r="B260" s="49" t="n"/>
      <c r="C260" s="49" t="n"/>
      <c r="D260" s="49" t="n"/>
      <c r="E260" s="43" t="n"/>
      <c r="F260" s="43" t="n"/>
      <c r="G260" s="44" t="n"/>
      <c r="H260" s="45" t="n"/>
      <c r="I260" s="171" t="n"/>
      <c r="J260" s="171" t="n"/>
      <c r="K260" s="171" t="n"/>
      <c r="L260" s="171" t="n"/>
      <c r="M260" s="171" t="n"/>
      <c r="N260" s="171" t="n"/>
      <c r="O260" s="171" t="n"/>
      <c r="P260" s="171" t="n"/>
      <c r="Q260" s="171" t="n"/>
      <c r="R260" s="172">
        <f>_xlfn.CEILING.MATH(SUM(I260:P260)*Q260)</f>
        <v/>
      </c>
      <c r="S260" s="173">
        <f>IF(S$3="YES",$R260*S$4/100,0)</f>
        <v/>
      </c>
      <c r="T260" s="173">
        <f>IF(T$3="YES",$R260*T$4/100,0)</f>
        <v/>
      </c>
      <c r="U260" s="173">
        <f>IF(U$3="YES",$R260*U$4/100,0)</f>
        <v/>
      </c>
      <c r="V260" s="173">
        <f>IF(V$3="YES",$R260*V$4/100,0)</f>
        <v/>
      </c>
      <c r="W260" s="173">
        <f>IF(W$3="YES",$R260*W$4/100,0)</f>
        <v/>
      </c>
      <c r="X260" s="173">
        <f>IF(X$3="YES",$R260*X$4/100,0)</f>
        <v/>
      </c>
      <c r="Y260" s="173">
        <f>IF(Y$3="YES",$R260*Y$4/100,0)</f>
        <v/>
      </c>
      <c r="Z260" s="173">
        <f>IF(Z$3="YES",$R260*Z$4/100,0)</f>
        <v/>
      </c>
      <c r="AA260" s="173">
        <f>IF(AA$3="YES",$R260*AA$4/100,0)</f>
        <v/>
      </c>
      <c r="AB260" s="173">
        <f>IF(AB$3="YES",$R260*AB$4/100,0)</f>
        <v/>
      </c>
      <c r="AC260" s="173">
        <f>$R260*AC$4/100</f>
        <v/>
      </c>
      <c r="AD260" s="172">
        <f>SUM(S260:AC260)</f>
        <v/>
      </c>
      <c r="AE260" s="172">
        <f>R260+AD260</f>
        <v/>
      </c>
      <c r="AF260" s="172">
        <f>IF(E260="Make",AE260,AE260/2)</f>
        <v/>
      </c>
      <c r="AG260" s="172">
        <f>((AF260-MOD(AF260,8))/8)+(IF(MOD(AF260,8)=0,0,IF(MOD(AF260,8)&gt;4,1,0.5)))</f>
        <v/>
      </c>
      <c r="AH260" s="174" t="n"/>
      <c r="AI260" s="174" t="n"/>
      <c r="AJ260" s="175">
        <f>ROUNDUP((AH260+AI260+AG260)/3,0)</f>
        <v/>
      </c>
      <c r="AK260" s="47" t="n"/>
    </row>
    <row r="261" ht="15" customHeight="1">
      <c r="A261" s="83" t="n"/>
      <c r="B261" s="49" t="n"/>
      <c r="C261" s="49" t="n"/>
      <c r="D261" s="49" t="n"/>
      <c r="E261" s="43" t="n"/>
      <c r="F261" s="43" t="n"/>
      <c r="G261" s="44" t="n"/>
      <c r="H261" s="45" t="n"/>
      <c r="I261" s="171" t="n"/>
      <c r="J261" s="171" t="n"/>
      <c r="K261" s="171" t="n"/>
      <c r="L261" s="171" t="n"/>
      <c r="M261" s="171" t="n"/>
      <c r="N261" s="171" t="n"/>
      <c r="O261" s="171" t="n"/>
      <c r="P261" s="171" t="n"/>
      <c r="Q261" s="171" t="n"/>
      <c r="R261" s="172">
        <f>_xlfn.CEILING.MATH(SUM(I261:P261)*Q261)</f>
        <v/>
      </c>
      <c r="S261" s="173">
        <f>IF(S$3="YES",$R261*S$4/100,0)</f>
        <v/>
      </c>
      <c r="T261" s="173">
        <f>IF(T$3="YES",$R261*T$4/100,0)</f>
        <v/>
      </c>
      <c r="U261" s="173">
        <f>IF(U$3="YES",$R261*U$4/100,0)</f>
        <v/>
      </c>
      <c r="V261" s="173">
        <f>IF(V$3="YES",$R261*V$4/100,0)</f>
        <v/>
      </c>
      <c r="W261" s="173">
        <f>IF(W$3="YES",$R261*W$4/100,0)</f>
        <v/>
      </c>
      <c r="X261" s="173">
        <f>IF(X$3="YES",$R261*X$4/100,0)</f>
        <v/>
      </c>
      <c r="Y261" s="173">
        <f>IF(Y$3="YES",$R261*Y$4/100,0)</f>
        <v/>
      </c>
      <c r="Z261" s="173">
        <f>IF(Z$3="YES",$R261*Z$4/100,0)</f>
        <v/>
      </c>
      <c r="AA261" s="173">
        <f>IF(AA$3="YES",$R261*AA$4/100,0)</f>
        <v/>
      </c>
      <c r="AB261" s="173">
        <f>IF(AB$3="YES",$R261*AB$4/100,0)</f>
        <v/>
      </c>
      <c r="AC261" s="173">
        <f>$R261*AC$4/100</f>
        <v/>
      </c>
      <c r="AD261" s="172">
        <f>SUM(S261:AC261)</f>
        <v/>
      </c>
      <c r="AE261" s="172">
        <f>R261+AD261</f>
        <v/>
      </c>
      <c r="AF261" s="172">
        <f>IF(E261="Make",AE261,AE261/2)</f>
        <v/>
      </c>
      <c r="AG261" s="172">
        <f>((AF261-MOD(AF261,8))/8)+(IF(MOD(AF261,8)=0,0,IF(MOD(AF261,8)&gt;4,1,0.5)))</f>
        <v/>
      </c>
      <c r="AH261" s="174" t="n"/>
      <c r="AI261" s="174" t="n"/>
      <c r="AJ261" s="175">
        <f>ROUNDUP((AH261+AI261+AG261)/3,0)</f>
        <v/>
      </c>
      <c r="AK261" s="47" t="n"/>
    </row>
    <row r="262" ht="15" customHeight="1">
      <c r="A262" s="83" t="n"/>
      <c r="B262" s="49" t="n"/>
      <c r="C262" s="49" t="n"/>
      <c r="D262" s="49" t="n"/>
      <c r="E262" s="43" t="n"/>
      <c r="F262" s="43" t="n"/>
      <c r="G262" s="44" t="n"/>
      <c r="H262" s="45" t="n"/>
      <c r="I262" s="171" t="n"/>
      <c r="J262" s="171" t="n"/>
      <c r="K262" s="171" t="n"/>
      <c r="L262" s="171" t="n"/>
      <c r="M262" s="171" t="n"/>
      <c r="N262" s="171" t="n"/>
      <c r="O262" s="171" t="n"/>
      <c r="P262" s="171" t="n"/>
      <c r="Q262" s="171" t="n"/>
      <c r="R262" s="172">
        <f>_xlfn.CEILING.MATH(SUM(I262:P262)*Q262)</f>
        <v/>
      </c>
      <c r="S262" s="173">
        <f>IF(S$3="YES",$R262*S$4/100,0)</f>
        <v/>
      </c>
      <c r="T262" s="173">
        <f>IF(T$3="YES",$R262*T$4/100,0)</f>
        <v/>
      </c>
      <c r="U262" s="173">
        <f>IF(U$3="YES",$R262*U$4/100,0)</f>
        <v/>
      </c>
      <c r="V262" s="173">
        <f>IF(V$3="YES",$R262*V$4/100,0)</f>
        <v/>
      </c>
      <c r="W262" s="173">
        <f>IF(W$3="YES",$R262*W$4/100,0)</f>
        <v/>
      </c>
      <c r="X262" s="173">
        <f>IF(X$3="YES",$R262*X$4/100,0)</f>
        <v/>
      </c>
      <c r="Y262" s="173">
        <f>IF(Y$3="YES",$R262*Y$4/100,0)</f>
        <v/>
      </c>
      <c r="Z262" s="173">
        <f>IF(Z$3="YES",$R262*Z$4/100,0)</f>
        <v/>
      </c>
      <c r="AA262" s="173">
        <f>IF(AA$3="YES",$R262*AA$4/100,0)</f>
        <v/>
      </c>
      <c r="AB262" s="173">
        <f>IF(AB$3="YES",$R262*AB$4/100,0)</f>
        <v/>
      </c>
      <c r="AC262" s="173">
        <f>$R262*AC$4/100</f>
        <v/>
      </c>
      <c r="AD262" s="172">
        <f>SUM(S262:AC262)</f>
        <v/>
      </c>
      <c r="AE262" s="172">
        <f>R262+AD262</f>
        <v/>
      </c>
      <c r="AF262" s="172">
        <f>IF(E262="Make",AE262,AE262/2)</f>
        <v/>
      </c>
      <c r="AG262" s="172">
        <f>((AF262-MOD(AF262,8))/8)+(IF(MOD(AF262,8)=0,0,IF(MOD(AF262,8)&gt;4,1,0.5)))</f>
        <v/>
      </c>
      <c r="AH262" s="174" t="n"/>
      <c r="AI262" s="174" t="n"/>
      <c r="AJ262" s="175">
        <f>ROUNDUP((AH262+AI262+AG262)/3,0)</f>
        <v/>
      </c>
      <c r="AK262" s="47" t="n"/>
    </row>
    <row r="263" ht="15" customHeight="1">
      <c r="A263" s="83" t="n"/>
      <c r="B263" s="49" t="n"/>
      <c r="C263" s="49" t="n"/>
      <c r="D263" s="49" t="n"/>
      <c r="E263" s="43" t="n"/>
      <c r="F263" s="43" t="n"/>
      <c r="G263" s="44" t="n"/>
      <c r="H263" s="45" t="n"/>
      <c r="I263" s="171" t="n"/>
      <c r="J263" s="171" t="n"/>
      <c r="K263" s="171" t="n"/>
      <c r="L263" s="171" t="n"/>
      <c r="M263" s="171" t="n"/>
      <c r="N263" s="171" t="n"/>
      <c r="O263" s="171" t="n"/>
      <c r="P263" s="171" t="n"/>
      <c r="Q263" s="171" t="n"/>
      <c r="R263" s="172">
        <f>_xlfn.CEILING.MATH(SUM(I263:P263)*Q263)</f>
        <v/>
      </c>
      <c r="S263" s="173">
        <f>IF(S$3="YES",$R263*S$4/100,0)</f>
        <v/>
      </c>
      <c r="T263" s="173">
        <f>IF(T$3="YES",$R263*T$4/100,0)</f>
        <v/>
      </c>
      <c r="U263" s="173">
        <f>IF(U$3="YES",$R263*U$4/100,0)</f>
        <v/>
      </c>
      <c r="V263" s="173">
        <f>IF(V$3="YES",$R263*V$4/100,0)</f>
        <v/>
      </c>
      <c r="W263" s="173">
        <f>IF(W$3="YES",$R263*W$4/100,0)</f>
        <v/>
      </c>
      <c r="X263" s="173">
        <f>IF(X$3="YES",$R263*X$4/100,0)</f>
        <v/>
      </c>
      <c r="Y263" s="173">
        <f>IF(Y$3="YES",$R263*Y$4/100,0)</f>
        <v/>
      </c>
      <c r="Z263" s="173">
        <f>IF(Z$3="YES",$R263*Z$4/100,0)</f>
        <v/>
      </c>
      <c r="AA263" s="173">
        <f>IF(AA$3="YES",$R263*AA$4/100,0)</f>
        <v/>
      </c>
      <c r="AB263" s="173">
        <f>IF(AB$3="YES",$R263*AB$4/100,0)</f>
        <v/>
      </c>
      <c r="AC263" s="173">
        <f>$R263*AC$4/100</f>
        <v/>
      </c>
      <c r="AD263" s="172">
        <f>SUM(S263:AC263)</f>
        <v/>
      </c>
      <c r="AE263" s="172">
        <f>R263+AD263</f>
        <v/>
      </c>
      <c r="AF263" s="172">
        <f>IF(E263="Make",AE263,AE263/2)</f>
        <v/>
      </c>
      <c r="AG263" s="172">
        <f>((AF263-MOD(AF263,8))/8)+(IF(MOD(AF263,8)=0,0,IF(MOD(AF263,8)&gt;4,1,0.5)))</f>
        <v/>
      </c>
      <c r="AH263" s="174" t="n"/>
      <c r="AI263" s="174" t="n"/>
      <c r="AJ263" s="175">
        <f>ROUNDUP((AH263+AI263+AG263)/3,0)</f>
        <v/>
      </c>
      <c r="AK263" s="47" t="n"/>
    </row>
    <row r="264" ht="15" customHeight="1">
      <c r="A264" s="83" t="n"/>
      <c r="B264" s="49" t="n"/>
      <c r="C264" s="49" t="n"/>
      <c r="D264" s="49" t="n"/>
      <c r="E264" s="43" t="n"/>
      <c r="F264" s="43" t="n"/>
      <c r="G264" s="44" t="n"/>
      <c r="H264" s="45" t="n"/>
      <c r="I264" s="171" t="n"/>
      <c r="J264" s="171" t="n"/>
      <c r="K264" s="171" t="n"/>
      <c r="L264" s="171" t="n"/>
      <c r="M264" s="171" t="n"/>
      <c r="N264" s="171" t="n"/>
      <c r="O264" s="171" t="n"/>
      <c r="P264" s="171" t="n"/>
      <c r="Q264" s="171" t="n"/>
      <c r="R264" s="172">
        <f>_xlfn.CEILING.MATH(SUM(I264:P264)*Q264)</f>
        <v/>
      </c>
      <c r="S264" s="173">
        <f>IF(S$3="YES",$R264*S$4/100,0)</f>
        <v/>
      </c>
      <c r="T264" s="173">
        <f>IF(T$3="YES",$R264*T$4/100,0)</f>
        <v/>
      </c>
      <c r="U264" s="173">
        <f>IF(U$3="YES",$R264*U$4/100,0)</f>
        <v/>
      </c>
      <c r="V264" s="173">
        <f>IF(V$3="YES",$R264*V$4/100,0)</f>
        <v/>
      </c>
      <c r="W264" s="173">
        <f>IF(W$3="YES",$R264*W$4/100,0)</f>
        <v/>
      </c>
      <c r="X264" s="173">
        <f>IF(X$3="YES",$R264*X$4/100,0)</f>
        <v/>
      </c>
      <c r="Y264" s="173">
        <f>IF(Y$3="YES",$R264*Y$4/100,0)</f>
        <v/>
      </c>
      <c r="Z264" s="173">
        <f>IF(Z$3="YES",$R264*Z$4/100,0)</f>
        <v/>
      </c>
      <c r="AA264" s="173">
        <f>IF(AA$3="YES",$R264*AA$4/100,0)</f>
        <v/>
      </c>
      <c r="AB264" s="173">
        <f>IF(AB$3="YES",$R264*AB$4/100,0)</f>
        <v/>
      </c>
      <c r="AC264" s="173">
        <f>$R264*AC$4/100</f>
        <v/>
      </c>
      <c r="AD264" s="172">
        <f>SUM(S264:AC264)</f>
        <v/>
      </c>
      <c r="AE264" s="172">
        <f>R264+AD264</f>
        <v/>
      </c>
      <c r="AF264" s="172">
        <f>IF(E264="Make",AE264,AE264/2)</f>
        <v/>
      </c>
      <c r="AG264" s="172">
        <f>((AF264-MOD(AF264,8))/8)+(IF(MOD(AF264,8)=0,0,IF(MOD(AF264,8)&gt;4,1,0.5)))</f>
        <v/>
      </c>
      <c r="AH264" s="174" t="n"/>
      <c r="AI264" s="174" t="n"/>
      <c r="AJ264" s="175">
        <f>ROUNDUP((AH264+AI264+AG264)/3,0)</f>
        <v/>
      </c>
      <c r="AK264" s="47" t="n"/>
    </row>
    <row r="265" ht="15" customHeight="1">
      <c r="A265" s="83" t="n"/>
      <c r="B265" s="49" t="n"/>
      <c r="C265" s="49" t="n"/>
      <c r="D265" s="49" t="n"/>
      <c r="E265" s="43" t="n"/>
      <c r="F265" s="43" t="n"/>
      <c r="G265" s="44" t="n"/>
      <c r="H265" s="45" t="n"/>
      <c r="I265" s="171" t="n"/>
      <c r="J265" s="171" t="n"/>
      <c r="K265" s="171" t="n"/>
      <c r="L265" s="171" t="n"/>
      <c r="M265" s="171" t="n"/>
      <c r="N265" s="171" t="n"/>
      <c r="O265" s="171" t="n"/>
      <c r="P265" s="171" t="n"/>
      <c r="Q265" s="171" t="n"/>
      <c r="R265" s="172">
        <f>_xlfn.CEILING.MATH(SUM(I265:P265)*Q265)</f>
        <v/>
      </c>
      <c r="S265" s="173">
        <f>IF(S$3="YES",$R265*S$4/100,0)</f>
        <v/>
      </c>
      <c r="T265" s="173">
        <f>IF(T$3="YES",$R265*T$4/100,0)</f>
        <v/>
      </c>
      <c r="U265" s="173">
        <f>IF(U$3="YES",$R265*U$4/100,0)</f>
        <v/>
      </c>
      <c r="V265" s="173">
        <f>IF(V$3="YES",$R265*V$4/100,0)</f>
        <v/>
      </c>
      <c r="W265" s="173">
        <f>IF(W$3="YES",$R265*W$4/100,0)</f>
        <v/>
      </c>
      <c r="X265" s="173">
        <f>IF(X$3="YES",$R265*X$4/100,0)</f>
        <v/>
      </c>
      <c r="Y265" s="173">
        <f>IF(Y$3="YES",$R265*Y$4/100,0)</f>
        <v/>
      </c>
      <c r="Z265" s="173">
        <f>IF(Z$3="YES",$R265*Z$4/100,0)</f>
        <v/>
      </c>
      <c r="AA265" s="173">
        <f>IF(AA$3="YES",$R265*AA$4/100,0)</f>
        <v/>
      </c>
      <c r="AB265" s="173">
        <f>IF(AB$3="YES",$R265*AB$4/100,0)</f>
        <v/>
      </c>
      <c r="AC265" s="173">
        <f>$R265*AC$4/100</f>
        <v/>
      </c>
      <c r="AD265" s="172">
        <f>SUM(S265:AC265)</f>
        <v/>
      </c>
      <c r="AE265" s="172">
        <f>R265+AD265</f>
        <v/>
      </c>
      <c r="AF265" s="172">
        <f>IF(E265="Make",AE265,AE265/2)</f>
        <v/>
      </c>
      <c r="AG265" s="172">
        <f>((AF265-MOD(AF265,8))/8)+(IF(MOD(AF265,8)=0,0,IF(MOD(AF265,8)&gt;4,1,0.5)))</f>
        <v/>
      </c>
      <c r="AH265" s="174" t="n"/>
      <c r="AI265" s="174" t="n"/>
      <c r="AJ265" s="175">
        <f>ROUNDUP((AH265+AI265+AG265)/3,0)</f>
        <v/>
      </c>
      <c r="AK265" s="47" t="n"/>
    </row>
    <row r="266" ht="15" customHeight="1">
      <c r="A266" s="83" t="n"/>
      <c r="B266" s="49" t="n"/>
      <c r="C266" s="49" t="n"/>
      <c r="D266" s="49" t="n"/>
      <c r="E266" s="43" t="n"/>
      <c r="F266" s="43" t="n"/>
      <c r="G266" s="44" t="n"/>
      <c r="H266" s="45" t="n"/>
      <c r="I266" s="171" t="n"/>
      <c r="J266" s="171" t="n"/>
      <c r="K266" s="171" t="n"/>
      <c r="L266" s="171" t="n"/>
      <c r="M266" s="171" t="n"/>
      <c r="N266" s="171" t="n"/>
      <c r="O266" s="171" t="n"/>
      <c r="P266" s="171" t="n"/>
      <c r="Q266" s="171" t="n"/>
      <c r="R266" s="172">
        <f>_xlfn.CEILING.MATH(SUM(I266:P266)*Q266)</f>
        <v/>
      </c>
      <c r="S266" s="173">
        <f>IF(S$3="YES",$R266*S$4/100,0)</f>
        <v/>
      </c>
      <c r="T266" s="173">
        <f>IF(T$3="YES",$R266*T$4/100,0)</f>
        <v/>
      </c>
      <c r="U266" s="173">
        <f>IF(U$3="YES",$R266*U$4/100,0)</f>
        <v/>
      </c>
      <c r="V266" s="173">
        <f>IF(V$3="YES",$R266*V$4/100,0)</f>
        <v/>
      </c>
      <c r="W266" s="173">
        <f>IF(W$3="YES",$R266*W$4/100,0)</f>
        <v/>
      </c>
      <c r="X266" s="173">
        <f>IF(X$3="YES",$R266*X$4/100,0)</f>
        <v/>
      </c>
      <c r="Y266" s="173">
        <f>IF(Y$3="YES",$R266*Y$4/100,0)</f>
        <v/>
      </c>
      <c r="Z266" s="173">
        <f>IF(Z$3="YES",$R266*Z$4/100,0)</f>
        <v/>
      </c>
      <c r="AA266" s="173">
        <f>IF(AA$3="YES",$R266*AA$4/100,0)</f>
        <v/>
      </c>
      <c r="AB266" s="173">
        <f>IF(AB$3="YES",$R266*AB$4/100,0)</f>
        <v/>
      </c>
      <c r="AC266" s="173">
        <f>$R266*AC$4/100</f>
        <v/>
      </c>
      <c r="AD266" s="172">
        <f>SUM(S266:AC266)</f>
        <v/>
      </c>
      <c r="AE266" s="172">
        <f>R266+AD266</f>
        <v/>
      </c>
      <c r="AF266" s="172">
        <f>IF(E266="Make",AE266,AE266/2)</f>
        <v/>
      </c>
      <c r="AG266" s="172">
        <f>((AF266-MOD(AF266,8))/8)+(IF(MOD(AF266,8)=0,0,IF(MOD(AF266,8)&gt;4,1,0.5)))</f>
        <v/>
      </c>
      <c r="AH266" s="174" t="n"/>
      <c r="AI266" s="174" t="n"/>
      <c r="AJ266" s="175">
        <f>ROUNDUP((AH266+AI266+AG266)/3,0)</f>
        <v/>
      </c>
      <c r="AK266" s="47" t="n"/>
    </row>
    <row r="267" ht="15" customHeight="1">
      <c r="A267" s="83" t="n"/>
      <c r="B267" s="49" t="n"/>
      <c r="C267" s="49" t="n"/>
      <c r="D267" s="49" t="n"/>
      <c r="E267" s="43" t="n"/>
      <c r="F267" s="43" t="n"/>
      <c r="G267" s="44" t="n"/>
      <c r="H267" s="45" t="n"/>
      <c r="I267" s="171" t="n"/>
      <c r="J267" s="171" t="n"/>
      <c r="K267" s="171" t="n"/>
      <c r="L267" s="171" t="n"/>
      <c r="M267" s="171" t="n"/>
      <c r="N267" s="171" t="n"/>
      <c r="O267" s="171" t="n"/>
      <c r="P267" s="171" t="n"/>
      <c r="Q267" s="171" t="n"/>
      <c r="R267" s="172">
        <f>_xlfn.CEILING.MATH(SUM(I267:P267)*Q267)</f>
        <v/>
      </c>
      <c r="S267" s="173">
        <f>IF(S$3="YES",$R267*S$4/100,0)</f>
        <v/>
      </c>
      <c r="T267" s="173">
        <f>IF(T$3="YES",$R267*T$4/100,0)</f>
        <v/>
      </c>
      <c r="U267" s="173">
        <f>IF(U$3="YES",$R267*U$4/100,0)</f>
        <v/>
      </c>
      <c r="V267" s="173">
        <f>IF(V$3="YES",$R267*V$4/100,0)</f>
        <v/>
      </c>
      <c r="W267" s="173">
        <f>IF(W$3="YES",$R267*W$4/100,0)</f>
        <v/>
      </c>
      <c r="X267" s="173">
        <f>IF(X$3="YES",$R267*X$4/100,0)</f>
        <v/>
      </c>
      <c r="Y267" s="173">
        <f>IF(Y$3="YES",$R267*Y$4/100,0)</f>
        <v/>
      </c>
      <c r="Z267" s="173">
        <f>IF(Z$3="YES",$R267*Z$4/100,0)</f>
        <v/>
      </c>
      <c r="AA267" s="173">
        <f>IF(AA$3="YES",$R267*AA$4/100,0)</f>
        <v/>
      </c>
      <c r="AB267" s="173">
        <f>IF(AB$3="YES",$R267*AB$4/100,0)</f>
        <v/>
      </c>
      <c r="AC267" s="173">
        <f>$R267*AC$4/100</f>
        <v/>
      </c>
      <c r="AD267" s="172">
        <f>SUM(S267:AC267)</f>
        <v/>
      </c>
      <c r="AE267" s="172">
        <f>R267+AD267</f>
        <v/>
      </c>
      <c r="AF267" s="172">
        <f>IF(E267="Make",AE267,AE267/2)</f>
        <v/>
      </c>
      <c r="AG267" s="172">
        <f>((AF267-MOD(AF267,8))/8)+(IF(MOD(AF267,8)=0,0,IF(MOD(AF267,8)&gt;4,1,0.5)))</f>
        <v/>
      </c>
      <c r="AH267" s="174" t="n"/>
      <c r="AI267" s="174" t="n"/>
      <c r="AJ267" s="175">
        <f>ROUNDUP((AH267+AI267+AG267)/3,0)</f>
        <v/>
      </c>
      <c r="AK267" s="47" t="n"/>
    </row>
    <row r="268" ht="15" customHeight="1">
      <c r="A268" s="83" t="n"/>
      <c r="B268" s="49" t="n"/>
      <c r="C268" s="49" t="n"/>
      <c r="D268" s="49" t="n"/>
      <c r="E268" s="43" t="n"/>
      <c r="F268" s="43" t="n"/>
      <c r="G268" s="44" t="n"/>
      <c r="H268" s="45" t="n"/>
      <c r="I268" s="171" t="n"/>
      <c r="J268" s="171" t="n"/>
      <c r="K268" s="171" t="n"/>
      <c r="L268" s="171" t="n"/>
      <c r="M268" s="171" t="n"/>
      <c r="N268" s="171" t="n"/>
      <c r="O268" s="171" t="n"/>
      <c r="P268" s="171" t="n"/>
      <c r="Q268" s="171" t="n"/>
      <c r="R268" s="172">
        <f>_xlfn.CEILING.MATH(SUM(I268:P268)*Q268)</f>
        <v/>
      </c>
      <c r="S268" s="173">
        <f>IF(S$3="YES",$R268*S$4/100,0)</f>
        <v/>
      </c>
      <c r="T268" s="173">
        <f>IF(T$3="YES",$R268*T$4/100,0)</f>
        <v/>
      </c>
      <c r="U268" s="173">
        <f>IF(U$3="YES",$R268*U$4/100,0)</f>
        <v/>
      </c>
      <c r="V268" s="173">
        <f>IF(V$3="YES",$R268*V$4/100,0)</f>
        <v/>
      </c>
      <c r="W268" s="173">
        <f>IF(W$3="YES",$R268*W$4/100,0)</f>
        <v/>
      </c>
      <c r="X268" s="173">
        <f>IF(X$3="YES",$R268*X$4/100,0)</f>
        <v/>
      </c>
      <c r="Y268" s="173">
        <f>IF(Y$3="YES",$R268*Y$4/100,0)</f>
        <v/>
      </c>
      <c r="Z268" s="173">
        <f>IF(Z$3="YES",$R268*Z$4/100,0)</f>
        <v/>
      </c>
      <c r="AA268" s="173">
        <f>IF(AA$3="YES",$R268*AA$4/100,0)</f>
        <v/>
      </c>
      <c r="AB268" s="173">
        <f>IF(AB$3="YES",$R268*AB$4/100,0)</f>
        <v/>
      </c>
      <c r="AC268" s="173">
        <f>$R268*AC$4/100</f>
        <v/>
      </c>
      <c r="AD268" s="172">
        <f>SUM(S268:AC268)</f>
        <v/>
      </c>
      <c r="AE268" s="172">
        <f>R268+AD268</f>
        <v/>
      </c>
      <c r="AF268" s="172">
        <f>IF(E268="Make",AE268,AE268/2)</f>
        <v/>
      </c>
      <c r="AG268" s="172">
        <f>((AF268-MOD(AF268,8))/8)+(IF(MOD(AF268,8)=0,0,IF(MOD(AF268,8)&gt;4,1,0.5)))</f>
        <v/>
      </c>
      <c r="AH268" s="174" t="n"/>
      <c r="AI268" s="174" t="n"/>
      <c r="AJ268" s="175">
        <f>ROUNDUP((AH268+AI268+AG268)/3,0)</f>
        <v/>
      </c>
      <c r="AK268" s="47" t="n"/>
    </row>
    <row r="269" ht="15" customHeight="1">
      <c r="A269" s="83" t="n"/>
      <c r="B269" s="49" t="n"/>
      <c r="C269" s="49" t="n"/>
      <c r="D269" s="49" t="n"/>
      <c r="E269" s="43" t="n"/>
      <c r="F269" s="43" t="n"/>
      <c r="G269" s="44" t="n"/>
      <c r="H269" s="45" t="n"/>
      <c r="I269" s="171" t="n"/>
      <c r="J269" s="171" t="n"/>
      <c r="K269" s="171" t="n"/>
      <c r="L269" s="171" t="n"/>
      <c r="M269" s="171" t="n"/>
      <c r="N269" s="171" t="n"/>
      <c r="O269" s="171" t="n"/>
      <c r="P269" s="171" t="n"/>
      <c r="Q269" s="171" t="n"/>
      <c r="R269" s="172">
        <f>_xlfn.CEILING.MATH(SUM(I269:P269)*Q269)</f>
        <v/>
      </c>
      <c r="S269" s="173">
        <f>IF(S$3="YES",$R269*S$4/100,0)</f>
        <v/>
      </c>
      <c r="T269" s="173">
        <f>IF(T$3="YES",$R269*T$4/100,0)</f>
        <v/>
      </c>
      <c r="U269" s="173">
        <f>IF(U$3="YES",$R269*U$4/100,0)</f>
        <v/>
      </c>
      <c r="V269" s="173">
        <f>IF(V$3="YES",$R269*V$4/100,0)</f>
        <v/>
      </c>
      <c r="W269" s="173">
        <f>IF(W$3="YES",$R269*W$4/100,0)</f>
        <v/>
      </c>
      <c r="X269" s="173">
        <f>IF(X$3="YES",$R269*X$4/100,0)</f>
        <v/>
      </c>
      <c r="Y269" s="173">
        <f>IF(Y$3="YES",$R269*Y$4/100,0)</f>
        <v/>
      </c>
      <c r="Z269" s="173">
        <f>IF(Z$3="YES",$R269*Z$4/100,0)</f>
        <v/>
      </c>
      <c r="AA269" s="173">
        <f>IF(AA$3="YES",$R269*AA$4/100,0)</f>
        <v/>
      </c>
      <c r="AB269" s="173">
        <f>IF(AB$3="YES",$R269*AB$4/100,0)</f>
        <v/>
      </c>
      <c r="AC269" s="173">
        <f>$R269*AC$4/100</f>
        <v/>
      </c>
      <c r="AD269" s="172">
        <f>SUM(S269:AC269)</f>
        <v/>
      </c>
      <c r="AE269" s="172">
        <f>R269+AD269</f>
        <v/>
      </c>
      <c r="AF269" s="172">
        <f>IF(E269="Make",AE269,AE269/2)</f>
        <v/>
      </c>
      <c r="AG269" s="172">
        <f>((AF269-MOD(AF269,8))/8)+(IF(MOD(AF269,8)=0,0,IF(MOD(AF269,8)&gt;4,1,0.5)))</f>
        <v/>
      </c>
      <c r="AH269" s="174" t="n"/>
      <c r="AI269" s="174" t="n"/>
      <c r="AJ269" s="175">
        <f>ROUNDUP((AH269+AI269+AG269)/3,0)</f>
        <v/>
      </c>
      <c r="AK269" s="47" t="n"/>
    </row>
    <row r="270" ht="15" customHeight="1">
      <c r="A270" s="83" t="n"/>
      <c r="B270" s="49" t="n"/>
      <c r="C270" s="49" t="n"/>
      <c r="D270" s="49" t="n"/>
      <c r="E270" s="43" t="n"/>
      <c r="F270" s="43" t="n"/>
      <c r="G270" s="44" t="n"/>
      <c r="H270" s="45" t="n"/>
      <c r="I270" s="171" t="n"/>
      <c r="J270" s="171" t="n"/>
      <c r="K270" s="171" t="n"/>
      <c r="L270" s="171" t="n"/>
      <c r="M270" s="171" t="n"/>
      <c r="N270" s="171" t="n"/>
      <c r="O270" s="171" t="n"/>
      <c r="P270" s="171" t="n"/>
      <c r="Q270" s="171" t="n"/>
      <c r="R270" s="172">
        <f>_xlfn.CEILING.MATH(SUM(I270:P270)*Q270)</f>
        <v/>
      </c>
      <c r="S270" s="173">
        <f>IF(S$3="YES",$R270*S$4/100,0)</f>
        <v/>
      </c>
      <c r="T270" s="173">
        <f>IF(T$3="YES",$R270*T$4/100,0)</f>
        <v/>
      </c>
      <c r="U270" s="173">
        <f>IF(U$3="YES",$R270*U$4/100,0)</f>
        <v/>
      </c>
      <c r="V270" s="173">
        <f>IF(V$3="YES",$R270*V$4/100,0)</f>
        <v/>
      </c>
      <c r="W270" s="173">
        <f>IF(W$3="YES",$R270*W$4/100,0)</f>
        <v/>
      </c>
      <c r="X270" s="173">
        <f>IF(X$3="YES",$R270*X$4/100,0)</f>
        <v/>
      </c>
      <c r="Y270" s="173">
        <f>IF(Y$3="YES",$R270*Y$4/100,0)</f>
        <v/>
      </c>
      <c r="Z270" s="173">
        <f>IF(Z$3="YES",$R270*Z$4/100,0)</f>
        <v/>
      </c>
      <c r="AA270" s="173">
        <f>IF(AA$3="YES",$R270*AA$4/100,0)</f>
        <v/>
      </c>
      <c r="AB270" s="173">
        <f>IF(AB$3="YES",$R270*AB$4/100,0)</f>
        <v/>
      </c>
      <c r="AC270" s="173">
        <f>$R270*AC$4/100</f>
        <v/>
      </c>
      <c r="AD270" s="172">
        <f>SUM(S270:AC270)</f>
        <v/>
      </c>
      <c r="AE270" s="172">
        <f>R270+AD270</f>
        <v/>
      </c>
      <c r="AF270" s="172">
        <f>IF(E270="Make",AE270,AE270/2)</f>
        <v/>
      </c>
      <c r="AG270" s="172">
        <f>((AF270-MOD(AF270,8))/8)+(IF(MOD(AF270,8)=0,0,IF(MOD(AF270,8)&gt;4,1,0.5)))</f>
        <v/>
      </c>
      <c r="AH270" s="174" t="n"/>
      <c r="AI270" s="174" t="n"/>
      <c r="AJ270" s="175">
        <f>ROUNDUP((AH270+AI270+AG270)/3,0)</f>
        <v/>
      </c>
      <c r="AK270" s="47" t="n"/>
    </row>
    <row r="271" ht="15" customHeight="1">
      <c r="A271" s="83" t="n"/>
      <c r="B271" s="49" t="n"/>
      <c r="C271" s="49" t="n"/>
      <c r="D271" s="49" t="n"/>
      <c r="E271" s="43" t="n"/>
      <c r="F271" s="43" t="n"/>
      <c r="G271" s="44" t="n"/>
      <c r="H271" s="45" t="n"/>
      <c r="I271" s="171" t="n"/>
      <c r="J271" s="171" t="n"/>
      <c r="K271" s="171" t="n"/>
      <c r="L271" s="171" t="n"/>
      <c r="M271" s="171" t="n"/>
      <c r="N271" s="171" t="n"/>
      <c r="O271" s="171" t="n"/>
      <c r="P271" s="171" t="n"/>
      <c r="Q271" s="171" t="n"/>
      <c r="R271" s="172">
        <f>_xlfn.CEILING.MATH(SUM(I271:P271)*Q271)</f>
        <v/>
      </c>
      <c r="S271" s="173">
        <f>IF(S$3="YES",$R271*S$4/100,0)</f>
        <v/>
      </c>
      <c r="T271" s="173">
        <f>IF(T$3="YES",$R271*T$4/100,0)</f>
        <v/>
      </c>
      <c r="U271" s="173">
        <f>IF(U$3="YES",$R271*U$4/100,0)</f>
        <v/>
      </c>
      <c r="V271" s="173">
        <f>IF(V$3="YES",$R271*V$4/100,0)</f>
        <v/>
      </c>
      <c r="W271" s="173">
        <f>IF(W$3="YES",$R271*W$4/100,0)</f>
        <v/>
      </c>
      <c r="X271" s="173">
        <f>IF(X$3="YES",$R271*X$4/100,0)</f>
        <v/>
      </c>
      <c r="Y271" s="173">
        <f>IF(Y$3="YES",$R271*Y$4/100,0)</f>
        <v/>
      </c>
      <c r="Z271" s="173">
        <f>IF(Z$3="YES",$R271*Z$4/100,0)</f>
        <v/>
      </c>
      <c r="AA271" s="173">
        <f>IF(AA$3="YES",$R271*AA$4/100,0)</f>
        <v/>
      </c>
      <c r="AB271" s="173">
        <f>IF(AB$3="YES",$R271*AB$4/100,0)</f>
        <v/>
      </c>
      <c r="AC271" s="173">
        <f>$R271*AC$4/100</f>
        <v/>
      </c>
      <c r="AD271" s="172">
        <f>SUM(S271:AC271)</f>
        <v/>
      </c>
      <c r="AE271" s="172">
        <f>R271+AD271</f>
        <v/>
      </c>
      <c r="AF271" s="172">
        <f>IF(E271="Make",AE271,AE271/2)</f>
        <v/>
      </c>
      <c r="AG271" s="172">
        <f>((AF271-MOD(AF271,8))/8)+(IF(MOD(AF271,8)=0,0,IF(MOD(AF271,8)&gt;4,1,0.5)))</f>
        <v/>
      </c>
      <c r="AH271" s="174" t="n"/>
      <c r="AI271" s="174" t="n"/>
      <c r="AJ271" s="175">
        <f>ROUNDUP((AH271+AI271+AG271)/3,0)</f>
        <v/>
      </c>
      <c r="AK271" s="47" t="n"/>
    </row>
    <row r="272" ht="15" customHeight="1">
      <c r="A272" s="83" t="n"/>
      <c r="B272" s="49" t="n"/>
      <c r="C272" s="49" t="n"/>
      <c r="D272" s="49" t="n"/>
      <c r="E272" s="43" t="n"/>
      <c r="F272" s="43" t="n"/>
      <c r="G272" s="44" t="n"/>
      <c r="H272" s="45" t="n"/>
      <c r="I272" s="171" t="n"/>
      <c r="J272" s="171" t="n"/>
      <c r="K272" s="171" t="n"/>
      <c r="L272" s="171" t="n"/>
      <c r="M272" s="171" t="n"/>
      <c r="N272" s="171" t="n"/>
      <c r="O272" s="171" t="n"/>
      <c r="P272" s="171" t="n"/>
      <c r="Q272" s="171" t="n"/>
      <c r="R272" s="172">
        <f>_xlfn.CEILING.MATH(SUM(I272:P272)*Q272)</f>
        <v/>
      </c>
      <c r="S272" s="173">
        <f>IF(S$3="YES",$R272*S$4/100,0)</f>
        <v/>
      </c>
      <c r="T272" s="173">
        <f>IF(T$3="YES",$R272*T$4/100,0)</f>
        <v/>
      </c>
      <c r="U272" s="173">
        <f>IF(U$3="YES",$R272*U$4/100,0)</f>
        <v/>
      </c>
      <c r="V272" s="173">
        <f>IF(V$3="YES",$R272*V$4/100,0)</f>
        <v/>
      </c>
      <c r="W272" s="173">
        <f>IF(W$3="YES",$R272*W$4/100,0)</f>
        <v/>
      </c>
      <c r="X272" s="173">
        <f>IF(X$3="YES",$R272*X$4/100,0)</f>
        <v/>
      </c>
      <c r="Y272" s="173">
        <f>IF(Y$3="YES",$R272*Y$4/100,0)</f>
        <v/>
      </c>
      <c r="Z272" s="173">
        <f>IF(Z$3="YES",$R272*Z$4/100,0)</f>
        <v/>
      </c>
      <c r="AA272" s="173">
        <f>IF(AA$3="YES",$R272*AA$4/100,0)</f>
        <v/>
      </c>
      <c r="AB272" s="173">
        <f>IF(AB$3="YES",$R272*AB$4/100,0)</f>
        <v/>
      </c>
      <c r="AC272" s="173">
        <f>$R272*AC$4/100</f>
        <v/>
      </c>
      <c r="AD272" s="172">
        <f>SUM(S272:AC272)</f>
        <v/>
      </c>
      <c r="AE272" s="172">
        <f>R272+AD272</f>
        <v/>
      </c>
      <c r="AF272" s="172">
        <f>IF(E272="Make",AE272,AE272/2)</f>
        <v/>
      </c>
      <c r="AG272" s="172">
        <f>((AF272-MOD(AF272,8))/8)+(IF(MOD(AF272,8)=0,0,IF(MOD(AF272,8)&gt;4,1,0.5)))</f>
        <v/>
      </c>
      <c r="AH272" s="174" t="n"/>
      <c r="AI272" s="174" t="n"/>
      <c r="AJ272" s="175">
        <f>ROUNDUP((AH272+AI272+AG272)/3,0)</f>
        <v/>
      </c>
      <c r="AK272" s="47" t="n"/>
    </row>
    <row r="273" ht="15" customHeight="1">
      <c r="A273" s="83" t="n"/>
      <c r="B273" s="49" t="n"/>
      <c r="C273" s="49" t="n"/>
      <c r="D273" s="49" t="n"/>
      <c r="E273" s="43" t="n"/>
      <c r="F273" s="43" t="n"/>
      <c r="G273" s="44" t="n"/>
      <c r="H273" s="45" t="n"/>
      <c r="I273" s="171" t="n"/>
      <c r="J273" s="171" t="n"/>
      <c r="K273" s="171" t="n"/>
      <c r="L273" s="171" t="n"/>
      <c r="M273" s="171" t="n"/>
      <c r="N273" s="171" t="n"/>
      <c r="O273" s="171" t="n"/>
      <c r="P273" s="171" t="n"/>
      <c r="Q273" s="171" t="n"/>
      <c r="R273" s="172">
        <f>_xlfn.CEILING.MATH(SUM(I273:P273)*Q273)</f>
        <v/>
      </c>
      <c r="S273" s="173">
        <f>IF(S$3="YES",$R273*S$4/100,0)</f>
        <v/>
      </c>
      <c r="T273" s="173">
        <f>IF(T$3="YES",$R273*T$4/100,0)</f>
        <v/>
      </c>
      <c r="U273" s="173">
        <f>IF(U$3="YES",$R273*U$4/100,0)</f>
        <v/>
      </c>
      <c r="V273" s="173">
        <f>IF(V$3="YES",$R273*V$4/100,0)</f>
        <v/>
      </c>
      <c r="W273" s="173">
        <f>IF(W$3="YES",$R273*W$4/100,0)</f>
        <v/>
      </c>
      <c r="X273" s="173">
        <f>IF(X$3="YES",$R273*X$4/100,0)</f>
        <v/>
      </c>
      <c r="Y273" s="173">
        <f>IF(Y$3="YES",$R273*Y$4/100,0)</f>
        <v/>
      </c>
      <c r="Z273" s="173">
        <f>IF(Z$3="YES",$R273*Z$4/100,0)</f>
        <v/>
      </c>
      <c r="AA273" s="173">
        <f>IF(AA$3="YES",$R273*AA$4/100,0)</f>
        <v/>
      </c>
      <c r="AB273" s="173">
        <f>IF(AB$3="YES",$R273*AB$4/100,0)</f>
        <v/>
      </c>
      <c r="AC273" s="173">
        <f>$R273*AC$4/100</f>
        <v/>
      </c>
      <c r="AD273" s="172">
        <f>SUM(S273:AC273)</f>
        <v/>
      </c>
      <c r="AE273" s="172">
        <f>R273+AD273</f>
        <v/>
      </c>
      <c r="AF273" s="172">
        <f>IF(E273="Make",AE273,AE273/2)</f>
        <v/>
      </c>
      <c r="AG273" s="172">
        <f>((AF273-MOD(AF273,8))/8)+(IF(MOD(AF273,8)=0,0,IF(MOD(AF273,8)&gt;4,1,0.5)))</f>
        <v/>
      </c>
      <c r="AH273" s="174" t="n"/>
      <c r="AI273" s="174" t="n"/>
      <c r="AJ273" s="175">
        <f>ROUNDUP((AH273+AI273+AG273)/3,0)</f>
        <v/>
      </c>
      <c r="AK273" s="47" t="n"/>
    </row>
    <row r="274" ht="15" customHeight="1">
      <c r="A274" s="83" t="n"/>
      <c r="B274" s="49" t="n"/>
      <c r="C274" s="49" t="n"/>
      <c r="D274" s="49" t="n"/>
      <c r="E274" s="43" t="n"/>
      <c r="F274" s="43" t="n"/>
      <c r="G274" s="44" t="n"/>
      <c r="H274" s="45" t="n"/>
      <c r="I274" s="171" t="n"/>
      <c r="J274" s="171" t="n"/>
      <c r="K274" s="171" t="n"/>
      <c r="L274" s="171" t="n"/>
      <c r="M274" s="171" t="n"/>
      <c r="N274" s="171" t="n"/>
      <c r="O274" s="171" t="n"/>
      <c r="P274" s="171" t="n"/>
      <c r="Q274" s="171" t="n"/>
      <c r="R274" s="172">
        <f>_xlfn.CEILING.MATH(SUM(I274:P274)*Q274)</f>
        <v/>
      </c>
      <c r="S274" s="173">
        <f>IF(S$3="YES",$R274*S$4/100,0)</f>
        <v/>
      </c>
      <c r="T274" s="173">
        <f>IF(T$3="YES",$R274*T$4/100,0)</f>
        <v/>
      </c>
      <c r="U274" s="173">
        <f>IF(U$3="YES",$R274*U$4/100,0)</f>
        <v/>
      </c>
      <c r="V274" s="173">
        <f>IF(V$3="YES",$R274*V$4/100,0)</f>
        <v/>
      </c>
      <c r="W274" s="173">
        <f>IF(W$3="YES",$R274*W$4/100,0)</f>
        <v/>
      </c>
      <c r="X274" s="173">
        <f>IF(X$3="YES",$R274*X$4/100,0)</f>
        <v/>
      </c>
      <c r="Y274" s="173">
        <f>IF(Y$3="YES",$R274*Y$4/100,0)</f>
        <v/>
      </c>
      <c r="Z274" s="173">
        <f>IF(Z$3="YES",$R274*Z$4/100,0)</f>
        <v/>
      </c>
      <c r="AA274" s="173">
        <f>IF(AA$3="YES",$R274*AA$4/100,0)</f>
        <v/>
      </c>
      <c r="AB274" s="173">
        <f>IF(AB$3="YES",$R274*AB$4/100,0)</f>
        <v/>
      </c>
      <c r="AC274" s="173">
        <f>$R274*AC$4/100</f>
        <v/>
      </c>
      <c r="AD274" s="172">
        <f>SUM(S274:AC274)</f>
        <v/>
      </c>
      <c r="AE274" s="172">
        <f>R274+AD274</f>
        <v/>
      </c>
      <c r="AF274" s="172">
        <f>IF(E274="Make",AE274,AE274/2)</f>
        <v/>
      </c>
      <c r="AG274" s="172">
        <f>((AF274-MOD(AF274,8))/8)+(IF(MOD(AF274,8)=0,0,IF(MOD(AF274,8)&gt;4,1,0.5)))</f>
        <v/>
      </c>
      <c r="AH274" s="174" t="n"/>
      <c r="AI274" s="174" t="n"/>
      <c r="AJ274" s="175">
        <f>ROUNDUP((AH274+AI274+AG274)/3,0)</f>
        <v/>
      </c>
      <c r="AK274" s="47" t="n"/>
    </row>
    <row r="275" ht="15" customHeight="1">
      <c r="A275" s="83" t="n"/>
      <c r="B275" s="49" t="n"/>
      <c r="C275" s="49" t="n"/>
      <c r="D275" s="49" t="n"/>
      <c r="E275" s="43" t="n"/>
      <c r="F275" s="43" t="n"/>
      <c r="G275" s="44" t="n"/>
      <c r="H275" s="45" t="n"/>
      <c r="I275" s="171" t="n"/>
      <c r="J275" s="171" t="n"/>
      <c r="K275" s="171" t="n"/>
      <c r="L275" s="171" t="n"/>
      <c r="M275" s="171" t="n"/>
      <c r="N275" s="171" t="n"/>
      <c r="O275" s="171" t="n"/>
      <c r="P275" s="171" t="n"/>
      <c r="Q275" s="171" t="n"/>
      <c r="R275" s="172">
        <f>_xlfn.CEILING.MATH(SUM(I275:P275)*Q275)</f>
        <v/>
      </c>
      <c r="S275" s="173">
        <f>IF(S$3="YES",$R275*S$4/100,0)</f>
        <v/>
      </c>
      <c r="T275" s="173">
        <f>IF(T$3="YES",$R275*T$4/100,0)</f>
        <v/>
      </c>
      <c r="U275" s="173">
        <f>IF(U$3="YES",$R275*U$4/100,0)</f>
        <v/>
      </c>
      <c r="V275" s="173">
        <f>IF(V$3="YES",$R275*V$4/100,0)</f>
        <v/>
      </c>
      <c r="W275" s="173">
        <f>IF(W$3="YES",$R275*W$4/100,0)</f>
        <v/>
      </c>
      <c r="X275" s="173">
        <f>IF(X$3="YES",$R275*X$4/100,0)</f>
        <v/>
      </c>
      <c r="Y275" s="173">
        <f>IF(Y$3="YES",$R275*Y$4/100,0)</f>
        <v/>
      </c>
      <c r="Z275" s="173">
        <f>IF(Z$3="YES",$R275*Z$4/100,0)</f>
        <v/>
      </c>
      <c r="AA275" s="173">
        <f>IF(AA$3="YES",$R275*AA$4/100,0)</f>
        <v/>
      </c>
      <c r="AB275" s="173">
        <f>IF(AB$3="YES",$R275*AB$4/100,0)</f>
        <v/>
      </c>
      <c r="AC275" s="173">
        <f>$R275*AC$4/100</f>
        <v/>
      </c>
      <c r="AD275" s="172">
        <f>SUM(S275:AC275)</f>
        <v/>
      </c>
      <c r="AE275" s="172">
        <f>R275+AD275</f>
        <v/>
      </c>
      <c r="AF275" s="172">
        <f>IF(E275="Make",AE275,AE275/2)</f>
        <v/>
      </c>
      <c r="AG275" s="172">
        <f>((AF275-MOD(AF275,8))/8)+(IF(MOD(AF275,8)=0,0,IF(MOD(AF275,8)&gt;4,1,0.5)))</f>
        <v/>
      </c>
      <c r="AH275" s="174" t="n"/>
      <c r="AI275" s="174" t="n"/>
      <c r="AJ275" s="175">
        <f>ROUNDUP((AH275+AI275+AG275)/3,0)</f>
        <v/>
      </c>
      <c r="AK275" s="47" t="n"/>
    </row>
    <row r="276" ht="15" customHeight="1">
      <c r="A276" s="83" t="n"/>
      <c r="B276" s="49" t="n"/>
      <c r="C276" s="49" t="n"/>
      <c r="D276" s="49" t="n"/>
      <c r="E276" s="43" t="n"/>
      <c r="F276" s="43" t="n"/>
      <c r="G276" s="44" t="n"/>
      <c r="H276" s="45" t="n"/>
      <c r="I276" s="171" t="n"/>
      <c r="J276" s="171" t="n"/>
      <c r="K276" s="171" t="n"/>
      <c r="L276" s="171" t="n"/>
      <c r="M276" s="171" t="n"/>
      <c r="N276" s="171" t="n"/>
      <c r="O276" s="171" t="n"/>
      <c r="P276" s="171" t="n"/>
      <c r="Q276" s="171" t="n"/>
      <c r="R276" s="172">
        <f>_xlfn.CEILING.MATH(SUM(I276:P276)*Q276)</f>
        <v/>
      </c>
      <c r="S276" s="173">
        <f>IF(S$3="YES",$R276*S$4/100,0)</f>
        <v/>
      </c>
      <c r="T276" s="173">
        <f>IF(T$3="YES",$R276*T$4/100,0)</f>
        <v/>
      </c>
      <c r="U276" s="173">
        <f>IF(U$3="YES",$R276*U$4/100,0)</f>
        <v/>
      </c>
      <c r="V276" s="173">
        <f>IF(V$3="YES",$R276*V$4/100,0)</f>
        <v/>
      </c>
      <c r="W276" s="173">
        <f>IF(W$3="YES",$R276*W$4/100,0)</f>
        <v/>
      </c>
      <c r="X276" s="173">
        <f>IF(X$3="YES",$R276*X$4/100,0)</f>
        <v/>
      </c>
      <c r="Y276" s="173">
        <f>IF(Y$3="YES",$R276*Y$4/100,0)</f>
        <v/>
      </c>
      <c r="Z276" s="173">
        <f>IF(Z$3="YES",$R276*Z$4/100,0)</f>
        <v/>
      </c>
      <c r="AA276" s="173">
        <f>IF(AA$3="YES",$R276*AA$4/100,0)</f>
        <v/>
      </c>
      <c r="AB276" s="173">
        <f>IF(AB$3="YES",$R276*AB$4/100,0)</f>
        <v/>
      </c>
      <c r="AC276" s="173">
        <f>$R276*AC$4/100</f>
        <v/>
      </c>
      <c r="AD276" s="172">
        <f>SUM(S276:AC276)</f>
        <v/>
      </c>
      <c r="AE276" s="172">
        <f>R276+AD276</f>
        <v/>
      </c>
      <c r="AF276" s="172">
        <f>IF(E276="Make",AE276,AE276/2)</f>
        <v/>
      </c>
      <c r="AG276" s="172">
        <f>((AF276-MOD(AF276,8))/8)+(IF(MOD(AF276,8)=0,0,IF(MOD(AF276,8)&gt;4,1,0.5)))</f>
        <v/>
      </c>
      <c r="AH276" s="174" t="n"/>
      <c r="AI276" s="174" t="n"/>
      <c r="AJ276" s="175">
        <f>ROUNDUP((AH276+AI276+AG276)/3,0)</f>
        <v/>
      </c>
      <c r="AK276" s="47" t="n"/>
    </row>
    <row r="277" ht="15" customHeight="1">
      <c r="A277" s="83" t="n"/>
      <c r="B277" s="49" t="n"/>
      <c r="C277" s="49" t="n"/>
      <c r="D277" s="49" t="n"/>
      <c r="E277" s="43" t="n"/>
      <c r="F277" s="43" t="n"/>
      <c r="G277" s="44" t="n"/>
      <c r="H277" s="45" t="n"/>
      <c r="I277" s="171" t="n"/>
      <c r="J277" s="171" t="n"/>
      <c r="K277" s="171" t="n"/>
      <c r="L277" s="171" t="n"/>
      <c r="M277" s="171" t="n"/>
      <c r="N277" s="171" t="n"/>
      <c r="O277" s="171" t="n"/>
      <c r="P277" s="171" t="n"/>
      <c r="Q277" s="171" t="n"/>
      <c r="R277" s="172">
        <f>_xlfn.CEILING.MATH(SUM(I277:P277)*Q277)</f>
        <v/>
      </c>
      <c r="S277" s="173">
        <f>IF(S$3="YES",$R277*S$4/100,0)</f>
        <v/>
      </c>
      <c r="T277" s="173">
        <f>IF(T$3="YES",$R277*T$4/100,0)</f>
        <v/>
      </c>
      <c r="U277" s="173">
        <f>IF(U$3="YES",$R277*U$4/100,0)</f>
        <v/>
      </c>
      <c r="V277" s="173">
        <f>IF(V$3="YES",$R277*V$4/100,0)</f>
        <v/>
      </c>
      <c r="W277" s="173">
        <f>IF(W$3="YES",$R277*W$4/100,0)</f>
        <v/>
      </c>
      <c r="X277" s="173">
        <f>IF(X$3="YES",$R277*X$4/100,0)</f>
        <v/>
      </c>
      <c r="Y277" s="173">
        <f>IF(Y$3="YES",$R277*Y$4/100,0)</f>
        <v/>
      </c>
      <c r="Z277" s="173">
        <f>IF(Z$3="YES",$R277*Z$4/100,0)</f>
        <v/>
      </c>
      <c r="AA277" s="173">
        <f>IF(AA$3="YES",$R277*AA$4/100,0)</f>
        <v/>
      </c>
      <c r="AB277" s="173">
        <f>IF(AB$3="YES",$R277*AB$4/100,0)</f>
        <v/>
      </c>
      <c r="AC277" s="173">
        <f>$R277*AC$4/100</f>
        <v/>
      </c>
      <c r="AD277" s="172">
        <f>SUM(S277:AC277)</f>
        <v/>
      </c>
      <c r="AE277" s="172">
        <f>R277+AD277</f>
        <v/>
      </c>
      <c r="AF277" s="172">
        <f>IF(E277="Make",AE277,AE277/2)</f>
        <v/>
      </c>
      <c r="AG277" s="172">
        <f>((AF277-MOD(AF277,8))/8)+(IF(MOD(AF277,8)=0,0,IF(MOD(AF277,8)&gt;4,1,0.5)))</f>
        <v/>
      </c>
      <c r="AH277" s="174" t="n"/>
      <c r="AI277" s="174" t="n"/>
      <c r="AJ277" s="175">
        <f>ROUNDUP((AH277+AI277+AG277)/3,0)</f>
        <v/>
      </c>
      <c r="AK277" s="47" t="n"/>
    </row>
    <row r="278" ht="15" customHeight="1">
      <c r="A278" s="83" t="n"/>
      <c r="B278" s="49" t="n"/>
      <c r="C278" s="49" t="n"/>
      <c r="D278" s="49" t="n"/>
      <c r="E278" s="43" t="n"/>
      <c r="F278" s="43" t="n"/>
      <c r="G278" s="44" t="n"/>
      <c r="H278" s="45" t="n"/>
      <c r="I278" s="171" t="n"/>
      <c r="J278" s="171" t="n"/>
      <c r="K278" s="171" t="n"/>
      <c r="L278" s="171" t="n"/>
      <c r="M278" s="171" t="n"/>
      <c r="N278" s="171" t="n"/>
      <c r="O278" s="171" t="n"/>
      <c r="P278" s="171" t="n"/>
      <c r="Q278" s="171" t="n"/>
      <c r="R278" s="172">
        <f>_xlfn.CEILING.MATH(SUM(I278:P278)*Q278)</f>
        <v/>
      </c>
      <c r="S278" s="173">
        <f>IF(S$3="YES",$R278*S$4/100,0)</f>
        <v/>
      </c>
      <c r="T278" s="173">
        <f>IF(T$3="YES",$R278*T$4/100,0)</f>
        <v/>
      </c>
      <c r="U278" s="173">
        <f>IF(U$3="YES",$R278*U$4/100,0)</f>
        <v/>
      </c>
      <c r="V278" s="173">
        <f>IF(V$3="YES",$R278*V$4/100,0)</f>
        <v/>
      </c>
      <c r="W278" s="173">
        <f>IF(W$3="YES",$R278*W$4/100,0)</f>
        <v/>
      </c>
      <c r="X278" s="173">
        <f>IF(X$3="YES",$R278*X$4/100,0)</f>
        <v/>
      </c>
      <c r="Y278" s="173">
        <f>IF(Y$3="YES",$R278*Y$4/100,0)</f>
        <v/>
      </c>
      <c r="Z278" s="173">
        <f>IF(Z$3="YES",$R278*Z$4/100,0)</f>
        <v/>
      </c>
      <c r="AA278" s="173">
        <f>IF(AA$3="YES",$R278*AA$4/100,0)</f>
        <v/>
      </c>
      <c r="AB278" s="173">
        <f>IF(AB$3="YES",$R278*AB$4/100,0)</f>
        <v/>
      </c>
      <c r="AC278" s="173">
        <f>$R278*AC$4/100</f>
        <v/>
      </c>
      <c r="AD278" s="172">
        <f>SUM(S278:AC278)</f>
        <v/>
      </c>
      <c r="AE278" s="172">
        <f>R278+AD278</f>
        <v/>
      </c>
      <c r="AF278" s="172">
        <f>IF(E278="Make",AE278,AE278/2)</f>
        <v/>
      </c>
      <c r="AG278" s="172">
        <f>((AF278-MOD(AF278,8))/8)+(IF(MOD(AF278,8)=0,0,IF(MOD(AF278,8)&gt;4,1,0.5)))</f>
        <v/>
      </c>
      <c r="AH278" s="174" t="n"/>
      <c r="AI278" s="174" t="n"/>
      <c r="AJ278" s="175">
        <f>ROUNDUP((AH278+AI278+AG278)/3,0)</f>
        <v/>
      </c>
      <c r="AK278" s="47" t="n"/>
    </row>
    <row r="279" ht="15" customHeight="1">
      <c r="A279" s="83" t="n"/>
      <c r="B279" s="49" t="n"/>
      <c r="C279" s="49" t="n"/>
      <c r="D279" s="49" t="n"/>
      <c r="E279" s="43" t="n"/>
      <c r="F279" s="43" t="n"/>
      <c r="G279" s="44" t="n"/>
      <c r="H279" s="45" t="n"/>
      <c r="I279" s="171" t="n"/>
      <c r="J279" s="171" t="n"/>
      <c r="K279" s="171" t="n"/>
      <c r="L279" s="171" t="n"/>
      <c r="M279" s="171" t="n"/>
      <c r="N279" s="171" t="n"/>
      <c r="O279" s="171" t="n"/>
      <c r="P279" s="171" t="n"/>
      <c r="Q279" s="171" t="n"/>
      <c r="R279" s="172">
        <f>_xlfn.CEILING.MATH(SUM(I279:P279)*Q279)</f>
        <v/>
      </c>
      <c r="S279" s="173">
        <f>IF(S$3="YES",$R279*S$4/100,0)</f>
        <v/>
      </c>
      <c r="T279" s="173">
        <f>IF(T$3="YES",$R279*T$4/100,0)</f>
        <v/>
      </c>
      <c r="U279" s="173">
        <f>IF(U$3="YES",$R279*U$4/100,0)</f>
        <v/>
      </c>
      <c r="V279" s="173">
        <f>IF(V$3="YES",$R279*V$4/100,0)</f>
        <v/>
      </c>
      <c r="W279" s="173">
        <f>IF(W$3="YES",$R279*W$4/100,0)</f>
        <v/>
      </c>
      <c r="X279" s="173">
        <f>IF(X$3="YES",$R279*X$4/100,0)</f>
        <v/>
      </c>
      <c r="Y279" s="173">
        <f>IF(Y$3="YES",$R279*Y$4/100,0)</f>
        <v/>
      </c>
      <c r="Z279" s="173">
        <f>IF(Z$3="YES",$R279*Z$4/100,0)</f>
        <v/>
      </c>
      <c r="AA279" s="173">
        <f>IF(AA$3="YES",$R279*AA$4/100,0)</f>
        <v/>
      </c>
      <c r="AB279" s="173">
        <f>IF(AB$3="YES",$R279*AB$4/100,0)</f>
        <v/>
      </c>
      <c r="AC279" s="173">
        <f>$R279*AC$4/100</f>
        <v/>
      </c>
      <c r="AD279" s="172">
        <f>SUM(S279:AC279)</f>
        <v/>
      </c>
      <c r="AE279" s="172">
        <f>R279+AD279</f>
        <v/>
      </c>
      <c r="AF279" s="172">
        <f>IF(E279="Make",AE279,AE279/2)</f>
        <v/>
      </c>
      <c r="AG279" s="172">
        <f>((AF279-MOD(AF279,8))/8)+(IF(MOD(AF279,8)=0,0,IF(MOD(AF279,8)&gt;4,1,0.5)))</f>
        <v/>
      </c>
      <c r="AH279" s="174" t="n"/>
      <c r="AI279" s="174" t="n"/>
      <c r="AJ279" s="175">
        <f>ROUNDUP((AH279+AI279+AG279)/3,0)</f>
        <v/>
      </c>
      <c r="AK279" s="47" t="n"/>
    </row>
    <row r="280" ht="15" customHeight="1">
      <c r="A280" s="83" t="n"/>
      <c r="B280" s="49" t="n"/>
      <c r="C280" s="49" t="n"/>
      <c r="D280" s="49" t="n"/>
      <c r="E280" s="43" t="n"/>
      <c r="F280" s="43" t="n"/>
      <c r="G280" s="44" t="n"/>
      <c r="H280" s="45" t="n"/>
      <c r="I280" s="171" t="n"/>
      <c r="J280" s="171" t="n"/>
      <c r="K280" s="171" t="n"/>
      <c r="L280" s="171" t="n"/>
      <c r="M280" s="171" t="n"/>
      <c r="N280" s="171" t="n"/>
      <c r="O280" s="171" t="n"/>
      <c r="P280" s="171" t="n"/>
      <c r="Q280" s="171" t="n"/>
      <c r="R280" s="172">
        <f>_xlfn.CEILING.MATH(SUM(I280:P280)*Q280)</f>
        <v/>
      </c>
      <c r="S280" s="173">
        <f>IF(S$3="YES",$R280*S$4/100,0)</f>
        <v/>
      </c>
      <c r="T280" s="173">
        <f>IF(T$3="YES",$R280*T$4/100,0)</f>
        <v/>
      </c>
      <c r="U280" s="173">
        <f>IF(U$3="YES",$R280*U$4/100,0)</f>
        <v/>
      </c>
      <c r="V280" s="173">
        <f>IF(V$3="YES",$R280*V$4/100,0)</f>
        <v/>
      </c>
      <c r="W280" s="173">
        <f>IF(W$3="YES",$R280*W$4/100,0)</f>
        <v/>
      </c>
      <c r="X280" s="173">
        <f>IF(X$3="YES",$R280*X$4/100,0)</f>
        <v/>
      </c>
      <c r="Y280" s="173">
        <f>IF(Y$3="YES",$R280*Y$4/100,0)</f>
        <v/>
      </c>
      <c r="Z280" s="173">
        <f>IF(Z$3="YES",$R280*Z$4/100,0)</f>
        <v/>
      </c>
      <c r="AA280" s="173">
        <f>IF(AA$3="YES",$R280*AA$4/100,0)</f>
        <v/>
      </c>
      <c r="AB280" s="173">
        <f>IF(AB$3="YES",$R280*AB$4/100,0)</f>
        <v/>
      </c>
      <c r="AC280" s="173">
        <f>$R280*AC$4/100</f>
        <v/>
      </c>
      <c r="AD280" s="172">
        <f>SUM(S280:AC280)</f>
        <v/>
      </c>
      <c r="AE280" s="172">
        <f>R280+AD280</f>
        <v/>
      </c>
      <c r="AF280" s="172">
        <f>IF(E280="Make",AE280,AE280/2)</f>
        <v/>
      </c>
      <c r="AG280" s="172">
        <f>((AF280-MOD(AF280,8))/8)+(IF(MOD(AF280,8)=0,0,IF(MOD(AF280,8)&gt;4,1,0.5)))</f>
        <v/>
      </c>
      <c r="AH280" s="174" t="n"/>
      <c r="AI280" s="174" t="n"/>
      <c r="AJ280" s="175">
        <f>ROUNDUP((AH280+AI280+AG280)/3,0)</f>
        <v/>
      </c>
      <c r="AK280" s="47" t="n"/>
    </row>
    <row r="281" ht="15" customHeight="1">
      <c r="A281" s="83" t="n"/>
      <c r="B281" s="49" t="n"/>
      <c r="C281" s="49" t="n"/>
      <c r="D281" s="49" t="n"/>
      <c r="E281" s="43" t="n"/>
      <c r="F281" s="43" t="n"/>
      <c r="G281" s="44" t="n"/>
      <c r="H281" s="45" t="n"/>
      <c r="I281" s="171" t="n"/>
      <c r="J281" s="171" t="n"/>
      <c r="K281" s="171" t="n"/>
      <c r="L281" s="171" t="n"/>
      <c r="M281" s="171" t="n"/>
      <c r="N281" s="171" t="n"/>
      <c r="O281" s="171" t="n"/>
      <c r="P281" s="171" t="n"/>
      <c r="Q281" s="171" t="n"/>
      <c r="R281" s="172">
        <f>_xlfn.CEILING.MATH(SUM(I281:P281)*Q281)</f>
        <v/>
      </c>
      <c r="S281" s="173">
        <f>IF(S$3="YES",$R281*S$4/100,0)</f>
        <v/>
      </c>
      <c r="T281" s="173">
        <f>IF(T$3="YES",$R281*T$4/100,0)</f>
        <v/>
      </c>
      <c r="U281" s="173">
        <f>IF(U$3="YES",$R281*U$4/100,0)</f>
        <v/>
      </c>
      <c r="V281" s="173">
        <f>IF(V$3="YES",$R281*V$4/100,0)</f>
        <v/>
      </c>
      <c r="W281" s="173">
        <f>IF(W$3="YES",$R281*W$4/100,0)</f>
        <v/>
      </c>
      <c r="X281" s="173">
        <f>IF(X$3="YES",$R281*X$4/100,0)</f>
        <v/>
      </c>
      <c r="Y281" s="173">
        <f>IF(Y$3="YES",$R281*Y$4/100,0)</f>
        <v/>
      </c>
      <c r="Z281" s="173">
        <f>IF(Z$3="YES",$R281*Z$4/100,0)</f>
        <v/>
      </c>
      <c r="AA281" s="173">
        <f>IF(AA$3="YES",$R281*AA$4/100,0)</f>
        <v/>
      </c>
      <c r="AB281" s="173">
        <f>IF(AB$3="YES",$R281*AB$4/100,0)</f>
        <v/>
      </c>
      <c r="AC281" s="173">
        <f>$R281*AC$4/100</f>
        <v/>
      </c>
      <c r="AD281" s="172">
        <f>SUM(S281:AC281)</f>
        <v/>
      </c>
      <c r="AE281" s="172">
        <f>R281+AD281</f>
        <v/>
      </c>
      <c r="AF281" s="172">
        <f>IF(E281="Make",AE281,AE281/2)</f>
        <v/>
      </c>
      <c r="AG281" s="172">
        <f>((AF281-MOD(AF281,8))/8)+(IF(MOD(AF281,8)=0,0,IF(MOD(AF281,8)&gt;4,1,0.5)))</f>
        <v/>
      </c>
      <c r="AH281" s="174" t="n"/>
      <c r="AI281" s="174" t="n"/>
      <c r="AJ281" s="175">
        <f>ROUNDUP((AH281+AI281+AG281)/3,0)</f>
        <v/>
      </c>
      <c r="AK281" s="47" t="n"/>
    </row>
    <row r="282" ht="15" customHeight="1">
      <c r="A282" s="83" t="n"/>
      <c r="B282" s="49" t="n"/>
      <c r="C282" s="49" t="n"/>
      <c r="D282" s="49" t="n"/>
      <c r="E282" s="43" t="n"/>
      <c r="F282" s="43" t="n"/>
      <c r="G282" s="44" t="n"/>
      <c r="H282" s="45" t="n"/>
      <c r="I282" s="171" t="n"/>
      <c r="J282" s="171" t="n"/>
      <c r="K282" s="171" t="n"/>
      <c r="L282" s="171" t="n"/>
      <c r="M282" s="171" t="n"/>
      <c r="N282" s="171" t="n"/>
      <c r="O282" s="171" t="n"/>
      <c r="P282" s="171" t="n"/>
      <c r="Q282" s="171" t="n"/>
      <c r="R282" s="172">
        <f>_xlfn.CEILING.MATH(SUM(I282:P282)*Q282)</f>
        <v/>
      </c>
      <c r="S282" s="173">
        <f>IF(S$3="YES",$R282*S$4/100,0)</f>
        <v/>
      </c>
      <c r="T282" s="173">
        <f>IF(T$3="YES",$R282*T$4/100,0)</f>
        <v/>
      </c>
      <c r="U282" s="173">
        <f>IF(U$3="YES",$R282*U$4/100,0)</f>
        <v/>
      </c>
      <c r="V282" s="173">
        <f>IF(V$3="YES",$R282*V$4/100,0)</f>
        <v/>
      </c>
      <c r="W282" s="173">
        <f>IF(W$3="YES",$R282*W$4/100,0)</f>
        <v/>
      </c>
      <c r="X282" s="173">
        <f>IF(X$3="YES",$R282*X$4/100,0)</f>
        <v/>
      </c>
      <c r="Y282" s="173">
        <f>IF(Y$3="YES",$R282*Y$4/100,0)</f>
        <v/>
      </c>
      <c r="Z282" s="173">
        <f>IF(Z$3="YES",$R282*Z$4/100,0)</f>
        <v/>
      </c>
      <c r="AA282" s="173">
        <f>IF(AA$3="YES",$R282*AA$4/100,0)</f>
        <v/>
      </c>
      <c r="AB282" s="173">
        <f>IF(AB$3="YES",$R282*AB$4/100,0)</f>
        <v/>
      </c>
      <c r="AC282" s="173">
        <f>$R282*AC$4/100</f>
        <v/>
      </c>
      <c r="AD282" s="172">
        <f>SUM(S282:AC282)</f>
        <v/>
      </c>
      <c r="AE282" s="172">
        <f>R282+AD282</f>
        <v/>
      </c>
      <c r="AF282" s="172">
        <f>IF(E282="Make",AE282,AE282/2)</f>
        <v/>
      </c>
      <c r="AG282" s="172">
        <f>((AF282-MOD(AF282,8))/8)+(IF(MOD(AF282,8)=0,0,IF(MOD(AF282,8)&gt;4,1,0.5)))</f>
        <v/>
      </c>
      <c r="AH282" s="174" t="n"/>
      <c r="AI282" s="174" t="n"/>
      <c r="AJ282" s="175">
        <f>ROUNDUP((AH282+AI282+AG282)/3,0)</f>
        <v/>
      </c>
      <c r="AK282" s="47" t="n"/>
    </row>
    <row r="283" ht="15" customHeight="1">
      <c r="A283" s="83" t="n"/>
      <c r="B283" s="49" t="n"/>
      <c r="C283" s="49" t="n"/>
      <c r="D283" s="49" t="n"/>
      <c r="E283" s="43" t="n"/>
      <c r="F283" s="43" t="n"/>
      <c r="G283" s="44" t="n"/>
      <c r="H283" s="45" t="n"/>
      <c r="I283" s="171" t="n"/>
      <c r="J283" s="171" t="n"/>
      <c r="K283" s="171" t="n"/>
      <c r="L283" s="171" t="n"/>
      <c r="M283" s="171" t="n"/>
      <c r="N283" s="171" t="n"/>
      <c r="O283" s="171" t="n"/>
      <c r="P283" s="171" t="n"/>
      <c r="Q283" s="171" t="n"/>
      <c r="R283" s="172">
        <f>_xlfn.CEILING.MATH(SUM(I283:P283)*Q283)</f>
        <v/>
      </c>
      <c r="S283" s="173">
        <f>IF(S$3="YES",$R283*S$4/100,0)</f>
        <v/>
      </c>
      <c r="T283" s="173">
        <f>IF(T$3="YES",$R283*T$4/100,0)</f>
        <v/>
      </c>
      <c r="U283" s="173">
        <f>IF(U$3="YES",$R283*U$4/100,0)</f>
        <v/>
      </c>
      <c r="V283" s="173">
        <f>IF(V$3="YES",$R283*V$4/100,0)</f>
        <v/>
      </c>
      <c r="W283" s="173">
        <f>IF(W$3="YES",$R283*W$4/100,0)</f>
        <v/>
      </c>
      <c r="X283" s="173">
        <f>IF(X$3="YES",$R283*X$4/100,0)</f>
        <v/>
      </c>
      <c r="Y283" s="173">
        <f>IF(Y$3="YES",$R283*Y$4/100,0)</f>
        <v/>
      </c>
      <c r="Z283" s="173">
        <f>IF(Z$3="YES",$R283*Z$4/100,0)</f>
        <v/>
      </c>
      <c r="AA283" s="173">
        <f>IF(AA$3="YES",$R283*AA$4/100,0)</f>
        <v/>
      </c>
      <c r="AB283" s="173">
        <f>IF(AB$3="YES",$R283*AB$4/100,0)</f>
        <v/>
      </c>
      <c r="AC283" s="173">
        <f>$R283*AC$4/100</f>
        <v/>
      </c>
      <c r="AD283" s="172">
        <f>SUM(S283:AC283)</f>
        <v/>
      </c>
      <c r="AE283" s="172">
        <f>R283+AD283</f>
        <v/>
      </c>
      <c r="AF283" s="172">
        <f>IF(E283="Make",AE283,AE283/2)</f>
        <v/>
      </c>
      <c r="AG283" s="172">
        <f>((AF283-MOD(AF283,8))/8)+(IF(MOD(AF283,8)=0,0,IF(MOD(AF283,8)&gt;4,1,0.5)))</f>
        <v/>
      </c>
      <c r="AH283" s="174" t="n"/>
      <c r="AI283" s="174" t="n"/>
      <c r="AJ283" s="175">
        <f>ROUNDUP((AH283+AI283+AG283)/3,0)</f>
        <v/>
      </c>
      <c r="AK283" s="47" t="n"/>
    </row>
    <row r="284" ht="15" customHeight="1">
      <c r="A284" s="83" t="n"/>
      <c r="B284" s="49" t="n"/>
      <c r="C284" s="49" t="n"/>
      <c r="D284" s="49" t="n"/>
      <c r="E284" s="43" t="n"/>
      <c r="F284" s="43" t="n"/>
      <c r="G284" s="44" t="n"/>
      <c r="H284" s="45" t="n"/>
      <c r="I284" s="171" t="n"/>
      <c r="J284" s="171" t="n"/>
      <c r="K284" s="171" t="n"/>
      <c r="L284" s="171" t="n"/>
      <c r="M284" s="171" t="n"/>
      <c r="N284" s="171" t="n"/>
      <c r="O284" s="171" t="n"/>
      <c r="P284" s="171" t="n"/>
      <c r="Q284" s="171" t="n"/>
      <c r="R284" s="172">
        <f>_xlfn.CEILING.MATH(SUM(I284:P284)*Q284)</f>
        <v/>
      </c>
      <c r="S284" s="173">
        <f>IF(S$3="YES",$R284*S$4/100,0)</f>
        <v/>
      </c>
      <c r="T284" s="173">
        <f>IF(T$3="YES",$R284*T$4/100,0)</f>
        <v/>
      </c>
      <c r="U284" s="173">
        <f>IF(U$3="YES",$R284*U$4/100,0)</f>
        <v/>
      </c>
      <c r="V284" s="173">
        <f>IF(V$3="YES",$R284*V$4/100,0)</f>
        <v/>
      </c>
      <c r="W284" s="173">
        <f>IF(W$3="YES",$R284*W$4/100,0)</f>
        <v/>
      </c>
      <c r="X284" s="173">
        <f>IF(X$3="YES",$R284*X$4/100,0)</f>
        <v/>
      </c>
      <c r="Y284" s="173">
        <f>IF(Y$3="YES",$R284*Y$4/100,0)</f>
        <v/>
      </c>
      <c r="Z284" s="173">
        <f>IF(Z$3="YES",$R284*Z$4/100,0)</f>
        <v/>
      </c>
      <c r="AA284" s="173">
        <f>IF(AA$3="YES",$R284*AA$4/100,0)</f>
        <v/>
      </c>
      <c r="AB284" s="173">
        <f>IF(AB$3="YES",$R284*AB$4/100,0)</f>
        <v/>
      </c>
      <c r="AC284" s="173">
        <f>$R284*AC$4/100</f>
        <v/>
      </c>
      <c r="AD284" s="172">
        <f>SUM(S284:AC284)</f>
        <v/>
      </c>
      <c r="AE284" s="172">
        <f>R284+AD284</f>
        <v/>
      </c>
      <c r="AF284" s="172">
        <f>IF(E284="Make",AE284,AE284/2)</f>
        <v/>
      </c>
      <c r="AG284" s="172">
        <f>((AF284-MOD(AF284,8))/8)+(IF(MOD(AF284,8)=0,0,IF(MOD(AF284,8)&gt;4,1,0.5)))</f>
        <v/>
      </c>
      <c r="AH284" s="174" t="n"/>
      <c r="AI284" s="174" t="n"/>
      <c r="AJ284" s="175">
        <f>ROUNDUP((AH284+AI284+AG284)/3,0)</f>
        <v/>
      </c>
      <c r="AK284" s="47" t="n"/>
    </row>
    <row r="285" ht="15" customHeight="1">
      <c r="A285" s="83" t="n"/>
      <c r="B285" s="49" t="n"/>
      <c r="C285" s="49" t="n"/>
      <c r="D285" s="49" t="n"/>
      <c r="E285" s="43" t="n"/>
      <c r="F285" s="43" t="n"/>
      <c r="G285" s="44" t="n"/>
      <c r="H285" s="45" t="n"/>
      <c r="I285" s="171" t="n"/>
      <c r="J285" s="171" t="n"/>
      <c r="K285" s="171" t="n"/>
      <c r="L285" s="171" t="n"/>
      <c r="M285" s="171" t="n"/>
      <c r="N285" s="171" t="n"/>
      <c r="O285" s="171" t="n"/>
      <c r="P285" s="171" t="n"/>
      <c r="Q285" s="171" t="n"/>
      <c r="R285" s="172">
        <f>_xlfn.CEILING.MATH(SUM(I285:P285)*Q285)</f>
        <v/>
      </c>
      <c r="S285" s="173">
        <f>IF(S$3="YES",$R285*S$4/100,0)</f>
        <v/>
      </c>
      <c r="T285" s="173">
        <f>IF(T$3="YES",$R285*T$4/100,0)</f>
        <v/>
      </c>
      <c r="U285" s="173">
        <f>IF(U$3="YES",$R285*U$4/100,0)</f>
        <v/>
      </c>
      <c r="V285" s="173">
        <f>IF(V$3="YES",$R285*V$4/100,0)</f>
        <v/>
      </c>
      <c r="W285" s="173">
        <f>IF(W$3="YES",$R285*W$4/100,0)</f>
        <v/>
      </c>
      <c r="X285" s="173">
        <f>IF(X$3="YES",$R285*X$4/100,0)</f>
        <v/>
      </c>
      <c r="Y285" s="173">
        <f>IF(Y$3="YES",$R285*Y$4/100,0)</f>
        <v/>
      </c>
      <c r="Z285" s="173">
        <f>IF(Z$3="YES",$R285*Z$4/100,0)</f>
        <v/>
      </c>
      <c r="AA285" s="173">
        <f>IF(AA$3="YES",$R285*AA$4/100,0)</f>
        <v/>
      </c>
      <c r="AB285" s="173">
        <f>IF(AB$3="YES",$R285*AB$4/100,0)</f>
        <v/>
      </c>
      <c r="AC285" s="173">
        <f>$R285*AC$4/100</f>
        <v/>
      </c>
      <c r="AD285" s="172">
        <f>SUM(S285:AC285)</f>
        <v/>
      </c>
      <c r="AE285" s="172">
        <f>R285+AD285</f>
        <v/>
      </c>
      <c r="AF285" s="172">
        <f>IF(E285="Make",AE285,AE285/2)</f>
        <v/>
      </c>
      <c r="AG285" s="172">
        <f>((AF285-MOD(AF285,8))/8)+(IF(MOD(AF285,8)=0,0,IF(MOD(AF285,8)&gt;4,1,0.5)))</f>
        <v/>
      </c>
      <c r="AH285" s="174" t="n"/>
      <c r="AI285" s="174" t="n"/>
      <c r="AJ285" s="175">
        <f>ROUNDUP((AH285+AI285+AG285)/3,0)</f>
        <v/>
      </c>
      <c r="AK285" s="47" t="n"/>
    </row>
    <row r="286" ht="15" customHeight="1">
      <c r="A286" s="83" t="n"/>
      <c r="B286" s="49" t="n"/>
      <c r="C286" s="49" t="n"/>
      <c r="D286" s="49" t="n"/>
      <c r="E286" s="43" t="n"/>
      <c r="F286" s="43" t="n"/>
      <c r="G286" s="44" t="n"/>
      <c r="H286" s="45" t="n"/>
      <c r="I286" s="171" t="n"/>
      <c r="J286" s="171" t="n"/>
      <c r="K286" s="171" t="n"/>
      <c r="L286" s="171" t="n"/>
      <c r="M286" s="171" t="n"/>
      <c r="N286" s="171" t="n"/>
      <c r="O286" s="171" t="n"/>
      <c r="P286" s="171" t="n"/>
      <c r="Q286" s="171" t="n"/>
      <c r="R286" s="172">
        <f>_xlfn.CEILING.MATH(SUM(I286:P286)*Q286)</f>
        <v/>
      </c>
      <c r="S286" s="173">
        <f>IF(S$3="YES",$R286*S$4/100,0)</f>
        <v/>
      </c>
      <c r="T286" s="173">
        <f>IF(T$3="YES",$R286*T$4/100,0)</f>
        <v/>
      </c>
      <c r="U286" s="173">
        <f>IF(U$3="YES",$R286*U$4/100,0)</f>
        <v/>
      </c>
      <c r="V286" s="173">
        <f>IF(V$3="YES",$R286*V$4/100,0)</f>
        <v/>
      </c>
      <c r="W286" s="173">
        <f>IF(W$3="YES",$R286*W$4/100,0)</f>
        <v/>
      </c>
      <c r="X286" s="173">
        <f>IF(X$3="YES",$R286*X$4/100,0)</f>
        <v/>
      </c>
      <c r="Y286" s="173">
        <f>IF(Y$3="YES",$R286*Y$4/100,0)</f>
        <v/>
      </c>
      <c r="Z286" s="173">
        <f>IF(Z$3="YES",$R286*Z$4/100,0)</f>
        <v/>
      </c>
      <c r="AA286" s="173">
        <f>IF(AA$3="YES",$R286*AA$4/100,0)</f>
        <v/>
      </c>
      <c r="AB286" s="173">
        <f>IF(AB$3="YES",$R286*AB$4/100,0)</f>
        <v/>
      </c>
      <c r="AC286" s="173">
        <f>$R286*AC$4/100</f>
        <v/>
      </c>
      <c r="AD286" s="172">
        <f>SUM(S286:AC286)</f>
        <v/>
      </c>
      <c r="AE286" s="172">
        <f>R286+AD286</f>
        <v/>
      </c>
      <c r="AF286" s="172">
        <f>IF(E286="Make",AE286,AE286/2)</f>
        <v/>
      </c>
      <c r="AG286" s="172">
        <f>((AF286-MOD(AF286,8))/8)+(IF(MOD(AF286,8)=0,0,IF(MOD(AF286,8)&gt;4,1,0.5)))</f>
        <v/>
      </c>
      <c r="AH286" s="174" t="n"/>
      <c r="AI286" s="174" t="n"/>
      <c r="AJ286" s="175">
        <f>ROUNDUP((AH286+AI286+AG286)/3,0)</f>
        <v/>
      </c>
      <c r="AK286" s="47" t="n"/>
    </row>
    <row r="287" ht="15" customHeight="1">
      <c r="A287" s="83" t="n"/>
      <c r="B287" s="49" t="n"/>
      <c r="C287" s="49" t="n"/>
      <c r="D287" s="49" t="n"/>
      <c r="E287" s="43" t="n"/>
      <c r="F287" s="43" t="n"/>
      <c r="G287" s="44" t="n"/>
      <c r="H287" s="45" t="n"/>
      <c r="I287" s="171" t="n"/>
      <c r="J287" s="171" t="n"/>
      <c r="K287" s="171" t="n"/>
      <c r="L287" s="171" t="n"/>
      <c r="M287" s="171" t="n"/>
      <c r="N287" s="171" t="n"/>
      <c r="O287" s="171" t="n"/>
      <c r="P287" s="171" t="n"/>
      <c r="Q287" s="171" t="n"/>
      <c r="R287" s="172">
        <f>_xlfn.CEILING.MATH(SUM(I287:P287)*Q287)</f>
        <v/>
      </c>
      <c r="S287" s="173">
        <f>IF(S$3="YES",$R287*S$4/100,0)</f>
        <v/>
      </c>
      <c r="T287" s="173">
        <f>IF(T$3="YES",$R287*T$4/100,0)</f>
        <v/>
      </c>
      <c r="U287" s="173">
        <f>IF(U$3="YES",$R287*U$4/100,0)</f>
        <v/>
      </c>
      <c r="V287" s="173">
        <f>IF(V$3="YES",$R287*V$4/100,0)</f>
        <v/>
      </c>
      <c r="W287" s="173">
        <f>IF(W$3="YES",$R287*W$4/100,0)</f>
        <v/>
      </c>
      <c r="X287" s="173">
        <f>IF(X$3="YES",$R287*X$4/100,0)</f>
        <v/>
      </c>
      <c r="Y287" s="173">
        <f>IF(Y$3="YES",$R287*Y$4/100,0)</f>
        <v/>
      </c>
      <c r="Z287" s="173">
        <f>IF(Z$3="YES",$R287*Z$4/100,0)</f>
        <v/>
      </c>
      <c r="AA287" s="173">
        <f>IF(AA$3="YES",$R287*AA$4/100,0)</f>
        <v/>
      </c>
      <c r="AB287" s="173">
        <f>IF(AB$3="YES",$R287*AB$4/100,0)</f>
        <v/>
      </c>
      <c r="AC287" s="173">
        <f>$R287*AC$4/100</f>
        <v/>
      </c>
      <c r="AD287" s="172">
        <f>SUM(S287:AC287)</f>
        <v/>
      </c>
      <c r="AE287" s="172">
        <f>R287+AD287</f>
        <v/>
      </c>
      <c r="AF287" s="172">
        <f>IF(E287="Make",AE287,AE287/2)</f>
        <v/>
      </c>
      <c r="AG287" s="172">
        <f>((AF287-MOD(AF287,8))/8)+(IF(MOD(AF287,8)=0,0,IF(MOD(AF287,8)&gt;4,1,0.5)))</f>
        <v/>
      </c>
      <c r="AH287" s="174" t="n"/>
      <c r="AI287" s="174" t="n"/>
      <c r="AJ287" s="175">
        <f>ROUNDUP((AH287+AI287+AG287)/3,0)</f>
        <v/>
      </c>
      <c r="AK287" s="47" t="n"/>
    </row>
    <row r="288" ht="15" customHeight="1">
      <c r="A288" s="83" t="n"/>
      <c r="B288" s="49" t="n"/>
      <c r="C288" s="49" t="n"/>
      <c r="D288" s="49" t="n"/>
      <c r="E288" s="43" t="n"/>
      <c r="F288" s="43" t="n"/>
      <c r="G288" s="44" t="n"/>
      <c r="H288" s="45" t="n"/>
      <c r="I288" s="171" t="n"/>
      <c r="J288" s="171" t="n"/>
      <c r="K288" s="171" t="n"/>
      <c r="L288" s="171" t="n"/>
      <c r="M288" s="171" t="n"/>
      <c r="N288" s="171" t="n"/>
      <c r="O288" s="171" t="n"/>
      <c r="P288" s="171" t="n"/>
      <c r="Q288" s="171" t="n"/>
      <c r="R288" s="172">
        <f>_xlfn.CEILING.MATH(SUM(I288:P288)*Q288)</f>
        <v/>
      </c>
      <c r="S288" s="173">
        <f>IF(S$3="YES",$R288*S$4/100,0)</f>
        <v/>
      </c>
      <c r="T288" s="173">
        <f>IF(T$3="YES",$R288*T$4/100,0)</f>
        <v/>
      </c>
      <c r="U288" s="173">
        <f>IF(U$3="YES",$R288*U$4/100,0)</f>
        <v/>
      </c>
      <c r="V288" s="173">
        <f>IF(V$3="YES",$R288*V$4/100,0)</f>
        <v/>
      </c>
      <c r="W288" s="173">
        <f>IF(W$3="YES",$R288*W$4/100,0)</f>
        <v/>
      </c>
      <c r="X288" s="173">
        <f>IF(X$3="YES",$R288*X$4/100,0)</f>
        <v/>
      </c>
      <c r="Y288" s="173">
        <f>IF(Y$3="YES",$R288*Y$4/100,0)</f>
        <v/>
      </c>
      <c r="Z288" s="173">
        <f>IF(Z$3="YES",$R288*Z$4/100,0)</f>
        <v/>
      </c>
      <c r="AA288" s="173">
        <f>IF(AA$3="YES",$R288*AA$4/100,0)</f>
        <v/>
      </c>
      <c r="AB288" s="173">
        <f>IF(AB$3="YES",$R288*AB$4/100,0)</f>
        <v/>
      </c>
      <c r="AC288" s="173">
        <f>$R288*AC$4/100</f>
        <v/>
      </c>
      <c r="AD288" s="172">
        <f>SUM(S288:AC288)</f>
        <v/>
      </c>
      <c r="AE288" s="172">
        <f>R288+AD288</f>
        <v/>
      </c>
      <c r="AF288" s="172">
        <f>IF(E288="Make",AE288,AE288/2)</f>
        <v/>
      </c>
      <c r="AG288" s="172">
        <f>((AF288-MOD(AF288,8))/8)+(IF(MOD(AF288,8)=0,0,IF(MOD(AF288,8)&gt;4,1,0.5)))</f>
        <v/>
      </c>
      <c r="AH288" s="174" t="n"/>
      <c r="AI288" s="174" t="n"/>
      <c r="AJ288" s="175">
        <f>ROUNDUP((AH288+AI288+AG288)/3,0)</f>
        <v/>
      </c>
      <c r="AK288" s="47" t="n"/>
    </row>
    <row r="289" ht="15" customHeight="1">
      <c r="A289" s="83" t="n"/>
      <c r="B289" s="49" t="n"/>
      <c r="C289" s="49" t="n"/>
      <c r="D289" s="49" t="n"/>
      <c r="E289" s="43" t="n"/>
      <c r="F289" s="43" t="n"/>
      <c r="G289" s="44" t="n"/>
      <c r="H289" s="45" t="n"/>
      <c r="I289" s="171" t="n"/>
      <c r="J289" s="171" t="n"/>
      <c r="K289" s="171" t="n"/>
      <c r="L289" s="171" t="n"/>
      <c r="M289" s="171" t="n"/>
      <c r="N289" s="171" t="n"/>
      <c r="O289" s="171" t="n"/>
      <c r="P289" s="171" t="n"/>
      <c r="Q289" s="171" t="n"/>
      <c r="R289" s="172">
        <f>_xlfn.CEILING.MATH(SUM(I289:P289)*Q289)</f>
        <v/>
      </c>
      <c r="S289" s="173">
        <f>IF(S$3="YES",$R289*S$4/100,0)</f>
        <v/>
      </c>
      <c r="T289" s="173">
        <f>IF(T$3="YES",$R289*T$4/100,0)</f>
        <v/>
      </c>
      <c r="U289" s="173">
        <f>IF(U$3="YES",$R289*U$4/100,0)</f>
        <v/>
      </c>
      <c r="V289" s="173">
        <f>IF(V$3="YES",$R289*V$4/100,0)</f>
        <v/>
      </c>
      <c r="W289" s="173">
        <f>IF(W$3="YES",$R289*W$4/100,0)</f>
        <v/>
      </c>
      <c r="X289" s="173">
        <f>IF(X$3="YES",$R289*X$4/100,0)</f>
        <v/>
      </c>
      <c r="Y289" s="173">
        <f>IF(Y$3="YES",$R289*Y$4/100,0)</f>
        <v/>
      </c>
      <c r="Z289" s="173">
        <f>IF(Z$3="YES",$R289*Z$4/100,0)</f>
        <v/>
      </c>
      <c r="AA289" s="173">
        <f>IF(AA$3="YES",$R289*AA$4/100,0)</f>
        <v/>
      </c>
      <c r="AB289" s="173">
        <f>IF(AB$3="YES",$R289*AB$4/100,0)</f>
        <v/>
      </c>
      <c r="AC289" s="173">
        <f>$R289*AC$4/100</f>
        <v/>
      </c>
      <c r="AD289" s="172">
        <f>SUM(S289:AC289)</f>
        <v/>
      </c>
      <c r="AE289" s="172">
        <f>R289+AD289</f>
        <v/>
      </c>
      <c r="AF289" s="172">
        <f>IF(E289="Make",AE289,AE289/2)</f>
        <v/>
      </c>
      <c r="AG289" s="172">
        <f>((AF289-MOD(AF289,8))/8)+(IF(MOD(AF289,8)=0,0,IF(MOD(AF289,8)&gt;4,1,0.5)))</f>
        <v/>
      </c>
      <c r="AH289" s="174" t="n"/>
      <c r="AI289" s="174" t="n"/>
      <c r="AJ289" s="175">
        <f>ROUNDUP((AH289+AI289+AG289)/3,0)</f>
        <v/>
      </c>
      <c r="AK289" s="47" t="n"/>
    </row>
    <row r="290" ht="15" customHeight="1">
      <c r="A290" s="83" t="n"/>
      <c r="B290" s="49" t="n"/>
      <c r="C290" s="49" t="n"/>
      <c r="D290" s="49" t="n"/>
      <c r="E290" s="43" t="n"/>
      <c r="F290" s="43" t="n"/>
      <c r="G290" s="44" t="n"/>
      <c r="H290" s="45" t="n"/>
      <c r="I290" s="171" t="n"/>
      <c r="J290" s="171" t="n"/>
      <c r="K290" s="171" t="n"/>
      <c r="L290" s="171" t="n"/>
      <c r="M290" s="171" t="n"/>
      <c r="N290" s="171" t="n"/>
      <c r="O290" s="171" t="n"/>
      <c r="P290" s="171" t="n"/>
      <c r="Q290" s="171" t="n"/>
      <c r="R290" s="172">
        <f>_xlfn.CEILING.MATH(SUM(I290:P290)*Q290)</f>
        <v/>
      </c>
      <c r="S290" s="173">
        <f>IF(S$3="YES",$R290*S$4/100,0)</f>
        <v/>
      </c>
      <c r="T290" s="173">
        <f>IF(T$3="YES",$R290*T$4/100,0)</f>
        <v/>
      </c>
      <c r="U290" s="173">
        <f>IF(U$3="YES",$R290*U$4/100,0)</f>
        <v/>
      </c>
      <c r="V290" s="173">
        <f>IF(V$3="YES",$R290*V$4/100,0)</f>
        <v/>
      </c>
      <c r="W290" s="173">
        <f>IF(W$3="YES",$R290*W$4/100,0)</f>
        <v/>
      </c>
      <c r="X290" s="173">
        <f>IF(X$3="YES",$R290*X$4/100,0)</f>
        <v/>
      </c>
      <c r="Y290" s="173">
        <f>IF(Y$3="YES",$R290*Y$4/100,0)</f>
        <v/>
      </c>
      <c r="Z290" s="173">
        <f>IF(Z$3="YES",$R290*Z$4/100,0)</f>
        <v/>
      </c>
      <c r="AA290" s="173">
        <f>IF(AA$3="YES",$R290*AA$4/100,0)</f>
        <v/>
      </c>
      <c r="AB290" s="173">
        <f>IF(AB$3="YES",$R290*AB$4/100,0)</f>
        <v/>
      </c>
      <c r="AC290" s="173">
        <f>$R290*AC$4/100</f>
        <v/>
      </c>
      <c r="AD290" s="172">
        <f>SUM(S290:AC290)</f>
        <v/>
      </c>
      <c r="AE290" s="172">
        <f>R290+AD290</f>
        <v/>
      </c>
      <c r="AF290" s="172">
        <f>IF(E290="Make",AE290,AE290/2)</f>
        <v/>
      </c>
      <c r="AG290" s="172">
        <f>((AF290-MOD(AF290,8))/8)+(IF(MOD(AF290,8)=0,0,IF(MOD(AF290,8)&gt;4,1,0.5)))</f>
        <v/>
      </c>
      <c r="AH290" s="174" t="n"/>
      <c r="AI290" s="174" t="n"/>
      <c r="AJ290" s="175">
        <f>ROUNDUP((AH290+AI290+AG290)/3,0)</f>
        <v/>
      </c>
      <c r="AK290" s="47" t="n"/>
    </row>
    <row r="291" ht="15" customHeight="1">
      <c r="A291" s="83" t="n"/>
      <c r="B291" s="49" t="n"/>
      <c r="C291" s="49" t="n"/>
      <c r="D291" s="49" t="n"/>
      <c r="E291" s="43" t="n"/>
      <c r="F291" s="43" t="n"/>
      <c r="G291" s="44" t="n"/>
      <c r="H291" s="45" t="n"/>
      <c r="I291" s="171" t="n"/>
      <c r="J291" s="171" t="n"/>
      <c r="K291" s="171" t="n"/>
      <c r="L291" s="171" t="n"/>
      <c r="M291" s="171" t="n"/>
      <c r="N291" s="171" t="n"/>
      <c r="O291" s="171" t="n"/>
      <c r="P291" s="171" t="n"/>
      <c r="Q291" s="171" t="n"/>
      <c r="R291" s="172">
        <f>_xlfn.CEILING.MATH(SUM(I291:P291)*Q291)</f>
        <v/>
      </c>
      <c r="S291" s="173">
        <f>IF(S$3="YES",$R291*S$4/100,0)</f>
        <v/>
      </c>
      <c r="T291" s="173">
        <f>IF(T$3="YES",$R291*T$4/100,0)</f>
        <v/>
      </c>
      <c r="U291" s="173">
        <f>IF(U$3="YES",$R291*U$4/100,0)</f>
        <v/>
      </c>
      <c r="V291" s="173">
        <f>IF(V$3="YES",$R291*V$4/100,0)</f>
        <v/>
      </c>
      <c r="W291" s="173">
        <f>IF(W$3="YES",$R291*W$4/100,0)</f>
        <v/>
      </c>
      <c r="X291" s="173">
        <f>IF(X$3="YES",$R291*X$4/100,0)</f>
        <v/>
      </c>
      <c r="Y291" s="173">
        <f>IF(Y$3="YES",$R291*Y$4/100,0)</f>
        <v/>
      </c>
      <c r="Z291" s="173">
        <f>IF(Z$3="YES",$R291*Z$4/100,0)</f>
        <v/>
      </c>
      <c r="AA291" s="173">
        <f>IF(AA$3="YES",$R291*AA$4/100,0)</f>
        <v/>
      </c>
      <c r="AB291" s="173">
        <f>IF(AB$3="YES",$R291*AB$4/100,0)</f>
        <v/>
      </c>
      <c r="AC291" s="173">
        <f>$R291*AC$4/100</f>
        <v/>
      </c>
      <c r="AD291" s="172">
        <f>SUM(S291:AC291)</f>
        <v/>
      </c>
      <c r="AE291" s="172">
        <f>R291+AD291</f>
        <v/>
      </c>
      <c r="AF291" s="172">
        <f>IF(E291="Make",AE291,AE291/2)</f>
        <v/>
      </c>
      <c r="AG291" s="172">
        <f>((AF291-MOD(AF291,8))/8)+(IF(MOD(AF291,8)=0,0,IF(MOD(AF291,8)&gt;4,1,0.5)))</f>
        <v/>
      </c>
      <c r="AH291" s="174" t="n"/>
      <c r="AI291" s="174" t="n"/>
      <c r="AJ291" s="175">
        <f>ROUNDUP((AH291+AI291+AG291)/3,0)</f>
        <v/>
      </c>
      <c r="AK291" s="47" t="n"/>
    </row>
    <row r="292" ht="15" customHeight="1">
      <c r="A292" s="83" t="n"/>
      <c r="B292" s="49" t="n"/>
      <c r="C292" s="49" t="n"/>
      <c r="D292" s="49" t="n"/>
      <c r="E292" s="43" t="n"/>
      <c r="F292" s="43" t="n"/>
      <c r="G292" s="44" t="n"/>
      <c r="H292" s="45" t="n"/>
      <c r="I292" s="171" t="n"/>
      <c r="J292" s="171" t="n"/>
      <c r="K292" s="171" t="n"/>
      <c r="L292" s="171" t="n"/>
      <c r="M292" s="171" t="n"/>
      <c r="N292" s="171" t="n"/>
      <c r="O292" s="171" t="n"/>
      <c r="P292" s="171" t="n"/>
      <c r="Q292" s="171" t="n"/>
      <c r="R292" s="172">
        <f>_xlfn.CEILING.MATH(SUM(I292:P292)*Q292)</f>
        <v/>
      </c>
      <c r="S292" s="173">
        <f>IF(S$3="YES",$R292*S$4/100,0)</f>
        <v/>
      </c>
      <c r="T292" s="173">
        <f>IF(T$3="YES",$R292*T$4/100,0)</f>
        <v/>
      </c>
      <c r="U292" s="173">
        <f>IF(U$3="YES",$R292*U$4/100,0)</f>
        <v/>
      </c>
      <c r="V292" s="173">
        <f>IF(V$3="YES",$R292*V$4/100,0)</f>
        <v/>
      </c>
      <c r="W292" s="173">
        <f>IF(W$3="YES",$R292*W$4/100,0)</f>
        <v/>
      </c>
      <c r="X292" s="173">
        <f>IF(X$3="YES",$R292*X$4/100,0)</f>
        <v/>
      </c>
      <c r="Y292" s="173">
        <f>IF(Y$3="YES",$R292*Y$4/100,0)</f>
        <v/>
      </c>
      <c r="Z292" s="173">
        <f>IF(Z$3="YES",$R292*Z$4/100,0)</f>
        <v/>
      </c>
      <c r="AA292" s="173">
        <f>IF(AA$3="YES",$R292*AA$4/100,0)</f>
        <v/>
      </c>
      <c r="AB292" s="173">
        <f>IF(AB$3="YES",$R292*AB$4/100,0)</f>
        <v/>
      </c>
      <c r="AC292" s="173">
        <f>$R292*AC$4/100</f>
        <v/>
      </c>
      <c r="AD292" s="172">
        <f>SUM(S292:AC292)</f>
        <v/>
      </c>
      <c r="AE292" s="172">
        <f>R292+AD292</f>
        <v/>
      </c>
      <c r="AF292" s="172">
        <f>IF(E292="Make",AE292,AE292/2)</f>
        <v/>
      </c>
      <c r="AG292" s="172">
        <f>((AF292-MOD(AF292,8))/8)+(IF(MOD(AF292,8)=0,0,IF(MOD(AF292,8)&gt;4,1,0.5)))</f>
        <v/>
      </c>
      <c r="AH292" s="174" t="n"/>
      <c r="AI292" s="174" t="n"/>
      <c r="AJ292" s="175">
        <f>ROUNDUP((AH292+AI292+AG292)/3,0)</f>
        <v/>
      </c>
      <c r="AK292" s="47" t="n"/>
    </row>
    <row r="293" ht="15" customHeight="1">
      <c r="A293" s="83" t="n"/>
      <c r="B293" s="49" t="n"/>
      <c r="C293" s="49" t="n"/>
      <c r="D293" s="49" t="n"/>
      <c r="E293" s="43" t="n"/>
      <c r="F293" s="43" t="n"/>
      <c r="G293" s="44" t="n"/>
      <c r="H293" s="45" t="n"/>
      <c r="I293" s="171" t="n"/>
      <c r="J293" s="171" t="n"/>
      <c r="K293" s="171" t="n"/>
      <c r="L293" s="171" t="n"/>
      <c r="M293" s="171" t="n"/>
      <c r="N293" s="171" t="n"/>
      <c r="O293" s="171" t="n"/>
      <c r="P293" s="171" t="n"/>
      <c r="Q293" s="171" t="n"/>
      <c r="R293" s="172">
        <f>_xlfn.CEILING.MATH(SUM(I293:P293)*Q293)</f>
        <v/>
      </c>
      <c r="S293" s="173">
        <f>IF(S$3="YES",$R293*S$4/100,0)</f>
        <v/>
      </c>
      <c r="T293" s="173">
        <f>IF(T$3="YES",$R293*T$4/100,0)</f>
        <v/>
      </c>
      <c r="U293" s="173">
        <f>IF(U$3="YES",$R293*U$4/100,0)</f>
        <v/>
      </c>
      <c r="V293" s="173">
        <f>IF(V$3="YES",$R293*V$4/100,0)</f>
        <v/>
      </c>
      <c r="W293" s="173">
        <f>IF(W$3="YES",$R293*W$4/100,0)</f>
        <v/>
      </c>
      <c r="X293" s="173">
        <f>IF(X$3="YES",$R293*X$4/100,0)</f>
        <v/>
      </c>
      <c r="Y293" s="173">
        <f>IF(Y$3="YES",$R293*Y$4/100,0)</f>
        <v/>
      </c>
      <c r="Z293" s="173">
        <f>IF(Z$3="YES",$R293*Z$4/100,0)</f>
        <v/>
      </c>
      <c r="AA293" s="173">
        <f>IF(AA$3="YES",$R293*AA$4/100,0)</f>
        <v/>
      </c>
      <c r="AB293" s="173">
        <f>IF(AB$3="YES",$R293*AB$4/100,0)</f>
        <v/>
      </c>
      <c r="AC293" s="173">
        <f>$R293*AC$4/100</f>
        <v/>
      </c>
      <c r="AD293" s="172">
        <f>SUM(S293:AC293)</f>
        <v/>
      </c>
      <c r="AE293" s="172">
        <f>R293+AD293</f>
        <v/>
      </c>
      <c r="AF293" s="172">
        <f>IF(E293="Make",AE293,AE293/2)</f>
        <v/>
      </c>
      <c r="AG293" s="172">
        <f>((AF293-MOD(AF293,8))/8)+(IF(MOD(AF293,8)=0,0,IF(MOD(AF293,8)&gt;4,1,0.5)))</f>
        <v/>
      </c>
      <c r="AH293" s="174" t="n"/>
      <c r="AI293" s="174" t="n"/>
      <c r="AJ293" s="175">
        <f>ROUNDUP((AH293+AI293+AG293)/3,0)</f>
        <v/>
      </c>
      <c r="AK293" s="47" t="n"/>
    </row>
    <row r="294" ht="15" customHeight="1">
      <c r="A294" s="83" t="n"/>
      <c r="B294" s="49" t="n"/>
      <c r="C294" s="49" t="n"/>
      <c r="D294" s="49" t="n"/>
      <c r="E294" s="43" t="n"/>
      <c r="F294" s="43" t="n"/>
      <c r="G294" s="44" t="n"/>
      <c r="H294" s="45" t="n"/>
      <c r="I294" s="171" t="n"/>
      <c r="J294" s="171" t="n"/>
      <c r="K294" s="171" t="n"/>
      <c r="L294" s="171" t="n"/>
      <c r="M294" s="171" t="n"/>
      <c r="N294" s="171" t="n"/>
      <c r="O294" s="171" t="n"/>
      <c r="P294" s="171" t="n"/>
      <c r="Q294" s="171" t="n"/>
      <c r="R294" s="172">
        <f>_xlfn.CEILING.MATH(SUM(I294:P294)*Q294)</f>
        <v/>
      </c>
      <c r="S294" s="173">
        <f>IF(S$3="YES",$R294*S$4/100,0)</f>
        <v/>
      </c>
      <c r="T294" s="173">
        <f>IF(T$3="YES",$R294*T$4/100,0)</f>
        <v/>
      </c>
      <c r="U294" s="173">
        <f>IF(U$3="YES",$R294*U$4/100,0)</f>
        <v/>
      </c>
      <c r="V294" s="173">
        <f>IF(V$3="YES",$R294*V$4/100,0)</f>
        <v/>
      </c>
      <c r="W294" s="173">
        <f>IF(W$3="YES",$R294*W$4/100,0)</f>
        <v/>
      </c>
      <c r="X294" s="173">
        <f>IF(X$3="YES",$R294*X$4/100,0)</f>
        <v/>
      </c>
      <c r="Y294" s="173">
        <f>IF(Y$3="YES",$R294*Y$4/100,0)</f>
        <v/>
      </c>
      <c r="Z294" s="173">
        <f>IF(Z$3="YES",$R294*Z$4/100,0)</f>
        <v/>
      </c>
      <c r="AA294" s="173">
        <f>IF(AA$3="YES",$R294*AA$4/100,0)</f>
        <v/>
      </c>
      <c r="AB294" s="173">
        <f>IF(AB$3="YES",$R294*AB$4/100,0)</f>
        <v/>
      </c>
      <c r="AC294" s="173">
        <f>$R294*AC$4/100</f>
        <v/>
      </c>
      <c r="AD294" s="172">
        <f>SUM(S294:AC294)</f>
        <v/>
      </c>
      <c r="AE294" s="172">
        <f>R294+AD294</f>
        <v/>
      </c>
      <c r="AF294" s="172">
        <f>IF(E294="Make",AE294,AE294/2)</f>
        <v/>
      </c>
      <c r="AG294" s="172">
        <f>((AF294-MOD(AF294,8))/8)+(IF(MOD(AF294,8)=0,0,IF(MOD(AF294,8)&gt;4,1,0.5)))</f>
        <v/>
      </c>
      <c r="AH294" s="174" t="n"/>
      <c r="AI294" s="174" t="n"/>
      <c r="AJ294" s="175">
        <f>ROUNDUP((AH294+AI294+AG294)/3,0)</f>
        <v/>
      </c>
      <c r="AK294" s="47" t="n"/>
    </row>
    <row r="295" ht="15" customHeight="1">
      <c r="A295" s="83" t="n"/>
      <c r="B295" s="49" t="n"/>
      <c r="C295" s="49" t="n"/>
      <c r="D295" s="49" t="n"/>
      <c r="E295" s="43" t="n"/>
      <c r="F295" s="43" t="n"/>
      <c r="G295" s="44" t="n"/>
      <c r="H295" s="45" t="n"/>
      <c r="I295" s="171" t="n"/>
      <c r="J295" s="171" t="n"/>
      <c r="K295" s="171" t="n"/>
      <c r="L295" s="171" t="n"/>
      <c r="M295" s="171" t="n"/>
      <c r="N295" s="171" t="n"/>
      <c r="O295" s="171" t="n"/>
      <c r="P295" s="171" t="n"/>
      <c r="Q295" s="171" t="n"/>
      <c r="R295" s="172">
        <f>_xlfn.CEILING.MATH(SUM(I295:P295)*Q295)</f>
        <v/>
      </c>
      <c r="S295" s="173">
        <f>IF(S$3="YES",$R295*S$4/100,0)</f>
        <v/>
      </c>
      <c r="T295" s="173">
        <f>IF(T$3="YES",$R295*T$4/100,0)</f>
        <v/>
      </c>
      <c r="U295" s="173">
        <f>IF(U$3="YES",$R295*U$4/100,0)</f>
        <v/>
      </c>
      <c r="V295" s="173">
        <f>IF(V$3="YES",$R295*V$4/100,0)</f>
        <v/>
      </c>
      <c r="W295" s="173">
        <f>IF(W$3="YES",$R295*W$4/100,0)</f>
        <v/>
      </c>
      <c r="X295" s="173">
        <f>IF(X$3="YES",$R295*X$4/100,0)</f>
        <v/>
      </c>
      <c r="Y295" s="173">
        <f>IF(Y$3="YES",$R295*Y$4/100,0)</f>
        <v/>
      </c>
      <c r="Z295" s="173">
        <f>IF(Z$3="YES",$R295*Z$4/100,0)</f>
        <v/>
      </c>
      <c r="AA295" s="173">
        <f>IF(AA$3="YES",$R295*AA$4/100,0)</f>
        <v/>
      </c>
      <c r="AB295" s="173">
        <f>IF(AB$3="YES",$R295*AB$4/100,0)</f>
        <v/>
      </c>
      <c r="AC295" s="173">
        <f>$R295*AC$4/100</f>
        <v/>
      </c>
      <c r="AD295" s="172">
        <f>SUM(S295:AC295)</f>
        <v/>
      </c>
      <c r="AE295" s="172">
        <f>R295+AD295</f>
        <v/>
      </c>
      <c r="AF295" s="172">
        <f>IF(E295="Make",AE295,AE295/2)</f>
        <v/>
      </c>
      <c r="AG295" s="172">
        <f>((AF295-MOD(AF295,8))/8)+(IF(MOD(AF295,8)=0,0,IF(MOD(AF295,8)&gt;4,1,0.5)))</f>
        <v/>
      </c>
      <c r="AH295" s="174" t="n"/>
      <c r="AI295" s="174" t="n"/>
      <c r="AJ295" s="175">
        <f>ROUNDUP((AH295+AI295+AG295)/3,0)</f>
        <v/>
      </c>
      <c r="AK295" s="47" t="n"/>
    </row>
    <row r="296" ht="15" customHeight="1">
      <c r="A296" s="83" t="n"/>
      <c r="B296" s="49" t="n"/>
      <c r="C296" s="49" t="n"/>
      <c r="D296" s="49" t="n"/>
      <c r="E296" s="43" t="n"/>
      <c r="F296" s="43" t="n"/>
      <c r="G296" s="44" t="n"/>
      <c r="H296" s="45" t="n"/>
      <c r="I296" s="171" t="n"/>
      <c r="J296" s="171" t="n"/>
      <c r="K296" s="171" t="n"/>
      <c r="L296" s="171" t="n"/>
      <c r="M296" s="171" t="n"/>
      <c r="N296" s="171" t="n"/>
      <c r="O296" s="171" t="n"/>
      <c r="P296" s="171" t="n"/>
      <c r="Q296" s="171" t="n"/>
      <c r="R296" s="172">
        <f>_xlfn.CEILING.MATH(SUM(I296:P296)*Q296)</f>
        <v/>
      </c>
      <c r="S296" s="173">
        <f>IF(S$3="YES",$R296*S$4/100,0)</f>
        <v/>
      </c>
      <c r="T296" s="173">
        <f>IF(T$3="YES",$R296*T$4/100,0)</f>
        <v/>
      </c>
      <c r="U296" s="173">
        <f>IF(U$3="YES",$R296*U$4/100,0)</f>
        <v/>
      </c>
      <c r="V296" s="173">
        <f>IF(V$3="YES",$R296*V$4/100,0)</f>
        <v/>
      </c>
      <c r="W296" s="173">
        <f>IF(W$3="YES",$R296*W$4/100,0)</f>
        <v/>
      </c>
      <c r="X296" s="173">
        <f>IF(X$3="YES",$R296*X$4/100,0)</f>
        <v/>
      </c>
      <c r="Y296" s="173">
        <f>IF(Y$3="YES",$R296*Y$4/100,0)</f>
        <v/>
      </c>
      <c r="Z296" s="173">
        <f>IF(Z$3="YES",$R296*Z$4/100,0)</f>
        <v/>
      </c>
      <c r="AA296" s="173">
        <f>IF(AA$3="YES",$R296*AA$4/100,0)</f>
        <v/>
      </c>
      <c r="AB296" s="173">
        <f>IF(AB$3="YES",$R296*AB$4/100,0)</f>
        <v/>
      </c>
      <c r="AC296" s="173">
        <f>$R296*AC$4/100</f>
        <v/>
      </c>
      <c r="AD296" s="172">
        <f>SUM(S296:AC296)</f>
        <v/>
      </c>
      <c r="AE296" s="172">
        <f>R296+AD296</f>
        <v/>
      </c>
      <c r="AF296" s="172">
        <f>IF(E296="Make",AE296,AE296/2)</f>
        <v/>
      </c>
      <c r="AG296" s="172">
        <f>((AF296-MOD(AF296,8))/8)+(IF(MOD(AF296,8)=0,0,IF(MOD(AF296,8)&gt;4,1,0.5)))</f>
        <v/>
      </c>
      <c r="AH296" s="174" t="n"/>
      <c r="AI296" s="174" t="n"/>
      <c r="AJ296" s="175">
        <f>ROUNDUP((AH296+AI296+AG296)/3,0)</f>
        <v/>
      </c>
      <c r="AK296" s="47" t="n"/>
    </row>
    <row r="297" ht="15" customHeight="1">
      <c r="A297" s="83" t="n"/>
      <c r="B297" s="49" t="n"/>
      <c r="C297" s="49" t="n"/>
      <c r="D297" s="49" t="n"/>
      <c r="E297" s="43" t="n"/>
      <c r="F297" s="43" t="n"/>
      <c r="G297" s="44" t="n"/>
      <c r="H297" s="45" t="n"/>
      <c r="I297" s="171" t="n"/>
      <c r="J297" s="171" t="n"/>
      <c r="K297" s="171" t="n"/>
      <c r="L297" s="171" t="n"/>
      <c r="M297" s="171" t="n"/>
      <c r="N297" s="171" t="n"/>
      <c r="O297" s="171" t="n"/>
      <c r="P297" s="171" t="n"/>
      <c r="Q297" s="171" t="n"/>
      <c r="R297" s="172">
        <f>_xlfn.CEILING.MATH(SUM(I297:P297)*Q297)</f>
        <v/>
      </c>
      <c r="S297" s="173">
        <f>IF(S$3="YES",$R297*S$4/100,0)</f>
        <v/>
      </c>
      <c r="T297" s="173">
        <f>IF(T$3="YES",$R297*T$4/100,0)</f>
        <v/>
      </c>
      <c r="U297" s="173">
        <f>IF(U$3="YES",$R297*U$4/100,0)</f>
        <v/>
      </c>
      <c r="V297" s="173">
        <f>IF(V$3="YES",$R297*V$4/100,0)</f>
        <v/>
      </c>
      <c r="W297" s="173">
        <f>IF(W$3="YES",$R297*W$4/100,0)</f>
        <v/>
      </c>
      <c r="X297" s="173">
        <f>IF(X$3="YES",$R297*X$4/100,0)</f>
        <v/>
      </c>
      <c r="Y297" s="173">
        <f>IF(Y$3="YES",$R297*Y$4/100,0)</f>
        <v/>
      </c>
      <c r="Z297" s="173">
        <f>IF(Z$3="YES",$R297*Z$4/100,0)</f>
        <v/>
      </c>
      <c r="AA297" s="173">
        <f>IF(AA$3="YES",$R297*AA$4/100,0)</f>
        <v/>
      </c>
      <c r="AB297" s="173">
        <f>IF(AB$3="YES",$R297*AB$4/100,0)</f>
        <v/>
      </c>
      <c r="AC297" s="173">
        <f>$R297*AC$4/100</f>
        <v/>
      </c>
      <c r="AD297" s="172">
        <f>SUM(S297:AC297)</f>
        <v/>
      </c>
      <c r="AE297" s="172">
        <f>R297+AD297</f>
        <v/>
      </c>
      <c r="AF297" s="172">
        <f>IF(E297="Make",AE297,AE297/2)</f>
        <v/>
      </c>
      <c r="AG297" s="172">
        <f>((AF297-MOD(AF297,8))/8)+(IF(MOD(AF297,8)=0,0,IF(MOD(AF297,8)&gt;4,1,0.5)))</f>
        <v/>
      </c>
      <c r="AH297" s="174" t="n"/>
      <c r="AI297" s="174" t="n"/>
      <c r="AJ297" s="175">
        <f>ROUNDUP((AH297+AI297+AG297)/3,0)</f>
        <v/>
      </c>
      <c r="AK297" s="47" t="n"/>
    </row>
    <row r="298" ht="15" customHeight="1">
      <c r="A298" s="83" t="n"/>
      <c r="B298" s="49" t="n"/>
      <c r="C298" s="49" t="n"/>
      <c r="D298" s="49" t="n"/>
      <c r="E298" s="43" t="n"/>
      <c r="F298" s="43" t="n"/>
      <c r="G298" s="44" t="n"/>
      <c r="H298" s="45" t="n"/>
      <c r="I298" s="171" t="n"/>
      <c r="J298" s="171" t="n"/>
      <c r="K298" s="171" t="n"/>
      <c r="L298" s="171" t="n"/>
      <c r="M298" s="171" t="n"/>
      <c r="N298" s="171" t="n"/>
      <c r="O298" s="171" t="n"/>
      <c r="P298" s="171" t="n"/>
      <c r="Q298" s="171" t="n"/>
      <c r="R298" s="172">
        <f>_xlfn.CEILING.MATH(SUM(I298:P298)*Q298)</f>
        <v/>
      </c>
      <c r="S298" s="173">
        <f>IF(S$3="YES",$R298*S$4/100,0)</f>
        <v/>
      </c>
      <c r="T298" s="173">
        <f>IF(T$3="YES",$R298*T$4/100,0)</f>
        <v/>
      </c>
      <c r="U298" s="173">
        <f>IF(U$3="YES",$R298*U$4/100,0)</f>
        <v/>
      </c>
      <c r="V298" s="173">
        <f>IF(V$3="YES",$R298*V$4/100,0)</f>
        <v/>
      </c>
      <c r="W298" s="173">
        <f>IF(W$3="YES",$R298*W$4/100,0)</f>
        <v/>
      </c>
      <c r="X298" s="173">
        <f>IF(X$3="YES",$R298*X$4/100,0)</f>
        <v/>
      </c>
      <c r="Y298" s="173">
        <f>IF(Y$3="YES",$R298*Y$4/100,0)</f>
        <v/>
      </c>
      <c r="Z298" s="173">
        <f>IF(Z$3="YES",$R298*Z$4/100,0)</f>
        <v/>
      </c>
      <c r="AA298" s="173">
        <f>IF(AA$3="YES",$R298*AA$4/100,0)</f>
        <v/>
      </c>
      <c r="AB298" s="173">
        <f>IF(AB$3="YES",$R298*AB$4/100,0)</f>
        <v/>
      </c>
      <c r="AC298" s="173">
        <f>$R298*AC$4/100</f>
        <v/>
      </c>
      <c r="AD298" s="172">
        <f>SUM(S298:AC298)</f>
        <v/>
      </c>
      <c r="AE298" s="172">
        <f>R298+AD298</f>
        <v/>
      </c>
      <c r="AF298" s="172">
        <f>IF(E298="Make",AE298,AE298/2)</f>
        <v/>
      </c>
      <c r="AG298" s="172">
        <f>((AF298-MOD(AF298,8))/8)+(IF(MOD(AF298,8)=0,0,IF(MOD(AF298,8)&gt;4,1,0.5)))</f>
        <v/>
      </c>
      <c r="AH298" s="174" t="n"/>
      <c r="AI298" s="174" t="n"/>
      <c r="AJ298" s="175">
        <f>ROUNDUP((AH298+AI298+AG298)/3,0)</f>
        <v/>
      </c>
      <c r="AK298" s="47" t="n"/>
    </row>
    <row r="299" ht="15" customHeight="1">
      <c r="A299" s="83" t="n"/>
      <c r="B299" s="49" t="n"/>
      <c r="C299" s="49" t="n"/>
      <c r="D299" s="49" t="n"/>
      <c r="E299" s="43" t="n"/>
      <c r="F299" s="43" t="n"/>
      <c r="G299" s="44" t="n"/>
      <c r="H299" s="45" t="n"/>
      <c r="I299" s="171" t="n"/>
      <c r="J299" s="171" t="n"/>
      <c r="K299" s="171" t="n"/>
      <c r="L299" s="171" t="n"/>
      <c r="M299" s="171" t="n"/>
      <c r="N299" s="171" t="n"/>
      <c r="O299" s="171" t="n"/>
      <c r="P299" s="171" t="n"/>
      <c r="Q299" s="171" t="n"/>
      <c r="R299" s="172">
        <f>_xlfn.CEILING.MATH(SUM(I299:P299)*Q299)</f>
        <v/>
      </c>
      <c r="S299" s="173">
        <f>IF(S$3="YES",$R299*S$4/100,0)</f>
        <v/>
      </c>
      <c r="T299" s="173">
        <f>IF(T$3="YES",$R299*T$4/100,0)</f>
        <v/>
      </c>
      <c r="U299" s="173">
        <f>IF(U$3="YES",$R299*U$4/100,0)</f>
        <v/>
      </c>
      <c r="V299" s="173">
        <f>IF(V$3="YES",$R299*V$4/100,0)</f>
        <v/>
      </c>
      <c r="W299" s="173">
        <f>IF(W$3="YES",$R299*W$4/100,0)</f>
        <v/>
      </c>
      <c r="X299" s="173">
        <f>IF(X$3="YES",$R299*X$4/100,0)</f>
        <v/>
      </c>
      <c r="Y299" s="173">
        <f>IF(Y$3="YES",$R299*Y$4/100,0)</f>
        <v/>
      </c>
      <c r="Z299" s="173">
        <f>IF(Z$3="YES",$R299*Z$4/100,0)</f>
        <v/>
      </c>
      <c r="AA299" s="173">
        <f>IF(AA$3="YES",$R299*AA$4/100,0)</f>
        <v/>
      </c>
      <c r="AB299" s="173">
        <f>IF(AB$3="YES",$R299*AB$4/100,0)</f>
        <v/>
      </c>
      <c r="AC299" s="173">
        <f>$R299*AC$4/100</f>
        <v/>
      </c>
      <c r="AD299" s="172">
        <f>SUM(S299:AC299)</f>
        <v/>
      </c>
      <c r="AE299" s="172">
        <f>R299+AD299</f>
        <v/>
      </c>
      <c r="AF299" s="172">
        <f>IF(E299="Make",AE299,AE299/2)</f>
        <v/>
      </c>
      <c r="AG299" s="172">
        <f>((AF299-MOD(AF299,8))/8)+(IF(MOD(AF299,8)=0,0,IF(MOD(AF299,8)&gt;4,1,0.5)))</f>
        <v/>
      </c>
      <c r="AH299" s="174" t="n"/>
      <c r="AI299" s="174" t="n"/>
      <c r="AJ299" s="175">
        <f>ROUNDUP((AH299+AI299+AG299)/3,0)</f>
        <v/>
      </c>
      <c r="AK299" s="47" t="n"/>
    </row>
    <row r="300" ht="15" customHeight="1">
      <c r="A300" s="83" t="n"/>
      <c r="B300" s="49" t="n"/>
      <c r="C300" s="49" t="n"/>
      <c r="D300" s="49" t="n"/>
      <c r="E300" s="43" t="n"/>
      <c r="F300" s="43" t="n"/>
      <c r="G300" s="44" t="n"/>
      <c r="H300" s="45" t="n"/>
      <c r="I300" s="171" t="n"/>
      <c r="J300" s="171" t="n"/>
      <c r="K300" s="171" t="n"/>
      <c r="L300" s="171" t="n"/>
      <c r="M300" s="171" t="n"/>
      <c r="N300" s="171" t="n"/>
      <c r="O300" s="171" t="n"/>
      <c r="P300" s="171" t="n"/>
      <c r="Q300" s="171" t="n"/>
      <c r="R300" s="172">
        <f>_xlfn.CEILING.MATH(SUM(I300:P300)*Q300)</f>
        <v/>
      </c>
      <c r="S300" s="173">
        <f>IF(S$3="YES",$R300*S$4/100,0)</f>
        <v/>
      </c>
      <c r="T300" s="173">
        <f>IF(T$3="YES",$R300*T$4/100,0)</f>
        <v/>
      </c>
      <c r="U300" s="173">
        <f>IF(U$3="YES",$R300*U$4/100,0)</f>
        <v/>
      </c>
      <c r="V300" s="173">
        <f>IF(V$3="YES",$R300*V$4/100,0)</f>
        <v/>
      </c>
      <c r="W300" s="173">
        <f>IF(W$3="YES",$R300*W$4/100,0)</f>
        <v/>
      </c>
      <c r="X300" s="173">
        <f>IF(X$3="YES",$R300*X$4/100,0)</f>
        <v/>
      </c>
      <c r="Y300" s="173">
        <f>IF(Y$3="YES",$R300*Y$4/100,0)</f>
        <v/>
      </c>
      <c r="Z300" s="173">
        <f>IF(Z$3="YES",$R300*Z$4/100,0)</f>
        <v/>
      </c>
      <c r="AA300" s="173">
        <f>IF(AA$3="YES",$R300*AA$4/100,0)</f>
        <v/>
      </c>
      <c r="AB300" s="173">
        <f>IF(AB$3="YES",$R300*AB$4/100,0)</f>
        <v/>
      </c>
      <c r="AC300" s="173">
        <f>$R300*AC$4/100</f>
        <v/>
      </c>
      <c r="AD300" s="172">
        <f>SUM(S300:AC300)</f>
        <v/>
      </c>
      <c r="AE300" s="172">
        <f>R300+AD300</f>
        <v/>
      </c>
      <c r="AF300" s="172">
        <f>IF(E300="Make",AE300,AE300/2)</f>
        <v/>
      </c>
      <c r="AG300" s="172">
        <f>((AF300-MOD(AF300,8))/8)+(IF(MOD(AF300,8)=0,0,IF(MOD(AF300,8)&gt;4,1,0.5)))</f>
        <v/>
      </c>
      <c r="AH300" s="174" t="n"/>
      <c r="AI300" s="174" t="n"/>
      <c r="AJ300" s="175">
        <f>ROUNDUP((AH300+AI300+AG300)/3,0)</f>
        <v/>
      </c>
      <c r="AK300" s="47" t="n"/>
    </row>
    <row r="301" ht="15" customHeight="1">
      <c r="A301" s="83" t="n"/>
      <c r="B301" s="49" t="n"/>
      <c r="C301" s="49" t="n"/>
      <c r="D301" s="49" t="n"/>
      <c r="E301" s="43" t="n"/>
      <c r="F301" s="43" t="n"/>
      <c r="G301" s="44" t="n"/>
      <c r="H301" s="45" t="n"/>
      <c r="I301" s="171" t="n"/>
      <c r="J301" s="171" t="n"/>
      <c r="K301" s="171" t="n"/>
      <c r="L301" s="171" t="n"/>
      <c r="M301" s="171" t="n"/>
      <c r="N301" s="171" t="n"/>
      <c r="O301" s="171" t="n"/>
      <c r="P301" s="171" t="n"/>
      <c r="Q301" s="171" t="n"/>
      <c r="R301" s="172">
        <f>_xlfn.CEILING.MATH(SUM(I301:P301)*Q301)</f>
        <v/>
      </c>
      <c r="S301" s="173">
        <f>IF(S$3="YES",$R301*S$4/100,0)</f>
        <v/>
      </c>
      <c r="T301" s="173">
        <f>IF(T$3="YES",$R301*T$4/100,0)</f>
        <v/>
      </c>
      <c r="U301" s="173">
        <f>IF(U$3="YES",$R301*U$4/100,0)</f>
        <v/>
      </c>
      <c r="V301" s="173">
        <f>IF(V$3="YES",$R301*V$4/100,0)</f>
        <v/>
      </c>
      <c r="W301" s="173">
        <f>IF(W$3="YES",$R301*W$4/100,0)</f>
        <v/>
      </c>
      <c r="X301" s="173">
        <f>IF(X$3="YES",$R301*X$4/100,0)</f>
        <v/>
      </c>
      <c r="Y301" s="173">
        <f>IF(Y$3="YES",$R301*Y$4/100,0)</f>
        <v/>
      </c>
      <c r="Z301" s="173">
        <f>IF(Z$3="YES",$R301*Z$4/100,0)</f>
        <v/>
      </c>
      <c r="AA301" s="173">
        <f>IF(AA$3="YES",$R301*AA$4/100,0)</f>
        <v/>
      </c>
      <c r="AB301" s="173">
        <f>IF(AB$3="YES",$R301*AB$4/100,0)</f>
        <v/>
      </c>
      <c r="AC301" s="173">
        <f>$R301*AC$4/100</f>
        <v/>
      </c>
      <c r="AD301" s="172">
        <f>SUM(S301:AC301)</f>
        <v/>
      </c>
      <c r="AE301" s="172">
        <f>R301+AD301</f>
        <v/>
      </c>
      <c r="AF301" s="172">
        <f>IF(E301="Make",AE301,AE301/2)</f>
        <v/>
      </c>
      <c r="AG301" s="172">
        <f>((AF301-MOD(AF301,8))/8)+(IF(MOD(AF301,8)=0,0,IF(MOD(AF301,8)&gt;4,1,0.5)))</f>
        <v/>
      </c>
      <c r="AH301" s="174" t="n"/>
      <c r="AI301" s="174" t="n"/>
      <c r="AJ301" s="175">
        <f>ROUNDUP((AH301+AI301+AG301)/3,0)</f>
        <v/>
      </c>
      <c r="AK301" s="47" t="n"/>
    </row>
    <row r="302" ht="15" customHeight="1">
      <c r="A302" s="83" t="n"/>
      <c r="B302" s="49" t="n"/>
      <c r="C302" s="49" t="n"/>
      <c r="D302" s="49" t="n"/>
      <c r="E302" s="43" t="n"/>
      <c r="F302" s="43" t="n"/>
      <c r="G302" s="44" t="n"/>
      <c r="H302" s="45" t="n"/>
      <c r="I302" s="171" t="n"/>
      <c r="J302" s="171" t="n"/>
      <c r="K302" s="171" t="n"/>
      <c r="L302" s="171" t="n"/>
      <c r="M302" s="171" t="n"/>
      <c r="N302" s="171" t="n"/>
      <c r="O302" s="171" t="n"/>
      <c r="P302" s="171" t="n"/>
      <c r="Q302" s="171" t="n"/>
      <c r="R302" s="172">
        <f>_xlfn.CEILING.MATH(SUM(I302:P302)*Q302)</f>
        <v/>
      </c>
      <c r="S302" s="173">
        <f>IF(S$3="YES",$R302*S$4/100,0)</f>
        <v/>
      </c>
      <c r="T302" s="173">
        <f>IF(T$3="YES",$R302*T$4/100,0)</f>
        <v/>
      </c>
      <c r="U302" s="173">
        <f>IF(U$3="YES",$R302*U$4/100,0)</f>
        <v/>
      </c>
      <c r="V302" s="173">
        <f>IF(V$3="YES",$R302*V$4/100,0)</f>
        <v/>
      </c>
      <c r="W302" s="173">
        <f>IF(W$3="YES",$R302*W$4/100,0)</f>
        <v/>
      </c>
      <c r="X302" s="173">
        <f>IF(X$3="YES",$R302*X$4/100,0)</f>
        <v/>
      </c>
      <c r="Y302" s="173">
        <f>IF(Y$3="YES",$R302*Y$4/100,0)</f>
        <v/>
      </c>
      <c r="Z302" s="173">
        <f>IF(Z$3="YES",$R302*Z$4/100,0)</f>
        <v/>
      </c>
      <c r="AA302" s="173">
        <f>IF(AA$3="YES",$R302*AA$4/100,0)</f>
        <v/>
      </c>
      <c r="AB302" s="173">
        <f>IF(AB$3="YES",$R302*AB$4/100,0)</f>
        <v/>
      </c>
      <c r="AC302" s="173">
        <f>$R302*AC$4/100</f>
        <v/>
      </c>
      <c r="AD302" s="172">
        <f>SUM(S302:AC302)</f>
        <v/>
      </c>
      <c r="AE302" s="172">
        <f>R302+AD302</f>
        <v/>
      </c>
      <c r="AF302" s="172">
        <f>IF(E302="Make",AE302,AE302/2)</f>
        <v/>
      </c>
      <c r="AG302" s="172">
        <f>((AF302-MOD(AF302,8))/8)+(IF(MOD(AF302,8)=0,0,IF(MOD(AF302,8)&gt;4,1,0.5)))</f>
        <v/>
      </c>
      <c r="AH302" s="174" t="n"/>
      <c r="AI302" s="174" t="n"/>
      <c r="AJ302" s="175">
        <f>ROUNDUP((AH302+AI302+AG302)/3,0)</f>
        <v/>
      </c>
      <c r="AK302" s="47" t="n"/>
    </row>
    <row r="303" ht="15" customHeight="1">
      <c r="A303" s="83" t="n"/>
      <c r="B303" s="49" t="n"/>
      <c r="C303" s="49" t="n"/>
      <c r="D303" s="49" t="n"/>
      <c r="E303" s="43" t="n"/>
      <c r="F303" s="43" t="n"/>
      <c r="G303" s="44" t="n"/>
      <c r="H303" s="45" t="n"/>
      <c r="I303" s="171" t="n"/>
      <c r="J303" s="171" t="n"/>
      <c r="K303" s="171" t="n"/>
      <c r="L303" s="171" t="n"/>
      <c r="M303" s="171" t="n"/>
      <c r="N303" s="171" t="n"/>
      <c r="O303" s="171" t="n"/>
      <c r="P303" s="171" t="n"/>
      <c r="Q303" s="171" t="n"/>
      <c r="R303" s="172">
        <f>_xlfn.CEILING.MATH(SUM(I303:P303)*Q303)</f>
        <v/>
      </c>
      <c r="S303" s="173">
        <f>IF(S$3="YES",$R303*S$4/100,0)</f>
        <v/>
      </c>
      <c r="T303" s="173">
        <f>IF(T$3="YES",$R303*T$4/100,0)</f>
        <v/>
      </c>
      <c r="U303" s="173">
        <f>IF(U$3="YES",$R303*U$4/100,0)</f>
        <v/>
      </c>
      <c r="V303" s="173">
        <f>IF(V$3="YES",$R303*V$4/100,0)</f>
        <v/>
      </c>
      <c r="W303" s="173">
        <f>IF(W$3="YES",$R303*W$4/100,0)</f>
        <v/>
      </c>
      <c r="X303" s="173">
        <f>IF(X$3="YES",$R303*X$4/100,0)</f>
        <v/>
      </c>
      <c r="Y303" s="173">
        <f>IF(Y$3="YES",$R303*Y$4/100,0)</f>
        <v/>
      </c>
      <c r="Z303" s="173">
        <f>IF(Z$3="YES",$R303*Z$4/100,0)</f>
        <v/>
      </c>
      <c r="AA303" s="173">
        <f>IF(AA$3="YES",$R303*AA$4/100,0)</f>
        <v/>
      </c>
      <c r="AB303" s="173">
        <f>IF(AB$3="YES",$R303*AB$4/100,0)</f>
        <v/>
      </c>
      <c r="AC303" s="173">
        <f>$R303*AC$4/100</f>
        <v/>
      </c>
      <c r="AD303" s="172">
        <f>SUM(S303:AC303)</f>
        <v/>
      </c>
      <c r="AE303" s="172">
        <f>R303+AD303</f>
        <v/>
      </c>
      <c r="AF303" s="172">
        <f>IF(E303="Make",AE303,AE303/2)</f>
        <v/>
      </c>
      <c r="AG303" s="172">
        <f>((AF303-MOD(AF303,8))/8)+(IF(MOD(AF303,8)=0,0,IF(MOD(AF303,8)&gt;4,1,0.5)))</f>
        <v/>
      </c>
      <c r="AH303" s="174" t="n"/>
      <c r="AI303" s="174" t="n"/>
      <c r="AJ303" s="175">
        <f>ROUNDUP((AH303+AI303+AG303)/3,0)</f>
        <v/>
      </c>
      <c r="AK303" s="47" t="n"/>
    </row>
    <row r="304" ht="15" customHeight="1">
      <c r="A304" s="83" t="n"/>
      <c r="B304" s="49" t="n"/>
      <c r="C304" s="49" t="n"/>
      <c r="D304" s="49" t="n"/>
      <c r="E304" s="43" t="n"/>
      <c r="F304" s="43" t="n"/>
      <c r="G304" s="44" t="n"/>
      <c r="H304" s="45" t="n"/>
      <c r="I304" s="171" t="n"/>
      <c r="J304" s="171" t="n"/>
      <c r="K304" s="171" t="n"/>
      <c r="L304" s="171" t="n"/>
      <c r="M304" s="171" t="n"/>
      <c r="N304" s="171" t="n"/>
      <c r="O304" s="171" t="n"/>
      <c r="P304" s="171" t="n"/>
      <c r="Q304" s="171" t="n"/>
      <c r="R304" s="172">
        <f>_xlfn.CEILING.MATH(SUM(I304:P304)*Q304)</f>
        <v/>
      </c>
      <c r="S304" s="173">
        <f>IF(S$3="YES",$R304*S$4/100,0)</f>
        <v/>
      </c>
      <c r="T304" s="173">
        <f>IF(T$3="YES",$R304*T$4/100,0)</f>
        <v/>
      </c>
      <c r="U304" s="173">
        <f>IF(U$3="YES",$R304*U$4/100,0)</f>
        <v/>
      </c>
      <c r="V304" s="173">
        <f>IF(V$3="YES",$R304*V$4/100,0)</f>
        <v/>
      </c>
      <c r="W304" s="173">
        <f>IF(W$3="YES",$R304*W$4/100,0)</f>
        <v/>
      </c>
      <c r="X304" s="173">
        <f>IF(X$3="YES",$R304*X$4/100,0)</f>
        <v/>
      </c>
      <c r="Y304" s="173">
        <f>IF(Y$3="YES",$R304*Y$4/100,0)</f>
        <v/>
      </c>
      <c r="Z304" s="173">
        <f>IF(Z$3="YES",$R304*Z$4/100,0)</f>
        <v/>
      </c>
      <c r="AA304" s="173">
        <f>IF(AA$3="YES",$R304*AA$4/100,0)</f>
        <v/>
      </c>
      <c r="AB304" s="173">
        <f>IF(AB$3="YES",$R304*AB$4/100,0)</f>
        <v/>
      </c>
      <c r="AC304" s="173">
        <f>$R304*AC$4/100</f>
        <v/>
      </c>
      <c r="AD304" s="172">
        <f>SUM(S304:AC304)</f>
        <v/>
      </c>
      <c r="AE304" s="172">
        <f>R304+AD304</f>
        <v/>
      </c>
      <c r="AF304" s="172">
        <f>IF(E304="Make",AE304,AE304/2)</f>
        <v/>
      </c>
      <c r="AG304" s="172">
        <f>((AF304-MOD(AF304,8))/8)+(IF(MOD(AF304,8)=0,0,IF(MOD(AF304,8)&gt;4,1,0.5)))</f>
        <v/>
      </c>
      <c r="AH304" s="174" t="n"/>
      <c r="AI304" s="174" t="n"/>
      <c r="AJ304" s="175">
        <f>ROUNDUP((AH304+AI304+AG304)/3,0)</f>
        <v/>
      </c>
      <c r="AK304" s="47" t="n"/>
    </row>
    <row r="305" ht="15" customHeight="1">
      <c r="A305" s="83" t="n"/>
      <c r="B305" s="49" t="n"/>
      <c r="C305" s="49" t="n"/>
      <c r="D305" s="49" t="n"/>
      <c r="E305" s="43" t="n"/>
      <c r="F305" s="43" t="n"/>
      <c r="G305" s="44" t="n"/>
      <c r="H305" s="45" t="n"/>
      <c r="I305" s="171" t="n"/>
      <c r="J305" s="171" t="n"/>
      <c r="K305" s="171" t="n"/>
      <c r="L305" s="171" t="n"/>
      <c r="M305" s="171" t="n"/>
      <c r="N305" s="171" t="n"/>
      <c r="O305" s="171" t="n"/>
      <c r="P305" s="171" t="n"/>
      <c r="Q305" s="171" t="n"/>
      <c r="R305" s="172">
        <f>_xlfn.CEILING.MATH(SUM(I305:P305)*Q305)</f>
        <v/>
      </c>
      <c r="S305" s="173">
        <f>IF(S$3="YES",$R305*S$4/100,0)</f>
        <v/>
      </c>
      <c r="T305" s="173">
        <f>IF(T$3="YES",$R305*T$4/100,0)</f>
        <v/>
      </c>
      <c r="U305" s="173">
        <f>IF(U$3="YES",$R305*U$4/100,0)</f>
        <v/>
      </c>
      <c r="V305" s="173">
        <f>IF(V$3="YES",$R305*V$4/100,0)</f>
        <v/>
      </c>
      <c r="W305" s="173">
        <f>IF(W$3="YES",$R305*W$4/100,0)</f>
        <v/>
      </c>
      <c r="X305" s="173">
        <f>IF(X$3="YES",$R305*X$4/100,0)</f>
        <v/>
      </c>
      <c r="Y305" s="173">
        <f>IF(Y$3="YES",$R305*Y$4/100,0)</f>
        <v/>
      </c>
      <c r="Z305" s="173">
        <f>IF(Z$3="YES",$R305*Z$4/100,0)</f>
        <v/>
      </c>
      <c r="AA305" s="173">
        <f>IF(AA$3="YES",$R305*AA$4/100,0)</f>
        <v/>
      </c>
      <c r="AB305" s="173">
        <f>IF(AB$3="YES",$R305*AB$4/100,0)</f>
        <v/>
      </c>
      <c r="AC305" s="173">
        <f>$R305*AC$4/100</f>
        <v/>
      </c>
      <c r="AD305" s="172">
        <f>SUM(S305:AC305)</f>
        <v/>
      </c>
      <c r="AE305" s="172">
        <f>R305+AD305</f>
        <v/>
      </c>
      <c r="AF305" s="172">
        <f>IF(E305="Make",AE305,AE305/2)</f>
        <v/>
      </c>
      <c r="AG305" s="172">
        <f>((AF305-MOD(AF305,8))/8)+(IF(MOD(AF305,8)=0,0,IF(MOD(AF305,8)&gt;4,1,0.5)))</f>
        <v/>
      </c>
      <c r="AH305" s="174" t="n"/>
      <c r="AI305" s="174" t="n"/>
      <c r="AJ305" s="175">
        <f>ROUNDUP((AH305+AI305+AG305)/3,0)</f>
        <v/>
      </c>
      <c r="AK305" s="47" t="n"/>
    </row>
    <row r="306" ht="15" customHeight="1">
      <c r="A306" s="83" t="n"/>
      <c r="B306" s="49" t="n"/>
      <c r="C306" s="49" t="n"/>
      <c r="D306" s="49" t="n"/>
      <c r="E306" s="43" t="n"/>
      <c r="F306" s="43" t="n"/>
      <c r="G306" s="44" t="n"/>
      <c r="H306" s="45" t="n"/>
      <c r="I306" s="171" t="n"/>
      <c r="J306" s="171" t="n"/>
      <c r="K306" s="171" t="n"/>
      <c r="L306" s="171" t="n"/>
      <c r="M306" s="171" t="n"/>
      <c r="N306" s="171" t="n"/>
      <c r="O306" s="171" t="n"/>
      <c r="P306" s="171" t="n"/>
      <c r="Q306" s="171" t="n"/>
      <c r="R306" s="172">
        <f>_xlfn.CEILING.MATH(SUM(I306:P306)*Q306)</f>
        <v/>
      </c>
      <c r="S306" s="173">
        <f>IF(S$3="YES",$R306*S$4/100,0)</f>
        <v/>
      </c>
      <c r="T306" s="173">
        <f>IF(T$3="YES",$R306*T$4/100,0)</f>
        <v/>
      </c>
      <c r="U306" s="173">
        <f>IF(U$3="YES",$R306*U$4/100,0)</f>
        <v/>
      </c>
      <c r="V306" s="173">
        <f>IF(V$3="YES",$R306*V$4/100,0)</f>
        <v/>
      </c>
      <c r="W306" s="173">
        <f>IF(W$3="YES",$R306*W$4/100,0)</f>
        <v/>
      </c>
      <c r="X306" s="173">
        <f>IF(X$3="YES",$R306*X$4/100,0)</f>
        <v/>
      </c>
      <c r="Y306" s="173">
        <f>IF(Y$3="YES",$R306*Y$4/100,0)</f>
        <v/>
      </c>
      <c r="Z306" s="173">
        <f>IF(Z$3="YES",$R306*Z$4/100,0)</f>
        <v/>
      </c>
      <c r="AA306" s="173">
        <f>IF(AA$3="YES",$R306*AA$4/100,0)</f>
        <v/>
      </c>
      <c r="AB306" s="173">
        <f>IF(AB$3="YES",$R306*AB$4/100,0)</f>
        <v/>
      </c>
      <c r="AC306" s="173">
        <f>$R306*AC$4/100</f>
        <v/>
      </c>
      <c r="AD306" s="172">
        <f>SUM(S306:AC306)</f>
        <v/>
      </c>
      <c r="AE306" s="172">
        <f>R306+AD306</f>
        <v/>
      </c>
      <c r="AF306" s="172">
        <f>IF(E306="Make",AE306,AE306/2)</f>
        <v/>
      </c>
      <c r="AG306" s="172">
        <f>((AF306-MOD(AF306,8))/8)+(IF(MOD(AF306,8)=0,0,IF(MOD(AF306,8)&gt;4,1,0.5)))</f>
        <v/>
      </c>
      <c r="AH306" s="174" t="n"/>
      <c r="AI306" s="174" t="n"/>
      <c r="AJ306" s="175">
        <f>ROUNDUP((AH306+AI306+AG306)/3,0)</f>
        <v/>
      </c>
      <c r="AK306" s="47" t="n"/>
    </row>
    <row r="307" ht="15" customHeight="1">
      <c r="A307" s="83" t="n"/>
      <c r="B307" s="49" t="n"/>
      <c r="C307" s="49" t="n"/>
      <c r="D307" s="49" t="n"/>
      <c r="E307" s="43" t="n"/>
      <c r="F307" s="43" t="n"/>
      <c r="G307" s="44" t="n"/>
      <c r="H307" s="45" t="n"/>
      <c r="I307" s="171" t="n"/>
      <c r="J307" s="171" t="n"/>
      <c r="K307" s="171" t="n"/>
      <c r="L307" s="171" t="n"/>
      <c r="M307" s="171" t="n"/>
      <c r="N307" s="171" t="n"/>
      <c r="O307" s="171" t="n"/>
      <c r="P307" s="171" t="n"/>
      <c r="Q307" s="171" t="n"/>
      <c r="R307" s="172">
        <f>_xlfn.CEILING.MATH(SUM(I307:P307)*Q307)</f>
        <v/>
      </c>
      <c r="S307" s="173">
        <f>IF(S$3="YES",$R307*S$4/100,0)</f>
        <v/>
      </c>
      <c r="T307" s="173">
        <f>IF(T$3="YES",$R307*T$4/100,0)</f>
        <v/>
      </c>
      <c r="U307" s="173">
        <f>IF(U$3="YES",$R307*U$4/100,0)</f>
        <v/>
      </c>
      <c r="V307" s="173">
        <f>IF(V$3="YES",$R307*V$4/100,0)</f>
        <v/>
      </c>
      <c r="W307" s="173">
        <f>IF(W$3="YES",$R307*W$4/100,0)</f>
        <v/>
      </c>
      <c r="X307" s="173">
        <f>IF(X$3="YES",$R307*X$4/100,0)</f>
        <v/>
      </c>
      <c r="Y307" s="173">
        <f>IF(Y$3="YES",$R307*Y$4/100,0)</f>
        <v/>
      </c>
      <c r="Z307" s="173">
        <f>IF(Z$3="YES",$R307*Z$4/100,0)</f>
        <v/>
      </c>
      <c r="AA307" s="173">
        <f>IF(AA$3="YES",$R307*AA$4/100,0)</f>
        <v/>
      </c>
      <c r="AB307" s="173">
        <f>IF(AB$3="YES",$R307*AB$4/100,0)</f>
        <v/>
      </c>
      <c r="AC307" s="173">
        <f>$R307*AC$4/100</f>
        <v/>
      </c>
      <c r="AD307" s="172">
        <f>SUM(S307:AC307)</f>
        <v/>
      </c>
      <c r="AE307" s="172">
        <f>R307+AD307</f>
        <v/>
      </c>
      <c r="AF307" s="172">
        <f>IF(E307="Make",AE307,AE307/2)</f>
        <v/>
      </c>
      <c r="AG307" s="172">
        <f>((AF307-MOD(AF307,8))/8)+(IF(MOD(AF307,8)=0,0,IF(MOD(AF307,8)&gt;4,1,0.5)))</f>
        <v/>
      </c>
      <c r="AH307" s="174" t="n"/>
      <c r="AI307" s="174" t="n"/>
      <c r="AJ307" s="175">
        <f>ROUNDUP((AH307+AI307+AG307)/3,0)</f>
        <v/>
      </c>
      <c r="AK307" s="47" t="n"/>
    </row>
    <row r="308" ht="15" customHeight="1">
      <c r="A308" s="83" t="n"/>
      <c r="B308" s="49" t="n"/>
      <c r="C308" s="49" t="n"/>
      <c r="D308" s="49" t="n"/>
      <c r="E308" s="43" t="n"/>
      <c r="F308" s="43" t="n"/>
      <c r="G308" s="44" t="n"/>
      <c r="H308" s="45" t="n"/>
      <c r="I308" s="171" t="n"/>
      <c r="J308" s="171" t="n"/>
      <c r="K308" s="171" t="n"/>
      <c r="L308" s="171" t="n"/>
      <c r="M308" s="171" t="n"/>
      <c r="N308" s="171" t="n"/>
      <c r="O308" s="171" t="n"/>
      <c r="P308" s="171" t="n"/>
      <c r="Q308" s="171" t="n"/>
      <c r="R308" s="172">
        <f>_xlfn.CEILING.MATH(SUM(I308:P308)*Q308)</f>
        <v/>
      </c>
      <c r="S308" s="173">
        <f>IF(S$3="YES",$R308*S$4/100,0)</f>
        <v/>
      </c>
      <c r="T308" s="173">
        <f>IF(T$3="YES",$R308*T$4/100,0)</f>
        <v/>
      </c>
      <c r="U308" s="173">
        <f>IF(U$3="YES",$R308*U$4/100,0)</f>
        <v/>
      </c>
      <c r="V308" s="173">
        <f>IF(V$3="YES",$R308*V$4/100,0)</f>
        <v/>
      </c>
      <c r="W308" s="173">
        <f>IF(W$3="YES",$R308*W$4/100,0)</f>
        <v/>
      </c>
      <c r="X308" s="173">
        <f>IF(X$3="YES",$R308*X$4/100,0)</f>
        <v/>
      </c>
      <c r="Y308" s="173">
        <f>IF(Y$3="YES",$R308*Y$4/100,0)</f>
        <v/>
      </c>
      <c r="Z308" s="173">
        <f>IF(Z$3="YES",$R308*Z$4/100,0)</f>
        <v/>
      </c>
      <c r="AA308" s="173">
        <f>IF(AA$3="YES",$R308*AA$4/100,0)</f>
        <v/>
      </c>
      <c r="AB308" s="173">
        <f>IF(AB$3="YES",$R308*AB$4/100,0)</f>
        <v/>
      </c>
      <c r="AC308" s="173">
        <f>$R308*AC$4/100</f>
        <v/>
      </c>
      <c r="AD308" s="172">
        <f>SUM(S308:AC308)</f>
        <v/>
      </c>
      <c r="AE308" s="172">
        <f>R308+AD308</f>
        <v/>
      </c>
      <c r="AF308" s="172">
        <f>IF(E308="Make",AE308,AE308/2)</f>
        <v/>
      </c>
      <c r="AG308" s="172">
        <f>((AF308-MOD(AF308,8))/8)+(IF(MOD(AF308,8)=0,0,IF(MOD(AF308,8)&gt;4,1,0.5)))</f>
        <v/>
      </c>
      <c r="AH308" s="174" t="n"/>
      <c r="AI308" s="174" t="n"/>
      <c r="AJ308" s="175">
        <f>ROUNDUP((AH308+AI308+AG308)/3,0)</f>
        <v/>
      </c>
      <c r="AK308" s="47" t="n"/>
    </row>
    <row r="309" ht="15" customHeight="1">
      <c r="A309" s="83" t="n"/>
      <c r="B309" s="49" t="n"/>
      <c r="C309" s="49" t="n"/>
      <c r="D309" s="49" t="n"/>
      <c r="E309" s="43" t="n"/>
      <c r="F309" s="43" t="n"/>
      <c r="G309" s="44" t="n"/>
      <c r="H309" s="45" t="n"/>
      <c r="I309" s="171" t="n"/>
      <c r="J309" s="171" t="n"/>
      <c r="K309" s="171" t="n"/>
      <c r="L309" s="171" t="n"/>
      <c r="M309" s="171" t="n"/>
      <c r="N309" s="171" t="n"/>
      <c r="O309" s="171" t="n"/>
      <c r="P309" s="171" t="n"/>
      <c r="Q309" s="171" t="n"/>
      <c r="R309" s="172">
        <f>_xlfn.CEILING.MATH(SUM(I309:P309)*Q309)</f>
        <v/>
      </c>
      <c r="S309" s="173">
        <f>IF(S$3="YES",$R309*S$4/100,0)</f>
        <v/>
      </c>
      <c r="T309" s="173">
        <f>IF(T$3="YES",$R309*T$4/100,0)</f>
        <v/>
      </c>
      <c r="U309" s="173">
        <f>IF(U$3="YES",$R309*U$4/100,0)</f>
        <v/>
      </c>
      <c r="V309" s="173">
        <f>IF(V$3="YES",$R309*V$4/100,0)</f>
        <v/>
      </c>
      <c r="W309" s="173">
        <f>IF(W$3="YES",$R309*W$4/100,0)</f>
        <v/>
      </c>
      <c r="X309" s="173">
        <f>IF(X$3="YES",$R309*X$4/100,0)</f>
        <v/>
      </c>
      <c r="Y309" s="173">
        <f>IF(Y$3="YES",$R309*Y$4/100,0)</f>
        <v/>
      </c>
      <c r="Z309" s="173">
        <f>IF(Z$3="YES",$R309*Z$4/100,0)</f>
        <v/>
      </c>
      <c r="AA309" s="173">
        <f>IF(AA$3="YES",$R309*AA$4/100,0)</f>
        <v/>
      </c>
      <c r="AB309" s="173">
        <f>IF(AB$3="YES",$R309*AB$4/100,0)</f>
        <v/>
      </c>
      <c r="AC309" s="173">
        <f>$R309*AC$4/100</f>
        <v/>
      </c>
      <c r="AD309" s="172">
        <f>SUM(S309:AC309)</f>
        <v/>
      </c>
      <c r="AE309" s="172">
        <f>R309+AD309</f>
        <v/>
      </c>
      <c r="AF309" s="172">
        <f>IF(E309="Make",AE309,AE309/2)</f>
        <v/>
      </c>
      <c r="AG309" s="172">
        <f>((AF309-MOD(AF309,8))/8)+(IF(MOD(AF309,8)=0,0,IF(MOD(AF309,8)&gt;4,1,0.5)))</f>
        <v/>
      </c>
      <c r="AH309" s="174" t="n"/>
      <c r="AI309" s="174" t="n"/>
      <c r="AJ309" s="175">
        <f>ROUNDUP((AH309+AI309+AG309)/3,0)</f>
        <v/>
      </c>
      <c r="AK309" s="47" t="n"/>
    </row>
    <row r="310" ht="15" customHeight="1">
      <c r="A310" s="83" t="n"/>
      <c r="B310" s="49" t="n"/>
      <c r="C310" s="49" t="n"/>
      <c r="D310" s="49" t="n"/>
      <c r="E310" s="43" t="n"/>
      <c r="F310" s="43" t="n"/>
      <c r="G310" s="44" t="n"/>
      <c r="H310" s="45" t="n"/>
      <c r="I310" s="171" t="n"/>
      <c r="J310" s="171" t="n"/>
      <c r="K310" s="171" t="n"/>
      <c r="L310" s="171" t="n"/>
      <c r="M310" s="171" t="n"/>
      <c r="N310" s="171" t="n"/>
      <c r="O310" s="171" t="n"/>
      <c r="P310" s="171" t="n"/>
      <c r="Q310" s="171" t="n"/>
      <c r="R310" s="172">
        <f>_xlfn.CEILING.MATH(SUM(I310:P310)*Q310)</f>
        <v/>
      </c>
      <c r="S310" s="173">
        <f>IF(S$3="YES",$R310*S$4/100,0)</f>
        <v/>
      </c>
      <c r="T310" s="173">
        <f>IF(T$3="YES",$R310*T$4/100,0)</f>
        <v/>
      </c>
      <c r="U310" s="173">
        <f>IF(U$3="YES",$R310*U$4/100,0)</f>
        <v/>
      </c>
      <c r="V310" s="173">
        <f>IF(V$3="YES",$R310*V$4/100,0)</f>
        <v/>
      </c>
      <c r="W310" s="173">
        <f>IF(W$3="YES",$R310*W$4/100,0)</f>
        <v/>
      </c>
      <c r="X310" s="173">
        <f>IF(X$3="YES",$R310*X$4/100,0)</f>
        <v/>
      </c>
      <c r="Y310" s="173">
        <f>IF(Y$3="YES",$R310*Y$4/100,0)</f>
        <v/>
      </c>
      <c r="Z310" s="173">
        <f>IF(Z$3="YES",$R310*Z$4/100,0)</f>
        <v/>
      </c>
      <c r="AA310" s="173">
        <f>IF(AA$3="YES",$R310*AA$4/100,0)</f>
        <v/>
      </c>
      <c r="AB310" s="173">
        <f>IF(AB$3="YES",$R310*AB$4/100,0)</f>
        <v/>
      </c>
      <c r="AC310" s="173">
        <f>$R310*AC$4/100</f>
        <v/>
      </c>
      <c r="AD310" s="172">
        <f>SUM(S310:AC310)</f>
        <v/>
      </c>
      <c r="AE310" s="172">
        <f>R310+AD310</f>
        <v/>
      </c>
      <c r="AF310" s="172">
        <f>IF(E310="Make",AE310,AE310/2)</f>
        <v/>
      </c>
      <c r="AG310" s="172">
        <f>((AF310-MOD(AF310,8))/8)+(IF(MOD(AF310,8)=0,0,IF(MOD(AF310,8)&gt;4,1,0.5)))</f>
        <v/>
      </c>
      <c r="AH310" s="174" t="n"/>
      <c r="AI310" s="174" t="n"/>
      <c r="AJ310" s="175">
        <f>ROUNDUP((AH310+AI310+AG310)/3,0)</f>
        <v/>
      </c>
      <c r="AK310" s="47" t="n"/>
    </row>
    <row r="311" ht="15" customHeight="1">
      <c r="A311" s="83" t="n"/>
      <c r="B311" s="49" t="n"/>
      <c r="C311" s="49" t="n"/>
      <c r="D311" s="49" t="n"/>
      <c r="E311" s="43" t="n"/>
      <c r="F311" s="43" t="n"/>
      <c r="G311" s="44" t="n"/>
      <c r="H311" s="45" t="n"/>
      <c r="I311" s="171" t="n"/>
      <c r="J311" s="171" t="n"/>
      <c r="K311" s="171" t="n"/>
      <c r="L311" s="171" t="n"/>
      <c r="M311" s="171" t="n"/>
      <c r="N311" s="171" t="n"/>
      <c r="O311" s="171" t="n"/>
      <c r="P311" s="171" t="n"/>
      <c r="Q311" s="171" t="n"/>
      <c r="R311" s="172">
        <f>_xlfn.CEILING.MATH(SUM(I311:P311)*Q311)</f>
        <v/>
      </c>
      <c r="S311" s="173">
        <f>IF(S$3="YES",$R311*S$4/100,0)</f>
        <v/>
      </c>
      <c r="T311" s="173">
        <f>IF(T$3="YES",$R311*T$4/100,0)</f>
        <v/>
      </c>
      <c r="U311" s="173">
        <f>IF(U$3="YES",$R311*U$4/100,0)</f>
        <v/>
      </c>
      <c r="V311" s="173">
        <f>IF(V$3="YES",$R311*V$4/100,0)</f>
        <v/>
      </c>
      <c r="W311" s="173">
        <f>IF(W$3="YES",$R311*W$4/100,0)</f>
        <v/>
      </c>
      <c r="X311" s="173">
        <f>IF(X$3="YES",$R311*X$4/100,0)</f>
        <v/>
      </c>
      <c r="Y311" s="173">
        <f>IF(Y$3="YES",$R311*Y$4/100,0)</f>
        <v/>
      </c>
      <c r="Z311" s="173">
        <f>IF(Z$3="YES",$R311*Z$4/100,0)</f>
        <v/>
      </c>
      <c r="AA311" s="173">
        <f>IF(AA$3="YES",$R311*AA$4/100,0)</f>
        <v/>
      </c>
      <c r="AB311" s="173">
        <f>IF(AB$3="YES",$R311*AB$4/100,0)</f>
        <v/>
      </c>
      <c r="AC311" s="173">
        <f>$R311*AC$4/100</f>
        <v/>
      </c>
      <c r="AD311" s="172">
        <f>SUM(S311:AC311)</f>
        <v/>
      </c>
      <c r="AE311" s="172">
        <f>R311+AD311</f>
        <v/>
      </c>
      <c r="AF311" s="172">
        <f>IF(E311="Make",AE311,AE311/2)</f>
        <v/>
      </c>
      <c r="AG311" s="172">
        <f>((AF311-MOD(AF311,8))/8)+(IF(MOD(AF311,8)=0,0,IF(MOD(AF311,8)&gt;4,1,0.5)))</f>
        <v/>
      </c>
      <c r="AH311" s="174" t="n"/>
      <c r="AI311" s="174" t="n"/>
      <c r="AJ311" s="175">
        <f>ROUNDUP((AH311+AI311+AG311)/3,0)</f>
        <v/>
      </c>
      <c r="AK311" s="47" t="n"/>
    </row>
    <row r="312" ht="15" customHeight="1">
      <c r="A312" s="83" t="n"/>
      <c r="B312" s="49" t="n"/>
      <c r="C312" s="49" t="n"/>
      <c r="D312" s="49" t="n"/>
      <c r="E312" s="43" t="n"/>
      <c r="F312" s="43" t="n"/>
      <c r="G312" s="44" t="n"/>
      <c r="H312" s="45" t="n"/>
      <c r="I312" s="171" t="n"/>
      <c r="J312" s="171" t="n"/>
      <c r="K312" s="171" t="n"/>
      <c r="L312" s="171" t="n"/>
      <c r="M312" s="171" t="n"/>
      <c r="N312" s="171" t="n"/>
      <c r="O312" s="171" t="n"/>
      <c r="P312" s="171" t="n"/>
      <c r="Q312" s="171" t="n"/>
      <c r="R312" s="172">
        <f>_xlfn.CEILING.MATH(SUM(I312:P312)*Q312)</f>
        <v/>
      </c>
      <c r="S312" s="173">
        <f>IF(S$3="YES",$R312*S$4/100,0)</f>
        <v/>
      </c>
      <c r="T312" s="173">
        <f>IF(T$3="YES",$R312*T$4/100,0)</f>
        <v/>
      </c>
      <c r="U312" s="173">
        <f>IF(U$3="YES",$R312*U$4/100,0)</f>
        <v/>
      </c>
      <c r="V312" s="173">
        <f>IF(V$3="YES",$R312*V$4/100,0)</f>
        <v/>
      </c>
      <c r="W312" s="173">
        <f>IF(W$3="YES",$R312*W$4/100,0)</f>
        <v/>
      </c>
      <c r="X312" s="173">
        <f>IF(X$3="YES",$R312*X$4/100,0)</f>
        <v/>
      </c>
      <c r="Y312" s="173">
        <f>IF(Y$3="YES",$R312*Y$4/100,0)</f>
        <v/>
      </c>
      <c r="Z312" s="173">
        <f>IF(Z$3="YES",$R312*Z$4/100,0)</f>
        <v/>
      </c>
      <c r="AA312" s="173">
        <f>IF(AA$3="YES",$R312*AA$4/100,0)</f>
        <v/>
      </c>
      <c r="AB312" s="173">
        <f>IF(AB$3="YES",$R312*AB$4/100,0)</f>
        <v/>
      </c>
      <c r="AC312" s="173">
        <f>$R312*AC$4/100</f>
        <v/>
      </c>
      <c r="AD312" s="172">
        <f>SUM(S312:AC312)</f>
        <v/>
      </c>
      <c r="AE312" s="172">
        <f>R312+AD312</f>
        <v/>
      </c>
      <c r="AF312" s="172">
        <f>IF(E312="Make",AE312,AE312/2)</f>
        <v/>
      </c>
      <c r="AG312" s="172">
        <f>((AF312-MOD(AF312,8))/8)+(IF(MOD(AF312,8)=0,0,IF(MOD(AF312,8)&gt;4,1,0.5)))</f>
        <v/>
      </c>
      <c r="AH312" s="174" t="n"/>
      <c r="AI312" s="174" t="n"/>
      <c r="AJ312" s="175">
        <f>ROUNDUP((AH312+AI312+AG312)/3,0)</f>
        <v/>
      </c>
      <c r="AK312" s="47" t="n"/>
    </row>
    <row r="313" ht="15" customHeight="1">
      <c r="A313" s="83" t="n"/>
      <c r="B313" s="49" t="n"/>
      <c r="C313" s="49" t="n"/>
      <c r="D313" s="49" t="n"/>
      <c r="E313" s="43" t="n"/>
      <c r="F313" s="43" t="n"/>
      <c r="G313" s="44" t="n"/>
      <c r="H313" s="45" t="n"/>
      <c r="I313" s="171" t="n"/>
      <c r="J313" s="171" t="n"/>
      <c r="K313" s="171" t="n"/>
      <c r="L313" s="171" t="n"/>
      <c r="M313" s="171" t="n"/>
      <c r="N313" s="171" t="n"/>
      <c r="O313" s="171" t="n"/>
      <c r="P313" s="171" t="n"/>
      <c r="Q313" s="171" t="n"/>
      <c r="R313" s="172">
        <f>_xlfn.CEILING.MATH(SUM(I313:P313)*Q313)</f>
        <v/>
      </c>
      <c r="S313" s="173">
        <f>IF(S$3="YES",$R313*S$4/100,0)</f>
        <v/>
      </c>
      <c r="T313" s="173">
        <f>IF(T$3="YES",$R313*T$4/100,0)</f>
        <v/>
      </c>
      <c r="U313" s="173">
        <f>IF(U$3="YES",$R313*U$4/100,0)</f>
        <v/>
      </c>
      <c r="V313" s="173">
        <f>IF(V$3="YES",$R313*V$4/100,0)</f>
        <v/>
      </c>
      <c r="W313" s="173">
        <f>IF(W$3="YES",$R313*W$4/100,0)</f>
        <v/>
      </c>
      <c r="X313" s="173">
        <f>IF(X$3="YES",$R313*X$4/100,0)</f>
        <v/>
      </c>
      <c r="Y313" s="173">
        <f>IF(Y$3="YES",$R313*Y$4/100,0)</f>
        <v/>
      </c>
      <c r="Z313" s="173">
        <f>IF(Z$3="YES",$R313*Z$4/100,0)</f>
        <v/>
      </c>
      <c r="AA313" s="173">
        <f>IF(AA$3="YES",$R313*AA$4/100,0)</f>
        <v/>
      </c>
      <c r="AB313" s="173">
        <f>IF(AB$3="YES",$R313*AB$4/100,0)</f>
        <v/>
      </c>
      <c r="AC313" s="173">
        <f>$R313*AC$4/100</f>
        <v/>
      </c>
      <c r="AD313" s="172">
        <f>SUM(S313:AC313)</f>
        <v/>
      </c>
      <c r="AE313" s="172">
        <f>R313+AD313</f>
        <v/>
      </c>
      <c r="AF313" s="172">
        <f>IF(E313="Make",AE313,AE313/2)</f>
        <v/>
      </c>
      <c r="AG313" s="172">
        <f>((AF313-MOD(AF313,8))/8)+(IF(MOD(AF313,8)=0,0,IF(MOD(AF313,8)&gt;4,1,0.5)))</f>
        <v/>
      </c>
      <c r="AH313" s="174" t="n"/>
      <c r="AI313" s="174" t="n"/>
      <c r="AJ313" s="175">
        <f>ROUNDUP((AH313+AI313+AG313)/3,0)</f>
        <v/>
      </c>
      <c r="AK313" s="47" t="n"/>
    </row>
    <row r="314" ht="15" customHeight="1">
      <c r="A314" s="83" t="n"/>
      <c r="B314" s="49" t="n"/>
      <c r="C314" s="49" t="n"/>
      <c r="D314" s="49" t="n"/>
      <c r="E314" s="43" t="n"/>
      <c r="F314" s="43" t="n"/>
      <c r="G314" s="44" t="n"/>
      <c r="H314" s="45" t="n"/>
      <c r="I314" s="171" t="n"/>
      <c r="J314" s="171" t="n"/>
      <c r="K314" s="171" t="n"/>
      <c r="L314" s="171" t="n"/>
      <c r="M314" s="171" t="n"/>
      <c r="N314" s="171" t="n"/>
      <c r="O314" s="171" t="n"/>
      <c r="P314" s="171" t="n"/>
      <c r="Q314" s="171" t="n"/>
      <c r="R314" s="172">
        <f>_xlfn.CEILING.MATH(SUM(I314:P314)*Q314)</f>
        <v/>
      </c>
      <c r="S314" s="173">
        <f>IF(S$3="YES",$R314*S$4/100,0)</f>
        <v/>
      </c>
      <c r="T314" s="173">
        <f>IF(T$3="YES",$R314*T$4/100,0)</f>
        <v/>
      </c>
      <c r="U314" s="173">
        <f>IF(U$3="YES",$R314*U$4/100,0)</f>
        <v/>
      </c>
      <c r="V314" s="173">
        <f>IF(V$3="YES",$R314*V$4/100,0)</f>
        <v/>
      </c>
      <c r="W314" s="173">
        <f>IF(W$3="YES",$R314*W$4/100,0)</f>
        <v/>
      </c>
      <c r="X314" s="173">
        <f>IF(X$3="YES",$R314*X$4/100,0)</f>
        <v/>
      </c>
      <c r="Y314" s="173">
        <f>IF(Y$3="YES",$R314*Y$4/100,0)</f>
        <v/>
      </c>
      <c r="Z314" s="173">
        <f>IF(Z$3="YES",$R314*Z$4/100,0)</f>
        <v/>
      </c>
      <c r="AA314" s="173">
        <f>IF(AA$3="YES",$R314*AA$4/100,0)</f>
        <v/>
      </c>
      <c r="AB314" s="173">
        <f>IF(AB$3="YES",$R314*AB$4/100,0)</f>
        <v/>
      </c>
      <c r="AC314" s="173">
        <f>$R314*AC$4/100</f>
        <v/>
      </c>
      <c r="AD314" s="172">
        <f>SUM(S314:AC314)</f>
        <v/>
      </c>
      <c r="AE314" s="172">
        <f>R314+AD314</f>
        <v/>
      </c>
      <c r="AF314" s="172">
        <f>IF(E314="Make",AE314,AE314/2)</f>
        <v/>
      </c>
      <c r="AG314" s="172">
        <f>((AF314-MOD(AF314,8))/8)+(IF(MOD(AF314,8)=0,0,IF(MOD(AF314,8)&gt;4,1,0.5)))</f>
        <v/>
      </c>
      <c r="AH314" s="174" t="n"/>
      <c r="AI314" s="174" t="n"/>
      <c r="AJ314" s="175">
        <f>ROUNDUP((AH314+AI314+AG314)/3,0)</f>
        <v/>
      </c>
      <c r="AK314" s="47" t="n"/>
    </row>
    <row r="315" ht="15" customHeight="1">
      <c r="A315" s="83" t="n"/>
      <c r="B315" s="49" t="n"/>
      <c r="C315" s="49" t="n"/>
      <c r="D315" s="49" t="n"/>
      <c r="E315" s="43" t="n"/>
      <c r="F315" s="43" t="n"/>
      <c r="G315" s="44" t="n"/>
      <c r="H315" s="45" t="n"/>
      <c r="I315" s="171" t="n"/>
      <c r="J315" s="171" t="n"/>
      <c r="K315" s="171" t="n"/>
      <c r="L315" s="171" t="n"/>
      <c r="M315" s="171" t="n"/>
      <c r="N315" s="171" t="n"/>
      <c r="O315" s="171" t="n"/>
      <c r="P315" s="171" t="n"/>
      <c r="Q315" s="171" t="n"/>
      <c r="R315" s="172">
        <f>_xlfn.CEILING.MATH(SUM(I315:P315)*Q315)</f>
        <v/>
      </c>
      <c r="S315" s="173">
        <f>IF(S$3="YES",$R315*S$4/100,0)</f>
        <v/>
      </c>
      <c r="T315" s="173">
        <f>IF(T$3="YES",$R315*T$4/100,0)</f>
        <v/>
      </c>
      <c r="U315" s="173">
        <f>IF(U$3="YES",$R315*U$4/100,0)</f>
        <v/>
      </c>
      <c r="V315" s="173">
        <f>IF(V$3="YES",$R315*V$4/100,0)</f>
        <v/>
      </c>
      <c r="W315" s="173">
        <f>IF(W$3="YES",$R315*W$4/100,0)</f>
        <v/>
      </c>
      <c r="X315" s="173">
        <f>IF(X$3="YES",$R315*X$4/100,0)</f>
        <v/>
      </c>
      <c r="Y315" s="173">
        <f>IF(Y$3="YES",$R315*Y$4/100,0)</f>
        <v/>
      </c>
      <c r="Z315" s="173">
        <f>IF(Z$3="YES",$R315*Z$4/100,0)</f>
        <v/>
      </c>
      <c r="AA315" s="173">
        <f>IF(AA$3="YES",$R315*AA$4/100,0)</f>
        <v/>
      </c>
      <c r="AB315" s="173">
        <f>IF(AB$3="YES",$R315*AB$4/100,0)</f>
        <v/>
      </c>
      <c r="AC315" s="173">
        <f>$R315*AC$4/100</f>
        <v/>
      </c>
      <c r="AD315" s="172">
        <f>SUM(S315:AC315)</f>
        <v/>
      </c>
      <c r="AE315" s="172">
        <f>R315+AD315</f>
        <v/>
      </c>
      <c r="AF315" s="172">
        <f>IF(E315="Make",AE315,AE315/2)</f>
        <v/>
      </c>
      <c r="AG315" s="172">
        <f>((AF315-MOD(AF315,8))/8)+(IF(MOD(AF315,8)=0,0,IF(MOD(AF315,8)&gt;4,1,0.5)))</f>
        <v/>
      </c>
      <c r="AH315" s="174" t="n"/>
      <c r="AI315" s="174" t="n"/>
      <c r="AJ315" s="175">
        <f>ROUNDUP((AH315+AI315+AG315)/3,0)</f>
        <v/>
      </c>
      <c r="AK315" s="47" t="n"/>
    </row>
    <row r="316" ht="15" customHeight="1">
      <c r="A316" s="83" t="n"/>
      <c r="B316" s="49" t="n"/>
      <c r="C316" s="49" t="n"/>
      <c r="D316" s="49" t="n"/>
      <c r="E316" s="43" t="n"/>
      <c r="F316" s="43" t="n"/>
      <c r="G316" s="44" t="n"/>
      <c r="H316" s="45" t="n"/>
      <c r="I316" s="171" t="n"/>
      <c r="J316" s="171" t="n"/>
      <c r="K316" s="171" t="n"/>
      <c r="L316" s="171" t="n"/>
      <c r="M316" s="171" t="n"/>
      <c r="N316" s="171" t="n"/>
      <c r="O316" s="171" t="n"/>
      <c r="P316" s="171" t="n"/>
      <c r="Q316" s="171" t="n"/>
      <c r="R316" s="172">
        <f>_xlfn.CEILING.MATH(SUM(I316:P316)*Q316)</f>
        <v/>
      </c>
      <c r="S316" s="173">
        <f>IF(S$3="YES",$R316*S$4/100,0)</f>
        <v/>
      </c>
      <c r="T316" s="173">
        <f>IF(T$3="YES",$R316*T$4/100,0)</f>
        <v/>
      </c>
      <c r="U316" s="173">
        <f>IF(U$3="YES",$R316*U$4/100,0)</f>
        <v/>
      </c>
      <c r="V316" s="173">
        <f>IF(V$3="YES",$R316*V$4/100,0)</f>
        <v/>
      </c>
      <c r="W316" s="173">
        <f>IF(W$3="YES",$R316*W$4/100,0)</f>
        <v/>
      </c>
      <c r="X316" s="173">
        <f>IF(X$3="YES",$R316*X$4/100,0)</f>
        <v/>
      </c>
      <c r="Y316" s="173">
        <f>IF(Y$3="YES",$R316*Y$4/100,0)</f>
        <v/>
      </c>
      <c r="Z316" s="173">
        <f>IF(Z$3="YES",$R316*Z$4/100,0)</f>
        <v/>
      </c>
      <c r="AA316" s="173">
        <f>IF(AA$3="YES",$R316*AA$4/100,0)</f>
        <v/>
      </c>
      <c r="AB316" s="173">
        <f>IF(AB$3="YES",$R316*AB$4/100,0)</f>
        <v/>
      </c>
      <c r="AC316" s="173">
        <f>$R316*AC$4/100</f>
        <v/>
      </c>
      <c r="AD316" s="172">
        <f>SUM(S316:AC316)</f>
        <v/>
      </c>
      <c r="AE316" s="172">
        <f>R316+AD316</f>
        <v/>
      </c>
      <c r="AF316" s="172">
        <f>IF(E316="Make",AE316,AE316/2)</f>
        <v/>
      </c>
      <c r="AG316" s="172">
        <f>((AF316-MOD(AF316,8))/8)+(IF(MOD(AF316,8)=0,0,IF(MOD(AF316,8)&gt;4,1,0.5)))</f>
        <v/>
      </c>
      <c r="AH316" s="174" t="n"/>
      <c r="AI316" s="174" t="n"/>
      <c r="AJ316" s="175">
        <f>ROUNDUP((AH316+AI316+AG316)/3,0)</f>
        <v/>
      </c>
      <c r="AK316" s="47" t="n"/>
    </row>
    <row r="317" ht="15" customHeight="1">
      <c r="A317" s="83" t="n"/>
      <c r="B317" s="49" t="n"/>
      <c r="C317" s="49" t="n"/>
      <c r="D317" s="49" t="n"/>
      <c r="E317" s="43" t="n"/>
      <c r="F317" s="43" t="n"/>
      <c r="G317" s="44" t="n"/>
      <c r="H317" s="45" t="n"/>
      <c r="I317" s="171" t="n"/>
      <c r="J317" s="171" t="n"/>
      <c r="K317" s="171" t="n"/>
      <c r="L317" s="171" t="n"/>
      <c r="M317" s="171" t="n"/>
      <c r="N317" s="171" t="n"/>
      <c r="O317" s="171" t="n"/>
      <c r="P317" s="171" t="n"/>
      <c r="Q317" s="171" t="n"/>
      <c r="R317" s="172">
        <f>_xlfn.CEILING.MATH(SUM(I317:P317)*Q317)</f>
        <v/>
      </c>
      <c r="S317" s="173">
        <f>IF(S$3="YES",$R317*S$4/100,0)</f>
        <v/>
      </c>
      <c r="T317" s="173">
        <f>IF(T$3="YES",$R317*T$4/100,0)</f>
        <v/>
      </c>
      <c r="U317" s="173">
        <f>IF(U$3="YES",$R317*U$4/100,0)</f>
        <v/>
      </c>
      <c r="V317" s="173">
        <f>IF(V$3="YES",$R317*V$4/100,0)</f>
        <v/>
      </c>
      <c r="W317" s="173">
        <f>IF(W$3="YES",$R317*W$4/100,0)</f>
        <v/>
      </c>
      <c r="X317" s="173">
        <f>IF(X$3="YES",$R317*X$4/100,0)</f>
        <v/>
      </c>
      <c r="Y317" s="173">
        <f>IF(Y$3="YES",$R317*Y$4/100,0)</f>
        <v/>
      </c>
      <c r="Z317" s="173">
        <f>IF(Z$3="YES",$R317*Z$4/100,0)</f>
        <v/>
      </c>
      <c r="AA317" s="173">
        <f>IF(AA$3="YES",$R317*AA$4/100,0)</f>
        <v/>
      </c>
      <c r="AB317" s="173">
        <f>IF(AB$3="YES",$R317*AB$4/100,0)</f>
        <v/>
      </c>
      <c r="AC317" s="173">
        <f>$R317*AC$4/100</f>
        <v/>
      </c>
      <c r="AD317" s="172">
        <f>SUM(S317:AC317)</f>
        <v/>
      </c>
      <c r="AE317" s="172">
        <f>R317+AD317</f>
        <v/>
      </c>
      <c r="AF317" s="172">
        <f>IF(E317="Make",AE317,AE317/2)</f>
        <v/>
      </c>
      <c r="AG317" s="172">
        <f>((AF317-MOD(AF317,8))/8)+(IF(MOD(AF317,8)=0,0,IF(MOD(AF317,8)&gt;4,1,0.5)))</f>
        <v/>
      </c>
      <c r="AH317" s="174" t="n"/>
      <c r="AI317" s="174" t="n"/>
      <c r="AJ317" s="175">
        <f>ROUNDUP((AH317+AI317+AG317)/3,0)</f>
        <v/>
      </c>
      <c r="AK317" s="47" t="n"/>
    </row>
    <row r="318" ht="15" customHeight="1">
      <c r="A318" s="83" t="n"/>
      <c r="B318" s="49" t="n"/>
      <c r="C318" s="49" t="n"/>
      <c r="D318" s="49" t="n"/>
      <c r="E318" s="43" t="n"/>
      <c r="F318" s="43" t="n"/>
      <c r="G318" s="44" t="n"/>
      <c r="H318" s="45" t="n"/>
      <c r="I318" s="171" t="n"/>
      <c r="J318" s="171" t="n"/>
      <c r="K318" s="171" t="n"/>
      <c r="L318" s="171" t="n"/>
      <c r="M318" s="171" t="n"/>
      <c r="N318" s="171" t="n"/>
      <c r="O318" s="171" t="n"/>
      <c r="P318" s="171" t="n"/>
      <c r="Q318" s="171" t="n"/>
      <c r="R318" s="172">
        <f>_xlfn.CEILING.MATH(SUM(I318:P318)*Q318)</f>
        <v/>
      </c>
      <c r="S318" s="173">
        <f>IF(S$3="YES",$R318*S$4/100,0)</f>
        <v/>
      </c>
      <c r="T318" s="173">
        <f>IF(T$3="YES",$R318*T$4/100,0)</f>
        <v/>
      </c>
      <c r="U318" s="173">
        <f>IF(U$3="YES",$R318*U$4/100,0)</f>
        <v/>
      </c>
      <c r="V318" s="173">
        <f>IF(V$3="YES",$R318*V$4/100,0)</f>
        <v/>
      </c>
      <c r="W318" s="173">
        <f>IF(W$3="YES",$R318*W$4/100,0)</f>
        <v/>
      </c>
      <c r="X318" s="173">
        <f>IF(X$3="YES",$R318*X$4/100,0)</f>
        <v/>
      </c>
      <c r="Y318" s="173">
        <f>IF(Y$3="YES",$R318*Y$4/100,0)</f>
        <v/>
      </c>
      <c r="Z318" s="173">
        <f>IF(Z$3="YES",$R318*Z$4/100,0)</f>
        <v/>
      </c>
      <c r="AA318" s="173">
        <f>IF(AA$3="YES",$R318*AA$4/100,0)</f>
        <v/>
      </c>
      <c r="AB318" s="173">
        <f>IF(AB$3="YES",$R318*AB$4/100,0)</f>
        <v/>
      </c>
      <c r="AC318" s="173">
        <f>$R318*AC$4/100</f>
        <v/>
      </c>
      <c r="AD318" s="172">
        <f>SUM(S318:AC318)</f>
        <v/>
      </c>
      <c r="AE318" s="172">
        <f>R318+AD318</f>
        <v/>
      </c>
      <c r="AF318" s="172">
        <f>IF(E318="Make",AE318,AE318/2)</f>
        <v/>
      </c>
      <c r="AG318" s="172">
        <f>((AF318-MOD(AF318,8))/8)+(IF(MOD(AF318,8)=0,0,IF(MOD(AF318,8)&gt;4,1,0.5)))</f>
        <v/>
      </c>
      <c r="AH318" s="174" t="n"/>
      <c r="AI318" s="174" t="n"/>
      <c r="AJ318" s="175">
        <f>ROUNDUP((AH318+AI318+AG318)/3,0)</f>
        <v/>
      </c>
      <c r="AK318" s="47" t="n"/>
    </row>
    <row r="319" ht="15" customHeight="1">
      <c r="A319" s="83" t="n"/>
      <c r="B319" s="49" t="n"/>
      <c r="C319" s="49" t="n"/>
      <c r="D319" s="49" t="n"/>
      <c r="E319" s="43" t="n"/>
      <c r="F319" s="43" t="n"/>
      <c r="G319" s="44" t="n"/>
      <c r="H319" s="45" t="n"/>
      <c r="I319" s="171" t="n"/>
      <c r="J319" s="171" t="n"/>
      <c r="K319" s="171" t="n"/>
      <c r="L319" s="171" t="n"/>
      <c r="M319" s="171" t="n"/>
      <c r="N319" s="171" t="n"/>
      <c r="O319" s="171" t="n"/>
      <c r="P319" s="171" t="n"/>
      <c r="Q319" s="171" t="n"/>
      <c r="R319" s="172">
        <f>_xlfn.CEILING.MATH(SUM(I319:P319)*Q319)</f>
        <v/>
      </c>
      <c r="S319" s="173">
        <f>IF(S$3="YES",$R319*S$4/100,0)</f>
        <v/>
      </c>
      <c r="T319" s="173">
        <f>IF(T$3="YES",$R319*T$4/100,0)</f>
        <v/>
      </c>
      <c r="U319" s="173">
        <f>IF(U$3="YES",$R319*U$4/100,0)</f>
        <v/>
      </c>
      <c r="V319" s="173">
        <f>IF(V$3="YES",$R319*V$4/100,0)</f>
        <v/>
      </c>
      <c r="W319" s="173">
        <f>IF(W$3="YES",$R319*W$4/100,0)</f>
        <v/>
      </c>
      <c r="X319" s="173">
        <f>IF(X$3="YES",$R319*X$4/100,0)</f>
        <v/>
      </c>
      <c r="Y319" s="173">
        <f>IF(Y$3="YES",$R319*Y$4/100,0)</f>
        <v/>
      </c>
      <c r="Z319" s="173">
        <f>IF(Z$3="YES",$R319*Z$4/100,0)</f>
        <v/>
      </c>
      <c r="AA319" s="173">
        <f>IF(AA$3="YES",$R319*AA$4/100,0)</f>
        <v/>
      </c>
      <c r="AB319" s="173">
        <f>IF(AB$3="YES",$R319*AB$4/100,0)</f>
        <v/>
      </c>
      <c r="AC319" s="173">
        <f>$R319*AC$4/100</f>
        <v/>
      </c>
      <c r="AD319" s="172">
        <f>SUM(S319:AC319)</f>
        <v/>
      </c>
      <c r="AE319" s="172">
        <f>R319+AD319</f>
        <v/>
      </c>
      <c r="AF319" s="172">
        <f>IF(E319="Make",AE319,AE319/2)</f>
        <v/>
      </c>
      <c r="AG319" s="172">
        <f>((AF319-MOD(AF319,8))/8)+(IF(MOD(AF319,8)=0,0,IF(MOD(AF319,8)&gt;4,1,0.5)))</f>
        <v/>
      </c>
      <c r="AH319" s="174" t="n"/>
      <c r="AI319" s="174" t="n"/>
      <c r="AJ319" s="175">
        <f>ROUNDUP((AH319+AI319+AG319)/3,0)</f>
        <v/>
      </c>
      <c r="AK319" s="47" t="n"/>
    </row>
    <row r="320" ht="15" customHeight="1">
      <c r="A320" s="83" t="n"/>
      <c r="B320" s="49" t="n"/>
      <c r="C320" s="49" t="n"/>
      <c r="D320" s="49" t="n"/>
      <c r="E320" s="43" t="n"/>
      <c r="F320" s="43" t="n"/>
      <c r="G320" s="44" t="n"/>
      <c r="H320" s="45" t="n"/>
      <c r="I320" s="171" t="n"/>
      <c r="J320" s="171" t="n"/>
      <c r="K320" s="171" t="n"/>
      <c r="L320" s="171" t="n"/>
      <c r="M320" s="171" t="n"/>
      <c r="N320" s="171" t="n"/>
      <c r="O320" s="171" t="n"/>
      <c r="P320" s="171" t="n"/>
      <c r="Q320" s="171" t="n"/>
      <c r="R320" s="172">
        <f>_xlfn.CEILING.MATH(SUM(I320:P320)*Q320)</f>
        <v/>
      </c>
      <c r="S320" s="173">
        <f>IF(S$3="YES",$R320*S$4/100,0)</f>
        <v/>
      </c>
      <c r="T320" s="173">
        <f>IF(T$3="YES",$R320*T$4/100,0)</f>
        <v/>
      </c>
      <c r="U320" s="173">
        <f>IF(U$3="YES",$R320*U$4/100,0)</f>
        <v/>
      </c>
      <c r="V320" s="173">
        <f>IF(V$3="YES",$R320*V$4/100,0)</f>
        <v/>
      </c>
      <c r="W320" s="173">
        <f>IF(W$3="YES",$R320*W$4/100,0)</f>
        <v/>
      </c>
      <c r="X320" s="173">
        <f>IF(X$3="YES",$R320*X$4/100,0)</f>
        <v/>
      </c>
      <c r="Y320" s="173">
        <f>IF(Y$3="YES",$R320*Y$4/100,0)</f>
        <v/>
      </c>
      <c r="Z320" s="173">
        <f>IF(Z$3="YES",$R320*Z$4/100,0)</f>
        <v/>
      </c>
      <c r="AA320" s="173">
        <f>IF(AA$3="YES",$R320*AA$4/100,0)</f>
        <v/>
      </c>
      <c r="AB320" s="173">
        <f>IF(AB$3="YES",$R320*AB$4/100,0)</f>
        <v/>
      </c>
      <c r="AC320" s="173">
        <f>$R320*AC$4/100</f>
        <v/>
      </c>
      <c r="AD320" s="172">
        <f>SUM(S320:AC320)</f>
        <v/>
      </c>
      <c r="AE320" s="172">
        <f>R320+AD320</f>
        <v/>
      </c>
      <c r="AF320" s="172">
        <f>IF(E320="Make",AE320,AE320/2)</f>
        <v/>
      </c>
      <c r="AG320" s="172">
        <f>((AF320-MOD(AF320,8))/8)+(IF(MOD(AF320,8)=0,0,IF(MOD(AF320,8)&gt;4,1,0.5)))</f>
        <v/>
      </c>
      <c r="AH320" s="174" t="n"/>
      <c r="AI320" s="174" t="n"/>
      <c r="AJ320" s="175">
        <f>ROUNDUP((AH320+AI320+AG320)/3,0)</f>
        <v/>
      </c>
      <c r="AK320" s="47" t="n"/>
    </row>
    <row r="321" ht="15" customHeight="1">
      <c r="A321" s="83" t="n"/>
      <c r="B321" s="49" t="n"/>
      <c r="C321" s="49" t="n"/>
      <c r="D321" s="49" t="n"/>
      <c r="E321" s="43" t="n"/>
      <c r="F321" s="43" t="n"/>
      <c r="G321" s="44" t="n"/>
      <c r="H321" s="45" t="n"/>
      <c r="I321" s="171" t="n"/>
      <c r="J321" s="171" t="n"/>
      <c r="K321" s="171" t="n"/>
      <c r="L321" s="171" t="n"/>
      <c r="M321" s="171" t="n"/>
      <c r="N321" s="171" t="n"/>
      <c r="O321" s="171" t="n"/>
      <c r="P321" s="171" t="n"/>
      <c r="Q321" s="171" t="n"/>
      <c r="R321" s="172">
        <f>_xlfn.CEILING.MATH(SUM(I321:P321)*Q321)</f>
        <v/>
      </c>
      <c r="S321" s="173">
        <f>IF(S$3="YES",$R321*S$4/100,0)</f>
        <v/>
      </c>
      <c r="T321" s="173">
        <f>IF(T$3="YES",$R321*T$4/100,0)</f>
        <v/>
      </c>
      <c r="U321" s="173">
        <f>IF(U$3="YES",$R321*U$4/100,0)</f>
        <v/>
      </c>
      <c r="V321" s="173">
        <f>IF(V$3="YES",$R321*V$4/100,0)</f>
        <v/>
      </c>
      <c r="W321" s="173">
        <f>IF(W$3="YES",$R321*W$4/100,0)</f>
        <v/>
      </c>
      <c r="X321" s="173">
        <f>IF(X$3="YES",$R321*X$4/100,0)</f>
        <v/>
      </c>
      <c r="Y321" s="173">
        <f>IF(Y$3="YES",$R321*Y$4/100,0)</f>
        <v/>
      </c>
      <c r="Z321" s="173">
        <f>IF(Z$3="YES",$R321*Z$4/100,0)</f>
        <v/>
      </c>
      <c r="AA321" s="173">
        <f>IF(AA$3="YES",$R321*AA$4/100,0)</f>
        <v/>
      </c>
      <c r="AB321" s="173">
        <f>IF(AB$3="YES",$R321*AB$4/100,0)</f>
        <v/>
      </c>
      <c r="AC321" s="173">
        <f>$R321*AC$4/100</f>
        <v/>
      </c>
      <c r="AD321" s="172">
        <f>SUM(S321:AC321)</f>
        <v/>
      </c>
      <c r="AE321" s="172">
        <f>R321+AD321</f>
        <v/>
      </c>
      <c r="AF321" s="172">
        <f>IF(E321="Make",AE321,AE321/2)</f>
        <v/>
      </c>
      <c r="AG321" s="172">
        <f>((AF321-MOD(AF321,8))/8)+(IF(MOD(AF321,8)=0,0,IF(MOD(AF321,8)&gt;4,1,0.5)))</f>
        <v/>
      </c>
      <c r="AH321" s="174" t="n"/>
      <c r="AI321" s="174" t="n"/>
      <c r="AJ321" s="175">
        <f>ROUNDUP((AH321+AI321+AG321)/3,0)</f>
        <v/>
      </c>
      <c r="AK321" s="47" t="n"/>
    </row>
    <row r="322" ht="15" customHeight="1">
      <c r="A322" s="83" t="n"/>
      <c r="B322" s="49" t="n"/>
      <c r="C322" s="49" t="n"/>
      <c r="D322" s="49" t="n"/>
      <c r="E322" s="43" t="n"/>
      <c r="F322" s="43" t="n"/>
      <c r="G322" s="44" t="n"/>
      <c r="H322" s="45" t="n"/>
      <c r="I322" s="171" t="n"/>
      <c r="J322" s="171" t="n"/>
      <c r="K322" s="171" t="n"/>
      <c r="L322" s="171" t="n"/>
      <c r="M322" s="171" t="n"/>
      <c r="N322" s="171" t="n"/>
      <c r="O322" s="171" t="n"/>
      <c r="P322" s="171" t="n"/>
      <c r="Q322" s="171" t="n"/>
      <c r="R322" s="172">
        <f>_xlfn.CEILING.MATH(SUM(I322:P322)*Q322)</f>
        <v/>
      </c>
      <c r="S322" s="173">
        <f>IF(S$3="YES",$R322*S$4/100,0)</f>
        <v/>
      </c>
      <c r="T322" s="173">
        <f>IF(T$3="YES",$R322*T$4/100,0)</f>
        <v/>
      </c>
      <c r="U322" s="173">
        <f>IF(U$3="YES",$R322*U$4/100,0)</f>
        <v/>
      </c>
      <c r="V322" s="173">
        <f>IF(V$3="YES",$R322*V$4/100,0)</f>
        <v/>
      </c>
      <c r="W322" s="173">
        <f>IF(W$3="YES",$R322*W$4/100,0)</f>
        <v/>
      </c>
      <c r="X322" s="173">
        <f>IF(X$3="YES",$R322*X$4/100,0)</f>
        <v/>
      </c>
      <c r="Y322" s="173">
        <f>IF(Y$3="YES",$R322*Y$4/100,0)</f>
        <v/>
      </c>
      <c r="Z322" s="173">
        <f>IF(Z$3="YES",$R322*Z$4/100,0)</f>
        <v/>
      </c>
      <c r="AA322" s="173">
        <f>IF(AA$3="YES",$R322*AA$4/100,0)</f>
        <v/>
      </c>
      <c r="AB322" s="173">
        <f>IF(AB$3="YES",$R322*AB$4/100,0)</f>
        <v/>
      </c>
      <c r="AC322" s="173">
        <f>$R322*AC$4/100</f>
        <v/>
      </c>
      <c r="AD322" s="172">
        <f>SUM(S322:AC322)</f>
        <v/>
      </c>
      <c r="AE322" s="172">
        <f>R322+AD322</f>
        <v/>
      </c>
      <c r="AF322" s="172">
        <f>IF(E322="Make",AE322,AE322/2)</f>
        <v/>
      </c>
      <c r="AG322" s="172">
        <f>((AF322-MOD(AF322,8))/8)+(IF(MOD(AF322,8)=0,0,IF(MOD(AF322,8)&gt;4,1,0.5)))</f>
        <v/>
      </c>
      <c r="AH322" s="174" t="n"/>
      <c r="AI322" s="174" t="n"/>
      <c r="AJ322" s="175">
        <f>ROUNDUP((AH322+AI322+AG322)/3,0)</f>
        <v/>
      </c>
      <c r="AK322" s="47" t="n"/>
    </row>
    <row r="323" ht="15" customHeight="1">
      <c r="A323" s="83" t="n"/>
      <c r="B323" s="49" t="n"/>
      <c r="C323" s="49" t="n"/>
      <c r="D323" s="49" t="n"/>
      <c r="E323" s="43" t="n"/>
      <c r="F323" s="43" t="n"/>
      <c r="G323" s="44" t="n"/>
      <c r="H323" s="45" t="n"/>
      <c r="I323" s="171" t="n"/>
      <c r="J323" s="171" t="n"/>
      <c r="K323" s="171" t="n"/>
      <c r="L323" s="171" t="n"/>
      <c r="M323" s="171" t="n"/>
      <c r="N323" s="171" t="n"/>
      <c r="O323" s="171" t="n"/>
      <c r="P323" s="171" t="n"/>
      <c r="Q323" s="171" t="n"/>
      <c r="R323" s="172">
        <f>_xlfn.CEILING.MATH(SUM(I323:P323)*Q323)</f>
        <v/>
      </c>
      <c r="S323" s="173">
        <f>IF(S$3="YES",$R323*S$4/100,0)</f>
        <v/>
      </c>
      <c r="T323" s="173">
        <f>IF(T$3="YES",$R323*T$4/100,0)</f>
        <v/>
      </c>
      <c r="U323" s="173">
        <f>IF(U$3="YES",$R323*U$4/100,0)</f>
        <v/>
      </c>
      <c r="V323" s="173">
        <f>IF(V$3="YES",$R323*V$4/100,0)</f>
        <v/>
      </c>
      <c r="W323" s="173">
        <f>IF(W$3="YES",$R323*W$4/100,0)</f>
        <v/>
      </c>
      <c r="X323" s="173">
        <f>IF(X$3="YES",$R323*X$4/100,0)</f>
        <v/>
      </c>
      <c r="Y323" s="173">
        <f>IF(Y$3="YES",$R323*Y$4/100,0)</f>
        <v/>
      </c>
      <c r="Z323" s="173">
        <f>IF(Z$3="YES",$R323*Z$4/100,0)</f>
        <v/>
      </c>
      <c r="AA323" s="173">
        <f>IF(AA$3="YES",$R323*AA$4/100,0)</f>
        <v/>
      </c>
      <c r="AB323" s="173">
        <f>IF(AB$3="YES",$R323*AB$4/100,0)</f>
        <v/>
      </c>
      <c r="AC323" s="173">
        <f>$R323*AC$4/100</f>
        <v/>
      </c>
      <c r="AD323" s="172">
        <f>SUM(S323:AC323)</f>
        <v/>
      </c>
      <c r="AE323" s="172">
        <f>R323+AD323</f>
        <v/>
      </c>
      <c r="AF323" s="172">
        <f>IF(E323="Make",AE323,AE323/2)</f>
        <v/>
      </c>
      <c r="AG323" s="172">
        <f>((AF323-MOD(AF323,8))/8)+(IF(MOD(AF323,8)=0,0,IF(MOD(AF323,8)&gt;4,1,0.5)))</f>
        <v/>
      </c>
      <c r="AH323" s="174" t="n"/>
      <c r="AI323" s="174" t="n"/>
      <c r="AJ323" s="175">
        <f>ROUNDUP((AH323+AI323+AG323)/3,0)</f>
        <v/>
      </c>
      <c r="AK323" s="47" t="n"/>
    </row>
    <row r="324" ht="15" customHeight="1">
      <c r="A324" s="83" t="n"/>
      <c r="B324" s="49" t="n"/>
      <c r="C324" s="49" t="n"/>
      <c r="D324" s="49" t="n"/>
      <c r="E324" s="43" t="n"/>
      <c r="F324" s="43" t="n"/>
      <c r="G324" s="44" t="n"/>
      <c r="H324" s="45" t="n"/>
      <c r="I324" s="171" t="n"/>
      <c r="J324" s="171" t="n"/>
      <c r="K324" s="171" t="n"/>
      <c r="L324" s="171" t="n"/>
      <c r="M324" s="171" t="n"/>
      <c r="N324" s="171" t="n"/>
      <c r="O324" s="171" t="n"/>
      <c r="P324" s="171" t="n"/>
      <c r="Q324" s="171" t="n"/>
      <c r="R324" s="172">
        <f>_xlfn.CEILING.MATH(SUM(I324:P324)*Q324)</f>
        <v/>
      </c>
      <c r="S324" s="173">
        <f>IF(S$3="YES",$R324*S$4/100,0)</f>
        <v/>
      </c>
      <c r="T324" s="173">
        <f>IF(T$3="YES",$R324*T$4/100,0)</f>
        <v/>
      </c>
      <c r="U324" s="173">
        <f>IF(U$3="YES",$R324*U$4/100,0)</f>
        <v/>
      </c>
      <c r="V324" s="173">
        <f>IF(V$3="YES",$R324*V$4/100,0)</f>
        <v/>
      </c>
      <c r="W324" s="173">
        <f>IF(W$3="YES",$R324*W$4/100,0)</f>
        <v/>
      </c>
      <c r="X324" s="173">
        <f>IF(X$3="YES",$R324*X$4/100,0)</f>
        <v/>
      </c>
      <c r="Y324" s="173">
        <f>IF(Y$3="YES",$R324*Y$4/100,0)</f>
        <v/>
      </c>
      <c r="Z324" s="173">
        <f>IF(Z$3="YES",$R324*Z$4/100,0)</f>
        <v/>
      </c>
      <c r="AA324" s="173">
        <f>IF(AA$3="YES",$R324*AA$4/100,0)</f>
        <v/>
      </c>
      <c r="AB324" s="173">
        <f>IF(AB$3="YES",$R324*AB$4/100,0)</f>
        <v/>
      </c>
      <c r="AC324" s="173">
        <f>$R324*AC$4/100</f>
        <v/>
      </c>
      <c r="AD324" s="172">
        <f>SUM(S324:AC324)</f>
        <v/>
      </c>
      <c r="AE324" s="172">
        <f>R324+AD324</f>
        <v/>
      </c>
      <c r="AF324" s="172">
        <f>IF(E324="Make",AE324,AE324/2)</f>
        <v/>
      </c>
      <c r="AG324" s="172">
        <f>((AF324-MOD(AF324,8))/8)+(IF(MOD(AF324,8)=0,0,IF(MOD(AF324,8)&gt;4,1,0.5)))</f>
        <v/>
      </c>
      <c r="AH324" s="174" t="n"/>
      <c r="AI324" s="174" t="n"/>
      <c r="AJ324" s="175">
        <f>ROUNDUP((AH324+AI324+AG324)/3,0)</f>
        <v/>
      </c>
      <c r="AK324" s="47" t="n"/>
    </row>
    <row r="325" ht="15" customHeight="1">
      <c r="A325" s="83" t="n"/>
      <c r="B325" s="49" t="n"/>
      <c r="C325" s="49" t="n"/>
      <c r="D325" s="49" t="n"/>
      <c r="E325" s="43" t="n"/>
      <c r="F325" s="43" t="n"/>
      <c r="G325" s="44" t="n"/>
      <c r="H325" s="45" t="n"/>
      <c r="I325" s="171" t="n"/>
      <c r="J325" s="171" t="n"/>
      <c r="K325" s="171" t="n"/>
      <c r="L325" s="171" t="n"/>
      <c r="M325" s="171" t="n"/>
      <c r="N325" s="171" t="n"/>
      <c r="O325" s="171" t="n"/>
      <c r="P325" s="171" t="n"/>
      <c r="Q325" s="171" t="n"/>
      <c r="R325" s="172">
        <f>_xlfn.CEILING.MATH(SUM(I325:P325)*Q325)</f>
        <v/>
      </c>
      <c r="S325" s="173">
        <f>IF(S$3="YES",$R325*S$4/100,0)</f>
        <v/>
      </c>
      <c r="T325" s="173">
        <f>IF(T$3="YES",$R325*T$4/100,0)</f>
        <v/>
      </c>
      <c r="U325" s="173">
        <f>IF(U$3="YES",$R325*U$4/100,0)</f>
        <v/>
      </c>
      <c r="V325" s="173">
        <f>IF(V$3="YES",$R325*V$4/100,0)</f>
        <v/>
      </c>
      <c r="W325" s="173">
        <f>IF(W$3="YES",$R325*W$4/100,0)</f>
        <v/>
      </c>
      <c r="X325" s="173">
        <f>IF(X$3="YES",$R325*X$4/100,0)</f>
        <v/>
      </c>
      <c r="Y325" s="173">
        <f>IF(Y$3="YES",$R325*Y$4/100,0)</f>
        <v/>
      </c>
      <c r="Z325" s="173">
        <f>IF(Z$3="YES",$R325*Z$4/100,0)</f>
        <v/>
      </c>
      <c r="AA325" s="173">
        <f>IF(AA$3="YES",$R325*AA$4/100,0)</f>
        <v/>
      </c>
      <c r="AB325" s="173">
        <f>IF(AB$3="YES",$R325*AB$4/100,0)</f>
        <v/>
      </c>
      <c r="AC325" s="173">
        <f>$R325*AC$4/100</f>
        <v/>
      </c>
      <c r="AD325" s="172">
        <f>SUM(S325:AC325)</f>
        <v/>
      </c>
      <c r="AE325" s="172">
        <f>R325+AD325</f>
        <v/>
      </c>
      <c r="AF325" s="172">
        <f>IF(E325="Make",AE325,AE325/2)</f>
        <v/>
      </c>
      <c r="AG325" s="172">
        <f>((AF325-MOD(AF325,8))/8)+(IF(MOD(AF325,8)=0,0,IF(MOD(AF325,8)&gt;4,1,0.5)))</f>
        <v/>
      </c>
      <c r="AH325" s="174" t="n"/>
      <c r="AI325" s="174" t="n"/>
      <c r="AJ325" s="175">
        <f>ROUNDUP((AH325+AI325+AG325)/3,0)</f>
        <v/>
      </c>
      <c r="AK325" s="47" t="n"/>
    </row>
    <row r="326" ht="15" customHeight="1">
      <c r="A326" s="83" t="n"/>
      <c r="B326" s="49" t="n"/>
      <c r="C326" s="49" t="n"/>
      <c r="D326" s="49" t="n"/>
      <c r="E326" s="43" t="n"/>
      <c r="F326" s="43" t="n"/>
      <c r="G326" s="44" t="n"/>
      <c r="H326" s="45" t="n"/>
      <c r="I326" s="171" t="n"/>
      <c r="J326" s="171" t="n"/>
      <c r="K326" s="171" t="n"/>
      <c r="L326" s="171" t="n"/>
      <c r="M326" s="171" t="n"/>
      <c r="N326" s="171" t="n"/>
      <c r="O326" s="171" t="n"/>
      <c r="P326" s="171" t="n"/>
      <c r="Q326" s="171" t="n"/>
      <c r="R326" s="172">
        <f>_xlfn.CEILING.MATH(SUM(I326:P326)*Q326)</f>
        <v/>
      </c>
      <c r="S326" s="173">
        <f>IF(S$3="YES",$R326*S$4/100,0)</f>
        <v/>
      </c>
      <c r="T326" s="173">
        <f>IF(T$3="YES",$R326*T$4/100,0)</f>
        <v/>
      </c>
      <c r="U326" s="173">
        <f>IF(U$3="YES",$R326*U$4/100,0)</f>
        <v/>
      </c>
      <c r="V326" s="173">
        <f>IF(V$3="YES",$R326*V$4/100,0)</f>
        <v/>
      </c>
      <c r="W326" s="173">
        <f>IF(W$3="YES",$R326*W$4/100,0)</f>
        <v/>
      </c>
      <c r="X326" s="173">
        <f>IF(X$3="YES",$R326*X$4/100,0)</f>
        <v/>
      </c>
      <c r="Y326" s="173">
        <f>IF(Y$3="YES",$R326*Y$4/100,0)</f>
        <v/>
      </c>
      <c r="Z326" s="173">
        <f>IF(Z$3="YES",$R326*Z$4/100,0)</f>
        <v/>
      </c>
      <c r="AA326" s="173">
        <f>IF(AA$3="YES",$R326*AA$4/100,0)</f>
        <v/>
      </c>
      <c r="AB326" s="173">
        <f>IF(AB$3="YES",$R326*AB$4/100,0)</f>
        <v/>
      </c>
      <c r="AC326" s="173">
        <f>$R326*AC$4/100</f>
        <v/>
      </c>
      <c r="AD326" s="172">
        <f>SUM(S326:AC326)</f>
        <v/>
      </c>
      <c r="AE326" s="172">
        <f>R326+AD326</f>
        <v/>
      </c>
      <c r="AF326" s="172">
        <f>IF(E326="Make",AE326,AE326/2)</f>
        <v/>
      </c>
      <c r="AG326" s="172">
        <f>((AF326-MOD(AF326,8))/8)+(IF(MOD(AF326,8)=0,0,IF(MOD(AF326,8)&gt;4,1,0.5)))</f>
        <v/>
      </c>
      <c r="AH326" s="174" t="n"/>
      <c r="AI326" s="174" t="n"/>
      <c r="AJ326" s="175">
        <f>ROUNDUP((AH326+AI326+AG326)/3,0)</f>
        <v/>
      </c>
      <c r="AK326" s="47" t="n"/>
    </row>
    <row r="327" ht="15" customHeight="1">
      <c r="A327" s="83" t="n"/>
      <c r="B327" s="49" t="n"/>
      <c r="C327" s="49" t="n"/>
      <c r="D327" s="49" t="n"/>
      <c r="E327" s="43" t="n"/>
      <c r="F327" s="43" t="n"/>
      <c r="G327" s="44" t="n"/>
      <c r="H327" s="45" t="n"/>
      <c r="I327" s="171" t="n"/>
      <c r="J327" s="171" t="n"/>
      <c r="K327" s="171" t="n"/>
      <c r="L327" s="171" t="n"/>
      <c r="M327" s="171" t="n"/>
      <c r="N327" s="171" t="n"/>
      <c r="O327" s="171" t="n"/>
      <c r="P327" s="171" t="n"/>
      <c r="Q327" s="171" t="n"/>
      <c r="R327" s="172">
        <f>_xlfn.CEILING.MATH(SUM(I327:P327)*Q327)</f>
        <v/>
      </c>
      <c r="S327" s="173">
        <f>IF(S$3="YES",$R327*S$4/100,0)</f>
        <v/>
      </c>
      <c r="T327" s="173">
        <f>IF(T$3="YES",$R327*T$4/100,0)</f>
        <v/>
      </c>
      <c r="U327" s="173">
        <f>IF(U$3="YES",$R327*U$4/100,0)</f>
        <v/>
      </c>
      <c r="V327" s="173">
        <f>IF(V$3="YES",$R327*V$4/100,0)</f>
        <v/>
      </c>
      <c r="W327" s="173">
        <f>IF(W$3="YES",$R327*W$4/100,0)</f>
        <v/>
      </c>
      <c r="X327" s="173">
        <f>IF(X$3="YES",$R327*X$4/100,0)</f>
        <v/>
      </c>
      <c r="Y327" s="173">
        <f>IF(Y$3="YES",$R327*Y$4/100,0)</f>
        <v/>
      </c>
      <c r="Z327" s="173">
        <f>IF(Z$3="YES",$R327*Z$4/100,0)</f>
        <v/>
      </c>
      <c r="AA327" s="173">
        <f>IF(AA$3="YES",$R327*AA$4/100,0)</f>
        <v/>
      </c>
      <c r="AB327" s="173">
        <f>IF(AB$3="YES",$R327*AB$4/100,0)</f>
        <v/>
      </c>
      <c r="AC327" s="173">
        <f>$R327*AC$4/100</f>
        <v/>
      </c>
      <c r="AD327" s="172">
        <f>SUM(S327:AC327)</f>
        <v/>
      </c>
      <c r="AE327" s="172">
        <f>R327+AD327</f>
        <v/>
      </c>
      <c r="AF327" s="172">
        <f>IF(E327="Make",AE327,AE327/2)</f>
        <v/>
      </c>
      <c r="AG327" s="172">
        <f>((AF327-MOD(AF327,8))/8)+(IF(MOD(AF327,8)=0,0,IF(MOD(AF327,8)&gt;4,1,0.5)))</f>
        <v/>
      </c>
      <c r="AH327" s="174" t="n"/>
      <c r="AI327" s="174" t="n"/>
      <c r="AJ327" s="175">
        <f>ROUNDUP((AH327+AI327+AG327)/3,0)</f>
        <v/>
      </c>
      <c r="AK327" s="47" t="n"/>
    </row>
    <row r="328" ht="15" customHeight="1">
      <c r="A328" s="83" t="n"/>
      <c r="B328" s="49" t="n"/>
      <c r="C328" s="49" t="n"/>
      <c r="D328" s="49" t="n"/>
      <c r="E328" s="43" t="n"/>
      <c r="F328" s="43" t="n"/>
      <c r="G328" s="44" t="n"/>
      <c r="H328" s="45" t="n"/>
      <c r="I328" s="171" t="n"/>
      <c r="J328" s="171" t="n"/>
      <c r="K328" s="171" t="n"/>
      <c r="L328" s="171" t="n"/>
      <c r="M328" s="171" t="n"/>
      <c r="N328" s="171" t="n"/>
      <c r="O328" s="171" t="n"/>
      <c r="P328" s="171" t="n"/>
      <c r="Q328" s="171" t="n"/>
      <c r="R328" s="172">
        <f>_xlfn.CEILING.MATH(SUM(I328:P328)*Q328)</f>
        <v/>
      </c>
      <c r="S328" s="173">
        <f>IF(S$3="YES",$R328*S$4/100,0)</f>
        <v/>
      </c>
      <c r="T328" s="173">
        <f>IF(T$3="YES",$R328*T$4/100,0)</f>
        <v/>
      </c>
      <c r="U328" s="173">
        <f>IF(U$3="YES",$R328*U$4/100,0)</f>
        <v/>
      </c>
      <c r="V328" s="173">
        <f>IF(V$3="YES",$R328*V$4/100,0)</f>
        <v/>
      </c>
      <c r="W328" s="173">
        <f>IF(W$3="YES",$R328*W$4/100,0)</f>
        <v/>
      </c>
      <c r="X328" s="173">
        <f>IF(X$3="YES",$R328*X$4/100,0)</f>
        <v/>
      </c>
      <c r="Y328" s="173">
        <f>IF(Y$3="YES",$R328*Y$4/100,0)</f>
        <v/>
      </c>
      <c r="Z328" s="173">
        <f>IF(Z$3="YES",$R328*Z$4/100,0)</f>
        <v/>
      </c>
      <c r="AA328" s="173">
        <f>IF(AA$3="YES",$R328*AA$4/100,0)</f>
        <v/>
      </c>
      <c r="AB328" s="173">
        <f>IF(AB$3="YES",$R328*AB$4/100,0)</f>
        <v/>
      </c>
      <c r="AC328" s="173">
        <f>$R328*AC$4/100</f>
        <v/>
      </c>
      <c r="AD328" s="172">
        <f>SUM(S328:AC328)</f>
        <v/>
      </c>
      <c r="AE328" s="172">
        <f>R328+AD328</f>
        <v/>
      </c>
      <c r="AF328" s="172">
        <f>IF(E328="Make",AE328,AE328/2)</f>
        <v/>
      </c>
      <c r="AG328" s="172">
        <f>((AF328-MOD(AF328,8))/8)+(IF(MOD(AF328,8)=0,0,IF(MOD(AF328,8)&gt;4,1,0.5)))</f>
        <v/>
      </c>
      <c r="AH328" s="174" t="n"/>
      <c r="AI328" s="174" t="n"/>
      <c r="AJ328" s="175">
        <f>ROUNDUP((AH328+AI328+AG328)/3,0)</f>
        <v/>
      </c>
      <c r="AK328" s="47" t="n"/>
    </row>
    <row r="329" ht="15" customHeight="1">
      <c r="A329" s="83" t="n"/>
      <c r="B329" s="49" t="n"/>
      <c r="C329" s="49" t="n"/>
      <c r="D329" s="49" t="n"/>
      <c r="E329" s="43" t="n"/>
      <c r="F329" s="43" t="n"/>
      <c r="G329" s="44" t="n"/>
      <c r="H329" s="45" t="n"/>
      <c r="I329" s="171" t="n"/>
      <c r="J329" s="171" t="n"/>
      <c r="K329" s="171" t="n"/>
      <c r="L329" s="171" t="n"/>
      <c r="M329" s="171" t="n"/>
      <c r="N329" s="171" t="n"/>
      <c r="O329" s="171" t="n"/>
      <c r="P329" s="171" t="n"/>
      <c r="Q329" s="171" t="n"/>
      <c r="R329" s="172">
        <f>_xlfn.CEILING.MATH(SUM(I329:P329)*Q329)</f>
        <v/>
      </c>
      <c r="S329" s="173">
        <f>IF(S$3="YES",$R329*S$4/100,0)</f>
        <v/>
      </c>
      <c r="T329" s="173">
        <f>IF(T$3="YES",$R329*T$4/100,0)</f>
        <v/>
      </c>
      <c r="U329" s="173">
        <f>IF(U$3="YES",$R329*U$4/100,0)</f>
        <v/>
      </c>
      <c r="V329" s="173">
        <f>IF(V$3="YES",$R329*V$4/100,0)</f>
        <v/>
      </c>
      <c r="W329" s="173">
        <f>IF(W$3="YES",$R329*W$4/100,0)</f>
        <v/>
      </c>
      <c r="X329" s="173">
        <f>IF(X$3="YES",$R329*X$4/100,0)</f>
        <v/>
      </c>
      <c r="Y329" s="173">
        <f>IF(Y$3="YES",$R329*Y$4/100,0)</f>
        <v/>
      </c>
      <c r="Z329" s="173">
        <f>IF(Z$3="YES",$R329*Z$4/100,0)</f>
        <v/>
      </c>
      <c r="AA329" s="173">
        <f>IF(AA$3="YES",$R329*AA$4/100,0)</f>
        <v/>
      </c>
      <c r="AB329" s="173">
        <f>IF(AB$3="YES",$R329*AB$4/100,0)</f>
        <v/>
      </c>
      <c r="AC329" s="173">
        <f>$R329*AC$4/100</f>
        <v/>
      </c>
      <c r="AD329" s="172">
        <f>SUM(S329:AC329)</f>
        <v/>
      </c>
      <c r="AE329" s="172">
        <f>R329+AD329</f>
        <v/>
      </c>
      <c r="AF329" s="172">
        <f>IF(E329="Make",AE329,AE329/2)</f>
        <v/>
      </c>
      <c r="AG329" s="172">
        <f>((AF329-MOD(AF329,8))/8)+(IF(MOD(AF329,8)=0,0,IF(MOD(AF329,8)&gt;4,1,0.5)))</f>
        <v/>
      </c>
      <c r="AH329" s="174" t="n"/>
      <c r="AI329" s="174" t="n"/>
      <c r="AJ329" s="175">
        <f>ROUNDUP((AH329+AI329+AG329)/3,0)</f>
        <v/>
      </c>
      <c r="AK329" s="47" t="n"/>
    </row>
    <row r="330" ht="15" customHeight="1">
      <c r="A330" s="83" t="n"/>
      <c r="B330" s="49" t="n"/>
      <c r="C330" s="49" t="n"/>
      <c r="D330" s="49" t="n"/>
      <c r="E330" s="43" t="n"/>
      <c r="F330" s="43" t="n"/>
      <c r="G330" s="44" t="n"/>
      <c r="H330" s="45" t="n"/>
      <c r="I330" s="171" t="n"/>
      <c r="J330" s="171" t="n"/>
      <c r="K330" s="171" t="n"/>
      <c r="L330" s="171" t="n"/>
      <c r="M330" s="171" t="n"/>
      <c r="N330" s="171" t="n"/>
      <c r="O330" s="171" t="n"/>
      <c r="P330" s="171" t="n"/>
      <c r="Q330" s="171" t="n"/>
      <c r="R330" s="172">
        <f>_xlfn.CEILING.MATH(SUM(I330:P330)*Q330)</f>
        <v/>
      </c>
      <c r="S330" s="173">
        <f>IF(S$3="YES",$R330*S$4/100,0)</f>
        <v/>
      </c>
      <c r="T330" s="173">
        <f>IF(T$3="YES",$R330*T$4/100,0)</f>
        <v/>
      </c>
      <c r="U330" s="173">
        <f>IF(U$3="YES",$R330*U$4/100,0)</f>
        <v/>
      </c>
      <c r="V330" s="173">
        <f>IF(V$3="YES",$R330*V$4/100,0)</f>
        <v/>
      </c>
      <c r="W330" s="173">
        <f>IF(W$3="YES",$R330*W$4/100,0)</f>
        <v/>
      </c>
      <c r="X330" s="173">
        <f>IF(X$3="YES",$R330*X$4/100,0)</f>
        <v/>
      </c>
      <c r="Y330" s="173">
        <f>IF(Y$3="YES",$R330*Y$4/100,0)</f>
        <v/>
      </c>
      <c r="Z330" s="173">
        <f>IF(Z$3="YES",$R330*Z$4/100,0)</f>
        <v/>
      </c>
      <c r="AA330" s="173">
        <f>IF(AA$3="YES",$R330*AA$4/100,0)</f>
        <v/>
      </c>
      <c r="AB330" s="173">
        <f>IF(AB$3="YES",$R330*AB$4/100,0)</f>
        <v/>
      </c>
      <c r="AC330" s="173">
        <f>$R330*AC$4/100</f>
        <v/>
      </c>
      <c r="AD330" s="172">
        <f>SUM(S330:AC330)</f>
        <v/>
      </c>
      <c r="AE330" s="172">
        <f>R330+AD330</f>
        <v/>
      </c>
      <c r="AF330" s="172">
        <f>IF(E330="Make",AE330,AE330/2)</f>
        <v/>
      </c>
      <c r="AG330" s="172">
        <f>((AF330-MOD(AF330,8))/8)+(IF(MOD(AF330,8)=0,0,IF(MOD(AF330,8)&gt;4,1,0.5)))</f>
        <v/>
      </c>
      <c r="AH330" s="174" t="n"/>
      <c r="AI330" s="174" t="n"/>
      <c r="AJ330" s="175">
        <f>ROUNDUP((AH330+AI330+AG330)/3,0)</f>
        <v/>
      </c>
      <c r="AK330" s="47" t="n"/>
    </row>
    <row r="331" ht="15" customHeight="1">
      <c r="A331" s="83" t="n"/>
      <c r="B331" s="49" t="n"/>
      <c r="C331" s="49" t="n"/>
      <c r="D331" s="49" t="n"/>
      <c r="E331" s="43" t="n"/>
      <c r="F331" s="43" t="n"/>
      <c r="G331" s="44" t="n"/>
      <c r="H331" s="45" t="n"/>
      <c r="I331" s="171" t="n"/>
      <c r="J331" s="171" t="n"/>
      <c r="K331" s="171" t="n"/>
      <c r="L331" s="171" t="n"/>
      <c r="M331" s="171" t="n"/>
      <c r="N331" s="171" t="n"/>
      <c r="O331" s="171" t="n"/>
      <c r="P331" s="171" t="n"/>
      <c r="Q331" s="171" t="n"/>
      <c r="R331" s="172">
        <f>_xlfn.CEILING.MATH(SUM(I331:P331)*Q331)</f>
        <v/>
      </c>
      <c r="S331" s="173">
        <f>IF(S$3="YES",$R331*S$4/100,0)</f>
        <v/>
      </c>
      <c r="T331" s="173">
        <f>IF(T$3="YES",$R331*T$4/100,0)</f>
        <v/>
      </c>
      <c r="U331" s="173">
        <f>IF(U$3="YES",$R331*U$4/100,0)</f>
        <v/>
      </c>
      <c r="V331" s="173">
        <f>IF(V$3="YES",$R331*V$4/100,0)</f>
        <v/>
      </c>
      <c r="W331" s="173">
        <f>IF(W$3="YES",$R331*W$4/100,0)</f>
        <v/>
      </c>
      <c r="X331" s="173">
        <f>IF(X$3="YES",$R331*X$4/100,0)</f>
        <v/>
      </c>
      <c r="Y331" s="173">
        <f>IF(Y$3="YES",$R331*Y$4/100,0)</f>
        <v/>
      </c>
      <c r="Z331" s="173">
        <f>IF(Z$3="YES",$R331*Z$4/100,0)</f>
        <v/>
      </c>
      <c r="AA331" s="173">
        <f>IF(AA$3="YES",$R331*AA$4/100,0)</f>
        <v/>
      </c>
      <c r="AB331" s="173">
        <f>IF(AB$3="YES",$R331*AB$4/100,0)</f>
        <v/>
      </c>
      <c r="AC331" s="173">
        <f>$R331*AC$4/100</f>
        <v/>
      </c>
      <c r="AD331" s="172">
        <f>SUM(S331:AC331)</f>
        <v/>
      </c>
      <c r="AE331" s="172">
        <f>R331+AD331</f>
        <v/>
      </c>
      <c r="AF331" s="172">
        <f>IF(E331="Make",AE331,AE331/2)</f>
        <v/>
      </c>
      <c r="AG331" s="172">
        <f>((AF331-MOD(AF331,8))/8)+(IF(MOD(AF331,8)=0,0,IF(MOD(AF331,8)&gt;4,1,0.5)))</f>
        <v/>
      </c>
      <c r="AH331" s="174" t="n"/>
      <c r="AI331" s="174" t="n"/>
      <c r="AJ331" s="175">
        <f>ROUNDUP((AH331+AI331+AG331)/3,0)</f>
        <v/>
      </c>
      <c r="AK331" s="47" t="n"/>
    </row>
    <row r="332" ht="15" customHeight="1">
      <c r="A332" s="83" t="n"/>
      <c r="B332" s="49" t="n"/>
      <c r="C332" s="49" t="n"/>
      <c r="D332" s="49" t="n"/>
      <c r="E332" s="43" t="n"/>
      <c r="F332" s="43" t="n"/>
      <c r="G332" s="44" t="n"/>
      <c r="H332" s="45" t="n"/>
      <c r="I332" s="171" t="n"/>
      <c r="J332" s="171" t="n"/>
      <c r="K332" s="171" t="n"/>
      <c r="L332" s="171" t="n"/>
      <c r="M332" s="171" t="n"/>
      <c r="N332" s="171" t="n"/>
      <c r="O332" s="171" t="n"/>
      <c r="P332" s="171" t="n"/>
      <c r="Q332" s="171" t="n"/>
      <c r="R332" s="172">
        <f>_xlfn.CEILING.MATH(SUM(I332:P332)*Q332)</f>
        <v/>
      </c>
      <c r="S332" s="173">
        <f>IF(S$3="YES",$R332*S$4/100,0)</f>
        <v/>
      </c>
      <c r="T332" s="173">
        <f>IF(T$3="YES",$R332*T$4/100,0)</f>
        <v/>
      </c>
      <c r="U332" s="173">
        <f>IF(U$3="YES",$R332*U$4/100,0)</f>
        <v/>
      </c>
      <c r="V332" s="173">
        <f>IF(V$3="YES",$R332*V$4/100,0)</f>
        <v/>
      </c>
      <c r="W332" s="173">
        <f>IF(W$3="YES",$R332*W$4/100,0)</f>
        <v/>
      </c>
      <c r="X332" s="173">
        <f>IF(X$3="YES",$R332*X$4/100,0)</f>
        <v/>
      </c>
      <c r="Y332" s="173">
        <f>IF(Y$3="YES",$R332*Y$4/100,0)</f>
        <v/>
      </c>
      <c r="Z332" s="173">
        <f>IF(Z$3="YES",$R332*Z$4/100,0)</f>
        <v/>
      </c>
      <c r="AA332" s="173">
        <f>IF(AA$3="YES",$R332*AA$4/100,0)</f>
        <v/>
      </c>
      <c r="AB332" s="173">
        <f>IF(AB$3="YES",$R332*AB$4/100,0)</f>
        <v/>
      </c>
      <c r="AC332" s="173">
        <f>$R332*AC$4/100</f>
        <v/>
      </c>
      <c r="AD332" s="172">
        <f>SUM(S332:AC332)</f>
        <v/>
      </c>
      <c r="AE332" s="172">
        <f>R332+AD332</f>
        <v/>
      </c>
      <c r="AF332" s="172">
        <f>IF(E332="Make",AE332,AE332/2)</f>
        <v/>
      </c>
      <c r="AG332" s="172">
        <f>((AF332-MOD(AF332,8))/8)+(IF(MOD(AF332,8)=0,0,IF(MOD(AF332,8)&gt;4,1,0.5)))</f>
        <v/>
      </c>
      <c r="AH332" s="174" t="n"/>
      <c r="AI332" s="174" t="n"/>
      <c r="AJ332" s="175">
        <f>ROUNDUP((AH332+AI332+AG332)/3,0)</f>
        <v/>
      </c>
      <c r="AK332" s="47" t="n"/>
    </row>
    <row r="333" ht="15" customHeight="1">
      <c r="A333" s="83" t="n"/>
      <c r="B333" s="49" t="n"/>
      <c r="C333" s="49" t="n"/>
      <c r="D333" s="49" t="n"/>
      <c r="E333" s="43" t="n"/>
      <c r="F333" s="43" t="n"/>
      <c r="G333" s="44" t="n"/>
      <c r="H333" s="45" t="n"/>
      <c r="I333" s="171" t="n"/>
      <c r="J333" s="171" t="n"/>
      <c r="K333" s="171" t="n"/>
      <c r="L333" s="171" t="n"/>
      <c r="M333" s="171" t="n"/>
      <c r="N333" s="171" t="n"/>
      <c r="O333" s="171" t="n"/>
      <c r="P333" s="171" t="n"/>
      <c r="Q333" s="171" t="n"/>
      <c r="R333" s="172">
        <f>_xlfn.CEILING.MATH(SUM(I333:P333)*Q333)</f>
        <v/>
      </c>
      <c r="S333" s="173">
        <f>IF(S$3="YES",$R333*S$4/100,0)</f>
        <v/>
      </c>
      <c r="T333" s="173">
        <f>IF(T$3="YES",$R333*T$4/100,0)</f>
        <v/>
      </c>
      <c r="U333" s="173">
        <f>IF(U$3="YES",$R333*U$4/100,0)</f>
        <v/>
      </c>
      <c r="V333" s="173">
        <f>IF(V$3="YES",$R333*V$4/100,0)</f>
        <v/>
      </c>
      <c r="W333" s="173">
        <f>IF(W$3="YES",$R333*W$4/100,0)</f>
        <v/>
      </c>
      <c r="X333" s="173">
        <f>IF(X$3="YES",$R333*X$4/100,0)</f>
        <v/>
      </c>
      <c r="Y333" s="173">
        <f>IF(Y$3="YES",$R333*Y$4/100,0)</f>
        <v/>
      </c>
      <c r="Z333" s="173">
        <f>IF(Z$3="YES",$R333*Z$4/100,0)</f>
        <v/>
      </c>
      <c r="AA333" s="173">
        <f>IF(AA$3="YES",$R333*AA$4/100,0)</f>
        <v/>
      </c>
      <c r="AB333" s="173">
        <f>IF(AB$3="YES",$R333*AB$4/100,0)</f>
        <v/>
      </c>
      <c r="AC333" s="173">
        <f>$R333*AC$4/100</f>
        <v/>
      </c>
      <c r="AD333" s="172">
        <f>SUM(S333:AC333)</f>
        <v/>
      </c>
      <c r="AE333" s="172">
        <f>R333+AD333</f>
        <v/>
      </c>
      <c r="AF333" s="172">
        <f>IF(E333="Make",AE333,AE333/2)</f>
        <v/>
      </c>
      <c r="AG333" s="172">
        <f>((AF333-MOD(AF333,8))/8)+(IF(MOD(AF333,8)=0,0,IF(MOD(AF333,8)&gt;4,1,0.5)))</f>
        <v/>
      </c>
      <c r="AH333" s="174" t="n"/>
      <c r="AI333" s="174" t="n"/>
      <c r="AJ333" s="175">
        <f>ROUNDUP((AH333+AI333+AG333)/3,0)</f>
        <v/>
      </c>
      <c r="AK333" s="47" t="n"/>
    </row>
    <row r="334" ht="15" customHeight="1">
      <c r="A334" s="83" t="n"/>
      <c r="B334" s="49" t="n"/>
      <c r="C334" s="49" t="n"/>
      <c r="D334" s="49" t="n"/>
      <c r="E334" s="43" t="n"/>
      <c r="F334" s="43" t="n"/>
      <c r="G334" s="44" t="n"/>
      <c r="H334" s="45" t="n"/>
      <c r="I334" s="171" t="n"/>
      <c r="J334" s="171" t="n"/>
      <c r="K334" s="171" t="n"/>
      <c r="L334" s="171" t="n"/>
      <c r="M334" s="171" t="n"/>
      <c r="N334" s="171" t="n"/>
      <c r="O334" s="171" t="n"/>
      <c r="P334" s="171" t="n"/>
      <c r="Q334" s="171" t="n"/>
      <c r="R334" s="172">
        <f>_xlfn.CEILING.MATH(SUM(I334:P334)*Q334)</f>
        <v/>
      </c>
      <c r="S334" s="173">
        <f>IF(S$3="YES",$R334*S$4/100,0)</f>
        <v/>
      </c>
      <c r="T334" s="173">
        <f>IF(T$3="YES",$R334*T$4/100,0)</f>
        <v/>
      </c>
      <c r="U334" s="173">
        <f>IF(U$3="YES",$R334*U$4/100,0)</f>
        <v/>
      </c>
      <c r="V334" s="173">
        <f>IF(V$3="YES",$R334*V$4/100,0)</f>
        <v/>
      </c>
      <c r="W334" s="173">
        <f>IF(W$3="YES",$R334*W$4/100,0)</f>
        <v/>
      </c>
      <c r="X334" s="173">
        <f>IF(X$3="YES",$R334*X$4/100,0)</f>
        <v/>
      </c>
      <c r="Y334" s="173">
        <f>IF(Y$3="YES",$R334*Y$4/100,0)</f>
        <v/>
      </c>
      <c r="Z334" s="173">
        <f>IF(Z$3="YES",$R334*Z$4/100,0)</f>
        <v/>
      </c>
      <c r="AA334" s="173">
        <f>IF(AA$3="YES",$R334*AA$4/100,0)</f>
        <v/>
      </c>
      <c r="AB334" s="173">
        <f>IF(AB$3="YES",$R334*AB$4/100,0)</f>
        <v/>
      </c>
      <c r="AC334" s="173">
        <f>$R334*AC$4/100</f>
        <v/>
      </c>
      <c r="AD334" s="172">
        <f>SUM(S334:AC334)</f>
        <v/>
      </c>
      <c r="AE334" s="172">
        <f>R334+AD334</f>
        <v/>
      </c>
      <c r="AF334" s="172">
        <f>IF(E334="Make",AE334,AE334/2)</f>
        <v/>
      </c>
      <c r="AG334" s="172">
        <f>((AF334-MOD(AF334,8))/8)+(IF(MOD(AF334,8)=0,0,IF(MOD(AF334,8)&gt;4,1,0.5)))</f>
        <v/>
      </c>
      <c r="AH334" s="174" t="n"/>
      <c r="AI334" s="174" t="n"/>
      <c r="AJ334" s="175">
        <f>ROUNDUP((AH334+AI334+AG334)/3,0)</f>
        <v/>
      </c>
      <c r="AK334" s="47" t="n"/>
    </row>
    <row r="335" ht="15" customHeight="1">
      <c r="A335" s="83" t="n"/>
      <c r="B335" s="49" t="n"/>
      <c r="C335" s="49" t="n"/>
      <c r="D335" s="49" t="n"/>
      <c r="E335" s="43" t="n"/>
      <c r="F335" s="43" t="n"/>
      <c r="G335" s="44" t="n"/>
      <c r="H335" s="45" t="n"/>
      <c r="I335" s="171" t="n"/>
      <c r="J335" s="171" t="n"/>
      <c r="K335" s="171" t="n"/>
      <c r="L335" s="171" t="n"/>
      <c r="M335" s="171" t="n"/>
      <c r="N335" s="171" t="n"/>
      <c r="O335" s="171" t="n"/>
      <c r="P335" s="171" t="n"/>
      <c r="Q335" s="171" t="n"/>
      <c r="R335" s="172">
        <f>_xlfn.CEILING.MATH(SUM(I335:P335)*Q335)</f>
        <v/>
      </c>
      <c r="S335" s="173">
        <f>IF(S$3="YES",$R335*S$4/100,0)</f>
        <v/>
      </c>
      <c r="T335" s="173">
        <f>IF(T$3="YES",$R335*T$4/100,0)</f>
        <v/>
      </c>
      <c r="U335" s="173">
        <f>IF(U$3="YES",$R335*U$4/100,0)</f>
        <v/>
      </c>
      <c r="V335" s="173">
        <f>IF(V$3="YES",$R335*V$4/100,0)</f>
        <v/>
      </c>
      <c r="W335" s="173">
        <f>IF(W$3="YES",$R335*W$4/100,0)</f>
        <v/>
      </c>
      <c r="X335" s="173">
        <f>IF(X$3="YES",$R335*X$4/100,0)</f>
        <v/>
      </c>
      <c r="Y335" s="173">
        <f>IF(Y$3="YES",$R335*Y$4/100,0)</f>
        <v/>
      </c>
      <c r="Z335" s="173">
        <f>IF(Z$3="YES",$R335*Z$4/100,0)</f>
        <v/>
      </c>
      <c r="AA335" s="173">
        <f>IF(AA$3="YES",$R335*AA$4/100,0)</f>
        <v/>
      </c>
      <c r="AB335" s="173">
        <f>IF(AB$3="YES",$R335*AB$4/100,0)</f>
        <v/>
      </c>
      <c r="AC335" s="173">
        <f>$R335*AC$4/100</f>
        <v/>
      </c>
      <c r="AD335" s="172">
        <f>SUM(S335:AC335)</f>
        <v/>
      </c>
      <c r="AE335" s="172">
        <f>R335+AD335</f>
        <v/>
      </c>
      <c r="AF335" s="172">
        <f>IF(E335="Make",AE335,AE335/2)</f>
        <v/>
      </c>
      <c r="AG335" s="172">
        <f>((AF335-MOD(AF335,8))/8)+(IF(MOD(AF335,8)=0,0,IF(MOD(AF335,8)&gt;4,1,0.5)))</f>
        <v/>
      </c>
      <c r="AH335" s="174" t="n"/>
      <c r="AI335" s="174" t="n"/>
      <c r="AJ335" s="175">
        <f>ROUNDUP((AH335+AI335+AG335)/3,0)</f>
        <v/>
      </c>
      <c r="AK335" s="47" t="n"/>
    </row>
    <row r="336" ht="15" customHeight="1">
      <c r="A336" s="83" t="n"/>
      <c r="B336" s="49" t="n"/>
      <c r="C336" s="49" t="n"/>
      <c r="D336" s="49" t="n"/>
      <c r="E336" s="43" t="n"/>
      <c r="F336" s="43" t="n"/>
      <c r="G336" s="44" t="n"/>
      <c r="H336" s="45" t="n"/>
      <c r="I336" s="171" t="n"/>
      <c r="J336" s="171" t="n"/>
      <c r="K336" s="171" t="n"/>
      <c r="L336" s="171" t="n"/>
      <c r="M336" s="171" t="n"/>
      <c r="N336" s="171" t="n"/>
      <c r="O336" s="171" t="n"/>
      <c r="P336" s="171" t="n"/>
      <c r="Q336" s="171" t="n"/>
      <c r="R336" s="172">
        <f>_xlfn.CEILING.MATH(SUM(I336:P336)*Q336)</f>
        <v/>
      </c>
      <c r="S336" s="173">
        <f>IF(S$3="YES",$R336*S$4/100,0)</f>
        <v/>
      </c>
      <c r="T336" s="173">
        <f>IF(T$3="YES",$R336*T$4/100,0)</f>
        <v/>
      </c>
      <c r="U336" s="173">
        <f>IF(U$3="YES",$R336*U$4/100,0)</f>
        <v/>
      </c>
      <c r="V336" s="173">
        <f>IF(V$3="YES",$R336*V$4/100,0)</f>
        <v/>
      </c>
      <c r="W336" s="173">
        <f>IF(W$3="YES",$R336*W$4/100,0)</f>
        <v/>
      </c>
      <c r="X336" s="173">
        <f>IF(X$3="YES",$R336*X$4/100,0)</f>
        <v/>
      </c>
      <c r="Y336" s="173">
        <f>IF(Y$3="YES",$R336*Y$4/100,0)</f>
        <v/>
      </c>
      <c r="Z336" s="173">
        <f>IF(Z$3="YES",$R336*Z$4/100,0)</f>
        <v/>
      </c>
      <c r="AA336" s="173">
        <f>IF(AA$3="YES",$R336*AA$4/100,0)</f>
        <v/>
      </c>
      <c r="AB336" s="173">
        <f>IF(AB$3="YES",$R336*AB$4/100,0)</f>
        <v/>
      </c>
      <c r="AC336" s="173">
        <f>$R336*AC$4/100</f>
        <v/>
      </c>
      <c r="AD336" s="172">
        <f>SUM(S336:AC336)</f>
        <v/>
      </c>
      <c r="AE336" s="172">
        <f>R336+AD336</f>
        <v/>
      </c>
      <c r="AF336" s="172">
        <f>IF(E336="Make",AE336,AE336/2)</f>
        <v/>
      </c>
      <c r="AG336" s="172">
        <f>((AF336-MOD(AF336,8))/8)+(IF(MOD(AF336,8)=0,0,IF(MOD(AF336,8)&gt;4,1,0.5)))</f>
        <v/>
      </c>
      <c r="AH336" s="174" t="n"/>
      <c r="AI336" s="174" t="n"/>
      <c r="AJ336" s="175">
        <f>ROUNDUP((AH336+AI336+AG336)/3,0)</f>
        <v/>
      </c>
      <c r="AK336" s="47" t="n"/>
    </row>
    <row r="337" ht="15" customHeight="1">
      <c r="A337" s="83" t="n"/>
      <c r="B337" s="49" t="n"/>
      <c r="C337" s="49" t="n"/>
      <c r="D337" s="49" t="n"/>
      <c r="E337" s="43" t="n"/>
      <c r="F337" s="43" t="n"/>
      <c r="G337" s="44" t="n"/>
      <c r="H337" s="45" t="n"/>
      <c r="I337" s="171" t="n"/>
      <c r="J337" s="171" t="n"/>
      <c r="K337" s="171" t="n"/>
      <c r="L337" s="171" t="n"/>
      <c r="M337" s="171" t="n"/>
      <c r="N337" s="171" t="n"/>
      <c r="O337" s="171" t="n"/>
      <c r="P337" s="171" t="n"/>
      <c r="Q337" s="171" t="n"/>
      <c r="R337" s="172">
        <f>_xlfn.CEILING.MATH(SUM(I337:P337)*Q337)</f>
        <v/>
      </c>
      <c r="S337" s="173">
        <f>IF(S$3="YES",$R337*S$4/100,0)</f>
        <v/>
      </c>
      <c r="T337" s="173">
        <f>IF(T$3="YES",$R337*T$4/100,0)</f>
        <v/>
      </c>
      <c r="U337" s="173">
        <f>IF(U$3="YES",$R337*U$4/100,0)</f>
        <v/>
      </c>
      <c r="V337" s="173">
        <f>IF(V$3="YES",$R337*V$4/100,0)</f>
        <v/>
      </c>
      <c r="W337" s="173">
        <f>IF(W$3="YES",$R337*W$4/100,0)</f>
        <v/>
      </c>
      <c r="X337" s="173">
        <f>IF(X$3="YES",$R337*X$4/100,0)</f>
        <v/>
      </c>
      <c r="Y337" s="173">
        <f>IF(Y$3="YES",$R337*Y$4/100,0)</f>
        <v/>
      </c>
      <c r="Z337" s="173">
        <f>IF(Z$3="YES",$R337*Z$4/100,0)</f>
        <v/>
      </c>
      <c r="AA337" s="173">
        <f>IF(AA$3="YES",$R337*AA$4/100,0)</f>
        <v/>
      </c>
      <c r="AB337" s="173">
        <f>IF(AB$3="YES",$R337*AB$4/100,0)</f>
        <v/>
      </c>
      <c r="AC337" s="173">
        <f>$R337*AC$4/100</f>
        <v/>
      </c>
      <c r="AD337" s="172">
        <f>SUM(S337:AC337)</f>
        <v/>
      </c>
      <c r="AE337" s="172">
        <f>R337+AD337</f>
        <v/>
      </c>
      <c r="AF337" s="172">
        <f>IF(E337="Make",AE337,AE337/2)</f>
        <v/>
      </c>
      <c r="AG337" s="172">
        <f>((AF337-MOD(AF337,8))/8)+(IF(MOD(AF337,8)=0,0,IF(MOD(AF337,8)&gt;4,1,0.5)))</f>
        <v/>
      </c>
      <c r="AH337" s="174" t="n"/>
      <c r="AI337" s="174" t="n"/>
      <c r="AJ337" s="175">
        <f>ROUNDUP((AH337+AI337+AG337)/3,0)</f>
        <v/>
      </c>
      <c r="AK337" s="47" t="n"/>
    </row>
    <row r="338" ht="15" customHeight="1">
      <c r="A338" s="83" t="n"/>
      <c r="B338" s="49" t="n"/>
      <c r="C338" s="49" t="n"/>
      <c r="D338" s="49" t="n"/>
      <c r="E338" s="43" t="n"/>
      <c r="F338" s="43" t="n"/>
      <c r="G338" s="44" t="n"/>
      <c r="H338" s="45" t="n"/>
      <c r="I338" s="171" t="n"/>
      <c r="J338" s="171" t="n"/>
      <c r="K338" s="171" t="n"/>
      <c r="L338" s="171" t="n"/>
      <c r="M338" s="171" t="n"/>
      <c r="N338" s="171" t="n"/>
      <c r="O338" s="171" t="n"/>
      <c r="P338" s="171" t="n"/>
      <c r="Q338" s="171" t="n"/>
      <c r="R338" s="172">
        <f>_xlfn.CEILING.MATH(SUM(I338:P338)*Q338)</f>
        <v/>
      </c>
      <c r="S338" s="173">
        <f>IF(S$3="YES",$R338*S$4/100,0)</f>
        <v/>
      </c>
      <c r="T338" s="173">
        <f>IF(T$3="YES",$R338*T$4/100,0)</f>
        <v/>
      </c>
      <c r="U338" s="173">
        <f>IF(U$3="YES",$R338*U$4/100,0)</f>
        <v/>
      </c>
      <c r="V338" s="173">
        <f>IF(V$3="YES",$R338*V$4/100,0)</f>
        <v/>
      </c>
      <c r="W338" s="173">
        <f>IF(W$3="YES",$R338*W$4/100,0)</f>
        <v/>
      </c>
      <c r="X338" s="173">
        <f>IF(X$3="YES",$R338*X$4/100,0)</f>
        <v/>
      </c>
      <c r="Y338" s="173">
        <f>IF(Y$3="YES",$R338*Y$4/100,0)</f>
        <v/>
      </c>
      <c r="Z338" s="173">
        <f>IF(Z$3="YES",$R338*Z$4/100,0)</f>
        <v/>
      </c>
      <c r="AA338" s="173">
        <f>IF(AA$3="YES",$R338*AA$4/100,0)</f>
        <v/>
      </c>
      <c r="AB338" s="173">
        <f>IF(AB$3="YES",$R338*AB$4/100,0)</f>
        <v/>
      </c>
      <c r="AC338" s="173">
        <f>$R338*AC$4/100</f>
        <v/>
      </c>
      <c r="AD338" s="172">
        <f>SUM(S338:AC338)</f>
        <v/>
      </c>
      <c r="AE338" s="172">
        <f>R338+AD338</f>
        <v/>
      </c>
      <c r="AF338" s="172">
        <f>IF(E338="Make",AE338,AE338/2)</f>
        <v/>
      </c>
      <c r="AG338" s="172">
        <f>((AF338-MOD(AF338,8))/8)+(IF(MOD(AF338,8)=0,0,IF(MOD(AF338,8)&gt;4,1,0.5)))</f>
        <v/>
      </c>
      <c r="AH338" s="174" t="n"/>
      <c r="AI338" s="174" t="n"/>
      <c r="AJ338" s="175">
        <f>ROUNDUP((AH338+AI338+AG338)/3,0)</f>
        <v/>
      </c>
      <c r="AK338" s="47" t="n"/>
    </row>
    <row r="339" ht="15" customHeight="1">
      <c r="A339" s="83" t="n"/>
      <c r="B339" s="49" t="n"/>
      <c r="C339" s="49" t="n"/>
      <c r="D339" s="49" t="n"/>
      <c r="E339" s="43" t="n"/>
      <c r="F339" s="43" t="n"/>
      <c r="G339" s="44" t="n"/>
      <c r="H339" s="45" t="n"/>
      <c r="I339" s="171" t="n"/>
      <c r="J339" s="171" t="n"/>
      <c r="K339" s="171" t="n"/>
      <c r="L339" s="171" t="n"/>
      <c r="M339" s="171" t="n"/>
      <c r="N339" s="171" t="n"/>
      <c r="O339" s="171" t="n"/>
      <c r="P339" s="171" t="n"/>
      <c r="Q339" s="171" t="n"/>
      <c r="R339" s="172">
        <f>_xlfn.CEILING.MATH(SUM(I339:P339)*Q339)</f>
        <v/>
      </c>
      <c r="S339" s="173">
        <f>IF(S$3="YES",$R339*S$4/100,0)</f>
        <v/>
      </c>
      <c r="T339" s="173">
        <f>IF(T$3="YES",$R339*T$4/100,0)</f>
        <v/>
      </c>
      <c r="U339" s="173">
        <f>IF(U$3="YES",$R339*U$4/100,0)</f>
        <v/>
      </c>
      <c r="V339" s="173">
        <f>IF(V$3="YES",$R339*V$4/100,0)</f>
        <v/>
      </c>
      <c r="W339" s="173">
        <f>IF(W$3="YES",$R339*W$4/100,0)</f>
        <v/>
      </c>
      <c r="X339" s="173">
        <f>IF(X$3="YES",$R339*X$4/100,0)</f>
        <v/>
      </c>
      <c r="Y339" s="173">
        <f>IF(Y$3="YES",$R339*Y$4/100,0)</f>
        <v/>
      </c>
      <c r="Z339" s="173">
        <f>IF(Z$3="YES",$R339*Z$4/100,0)</f>
        <v/>
      </c>
      <c r="AA339" s="173">
        <f>IF(AA$3="YES",$R339*AA$4/100,0)</f>
        <v/>
      </c>
      <c r="AB339" s="173">
        <f>IF(AB$3="YES",$R339*AB$4/100,0)</f>
        <v/>
      </c>
      <c r="AC339" s="173">
        <f>$R339*AC$4/100</f>
        <v/>
      </c>
      <c r="AD339" s="172">
        <f>SUM(S339:AC339)</f>
        <v/>
      </c>
      <c r="AE339" s="172">
        <f>R339+AD339</f>
        <v/>
      </c>
      <c r="AF339" s="172">
        <f>IF(E339="Make",AE339,AE339/2)</f>
        <v/>
      </c>
      <c r="AG339" s="172">
        <f>((AF339-MOD(AF339,8))/8)+(IF(MOD(AF339,8)=0,0,IF(MOD(AF339,8)&gt;4,1,0.5)))</f>
        <v/>
      </c>
      <c r="AH339" s="174" t="n"/>
      <c r="AI339" s="174" t="n"/>
      <c r="AJ339" s="175">
        <f>ROUNDUP((AH339+AI339+AG339)/3,0)</f>
        <v/>
      </c>
      <c r="AK339" s="47" t="n"/>
    </row>
    <row r="340" ht="15" customHeight="1">
      <c r="A340" s="83" t="n"/>
      <c r="B340" s="49" t="n"/>
      <c r="C340" s="49" t="n"/>
      <c r="D340" s="49" t="n"/>
      <c r="E340" s="43" t="n"/>
      <c r="F340" s="43" t="n"/>
      <c r="G340" s="44" t="n"/>
      <c r="H340" s="45" t="n"/>
      <c r="I340" s="171" t="n"/>
      <c r="J340" s="171" t="n"/>
      <c r="K340" s="171" t="n"/>
      <c r="L340" s="171" t="n"/>
      <c r="M340" s="171" t="n"/>
      <c r="N340" s="171" t="n"/>
      <c r="O340" s="171" t="n"/>
      <c r="P340" s="171" t="n"/>
      <c r="Q340" s="171" t="n"/>
      <c r="R340" s="172">
        <f>_xlfn.CEILING.MATH(SUM(I340:P340)*Q340)</f>
        <v/>
      </c>
      <c r="S340" s="173">
        <f>IF(S$3="YES",$R340*S$4/100,0)</f>
        <v/>
      </c>
      <c r="T340" s="173">
        <f>IF(T$3="YES",$R340*T$4/100,0)</f>
        <v/>
      </c>
      <c r="U340" s="173">
        <f>IF(U$3="YES",$R340*U$4/100,0)</f>
        <v/>
      </c>
      <c r="V340" s="173">
        <f>IF(V$3="YES",$R340*V$4/100,0)</f>
        <v/>
      </c>
      <c r="W340" s="173">
        <f>IF(W$3="YES",$R340*W$4/100,0)</f>
        <v/>
      </c>
      <c r="X340" s="173">
        <f>IF(X$3="YES",$R340*X$4/100,0)</f>
        <v/>
      </c>
      <c r="Y340" s="173">
        <f>IF(Y$3="YES",$R340*Y$4/100,0)</f>
        <v/>
      </c>
      <c r="Z340" s="173">
        <f>IF(Z$3="YES",$R340*Z$4/100,0)</f>
        <v/>
      </c>
      <c r="AA340" s="173">
        <f>IF(AA$3="YES",$R340*AA$4/100,0)</f>
        <v/>
      </c>
      <c r="AB340" s="173">
        <f>IF(AB$3="YES",$R340*AB$4/100,0)</f>
        <v/>
      </c>
      <c r="AC340" s="173">
        <f>$R340*AC$4/100</f>
        <v/>
      </c>
      <c r="AD340" s="172">
        <f>SUM(S340:AC340)</f>
        <v/>
      </c>
      <c r="AE340" s="172">
        <f>R340+AD340</f>
        <v/>
      </c>
      <c r="AF340" s="172">
        <f>IF(E340="Make",AE340,AE340/2)</f>
        <v/>
      </c>
      <c r="AG340" s="172">
        <f>((AF340-MOD(AF340,8))/8)+(IF(MOD(AF340,8)=0,0,IF(MOD(AF340,8)&gt;4,1,0.5)))</f>
        <v/>
      </c>
      <c r="AH340" s="174" t="n"/>
      <c r="AI340" s="174" t="n"/>
      <c r="AJ340" s="175">
        <f>ROUNDUP((AH340+AI340+AG340)/3,0)</f>
        <v/>
      </c>
      <c r="AK340" s="47" t="n"/>
    </row>
    <row r="341" ht="15" customHeight="1">
      <c r="A341" s="83" t="n"/>
      <c r="B341" s="49" t="n"/>
      <c r="C341" s="49" t="n"/>
      <c r="D341" s="49" t="n"/>
      <c r="E341" s="43" t="n"/>
      <c r="F341" s="43" t="n"/>
      <c r="G341" s="44" t="n"/>
      <c r="H341" s="45" t="n"/>
      <c r="I341" s="171" t="n"/>
      <c r="J341" s="171" t="n"/>
      <c r="K341" s="171" t="n"/>
      <c r="L341" s="171" t="n"/>
      <c r="M341" s="171" t="n"/>
      <c r="N341" s="171" t="n"/>
      <c r="O341" s="171" t="n"/>
      <c r="P341" s="171" t="n"/>
      <c r="Q341" s="171" t="n"/>
      <c r="R341" s="172">
        <f>_xlfn.CEILING.MATH(SUM(I341:P341)*Q341)</f>
        <v/>
      </c>
      <c r="S341" s="173">
        <f>IF(S$3="YES",$R341*S$4/100,0)</f>
        <v/>
      </c>
      <c r="T341" s="173">
        <f>IF(T$3="YES",$R341*T$4/100,0)</f>
        <v/>
      </c>
      <c r="U341" s="173">
        <f>IF(U$3="YES",$R341*U$4/100,0)</f>
        <v/>
      </c>
      <c r="V341" s="173">
        <f>IF(V$3="YES",$R341*V$4/100,0)</f>
        <v/>
      </c>
      <c r="W341" s="173">
        <f>IF(W$3="YES",$R341*W$4/100,0)</f>
        <v/>
      </c>
      <c r="X341" s="173">
        <f>IF(X$3="YES",$R341*X$4/100,0)</f>
        <v/>
      </c>
      <c r="Y341" s="173">
        <f>IF(Y$3="YES",$R341*Y$4/100,0)</f>
        <v/>
      </c>
      <c r="Z341" s="173">
        <f>IF(Z$3="YES",$R341*Z$4/100,0)</f>
        <v/>
      </c>
      <c r="AA341" s="173">
        <f>IF(AA$3="YES",$R341*AA$4/100,0)</f>
        <v/>
      </c>
      <c r="AB341" s="173">
        <f>IF(AB$3="YES",$R341*AB$4/100,0)</f>
        <v/>
      </c>
      <c r="AC341" s="173">
        <f>$R341*AC$4/100</f>
        <v/>
      </c>
      <c r="AD341" s="172">
        <f>SUM(S341:AC341)</f>
        <v/>
      </c>
      <c r="AE341" s="172">
        <f>R341+AD341</f>
        <v/>
      </c>
      <c r="AF341" s="172">
        <f>IF(E341="Make",AE341,AE341/2)</f>
        <v/>
      </c>
      <c r="AG341" s="172">
        <f>((AF341-MOD(AF341,8))/8)+(IF(MOD(AF341,8)=0,0,IF(MOD(AF341,8)&gt;4,1,0.5)))</f>
        <v/>
      </c>
      <c r="AH341" s="174" t="n"/>
      <c r="AI341" s="174" t="n"/>
      <c r="AJ341" s="175">
        <f>ROUNDUP((AH341+AI341+AG341)/3,0)</f>
        <v/>
      </c>
      <c r="AK341" s="47" t="n"/>
    </row>
    <row r="342" ht="15" customHeight="1">
      <c r="A342" s="83" t="n"/>
      <c r="B342" s="49" t="n"/>
      <c r="C342" s="49" t="n"/>
      <c r="D342" s="49" t="n"/>
      <c r="E342" s="43" t="n"/>
      <c r="F342" s="43" t="n"/>
      <c r="G342" s="44" t="n"/>
      <c r="H342" s="45" t="n"/>
      <c r="I342" s="171" t="n"/>
      <c r="J342" s="171" t="n"/>
      <c r="K342" s="171" t="n"/>
      <c r="L342" s="171" t="n"/>
      <c r="M342" s="171" t="n"/>
      <c r="N342" s="171" t="n"/>
      <c r="O342" s="171" t="n"/>
      <c r="P342" s="171" t="n"/>
      <c r="Q342" s="171" t="n"/>
      <c r="R342" s="172">
        <f>_xlfn.CEILING.MATH(SUM(I342:P342)*Q342)</f>
        <v/>
      </c>
      <c r="S342" s="173">
        <f>IF(S$3="YES",$R342*S$4/100,0)</f>
        <v/>
      </c>
      <c r="T342" s="173">
        <f>IF(T$3="YES",$R342*T$4/100,0)</f>
        <v/>
      </c>
      <c r="U342" s="173">
        <f>IF(U$3="YES",$R342*U$4/100,0)</f>
        <v/>
      </c>
      <c r="V342" s="173">
        <f>IF(V$3="YES",$R342*V$4/100,0)</f>
        <v/>
      </c>
      <c r="W342" s="173">
        <f>IF(W$3="YES",$R342*W$4/100,0)</f>
        <v/>
      </c>
      <c r="X342" s="173">
        <f>IF(X$3="YES",$R342*X$4/100,0)</f>
        <v/>
      </c>
      <c r="Y342" s="173">
        <f>IF(Y$3="YES",$R342*Y$4/100,0)</f>
        <v/>
      </c>
      <c r="Z342" s="173">
        <f>IF(Z$3="YES",$R342*Z$4/100,0)</f>
        <v/>
      </c>
      <c r="AA342" s="173">
        <f>IF(AA$3="YES",$R342*AA$4/100,0)</f>
        <v/>
      </c>
      <c r="AB342" s="173">
        <f>IF(AB$3="YES",$R342*AB$4/100,0)</f>
        <v/>
      </c>
      <c r="AC342" s="173">
        <f>$R342*AC$4/100</f>
        <v/>
      </c>
      <c r="AD342" s="172">
        <f>SUM(S342:AC342)</f>
        <v/>
      </c>
      <c r="AE342" s="172">
        <f>R342+AD342</f>
        <v/>
      </c>
      <c r="AF342" s="172">
        <f>IF(E342="Make",AE342,AE342/2)</f>
        <v/>
      </c>
      <c r="AG342" s="172">
        <f>((AF342-MOD(AF342,8))/8)+(IF(MOD(AF342,8)=0,0,IF(MOD(AF342,8)&gt;4,1,0.5)))</f>
        <v/>
      </c>
      <c r="AH342" s="174" t="n"/>
      <c r="AI342" s="174" t="n"/>
      <c r="AJ342" s="175">
        <f>ROUNDUP((AH342+AI342+AG342)/3,0)</f>
        <v/>
      </c>
      <c r="AK342" s="47" t="n"/>
    </row>
    <row r="343" ht="15" customHeight="1">
      <c r="A343" s="83" t="n"/>
      <c r="B343" s="49" t="n"/>
      <c r="C343" s="49" t="n"/>
      <c r="D343" s="49" t="n"/>
      <c r="E343" s="43" t="n"/>
      <c r="F343" s="43" t="n"/>
      <c r="G343" s="44" t="n"/>
      <c r="H343" s="45" t="n"/>
      <c r="I343" s="171" t="n"/>
      <c r="J343" s="171" t="n"/>
      <c r="K343" s="171" t="n"/>
      <c r="L343" s="171" t="n"/>
      <c r="M343" s="171" t="n"/>
      <c r="N343" s="171" t="n"/>
      <c r="O343" s="171" t="n"/>
      <c r="P343" s="171" t="n"/>
      <c r="Q343" s="171" t="n"/>
      <c r="R343" s="172">
        <f>_xlfn.CEILING.MATH(SUM(I343:P343)*Q343)</f>
        <v/>
      </c>
      <c r="S343" s="173">
        <f>IF(S$3="YES",$R343*S$4/100,0)</f>
        <v/>
      </c>
      <c r="T343" s="173">
        <f>IF(T$3="YES",$R343*T$4/100,0)</f>
        <v/>
      </c>
      <c r="U343" s="173">
        <f>IF(U$3="YES",$R343*U$4/100,0)</f>
        <v/>
      </c>
      <c r="V343" s="173">
        <f>IF(V$3="YES",$R343*V$4/100,0)</f>
        <v/>
      </c>
      <c r="W343" s="173">
        <f>IF(W$3="YES",$R343*W$4/100,0)</f>
        <v/>
      </c>
      <c r="X343" s="173">
        <f>IF(X$3="YES",$R343*X$4/100,0)</f>
        <v/>
      </c>
      <c r="Y343" s="173">
        <f>IF(Y$3="YES",$R343*Y$4/100,0)</f>
        <v/>
      </c>
      <c r="Z343" s="173">
        <f>IF(Z$3="YES",$R343*Z$4/100,0)</f>
        <v/>
      </c>
      <c r="AA343" s="173">
        <f>IF(AA$3="YES",$R343*AA$4/100,0)</f>
        <v/>
      </c>
      <c r="AB343" s="173">
        <f>IF(AB$3="YES",$R343*AB$4/100,0)</f>
        <v/>
      </c>
      <c r="AC343" s="173">
        <f>$R343*AC$4/100</f>
        <v/>
      </c>
      <c r="AD343" s="172">
        <f>SUM(S343:AC343)</f>
        <v/>
      </c>
      <c r="AE343" s="172">
        <f>R343+AD343</f>
        <v/>
      </c>
      <c r="AF343" s="172">
        <f>IF(E343="Make",AE343,AE343/2)</f>
        <v/>
      </c>
      <c r="AG343" s="172">
        <f>((AF343-MOD(AF343,8))/8)+(IF(MOD(AF343,8)=0,0,IF(MOD(AF343,8)&gt;4,1,0.5)))</f>
        <v/>
      </c>
      <c r="AH343" s="174" t="n"/>
      <c r="AI343" s="174" t="n"/>
      <c r="AJ343" s="175">
        <f>ROUNDUP((AH343+AI343+AG343)/3,0)</f>
        <v/>
      </c>
      <c r="AK343" s="47" t="n"/>
    </row>
    <row r="344" ht="15" customHeight="1">
      <c r="A344" s="83" t="n"/>
      <c r="B344" s="49" t="n"/>
      <c r="C344" s="49" t="n"/>
      <c r="D344" s="49" t="n"/>
      <c r="E344" s="43" t="n"/>
      <c r="F344" s="43" t="n"/>
      <c r="G344" s="44" t="n"/>
      <c r="H344" s="45" t="n"/>
      <c r="I344" s="171" t="n"/>
      <c r="J344" s="171" t="n"/>
      <c r="K344" s="171" t="n"/>
      <c r="L344" s="171" t="n"/>
      <c r="M344" s="171" t="n"/>
      <c r="N344" s="171" t="n"/>
      <c r="O344" s="171" t="n"/>
      <c r="P344" s="171" t="n"/>
      <c r="Q344" s="171" t="n"/>
      <c r="R344" s="172">
        <f>_xlfn.CEILING.MATH(SUM(I344:P344)*Q344)</f>
        <v/>
      </c>
      <c r="S344" s="173">
        <f>IF(S$3="YES",$R344*S$4/100,0)</f>
        <v/>
      </c>
      <c r="T344" s="173">
        <f>IF(T$3="YES",$R344*T$4/100,0)</f>
        <v/>
      </c>
      <c r="U344" s="173">
        <f>IF(U$3="YES",$R344*U$4/100,0)</f>
        <v/>
      </c>
      <c r="V344" s="173">
        <f>IF(V$3="YES",$R344*V$4/100,0)</f>
        <v/>
      </c>
      <c r="W344" s="173">
        <f>IF(W$3="YES",$R344*W$4/100,0)</f>
        <v/>
      </c>
      <c r="X344" s="173">
        <f>IF(X$3="YES",$R344*X$4/100,0)</f>
        <v/>
      </c>
      <c r="Y344" s="173">
        <f>IF(Y$3="YES",$R344*Y$4/100,0)</f>
        <v/>
      </c>
      <c r="Z344" s="173">
        <f>IF(Z$3="YES",$R344*Z$4/100,0)</f>
        <v/>
      </c>
      <c r="AA344" s="173">
        <f>IF(AA$3="YES",$R344*AA$4/100,0)</f>
        <v/>
      </c>
      <c r="AB344" s="173">
        <f>IF(AB$3="YES",$R344*AB$4/100,0)</f>
        <v/>
      </c>
      <c r="AC344" s="173">
        <f>$R344*AC$4/100</f>
        <v/>
      </c>
      <c r="AD344" s="172">
        <f>SUM(S344:AC344)</f>
        <v/>
      </c>
      <c r="AE344" s="172">
        <f>R344+AD344</f>
        <v/>
      </c>
      <c r="AF344" s="172">
        <f>IF(E344="Make",AE344,AE344/2)</f>
        <v/>
      </c>
      <c r="AG344" s="172">
        <f>((AF344-MOD(AF344,8))/8)+(IF(MOD(AF344,8)=0,0,IF(MOD(AF344,8)&gt;4,1,0.5)))</f>
        <v/>
      </c>
      <c r="AH344" s="174" t="n"/>
      <c r="AI344" s="174" t="n"/>
      <c r="AJ344" s="175">
        <f>ROUNDUP((AH344+AI344+AG344)/3,0)</f>
        <v/>
      </c>
      <c r="AK344" s="47" t="n"/>
    </row>
    <row r="345" ht="15" customHeight="1">
      <c r="A345" s="83" t="n"/>
      <c r="B345" s="49" t="n"/>
      <c r="C345" s="49" t="n"/>
      <c r="D345" s="49" t="n"/>
      <c r="E345" s="43" t="n"/>
      <c r="F345" s="43" t="n"/>
      <c r="G345" s="44" t="n"/>
      <c r="H345" s="45" t="n"/>
      <c r="I345" s="171" t="n"/>
      <c r="J345" s="171" t="n"/>
      <c r="K345" s="171" t="n"/>
      <c r="L345" s="171" t="n"/>
      <c r="M345" s="171" t="n"/>
      <c r="N345" s="171" t="n"/>
      <c r="O345" s="171" t="n"/>
      <c r="P345" s="171" t="n"/>
      <c r="Q345" s="171" t="n"/>
      <c r="R345" s="172">
        <f>_xlfn.CEILING.MATH(SUM(I345:P345)*Q345)</f>
        <v/>
      </c>
      <c r="S345" s="173">
        <f>IF(S$3="YES",$R345*S$4/100,0)</f>
        <v/>
      </c>
      <c r="T345" s="173">
        <f>IF(T$3="YES",$R345*T$4/100,0)</f>
        <v/>
      </c>
      <c r="U345" s="173">
        <f>IF(U$3="YES",$R345*U$4/100,0)</f>
        <v/>
      </c>
      <c r="V345" s="173">
        <f>IF(V$3="YES",$R345*V$4/100,0)</f>
        <v/>
      </c>
      <c r="W345" s="173">
        <f>IF(W$3="YES",$R345*W$4/100,0)</f>
        <v/>
      </c>
      <c r="X345" s="173">
        <f>IF(X$3="YES",$R345*X$4/100,0)</f>
        <v/>
      </c>
      <c r="Y345" s="173">
        <f>IF(Y$3="YES",$R345*Y$4/100,0)</f>
        <v/>
      </c>
      <c r="Z345" s="173">
        <f>IF(Z$3="YES",$R345*Z$4/100,0)</f>
        <v/>
      </c>
      <c r="AA345" s="173">
        <f>IF(AA$3="YES",$R345*AA$4/100,0)</f>
        <v/>
      </c>
      <c r="AB345" s="173">
        <f>IF(AB$3="YES",$R345*AB$4/100,0)</f>
        <v/>
      </c>
      <c r="AC345" s="173">
        <f>$R345*AC$4/100</f>
        <v/>
      </c>
      <c r="AD345" s="172">
        <f>SUM(S345:AC345)</f>
        <v/>
      </c>
      <c r="AE345" s="172">
        <f>R345+AD345</f>
        <v/>
      </c>
      <c r="AF345" s="172">
        <f>IF(E345="Make",AE345,AE345/2)</f>
        <v/>
      </c>
      <c r="AG345" s="172">
        <f>((AF345-MOD(AF345,8))/8)+(IF(MOD(AF345,8)=0,0,IF(MOD(AF345,8)&gt;4,1,0.5)))</f>
        <v/>
      </c>
      <c r="AH345" s="174" t="n"/>
      <c r="AI345" s="174" t="n"/>
      <c r="AJ345" s="175">
        <f>ROUNDUP((AH345+AI345+AG345)/3,0)</f>
        <v/>
      </c>
      <c r="AK345" s="47" t="n"/>
    </row>
    <row r="346" ht="15" customHeight="1">
      <c r="A346" s="83" t="n"/>
      <c r="B346" s="49" t="n"/>
      <c r="C346" s="49" t="n"/>
      <c r="D346" s="49" t="n"/>
      <c r="E346" s="43" t="n"/>
      <c r="F346" s="43" t="n"/>
      <c r="G346" s="44" t="n"/>
      <c r="H346" s="45" t="n"/>
      <c r="I346" s="171" t="n"/>
      <c r="J346" s="171" t="n"/>
      <c r="K346" s="171" t="n"/>
      <c r="L346" s="171" t="n"/>
      <c r="M346" s="171" t="n"/>
      <c r="N346" s="171" t="n"/>
      <c r="O346" s="171" t="n"/>
      <c r="P346" s="171" t="n"/>
      <c r="Q346" s="171" t="n"/>
      <c r="R346" s="172">
        <f>_xlfn.CEILING.MATH(SUM(I346:P346)*Q346)</f>
        <v/>
      </c>
      <c r="S346" s="173">
        <f>IF(S$3="YES",$R346*S$4/100,0)</f>
        <v/>
      </c>
      <c r="T346" s="173">
        <f>IF(T$3="YES",$R346*T$4/100,0)</f>
        <v/>
      </c>
      <c r="U346" s="173">
        <f>IF(U$3="YES",$R346*U$4/100,0)</f>
        <v/>
      </c>
      <c r="V346" s="173">
        <f>IF(V$3="YES",$R346*V$4/100,0)</f>
        <v/>
      </c>
      <c r="W346" s="173">
        <f>IF(W$3="YES",$R346*W$4/100,0)</f>
        <v/>
      </c>
      <c r="X346" s="173">
        <f>IF(X$3="YES",$R346*X$4/100,0)</f>
        <v/>
      </c>
      <c r="Y346" s="173">
        <f>IF(Y$3="YES",$R346*Y$4/100,0)</f>
        <v/>
      </c>
      <c r="Z346" s="173">
        <f>IF(Z$3="YES",$R346*Z$4/100,0)</f>
        <v/>
      </c>
      <c r="AA346" s="173">
        <f>IF(AA$3="YES",$R346*AA$4/100,0)</f>
        <v/>
      </c>
      <c r="AB346" s="173">
        <f>IF(AB$3="YES",$R346*AB$4/100,0)</f>
        <v/>
      </c>
      <c r="AC346" s="173">
        <f>$R346*AC$4/100</f>
        <v/>
      </c>
      <c r="AD346" s="172">
        <f>SUM(S346:AC346)</f>
        <v/>
      </c>
      <c r="AE346" s="172">
        <f>R346+AD346</f>
        <v/>
      </c>
      <c r="AF346" s="172">
        <f>IF(E346="Make",AE346,AE346/2)</f>
        <v/>
      </c>
      <c r="AG346" s="172">
        <f>((AF346-MOD(AF346,8))/8)+(IF(MOD(AF346,8)=0,0,IF(MOD(AF346,8)&gt;4,1,0.5)))</f>
        <v/>
      </c>
      <c r="AH346" s="174" t="n"/>
      <c r="AI346" s="174" t="n"/>
      <c r="AJ346" s="175">
        <f>ROUNDUP((AH346+AI346+AG346)/3,0)</f>
        <v/>
      </c>
      <c r="AK346" s="47" t="n"/>
    </row>
    <row r="347" ht="15" customHeight="1">
      <c r="A347" s="83" t="n"/>
      <c r="B347" s="49" t="n"/>
      <c r="C347" s="49" t="n"/>
      <c r="D347" s="49" t="n"/>
      <c r="E347" s="43" t="n"/>
      <c r="F347" s="43" t="n"/>
      <c r="G347" s="44" t="n"/>
      <c r="H347" s="45" t="n"/>
      <c r="I347" s="171" t="n"/>
      <c r="J347" s="171" t="n"/>
      <c r="K347" s="171" t="n"/>
      <c r="L347" s="171" t="n"/>
      <c r="M347" s="171" t="n"/>
      <c r="N347" s="171" t="n"/>
      <c r="O347" s="171" t="n"/>
      <c r="P347" s="171" t="n"/>
      <c r="Q347" s="171" t="n"/>
      <c r="R347" s="172">
        <f>_xlfn.CEILING.MATH(SUM(I347:P347)*Q347)</f>
        <v/>
      </c>
      <c r="S347" s="173">
        <f>IF(S$3="YES",$R347*S$4/100,0)</f>
        <v/>
      </c>
      <c r="T347" s="173">
        <f>IF(T$3="YES",$R347*T$4/100,0)</f>
        <v/>
      </c>
      <c r="U347" s="173">
        <f>IF(U$3="YES",$R347*U$4/100,0)</f>
        <v/>
      </c>
      <c r="V347" s="173">
        <f>IF(V$3="YES",$R347*V$4/100,0)</f>
        <v/>
      </c>
      <c r="W347" s="173">
        <f>IF(W$3="YES",$R347*W$4/100,0)</f>
        <v/>
      </c>
      <c r="X347" s="173">
        <f>IF(X$3="YES",$R347*X$4/100,0)</f>
        <v/>
      </c>
      <c r="Y347" s="173">
        <f>IF(Y$3="YES",$R347*Y$4/100,0)</f>
        <v/>
      </c>
      <c r="Z347" s="173">
        <f>IF(Z$3="YES",$R347*Z$4/100,0)</f>
        <v/>
      </c>
      <c r="AA347" s="173">
        <f>IF(AA$3="YES",$R347*AA$4/100,0)</f>
        <v/>
      </c>
      <c r="AB347" s="173">
        <f>IF(AB$3="YES",$R347*AB$4/100,0)</f>
        <v/>
      </c>
      <c r="AC347" s="173">
        <f>$R347*AC$4/100</f>
        <v/>
      </c>
      <c r="AD347" s="172">
        <f>SUM(S347:AC347)</f>
        <v/>
      </c>
      <c r="AE347" s="172">
        <f>R347+AD347</f>
        <v/>
      </c>
      <c r="AF347" s="172">
        <f>IF(E347="Make",AE347,AE347/2)</f>
        <v/>
      </c>
      <c r="AG347" s="172">
        <f>((AF347-MOD(AF347,8))/8)+(IF(MOD(AF347,8)=0,0,IF(MOD(AF347,8)&gt;4,1,0.5)))</f>
        <v/>
      </c>
      <c r="AH347" s="174" t="n"/>
      <c r="AI347" s="174" t="n"/>
      <c r="AJ347" s="175">
        <f>ROUNDUP((AH347+AI347+AG347)/3,0)</f>
        <v/>
      </c>
      <c r="AK347" s="47" t="n"/>
    </row>
    <row r="348" ht="15" customHeight="1">
      <c r="A348" s="83" t="n"/>
      <c r="B348" s="49" t="n"/>
      <c r="C348" s="49" t="n"/>
      <c r="D348" s="49" t="n"/>
      <c r="E348" s="43" t="n"/>
      <c r="F348" s="43" t="n"/>
      <c r="G348" s="44" t="n"/>
      <c r="H348" s="45" t="n"/>
      <c r="I348" s="171" t="n"/>
      <c r="J348" s="171" t="n"/>
      <c r="K348" s="171" t="n"/>
      <c r="L348" s="171" t="n"/>
      <c r="M348" s="171" t="n"/>
      <c r="N348" s="171" t="n"/>
      <c r="O348" s="171" t="n"/>
      <c r="P348" s="171" t="n"/>
      <c r="Q348" s="171" t="n"/>
      <c r="R348" s="172">
        <f>_xlfn.CEILING.MATH(SUM(I348:P348)*Q348)</f>
        <v/>
      </c>
      <c r="S348" s="173">
        <f>IF(S$3="YES",$R348*S$4/100,0)</f>
        <v/>
      </c>
      <c r="T348" s="173">
        <f>IF(T$3="YES",$R348*T$4/100,0)</f>
        <v/>
      </c>
      <c r="U348" s="173">
        <f>IF(U$3="YES",$R348*U$4/100,0)</f>
        <v/>
      </c>
      <c r="V348" s="173">
        <f>IF(V$3="YES",$R348*V$4/100,0)</f>
        <v/>
      </c>
      <c r="W348" s="173">
        <f>IF(W$3="YES",$R348*W$4/100,0)</f>
        <v/>
      </c>
      <c r="X348" s="173">
        <f>IF(X$3="YES",$R348*X$4/100,0)</f>
        <v/>
      </c>
      <c r="Y348" s="173">
        <f>IF(Y$3="YES",$R348*Y$4/100,0)</f>
        <v/>
      </c>
      <c r="Z348" s="173">
        <f>IF(Z$3="YES",$R348*Z$4/100,0)</f>
        <v/>
      </c>
      <c r="AA348" s="173">
        <f>IF(AA$3="YES",$R348*AA$4/100,0)</f>
        <v/>
      </c>
      <c r="AB348" s="173">
        <f>IF(AB$3="YES",$R348*AB$4/100,0)</f>
        <v/>
      </c>
      <c r="AC348" s="173">
        <f>$R348*AC$4/100</f>
        <v/>
      </c>
      <c r="AD348" s="172">
        <f>SUM(S348:AC348)</f>
        <v/>
      </c>
      <c r="AE348" s="172">
        <f>R348+AD348</f>
        <v/>
      </c>
      <c r="AF348" s="172">
        <f>IF(E348="Make",AE348,AE348/2)</f>
        <v/>
      </c>
      <c r="AG348" s="172">
        <f>((AF348-MOD(AF348,8))/8)+(IF(MOD(AF348,8)=0,0,IF(MOD(AF348,8)&gt;4,1,0.5)))</f>
        <v/>
      </c>
      <c r="AH348" s="174" t="n"/>
      <c r="AI348" s="174" t="n"/>
      <c r="AJ348" s="175">
        <f>ROUNDUP((AH348+AI348+AG348)/3,0)</f>
        <v/>
      </c>
      <c r="AK348" s="47" t="n"/>
    </row>
    <row r="349" ht="15" customHeight="1">
      <c r="A349" s="83" t="n"/>
      <c r="B349" s="49" t="n"/>
      <c r="C349" s="49" t="n"/>
      <c r="D349" s="49" t="n"/>
      <c r="E349" s="43" t="n"/>
      <c r="F349" s="43" t="n"/>
      <c r="G349" s="44" t="n"/>
      <c r="H349" s="45" t="n"/>
      <c r="I349" s="171" t="n"/>
      <c r="J349" s="171" t="n"/>
      <c r="K349" s="171" t="n"/>
      <c r="L349" s="171" t="n"/>
      <c r="M349" s="171" t="n"/>
      <c r="N349" s="171" t="n"/>
      <c r="O349" s="171" t="n"/>
      <c r="P349" s="171" t="n"/>
      <c r="Q349" s="171" t="n"/>
      <c r="R349" s="172">
        <f>_xlfn.CEILING.MATH(SUM(I349:P349)*Q349)</f>
        <v/>
      </c>
      <c r="S349" s="173">
        <f>IF(S$3="YES",$R349*S$4/100,0)</f>
        <v/>
      </c>
      <c r="T349" s="173">
        <f>IF(T$3="YES",$R349*T$4/100,0)</f>
        <v/>
      </c>
      <c r="U349" s="173">
        <f>IF(U$3="YES",$R349*U$4/100,0)</f>
        <v/>
      </c>
      <c r="V349" s="173">
        <f>IF(V$3="YES",$R349*V$4/100,0)</f>
        <v/>
      </c>
      <c r="W349" s="173">
        <f>IF(W$3="YES",$R349*W$4/100,0)</f>
        <v/>
      </c>
      <c r="X349" s="173">
        <f>IF(X$3="YES",$R349*X$4/100,0)</f>
        <v/>
      </c>
      <c r="Y349" s="173">
        <f>IF(Y$3="YES",$R349*Y$4/100,0)</f>
        <v/>
      </c>
      <c r="Z349" s="173">
        <f>IF(Z$3="YES",$R349*Z$4/100,0)</f>
        <v/>
      </c>
      <c r="AA349" s="173">
        <f>IF(AA$3="YES",$R349*AA$4/100,0)</f>
        <v/>
      </c>
      <c r="AB349" s="173">
        <f>IF(AB$3="YES",$R349*AB$4/100,0)</f>
        <v/>
      </c>
      <c r="AC349" s="173">
        <f>$R349*AC$4/100</f>
        <v/>
      </c>
      <c r="AD349" s="172">
        <f>SUM(S349:AC349)</f>
        <v/>
      </c>
      <c r="AE349" s="172">
        <f>R349+AD349</f>
        <v/>
      </c>
      <c r="AF349" s="172">
        <f>IF(E349="Make",AE349,AE349/2)</f>
        <v/>
      </c>
      <c r="AG349" s="172">
        <f>((AF349-MOD(AF349,8))/8)+(IF(MOD(AF349,8)=0,0,IF(MOD(AF349,8)&gt;4,1,0.5)))</f>
        <v/>
      </c>
      <c r="AH349" s="174" t="n"/>
      <c r="AI349" s="174" t="n"/>
      <c r="AJ349" s="175">
        <f>ROUNDUP((AH349+AI349+AG349)/3,0)</f>
        <v/>
      </c>
      <c r="AK349" s="47" t="n"/>
    </row>
    <row r="350" ht="15" customHeight="1">
      <c r="A350" s="83" t="n"/>
      <c r="B350" s="49" t="n"/>
      <c r="C350" s="49" t="n"/>
      <c r="D350" s="49" t="n"/>
      <c r="E350" s="43" t="n"/>
      <c r="F350" s="43" t="n"/>
      <c r="G350" s="44" t="n"/>
      <c r="H350" s="45" t="n"/>
      <c r="I350" s="171" t="n"/>
      <c r="J350" s="171" t="n"/>
      <c r="K350" s="171" t="n"/>
      <c r="L350" s="171" t="n"/>
      <c r="M350" s="171" t="n"/>
      <c r="N350" s="171" t="n"/>
      <c r="O350" s="171" t="n"/>
      <c r="P350" s="171" t="n"/>
      <c r="Q350" s="171" t="n"/>
      <c r="R350" s="172">
        <f>_xlfn.CEILING.MATH(SUM(I350:P350)*Q350)</f>
        <v/>
      </c>
      <c r="S350" s="173">
        <f>IF(S$3="YES",$R350*S$4/100,0)</f>
        <v/>
      </c>
      <c r="T350" s="173">
        <f>IF(T$3="YES",$R350*T$4/100,0)</f>
        <v/>
      </c>
      <c r="U350" s="173">
        <f>IF(U$3="YES",$R350*U$4/100,0)</f>
        <v/>
      </c>
      <c r="V350" s="173">
        <f>IF(V$3="YES",$R350*V$4/100,0)</f>
        <v/>
      </c>
      <c r="W350" s="173">
        <f>IF(W$3="YES",$R350*W$4/100,0)</f>
        <v/>
      </c>
      <c r="X350" s="173">
        <f>IF(X$3="YES",$R350*X$4/100,0)</f>
        <v/>
      </c>
      <c r="Y350" s="173">
        <f>IF(Y$3="YES",$R350*Y$4/100,0)</f>
        <v/>
      </c>
      <c r="Z350" s="173">
        <f>IF(Z$3="YES",$R350*Z$4/100,0)</f>
        <v/>
      </c>
      <c r="AA350" s="173">
        <f>IF(AA$3="YES",$R350*AA$4/100,0)</f>
        <v/>
      </c>
      <c r="AB350" s="173">
        <f>IF(AB$3="YES",$R350*AB$4/100,0)</f>
        <v/>
      </c>
      <c r="AC350" s="173">
        <f>$R350*AC$4/100</f>
        <v/>
      </c>
      <c r="AD350" s="172">
        <f>SUM(S350:AC350)</f>
        <v/>
      </c>
      <c r="AE350" s="172">
        <f>R350+AD350</f>
        <v/>
      </c>
      <c r="AF350" s="172">
        <f>IF(E350="Make",AE350,AE350/2)</f>
        <v/>
      </c>
      <c r="AG350" s="172">
        <f>((AF350-MOD(AF350,8))/8)+(IF(MOD(AF350,8)=0,0,IF(MOD(AF350,8)&gt;4,1,0.5)))</f>
        <v/>
      </c>
      <c r="AH350" s="174" t="n"/>
      <c r="AI350" s="174" t="n"/>
      <c r="AJ350" s="175">
        <f>ROUNDUP((AH350+AI350+AG350)/3,0)</f>
        <v/>
      </c>
      <c r="AK350" s="47" t="n"/>
    </row>
    <row r="351" ht="15" customHeight="1">
      <c r="A351" s="83" t="n"/>
      <c r="B351" s="49" t="n"/>
      <c r="C351" s="49" t="n"/>
      <c r="D351" s="49" t="n"/>
      <c r="E351" s="43" t="n"/>
      <c r="F351" s="43" t="n"/>
      <c r="G351" s="44" t="n"/>
      <c r="H351" s="45" t="n"/>
      <c r="I351" s="171" t="n"/>
      <c r="J351" s="171" t="n"/>
      <c r="K351" s="171" t="n"/>
      <c r="L351" s="171" t="n"/>
      <c r="M351" s="171" t="n"/>
      <c r="N351" s="171" t="n"/>
      <c r="O351" s="171" t="n"/>
      <c r="P351" s="171" t="n"/>
      <c r="Q351" s="171" t="n"/>
      <c r="R351" s="172">
        <f>_xlfn.CEILING.MATH(SUM(I351:P351)*Q351)</f>
        <v/>
      </c>
      <c r="S351" s="173">
        <f>IF(S$3="YES",$R351*S$4/100,0)</f>
        <v/>
      </c>
      <c r="T351" s="173">
        <f>IF(T$3="YES",$R351*T$4/100,0)</f>
        <v/>
      </c>
      <c r="U351" s="173">
        <f>IF(U$3="YES",$R351*U$4/100,0)</f>
        <v/>
      </c>
      <c r="V351" s="173">
        <f>IF(V$3="YES",$R351*V$4/100,0)</f>
        <v/>
      </c>
      <c r="W351" s="173">
        <f>IF(W$3="YES",$R351*W$4/100,0)</f>
        <v/>
      </c>
      <c r="X351" s="173">
        <f>IF(X$3="YES",$R351*X$4/100,0)</f>
        <v/>
      </c>
      <c r="Y351" s="173">
        <f>IF(Y$3="YES",$R351*Y$4/100,0)</f>
        <v/>
      </c>
      <c r="Z351" s="173">
        <f>IF(Z$3="YES",$R351*Z$4/100,0)</f>
        <v/>
      </c>
      <c r="AA351" s="173">
        <f>IF(AA$3="YES",$R351*AA$4/100,0)</f>
        <v/>
      </c>
      <c r="AB351" s="173">
        <f>IF(AB$3="YES",$R351*AB$4/100,0)</f>
        <v/>
      </c>
      <c r="AC351" s="173">
        <f>$R351*AC$4/100</f>
        <v/>
      </c>
      <c r="AD351" s="172">
        <f>SUM(S351:AC351)</f>
        <v/>
      </c>
      <c r="AE351" s="172">
        <f>R351+AD351</f>
        <v/>
      </c>
      <c r="AF351" s="172">
        <f>IF(E351="Make",AE351,AE351/2)</f>
        <v/>
      </c>
      <c r="AG351" s="172">
        <f>((AF351-MOD(AF351,8))/8)+(IF(MOD(AF351,8)=0,0,IF(MOD(AF351,8)&gt;4,1,0.5)))</f>
        <v/>
      </c>
      <c r="AH351" s="174" t="n"/>
      <c r="AI351" s="174" t="n"/>
      <c r="AJ351" s="175">
        <f>ROUNDUP((AH351+AI351+AG351)/3,0)</f>
        <v/>
      </c>
      <c r="AK351" s="47" t="n"/>
    </row>
    <row r="352" ht="15" customHeight="1">
      <c r="A352" s="83" t="n"/>
      <c r="B352" s="49" t="n"/>
      <c r="C352" s="49" t="n"/>
      <c r="D352" s="49" t="n"/>
      <c r="E352" s="43" t="n"/>
      <c r="F352" s="43" t="n"/>
      <c r="G352" s="44" t="n"/>
      <c r="H352" s="45" t="n"/>
      <c r="I352" s="171" t="n"/>
      <c r="J352" s="171" t="n"/>
      <c r="K352" s="171" t="n"/>
      <c r="L352" s="171" t="n"/>
      <c r="M352" s="171" t="n"/>
      <c r="N352" s="171" t="n"/>
      <c r="O352" s="171" t="n"/>
      <c r="P352" s="171" t="n"/>
      <c r="Q352" s="171" t="n"/>
      <c r="R352" s="172">
        <f>_xlfn.CEILING.MATH(SUM(I352:P352)*Q352)</f>
        <v/>
      </c>
      <c r="S352" s="173">
        <f>IF(S$3="YES",$R352*S$4/100,0)</f>
        <v/>
      </c>
      <c r="T352" s="173">
        <f>IF(T$3="YES",$R352*T$4/100,0)</f>
        <v/>
      </c>
      <c r="U352" s="173">
        <f>IF(U$3="YES",$R352*U$4/100,0)</f>
        <v/>
      </c>
      <c r="V352" s="173">
        <f>IF(V$3="YES",$R352*V$4/100,0)</f>
        <v/>
      </c>
      <c r="W352" s="173">
        <f>IF(W$3="YES",$R352*W$4/100,0)</f>
        <v/>
      </c>
      <c r="X352" s="173">
        <f>IF(X$3="YES",$R352*X$4/100,0)</f>
        <v/>
      </c>
      <c r="Y352" s="173">
        <f>IF(Y$3="YES",$R352*Y$4/100,0)</f>
        <v/>
      </c>
      <c r="Z352" s="173">
        <f>IF(Z$3="YES",$R352*Z$4/100,0)</f>
        <v/>
      </c>
      <c r="AA352" s="173">
        <f>IF(AA$3="YES",$R352*AA$4/100,0)</f>
        <v/>
      </c>
      <c r="AB352" s="173">
        <f>IF(AB$3="YES",$R352*AB$4/100,0)</f>
        <v/>
      </c>
      <c r="AC352" s="173">
        <f>$R352*AC$4/100</f>
        <v/>
      </c>
      <c r="AD352" s="172">
        <f>SUM(S352:AC352)</f>
        <v/>
      </c>
      <c r="AE352" s="172">
        <f>R352+AD352</f>
        <v/>
      </c>
      <c r="AF352" s="172">
        <f>IF(E352="Make",AE352,AE352/2)</f>
        <v/>
      </c>
      <c r="AG352" s="172">
        <f>((AF352-MOD(AF352,8))/8)+(IF(MOD(AF352,8)=0,0,IF(MOD(AF352,8)&gt;4,1,0.5)))</f>
        <v/>
      </c>
      <c r="AH352" s="174" t="n"/>
      <c r="AI352" s="174" t="n"/>
      <c r="AJ352" s="175">
        <f>ROUNDUP((AH352+AI352+AG352)/3,0)</f>
        <v/>
      </c>
      <c r="AK352" s="47" t="n"/>
    </row>
    <row r="353" ht="15" customHeight="1">
      <c r="A353" s="83" t="n"/>
      <c r="B353" s="49" t="n"/>
      <c r="C353" s="49" t="n"/>
      <c r="D353" s="49" t="n"/>
      <c r="E353" s="43" t="n"/>
      <c r="F353" s="43" t="n"/>
      <c r="G353" s="44" t="n"/>
      <c r="H353" s="45" t="n"/>
      <c r="I353" s="171" t="n"/>
      <c r="J353" s="171" t="n"/>
      <c r="K353" s="171" t="n"/>
      <c r="L353" s="171" t="n"/>
      <c r="M353" s="171" t="n"/>
      <c r="N353" s="171" t="n"/>
      <c r="O353" s="171" t="n"/>
      <c r="P353" s="171" t="n"/>
      <c r="Q353" s="171" t="n"/>
      <c r="R353" s="172">
        <f>_xlfn.CEILING.MATH(SUM(I353:P353)*Q353)</f>
        <v/>
      </c>
      <c r="S353" s="173">
        <f>IF(S$3="YES",$R353*S$4/100,0)</f>
        <v/>
      </c>
      <c r="T353" s="173">
        <f>IF(T$3="YES",$R353*T$4/100,0)</f>
        <v/>
      </c>
      <c r="U353" s="173">
        <f>IF(U$3="YES",$R353*U$4/100,0)</f>
        <v/>
      </c>
      <c r="V353" s="173">
        <f>IF(V$3="YES",$R353*V$4/100,0)</f>
        <v/>
      </c>
      <c r="W353" s="173">
        <f>IF(W$3="YES",$R353*W$4/100,0)</f>
        <v/>
      </c>
      <c r="X353" s="173">
        <f>IF(X$3="YES",$R353*X$4/100,0)</f>
        <v/>
      </c>
      <c r="Y353" s="173">
        <f>IF(Y$3="YES",$R353*Y$4/100,0)</f>
        <v/>
      </c>
      <c r="Z353" s="173">
        <f>IF(Z$3="YES",$R353*Z$4/100,0)</f>
        <v/>
      </c>
      <c r="AA353" s="173">
        <f>IF(AA$3="YES",$R353*AA$4/100,0)</f>
        <v/>
      </c>
      <c r="AB353" s="173">
        <f>IF(AB$3="YES",$R353*AB$4/100,0)</f>
        <v/>
      </c>
      <c r="AC353" s="173">
        <f>$R353*AC$4/100</f>
        <v/>
      </c>
      <c r="AD353" s="172">
        <f>SUM(S353:AC353)</f>
        <v/>
      </c>
      <c r="AE353" s="172">
        <f>R353+AD353</f>
        <v/>
      </c>
      <c r="AF353" s="172">
        <f>IF(E353="Make",AE353,AE353/2)</f>
        <v/>
      </c>
      <c r="AG353" s="172">
        <f>((AF353-MOD(AF353,8))/8)+(IF(MOD(AF353,8)=0,0,IF(MOD(AF353,8)&gt;4,1,0.5)))</f>
        <v/>
      </c>
      <c r="AH353" s="174" t="n"/>
      <c r="AI353" s="174" t="n"/>
      <c r="AJ353" s="175">
        <f>ROUNDUP((AH353+AI353+AG353)/3,0)</f>
        <v/>
      </c>
      <c r="AK353" s="47" t="n"/>
    </row>
    <row r="354" ht="15" customHeight="1">
      <c r="A354" s="83" t="n"/>
      <c r="B354" s="49" t="n"/>
      <c r="C354" s="49" t="n"/>
      <c r="D354" s="49" t="n"/>
      <c r="E354" s="43" t="n"/>
      <c r="F354" s="43" t="n"/>
      <c r="G354" s="44" t="n"/>
      <c r="H354" s="45" t="n"/>
      <c r="I354" s="171" t="n"/>
      <c r="J354" s="171" t="n"/>
      <c r="K354" s="171" t="n"/>
      <c r="L354" s="171" t="n"/>
      <c r="M354" s="171" t="n"/>
      <c r="N354" s="171" t="n"/>
      <c r="O354" s="171" t="n"/>
      <c r="P354" s="171" t="n"/>
      <c r="Q354" s="171" t="n"/>
      <c r="R354" s="172">
        <f>_xlfn.CEILING.MATH(SUM(I354:P354)*Q354)</f>
        <v/>
      </c>
      <c r="S354" s="173">
        <f>IF(S$3="YES",$R354*S$4/100,0)</f>
        <v/>
      </c>
      <c r="T354" s="173">
        <f>IF(T$3="YES",$R354*T$4/100,0)</f>
        <v/>
      </c>
      <c r="U354" s="173">
        <f>IF(U$3="YES",$R354*U$4/100,0)</f>
        <v/>
      </c>
      <c r="V354" s="173">
        <f>IF(V$3="YES",$R354*V$4/100,0)</f>
        <v/>
      </c>
      <c r="W354" s="173">
        <f>IF(W$3="YES",$R354*W$4/100,0)</f>
        <v/>
      </c>
      <c r="X354" s="173">
        <f>IF(X$3="YES",$R354*X$4/100,0)</f>
        <v/>
      </c>
      <c r="Y354" s="173">
        <f>IF(Y$3="YES",$R354*Y$4/100,0)</f>
        <v/>
      </c>
      <c r="Z354" s="173">
        <f>IF(Z$3="YES",$R354*Z$4/100,0)</f>
        <v/>
      </c>
      <c r="AA354" s="173">
        <f>IF(AA$3="YES",$R354*AA$4/100,0)</f>
        <v/>
      </c>
      <c r="AB354" s="173">
        <f>IF(AB$3="YES",$R354*AB$4/100,0)</f>
        <v/>
      </c>
      <c r="AC354" s="173">
        <f>$R354*AC$4/100</f>
        <v/>
      </c>
      <c r="AD354" s="172">
        <f>SUM(S354:AC354)</f>
        <v/>
      </c>
      <c r="AE354" s="172">
        <f>R354+AD354</f>
        <v/>
      </c>
      <c r="AF354" s="172">
        <f>IF(E354="Make",AE354,AE354/2)</f>
        <v/>
      </c>
      <c r="AG354" s="172">
        <f>((AF354-MOD(AF354,8))/8)+(IF(MOD(AF354,8)=0,0,IF(MOD(AF354,8)&gt;4,1,0.5)))</f>
        <v/>
      </c>
      <c r="AH354" s="174" t="n"/>
      <c r="AI354" s="174" t="n"/>
      <c r="AJ354" s="175">
        <f>ROUNDUP((AH354+AI354+AG354)/3,0)</f>
        <v/>
      </c>
      <c r="AK354" s="47" t="n"/>
    </row>
    <row r="355" ht="15" customHeight="1">
      <c r="A355" s="83" t="n"/>
      <c r="B355" s="49" t="n"/>
      <c r="C355" s="49" t="n"/>
      <c r="D355" s="49" t="n"/>
      <c r="E355" s="43" t="n"/>
      <c r="F355" s="43" t="n"/>
      <c r="G355" s="44" t="n"/>
      <c r="H355" s="45" t="n"/>
      <c r="I355" s="171" t="n"/>
      <c r="J355" s="171" t="n"/>
      <c r="K355" s="171" t="n"/>
      <c r="L355" s="171" t="n"/>
      <c r="M355" s="171" t="n"/>
      <c r="N355" s="171" t="n"/>
      <c r="O355" s="171" t="n"/>
      <c r="P355" s="171" t="n"/>
      <c r="Q355" s="171" t="n"/>
      <c r="R355" s="172">
        <f>_xlfn.CEILING.MATH(SUM(I355:P355)*Q355)</f>
        <v/>
      </c>
      <c r="S355" s="173">
        <f>IF(S$3="YES",$R355*S$4/100,0)</f>
        <v/>
      </c>
      <c r="T355" s="173">
        <f>IF(T$3="YES",$R355*T$4/100,0)</f>
        <v/>
      </c>
      <c r="U355" s="173">
        <f>IF(U$3="YES",$R355*U$4/100,0)</f>
        <v/>
      </c>
      <c r="V355" s="173">
        <f>IF(V$3="YES",$R355*V$4/100,0)</f>
        <v/>
      </c>
      <c r="W355" s="173">
        <f>IF(W$3="YES",$R355*W$4/100,0)</f>
        <v/>
      </c>
      <c r="X355" s="173">
        <f>IF(X$3="YES",$R355*X$4/100,0)</f>
        <v/>
      </c>
      <c r="Y355" s="173">
        <f>IF(Y$3="YES",$R355*Y$4/100,0)</f>
        <v/>
      </c>
      <c r="Z355" s="173">
        <f>IF(Z$3="YES",$R355*Z$4/100,0)</f>
        <v/>
      </c>
      <c r="AA355" s="173">
        <f>IF(AA$3="YES",$R355*AA$4/100,0)</f>
        <v/>
      </c>
      <c r="AB355" s="173">
        <f>IF(AB$3="YES",$R355*AB$4/100,0)</f>
        <v/>
      </c>
      <c r="AC355" s="173">
        <f>$R355*AC$4/100</f>
        <v/>
      </c>
      <c r="AD355" s="172">
        <f>SUM(S355:AC355)</f>
        <v/>
      </c>
      <c r="AE355" s="172">
        <f>R355+AD355</f>
        <v/>
      </c>
      <c r="AF355" s="172">
        <f>IF(E355="Make",AE355,AE355/2)</f>
        <v/>
      </c>
      <c r="AG355" s="172">
        <f>((AF355-MOD(AF355,8))/8)+(IF(MOD(AF355,8)=0,0,IF(MOD(AF355,8)&gt;4,1,0.5)))</f>
        <v/>
      </c>
      <c r="AH355" s="174" t="n"/>
      <c r="AI355" s="174" t="n"/>
      <c r="AJ355" s="175">
        <f>ROUNDUP((AH355+AI355+AG355)/3,0)</f>
        <v/>
      </c>
      <c r="AK355" s="47" t="n"/>
    </row>
    <row r="356" ht="15" customHeight="1">
      <c r="A356" s="83" t="n"/>
      <c r="B356" s="49" t="n"/>
      <c r="C356" s="49" t="n"/>
      <c r="D356" s="49" t="n"/>
      <c r="E356" s="43" t="n"/>
      <c r="F356" s="43" t="n"/>
      <c r="G356" s="44" t="n"/>
      <c r="H356" s="45" t="n"/>
      <c r="I356" s="171" t="n"/>
      <c r="J356" s="171" t="n"/>
      <c r="K356" s="171" t="n"/>
      <c r="L356" s="171" t="n"/>
      <c r="M356" s="171" t="n"/>
      <c r="N356" s="171" t="n"/>
      <c r="O356" s="171" t="n"/>
      <c r="P356" s="171" t="n"/>
      <c r="Q356" s="171" t="n"/>
      <c r="R356" s="172">
        <f>_xlfn.CEILING.MATH(SUM(I356:P356)*Q356)</f>
        <v/>
      </c>
      <c r="S356" s="173">
        <f>IF(S$3="YES",$R356*S$4/100,0)</f>
        <v/>
      </c>
      <c r="T356" s="173">
        <f>IF(T$3="YES",$R356*T$4/100,0)</f>
        <v/>
      </c>
      <c r="U356" s="173">
        <f>IF(U$3="YES",$R356*U$4/100,0)</f>
        <v/>
      </c>
      <c r="V356" s="173">
        <f>IF(V$3="YES",$R356*V$4/100,0)</f>
        <v/>
      </c>
      <c r="W356" s="173">
        <f>IF(W$3="YES",$R356*W$4/100,0)</f>
        <v/>
      </c>
      <c r="X356" s="173">
        <f>IF(X$3="YES",$R356*X$4/100,0)</f>
        <v/>
      </c>
      <c r="Y356" s="173">
        <f>IF(Y$3="YES",$R356*Y$4/100,0)</f>
        <v/>
      </c>
      <c r="Z356" s="173">
        <f>IF(Z$3="YES",$R356*Z$4/100,0)</f>
        <v/>
      </c>
      <c r="AA356" s="173">
        <f>IF(AA$3="YES",$R356*AA$4/100,0)</f>
        <v/>
      </c>
      <c r="AB356" s="173">
        <f>IF(AB$3="YES",$R356*AB$4/100,0)</f>
        <v/>
      </c>
      <c r="AC356" s="173">
        <f>$R356*AC$4/100</f>
        <v/>
      </c>
      <c r="AD356" s="172">
        <f>SUM(S356:AC356)</f>
        <v/>
      </c>
      <c r="AE356" s="172">
        <f>R356+AD356</f>
        <v/>
      </c>
      <c r="AF356" s="172">
        <f>IF(E356="Make",AE356,AE356/2)</f>
        <v/>
      </c>
      <c r="AG356" s="172">
        <f>((AF356-MOD(AF356,8))/8)+(IF(MOD(AF356,8)=0,0,IF(MOD(AF356,8)&gt;4,1,0.5)))</f>
        <v/>
      </c>
      <c r="AH356" s="174" t="n"/>
      <c r="AI356" s="174" t="n"/>
      <c r="AJ356" s="175">
        <f>ROUNDUP((AH356+AI356+AG356)/3,0)</f>
        <v/>
      </c>
      <c r="AK356" s="47" t="n"/>
    </row>
    <row r="357" ht="15" customHeight="1">
      <c r="A357" s="83" t="n"/>
      <c r="B357" s="49" t="n"/>
      <c r="C357" s="49" t="n"/>
      <c r="D357" s="49" t="n"/>
      <c r="E357" s="43" t="n"/>
      <c r="F357" s="43" t="n"/>
      <c r="G357" s="44" t="n"/>
      <c r="H357" s="45" t="n"/>
      <c r="I357" s="171" t="n"/>
      <c r="J357" s="171" t="n"/>
      <c r="K357" s="171" t="n"/>
      <c r="L357" s="171" t="n"/>
      <c r="M357" s="171" t="n"/>
      <c r="N357" s="171" t="n"/>
      <c r="O357" s="171" t="n"/>
      <c r="P357" s="171" t="n"/>
      <c r="Q357" s="171" t="n"/>
      <c r="R357" s="172">
        <f>_xlfn.CEILING.MATH(SUM(I357:P357)*Q357)</f>
        <v/>
      </c>
      <c r="S357" s="173">
        <f>IF(S$3="YES",$R357*S$4/100,0)</f>
        <v/>
      </c>
      <c r="T357" s="173">
        <f>IF(T$3="YES",$R357*T$4/100,0)</f>
        <v/>
      </c>
      <c r="U357" s="173">
        <f>IF(U$3="YES",$R357*U$4/100,0)</f>
        <v/>
      </c>
      <c r="V357" s="173">
        <f>IF(V$3="YES",$R357*V$4/100,0)</f>
        <v/>
      </c>
      <c r="W357" s="173">
        <f>IF(W$3="YES",$R357*W$4/100,0)</f>
        <v/>
      </c>
      <c r="X357" s="173">
        <f>IF(X$3="YES",$R357*X$4/100,0)</f>
        <v/>
      </c>
      <c r="Y357" s="173">
        <f>IF(Y$3="YES",$R357*Y$4/100,0)</f>
        <v/>
      </c>
      <c r="Z357" s="173">
        <f>IF(Z$3="YES",$R357*Z$4/100,0)</f>
        <v/>
      </c>
      <c r="AA357" s="173">
        <f>IF(AA$3="YES",$R357*AA$4/100,0)</f>
        <v/>
      </c>
      <c r="AB357" s="173">
        <f>IF(AB$3="YES",$R357*AB$4/100,0)</f>
        <v/>
      </c>
      <c r="AC357" s="173">
        <f>$R357*AC$4/100</f>
        <v/>
      </c>
      <c r="AD357" s="172">
        <f>SUM(S357:AC357)</f>
        <v/>
      </c>
      <c r="AE357" s="172">
        <f>R357+AD357</f>
        <v/>
      </c>
      <c r="AF357" s="172">
        <f>IF(E357="Make",AE357,AE357/2)</f>
        <v/>
      </c>
      <c r="AG357" s="172">
        <f>((AF357-MOD(AF357,8))/8)+(IF(MOD(AF357,8)=0,0,IF(MOD(AF357,8)&gt;4,1,0.5)))</f>
        <v/>
      </c>
      <c r="AH357" s="174" t="n"/>
      <c r="AI357" s="174" t="n"/>
      <c r="AJ357" s="175">
        <f>ROUNDUP((AH357+AI357+AG357)/3,0)</f>
        <v/>
      </c>
      <c r="AK357" s="47" t="n"/>
    </row>
    <row r="358" ht="15" customHeight="1">
      <c r="A358" s="83" t="n"/>
      <c r="B358" s="49" t="n"/>
      <c r="C358" s="49" t="n"/>
      <c r="D358" s="49" t="n"/>
      <c r="E358" s="43" t="n"/>
      <c r="F358" s="43" t="n"/>
      <c r="G358" s="44" t="n"/>
      <c r="H358" s="45" t="n"/>
      <c r="I358" s="171" t="n"/>
      <c r="J358" s="171" t="n"/>
      <c r="K358" s="171" t="n"/>
      <c r="L358" s="171" t="n"/>
      <c r="M358" s="171" t="n"/>
      <c r="N358" s="171" t="n"/>
      <c r="O358" s="171" t="n"/>
      <c r="P358" s="171" t="n"/>
      <c r="Q358" s="171" t="n"/>
      <c r="R358" s="172">
        <f>_xlfn.CEILING.MATH(SUM(I358:P358)*Q358)</f>
        <v/>
      </c>
      <c r="S358" s="173">
        <f>IF(S$3="YES",$R358*S$4/100,0)</f>
        <v/>
      </c>
      <c r="T358" s="173">
        <f>IF(T$3="YES",$R358*T$4/100,0)</f>
        <v/>
      </c>
      <c r="U358" s="173">
        <f>IF(U$3="YES",$R358*U$4/100,0)</f>
        <v/>
      </c>
      <c r="V358" s="173">
        <f>IF(V$3="YES",$R358*V$4/100,0)</f>
        <v/>
      </c>
      <c r="W358" s="173">
        <f>IF(W$3="YES",$R358*W$4/100,0)</f>
        <v/>
      </c>
      <c r="X358" s="173">
        <f>IF(X$3="YES",$R358*X$4/100,0)</f>
        <v/>
      </c>
      <c r="Y358" s="173">
        <f>IF(Y$3="YES",$R358*Y$4/100,0)</f>
        <v/>
      </c>
      <c r="Z358" s="173">
        <f>IF(Z$3="YES",$R358*Z$4/100,0)</f>
        <v/>
      </c>
      <c r="AA358" s="173">
        <f>IF(AA$3="YES",$R358*AA$4/100,0)</f>
        <v/>
      </c>
      <c r="AB358" s="173">
        <f>IF(AB$3="YES",$R358*AB$4/100,0)</f>
        <v/>
      </c>
      <c r="AC358" s="173">
        <f>$R358*AC$4/100</f>
        <v/>
      </c>
      <c r="AD358" s="172">
        <f>SUM(S358:AC358)</f>
        <v/>
      </c>
      <c r="AE358" s="172">
        <f>R358+AD358</f>
        <v/>
      </c>
      <c r="AF358" s="172">
        <f>IF(E358="Make",AE358,AE358/2)</f>
        <v/>
      </c>
      <c r="AG358" s="172">
        <f>((AF358-MOD(AF358,8))/8)+(IF(MOD(AF358,8)=0,0,IF(MOD(AF358,8)&gt;4,1,0.5)))</f>
        <v/>
      </c>
      <c r="AH358" s="174" t="n"/>
      <c r="AI358" s="174" t="n"/>
      <c r="AJ358" s="175">
        <f>ROUNDUP((AH358+AI358+AG358)/3,0)</f>
        <v/>
      </c>
      <c r="AK358" s="47" t="n"/>
    </row>
    <row r="359" ht="15" customHeight="1">
      <c r="A359" s="83" t="n"/>
      <c r="B359" s="49" t="n"/>
      <c r="C359" s="49" t="n"/>
      <c r="D359" s="49" t="n"/>
      <c r="E359" s="43" t="n"/>
      <c r="F359" s="43" t="n"/>
      <c r="G359" s="44" t="n"/>
      <c r="H359" s="45" t="n"/>
      <c r="I359" s="171" t="n"/>
      <c r="J359" s="171" t="n"/>
      <c r="K359" s="171" t="n"/>
      <c r="L359" s="171" t="n"/>
      <c r="M359" s="171" t="n"/>
      <c r="N359" s="171" t="n"/>
      <c r="O359" s="171" t="n"/>
      <c r="P359" s="171" t="n"/>
      <c r="Q359" s="171" t="n"/>
      <c r="R359" s="172">
        <f>_xlfn.CEILING.MATH(SUM(I359:P359)*Q359)</f>
        <v/>
      </c>
      <c r="S359" s="173">
        <f>IF(S$3="YES",$R359*S$4/100,0)</f>
        <v/>
      </c>
      <c r="T359" s="173">
        <f>IF(T$3="YES",$R359*T$4/100,0)</f>
        <v/>
      </c>
      <c r="U359" s="173">
        <f>IF(U$3="YES",$R359*U$4/100,0)</f>
        <v/>
      </c>
      <c r="V359" s="173">
        <f>IF(V$3="YES",$R359*V$4/100,0)</f>
        <v/>
      </c>
      <c r="W359" s="173">
        <f>IF(W$3="YES",$R359*W$4/100,0)</f>
        <v/>
      </c>
      <c r="X359" s="173">
        <f>IF(X$3="YES",$R359*X$4/100,0)</f>
        <v/>
      </c>
      <c r="Y359" s="173">
        <f>IF(Y$3="YES",$R359*Y$4/100,0)</f>
        <v/>
      </c>
      <c r="Z359" s="173">
        <f>IF(Z$3="YES",$R359*Z$4/100,0)</f>
        <v/>
      </c>
      <c r="AA359" s="173">
        <f>IF(AA$3="YES",$R359*AA$4/100,0)</f>
        <v/>
      </c>
      <c r="AB359" s="173">
        <f>IF(AB$3="YES",$R359*AB$4/100,0)</f>
        <v/>
      </c>
      <c r="AC359" s="173">
        <f>$R359*AC$4/100</f>
        <v/>
      </c>
      <c r="AD359" s="172">
        <f>SUM(S359:AC359)</f>
        <v/>
      </c>
      <c r="AE359" s="172">
        <f>R359+AD359</f>
        <v/>
      </c>
      <c r="AF359" s="172">
        <f>IF(E359="Make",AE359,AE359/2)</f>
        <v/>
      </c>
      <c r="AG359" s="172">
        <f>((AF359-MOD(AF359,8))/8)+(IF(MOD(AF359,8)=0,0,IF(MOD(AF359,8)&gt;4,1,0.5)))</f>
        <v/>
      </c>
      <c r="AH359" s="174" t="n"/>
      <c r="AI359" s="174" t="n"/>
      <c r="AJ359" s="175">
        <f>ROUNDUP((AH359+AI359+AG359)/3,0)</f>
        <v/>
      </c>
      <c r="AK359" s="47" t="n"/>
    </row>
    <row r="360" ht="15" customHeight="1">
      <c r="A360" s="83" t="n"/>
      <c r="B360" s="49" t="n"/>
      <c r="C360" s="49" t="n"/>
      <c r="D360" s="49" t="n"/>
      <c r="E360" s="43" t="n"/>
      <c r="F360" s="43" t="n"/>
      <c r="G360" s="44" t="n"/>
      <c r="H360" s="45" t="n"/>
      <c r="I360" s="171" t="n"/>
      <c r="J360" s="171" t="n"/>
      <c r="K360" s="171" t="n"/>
      <c r="L360" s="171" t="n"/>
      <c r="M360" s="171" t="n"/>
      <c r="N360" s="171" t="n"/>
      <c r="O360" s="171" t="n"/>
      <c r="P360" s="171" t="n"/>
      <c r="Q360" s="171" t="n"/>
      <c r="R360" s="172">
        <f>_xlfn.CEILING.MATH(SUM(I360:P360)*Q360)</f>
        <v/>
      </c>
      <c r="S360" s="173">
        <f>IF(S$3="YES",$R360*S$4/100,0)</f>
        <v/>
      </c>
      <c r="T360" s="173">
        <f>IF(T$3="YES",$R360*T$4/100,0)</f>
        <v/>
      </c>
      <c r="U360" s="173">
        <f>IF(U$3="YES",$R360*U$4/100,0)</f>
        <v/>
      </c>
      <c r="V360" s="173">
        <f>IF(V$3="YES",$R360*V$4/100,0)</f>
        <v/>
      </c>
      <c r="W360" s="173">
        <f>IF(W$3="YES",$R360*W$4/100,0)</f>
        <v/>
      </c>
      <c r="X360" s="173">
        <f>IF(X$3="YES",$R360*X$4/100,0)</f>
        <v/>
      </c>
      <c r="Y360" s="173">
        <f>IF(Y$3="YES",$R360*Y$4/100,0)</f>
        <v/>
      </c>
      <c r="Z360" s="173">
        <f>IF(Z$3="YES",$R360*Z$4/100,0)</f>
        <v/>
      </c>
      <c r="AA360" s="173">
        <f>IF(AA$3="YES",$R360*AA$4/100,0)</f>
        <v/>
      </c>
      <c r="AB360" s="173">
        <f>IF(AB$3="YES",$R360*AB$4/100,0)</f>
        <v/>
      </c>
      <c r="AC360" s="173">
        <f>$R360*AC$4/100</f>
        <v/>
      </c>
      <c r="AD360" s="172">
        <f>SUM(S360:AC360)</f>
        <v/>
      </c>
      <c r="AE360" s="172">
        <f>R360+AD360</f>
        <v/>
      </c>
      <c r="AF360" s="172">
        <f>IF(E360="Make",AE360,AE360/2)</f>
        <v/>
      </c>
      <c r="AG360" s="172">
        <f>((AF360-MOD(AF360,8))/8)+(IF(MOD(AF360,8)=0,0,IF(MOD(AF360,8)&gt;4,1,0.5)))</f>
        <v/>
      </c>
      <c r="AH360" s="174" t="n"/>
      <c r="AI360" s="174" t="n"/>
      <c r="AJ360" s="175">
        <f>ROUNDUP((AH360+AI360+AG360)/3,0)</f>
        <v/>
      </c>
      <c r="AK360" s="47" t="n"/>
    </row>
    <row r="361" ht="15" customHeight="1">
      <c r="A361" s="83" t="n"/>
      <c r="B361" s="49" t="n"/>
      <c r="C361" s="49" t="n"/>
      <c r="D361" s="49" t="n"/>
      <c r="E361" s="43" t="n"/>
      <c r="F361" s="43" t="n"/>
      <c r="G361" s="44" t="n"/>
      <c r="H361" s="45" t="n"/>
      <c r="I361" s="171" t="n"/>
      <c r="J361" s="171" t="n"/>
      <c r="K361" s="171" t="n"/>
      <c r="L361" s="171" t="n"/>
      <c r="M361" s="171" t="n"/>
      <c r="N361" s="171" t="n"/>
      <c r="O361" s="171" t="n"/>
      <c r="P361" s="171" t="n"/>
      <c r="Q361" s="171" t="n"/>
      <c r="R361" s="172">
        <f>_xlfn.CEILING.MATH(SUM(I361:P361)*Q361)</f>
        <v/>
      </c>
      <c r="S361" s="173">
        <f>IF(S$3="YES",$R361*S$4/100,0)</f>
        <v/>
      </c>
      <c r="T361" s="173">
        <f>IF(T$3="YES",$R361*T$4/100,0)</f>
        <v/>
      </c>
      <c r="U361" s="173">
        <f>IF(U$3="YES",$R361*U$4/100,0)</f>
        <v/>
      </c>
      <c r="V361" s="173">
        <f>IF(V$3="YES",$R361*V$4/100,0)</f>
        <v/>
      </c>
      <c r="W361" s="173">
        <f>IF(W$3="YES",$R361*W$4/100,0)</f>
        <v/>
      </c>
      <c r="X361" s="173">
        <f>IF(X$3="YES",$R361*X$4/100,0)</f>
        <v/>
      </c>
      <c r="Y361" s="173">
        <f>IF(Y$3="YES",$R361*Y$4/100,0)</f>
        <v/>
      </c>
      <c r="Z361" s="173">
        <f>IF(Z$3="YES",$R361*Z$4/100,0)</f>
        <v/>
      </c>
      <c r="AA361" s="173">
        <f>IF(AA$3="YES",$R361*AA$4/100,0)</f>
        <v/>
      </c>
      <c r="AB361" s="173">
        <f>IF(AB$3="YES",$R361*AB$4/100,0)</f>
        <v/>
      </c>
      <c r="AC361" s="173">
        <f>$R361*AC$4/100</f>
        <v/>
      </c>
      <c r="AD361" s="172">
        <f>SUM(S361:AC361)</f>
        <v/>
      </c>
      <c r="AE361" s="172">
        <f>R361+AD361</f>
        <v/>
      </c>
      <c r="AF361" s="172">
        <f>IF(E361="Make",AE361,AE361/2)</f>
        <v/>
      </c>
      <c r="AG361" s="172">
        <f>((AF361-MOD(AF361,8))/8)+(IF(MOD(AF361,8)=0,0,IF(MOD(AF361,8)&gt;4,1,0.5)))</f>
        <v/>
      </c>
      <c r="AH361" s="174" t="n"/>
      <c r="AI361" s="174" t="n"/>
      <c r="AJ361" s="175">
        <f>ROUNDUP((AH361+AI361+AG361)/3,0)</f>
        <v/>
      </c>
      <c r="AK361" s="47" t="n"/>
    </row>
    <row r="362" ht="15" customHeight="1">
      <c r="A362" s="83" t="n"/>
      <c r="B362" s="49" t="n"/>
      <c r="C362" s="49" t="n"/>
      <c r="D362" s="49" t="n"/>
      <c r="E362" s="43" t="n"/>
      <c r="F362" s="43" t="n"/>
      <c r="G362" s="44" t="n"/>
      <c r="H362" s="45" t="n"/>
      <c r="I362" s="171" t="n"/>
      <c r="J362" s="171" t="n"/>
      <c r="K362" s="171" t="n"/>
      <c r="L362" s="171" t="n"/>
      <c r="M362" s="171" t="n"/>
      <c r="N362" s="171" t="n"/>
      <c r="O362" s="171" t="n"/>
      <c r="P362" s="171" t="n"/>
      <c r="Q362" s="171" t="n"/>
      <c r="R362" s="172">
        <f>_xlfn.CEILING.MATH(SUM(I362:P362)*Q362)</f>
        <v/>
      </c>
      <c r="S362" s="173">
        <f>IF(S$3="YES",$R362*S$4/100,0)</f>
        <v/>
      </c>
      <c r="T362" s="173">
        <f>IF(T$3="YES",$R362*T$4/100,0)</f>
        <v/>
      </c>
      <c r="U362" s="173">
        <f>IF(U$3="YES",$R362*U$4/100,0)</f>
        <v/>
      </c>
      <c r="V362" s="173">
        <f>IF(V$3="YES",$R362*V$4/100,0)</f>
        <v/>
      </c>
      <c r="W362" s="173">
        <f>IF(W$3="YES",$R362*W$4/100,0)</f>
        <v/>
      </c>
      <c r="X362" s="173">
        <f>IF(X$3="YES",$R362*X$4/100,0)</f>
        <v/>
      </c>
      <c r="Y362" s="173">
        <f>IF(Y$3="YES",$R362*Y$4/100,0)</f>
        <v/>
      </c>
      <c r="Z362" s="173">
        <f>IF(Z$3="YES",$R362*Z$4/100,0)</f>
        <v/>
      </c>
      <c r="AA362" s="173">
        <f>IF(AA$3="YES",$R362*AA$4/100,0)</f>
        <v/>
      </c>
      <c r="AB362" s="173">
        <f>IF(AB$3="YES",$R362*AB$4/100,0)</f>
        <v/>
      </c>
      <c r="AC362" s="173">
        <f>$R362*AC$4/100</f>
        <v/>
      </c>
      <c r="AD362" s="172">
        <f>SUM(S362:AC362)</f>
        <v/>
      </c>
      <c r="AE362" s="172">
        <f>R362+AD362</f>
        <v/>
      </c>
      <c r="AF362" s="172">
        <f>IF(E362="Make",AE362,AE362/2)</f>
        <v/>
      </c>
      <c r="AG362" s="172">
        <f>((AF362-MOD(AF362,8))/8)+(IF(MOD(AF362,8)=0,0,IF(MOD(AF362,8)&gt;4,1,0.5)))</f>
        <v/>
      </c>
      <c r="AH362" s="174" t="n"/>
      <c r="AI362" s="174" t="n"/>
      <c r="AJ362" s="175">
        <f>ROUNDUP((AH362+AI362+AG362)/3,0)</f>
        <v/>
      </c>
      <c r="AK362" s="47" t="n"/>
    </row>
    <row r="363" ht="15" customHeight="1">
      <c r="A363" s="83" t="n"/>
      <c r="B363" s="49" t="n"/>
      <c r="C363" s="49" t="n"/>
      <c r="D363" s="49" t="n"/>
      <c r="E363" s="43" t="n"/>
      <c r="F363" s="43" t="n"/>
      <c r="G363" s="44" t="n"/>
      <c r="H363" s="45" t="n"/>
      <c r="I363" s="171" t="n"/>
      <c r="J363" s="171" t="n"/>
      <c r="K363" s="171" t="n"/>
      <c r="L363" s="171" t="n"/>
      <c r="M363" s="171" t="n"/>
      <c r="N363" s="171" t="n"/>
      <c r="O363" s="171" t="n"/>
      <c r="P363" s="171" t="n"/>
      <c r="Q363" s="171" t="n"/>
      <c r="R363" s="172">
        <f>_xlfn.CEILING.MATH(SUM(I363:P363)*Q363)</f>
        <v/>
      </c>
      <c r="S363" s="173">
        <f>IF(S$3="YES",$R363*S$4/100,0)</f>
        <v/>
      </c>
      <c r="T363" s="173">
        <f>IF(T$3="YES",$R363*T$4/100,0)</f>
        <v/>
      </c>
      <c r="U363" s="173">
        <f>IF(U$3="YES",$R363*U$4/100,0)</f>
        <v/>
      </c>
      <c r="V363" s="173">
        <f>IF(V$3="YES",$R363*V$4/100,0)</f>
        <v/>
      </c>
      <c r="W363" s="173">
        <f>IF(W$3="YES",$R363*W$4/100,0)</f>
        <v/>
      </c>
      <c r="X363" s="173">
        <f>IF(X$3="YES",$R363*X$4/100,0)</f>
        <v/>
      </c>
      <c r="Y363" s="173">
        <f>IF(Y$3="YES",$R363*Y$4/100,0)</f>
        <v/>
      </c>
      <c r="Z363" s="173">
        <f>IF(Z$3="YES",$R363*Z$4/100,0)</f>
        <v/>
      </c>
      <c r="AA363" s="173">
        <f>IF(AA$3="YES",$R363*AA$4/100,0)</f>
        <v/>
      </c>
      <c r="AB363" s="173">
        <f>IF(AB$3="YES",$R363*AB$4/100,0)</f>
        <v/>
      </c>
      <c r="AC363" s="173">
        <f>$R363*AC$4/100</f>
        <v/>
      </c>
      <c r="AD363" s="172">
        <f>SUM(S363:AC363)</f>
        <v/>
      </c>
      <c r="AE363" s="172">
        <f>R363+AD363</f>
        <v/>
      </c>
      <c r="AF363" s="172">
        <f>IF(E363="Make",AE363,AE363/2)</f>
        <v/>
      </c>
      <c r="AG363" s="172">
        <f>((AF363-MOD(AF363,8))/8)+(IF(MOD(AF363,8)=0,0,IF(MOD(AF363,8)&gt;4,1,0.5)))</f>
        <v/>
      </c>
      <c r="AH363" s="174" t="n"/>
      <c r="AI363" s="174" t="n"/>
      <c r="AJ363" s="175">
        <f>ROUNDUP((AH363+AI363+AG363)/3,0)</f>
        <v/>
      </c>
      <c r="AK363" s="47" t="n"/>
    </row>
    <row r="364" ht="15" customHeight="1">
      <c r="A364" s="83" t="n"/>
      <c r="B364" s="49" t="n"/>
      <c r="C364" s="49" t="n"/>
      <c r="D364" s="49" t="n"/>
      <c r="E364" s="43" t="n"/>
      <c r="F364" s="43" t="n"/>
      <c r="G364" s="44" t="n"/>
      <c r="H364" s="45" t="n"/>
      <c r="I364" s="171" t="n"/>
      <c r="J364" s="171" t="n"/>
      <c r="K364" s="171" t="n"/>
      <c r="L364" s="171" t="n"/>
      <c r="M364" s="171" t="n"/>
      <c r="N364" s="171" t="n"/>
      <c r="O364" s="171" t="n"/>
      <c r="P364" s="171" t="n"/>
      <c r="Q364" s="171" t="n"/>
      <c r="R364" s="172">
        <f>_xlfn.CEILING.MATH(SUM(I364:P364)*Q364)</f>
        <v/>
      </c>
      <c r="S364" s="173">
        <f>IF(S$3="YES",$R364*S$4/100,0)</f>
        <v/>
      </c>
      <c r="T364" s="173">
        <f>IF(T$3="YES",$R364*T$4/100,0)</f>
        <v/>
      </c>
      <c r="U364" s="173">
        <f>IF(U$3="YES",$R364*U$4/100,0)</f>
        <v/>
      </c>
      <c r="V364" s="173">
        <f>IF(V$3="YES",$R364*V$4/100,0)</f>
        <v/>
      </c>
      <c r="W364" s="173">
        <f>IF(W$3="YES",$R364*W$4/100,0)</f>
        <v/>
      </c>
      <c r="X364" s="173">
        <f>IF(X$3="YES",$R364*X$4/100,0)</f>
        <v/>
      </c>
      <c r="Y364" s="173">
        <f>IF(Y$3="YES",$R364*Y$4/100,0)</f>
        <v/>
      </c>
      <c r="Z364" s="173">
        <f>IF(Z$3="YES",$R364*Z$4/100,0)</f>
        <v/>
      </c>
      <c r="AA364" s="173">
        <f>IF(AA$3="YES",$R364*AA$4/100,0)</f>
        <v/>
      </c>
      <c r="AB364" s="173">
        <f>IF(AB$3="YES",$R364*AB$4/100,0)</f>
        <v/>
      </c>
      <c r="AC364" s="173">
        <f>$R364*AC$4/100</f>
        <v/>
      </c>
      <c r="AD364" s="172">
        <f>SUM(S364:AC364)</f>
        <v/>
      </c>
      <c r="AE364" s="172">
        <f>R364+AD364</f>
        <v/>
      </c>
      <c r="AF364" s="172">
        <f>IF(E364="Make",AE364,AE364/2)</f>
        <v/>
      </c>
      <c r="AG364" s="172">
        <f>((AF364-MOD(AF364,8))/8)+(IF(MOD(AF364,8)=0,0,IF(MOD(AF364,8)&gt;4,1,0.5)))</f>
        <v/>
      </c>
      <c r="AH364" s="174" t="n"/>
      <c r="AI364" s="174" t="n"/>
      <c r="AJ364" s="175">
        <f>ROUNDUP((AH364+AI364+AG364)/3,0)</f>
        <v/>
      </c>
      <c r="AK364" s="47" t="n"/>
    </row>
    <row r="365" ht="15" customHeight="1">
      <c r="A365" s="83" t="n"/>
      <c r="B365" s="49" t="n"/>
      <c r="C365" s="49" t="n"/>
      <c r="D365" s="49" t="n"/>
      <c r="E365" s="43" t="n"/>
      <c r="F365" s="43" t="n"/>
      <c r="G365" s="44" t="n"/>
      <c r="H365" s="45" t="n"/>
      <c r="I365" s="171" t="n"/>
      <c r="J365" s="171" t="n"/>
      <c r="K365" s="171" t="n"/>
      <c r="L365" s="171" t="n"/>
      <c r="M365" s="171" t="n"/>
      <c r="N365" s="171" t="n"/>
      <c r="O365" s="171" t="n"/>
      <c r="P365" s="171" t="n"/>
      <c r="Q365" s="171" t="n"/>
      <c r="R365" s="172">
        <f>_xlfn.CEILING.MATH(SUM(I365:P365)*Q365)</f>
        <v/>
      </c>
      <c r="S365" s="173">
        <f>IF(S$3="YES",$R365*S$4/100,0)</f>
        <v/>
      </c>
      <c r="T365" s="173">
        <f>IF(T$3="YES",$R365*T$4/100,0)</f>
        <v/>
      </c>
      <c r="U365" s="173">
        <f>IF(U$3="YES",$R365*U$4/100,0)</f>
        <v/>
      </c>
      <c r="V365" s="173">
        <f>IF(V$3="YES",$R365*V$4/100,0)</f>
        <v/>
      </c>
      <c r="W365" s="173">
        <f>IF(W$3="YES",$R365*W$4/100,0)</f>
        <v/>
      </c>
      <c r="X365" s="173">
        <f>IF(X$3="YES",$R365*X$4/100,0)</f>
        <v/>
      </c>
      <c r="Y365" s="173">
        <f>IF(Y$3="YES",$R365*Y$4/100,0)</f>
        <v/>
      </c>
      <c r="Z365" s="173">
        <f>IF(Z$3="YES",$R365*Z$4/100,0)</f>
        <v/>
      </c>
      <c r="AA365" s="173">
        <f>IF(AA$3="YES",$R365*AA$4/100,0)</f>
        <v/>
      </c>
      <c r="AB365" s="173">
        <f>IF(AB$3="YES",$R365*AB$4/100,0)</f>
        <v/>
      </c>
      <c r="AC365" s="173">
        <f>$R365*AC$4/100</f>
        <v/>
      </c>
      <c r="AD365" s="172">
        <f>SUM(S365:AC365)</f>
        <v/>
      </c>
      <c r="AE365" s="172">
        <f>R365+AD365</f>
        <v/>
      </c>
      <c r="AF365" s="172">
        <f>IF(E365="Make",AE365,AE365/2)</f>
        <v/>
      </c>
      <c r="AG365" s="172">
        <f>((AF365-MOD(AF365,8))/8)+(IF(MOD(AF365,8)=0,0,IF(MOD(AF365,8)&gt;4,1,0.5)))</f>
        <v/>
      </c>
      <c r="AH365" s="174" t="n"/>
      <c r="AI365" s="174" t="n"/>
      <c r="AJ365" s="175">
        <f>ROUNDUP((AH365+AI365+AG365)/3,0)</f>
        <v/>
      </c>
      <c r="AK365" s="47" t="n"/>
    </row>
    <row r="366" ht="15" customHeight="1">
      <c r="A366" s="83" t="n"/>
      <c r="B366" s="49" t="n"/>
      <c r="C366" s="49" t="n"/>
      <c r="D366" s="49" t="n"/>
      <c r="E366" s="43" t="n"/>
      <c r="F366" s="43" t="n"/>
      <c r="G366" s="44" t="n"/>
      <c r="H366" s="45" t="n"/>
      <c r="I366" s="171" t="n"/>
      <c r="J366" s="171" t="n"/>
      <c r="K366" s="171" t="n"/>
      <c r="L366" s="171" t="n"/>
      <c r="M366" s="171" t="n"/>
      <c r="N366" s="171" t="n"/>
      <c r="O366" s="171" t="n"/>
      <c r="P366" s="171" t="n"/>
      <c r="Q366" s="171" t="n"/>
      <c r="R366" s="172">
        <f>_xlfn.CEILING.MATH(SUM(I366:P366)*Q366)</f>
        <v/>
      </c>
      <c r="S366" s="173">
        <f>IF(S$3="YES",$R366*S$4/100,0)</f>
        <v/>
      </c>
      <c r="T366" s="173">
        <f>IF(T$3="YES",$R366*T$4/100,0)</f>
        <v/>
      </c>
      <c r="U366" s="173">
        <f>IF(U$3="YES",$R366*U$4/100,0)</f>
        <v/>
      </c>
      <c r="V366" s="173">
        <f>IF(V$3="YES",$R366*V$4/100,0)</f>
        <v/>
      </c>
      <c r="W366" s="173">
        <f>IF(W$3="YES",$R366*W$4/100,0)</f>
        <v/>
      </c>
      <c r="X366" s="173">
        <f>IF(X$3="YES",$R366*X$4/100,0)</f>
        <v/>
      </c>
      <c r="Y366" s="173">
        <f>IF(Y$3="YES",$R366*Y$4/100,0)</f>
        <v/>
      </c>
      <c r="Z366" s="173">
        <f>IF(Z$3="YES",$R366*Z$4/100,0)</f>
        <v/>
      </c>
      <c r="AA366" s="173">
        <f>IF(AA$3="YES",$R366*AA$4/100,0)</f>
        <v/>
      </c>
      <c r="AB366" s="173">
        <f>IF(AB$3="YES",$R366*AB$4/100,0)</f>
        <v/>
      </c>
      <c r="AC366" s="173">
        <f>$R366*AC$4/100</f>
        <v/>
      </c>
      <c r="AD366" s="172">
        <f>SUM(S366:AC366)</f>
        <v/>
      </c>
      <c r="AE366" s="172">
        <f>R366+AD366</f>
        <v/>
      </c>
      <c r="AF366" s="172">
        <f>IF(E366="Make",AE366,AE366/2)</f>
        <v/>
      </c>
      <c r="AG366" s="172">
        <f>((AF366-MOD(AF366,8))/8)+(IF(MOD(AF366,8)=0,0,IF(MOD(AF366,8)&gt;4,1,0.5)))</f>
        <v/>
      </c>
      <c r="AH366" s="174" t="n"/>
      <c r="AI366" s="174" t="n"/>
      <c r="AJ366" s="175">
        <f>ROUNDUP((AH366+AI366+AG366)/3,0)</f>
        <v/>
      </c>
      <c r="AK366" s="47" t="n"/>
    </row>
    <row r="367" ht="15" customHeight="1">
      <c r="A367" s="83" t="n"/>
      <c r="B367" s="49" t="n"/>
      <c r="C367" s="49" t="n"/>
      <c r="D367" s="49" t="n"/>
      <c r="E367" s="43" t="n"/>
      <c r="F367" s="43" t="n"/>
      <c r="G367" s="44" t="n"/>
      <c r="H367" s="45" t="n"/>
      <c r="I367" s="171" t="n"/>
      <c r="J367" s="171" t="n"/>
      <c r="K367" s="171" t="n"/>
      <c r="L367" s="171" t="n"/>
      <c r="M367" s="171" t="n"/>
      <c r="N367" s="171" t="n"/>
      <c r="O367" s="171" t="n"/>
      <c r="P367" s="171" t="n"/>
      <c r="Q367" s="171" t="n"/>
      <c r="R367" s="172">
        <f>_xlfn.CEILING.MATH(SUM(I367:P367)*Q367)</f>
        <v/>
      </c>
      <c r="S367" s="173">
        <f>IF(S$3="YES",$R367*S$4/100,0)</f>
        <v/>
      </c>
      <c r="T367" s="173">
        <f>IF(T$3="YES",$R367*T$4/100,0)</f>
        <v/>
      </c>
      <c r="U367" s="173">
        <f>IF(U$3="YES",$R367*U$4/100,0)</f>
        <v/>
      </c>
      <c r="V367" s="173">
        <f>IF(V$3="YES",$R367*V$4/100,0)</f>
        <v/>
      </c>
      <c r="W367" s="173">
        <f>IF(W$3="YES",$R367*W$4/100,0)</f>
        <v/>
      </c>
      <c r="X367" s="173">
        <f>IF(X$3="YES",$R367*X$4/100,0)</f>
        <v/>
      </c>
      <c r="Y367" s="173">
        <f>IF(Y$3="YES",$R367*Y$4/100,0)</f>
        <v/>
      </c>
      <c r="Z367" s="173">
        <f>IF(Z$3="YES",$R367*Z$4/100,0)</f>
        <v/>
      </c>
      <c r="AA367" s="173">
        <f>IF(AA$3="YES",$R367*AA$4/100,0)</f>
        <v/>
      </c>
      <c r="AB367" s="173">
        <f>IF(AB$3="YES",$R367*AB$4/100,0)</f>
        <v/>
      </c>
      <c r="AC367" s="173">
        <f>$R367*AC$4/100</f>
        <v/>
      </c>
      <c r="AD367" s="172">
        <f>SUM(S367:AC367)</f>
        <v/>
      </c>
      <c r="AE367" s="172">
        <f>R367+AD367</f>
        <v/>
      </c>
      <c r="AF367" s="172">
        <f>IF(E367="Make",AE367,AE367/2)</f>
        <v/>
      </c>
      <c r="AG367" s="172">
        <f>((AF367-MOD(AF367,8))/8)+(IF(MOD(AF367,8)=0,0,IF(MOD(AF367,8)&gt;4,1,0.5)))</f>
        <v/>
      </c>
      <c r="AH367" s="174" t="n"/>
      <c r="AI367" s="174" t="n"/>
      <c r="AJ367" s="175">
        <f>ROUNDUP((AH367+AI367+AG367)/3,0)</f>
        <v/>
      </c>
      <c r="AK367" s="47" t="n"/>
    </row>
    <row r="368" ht="15" customHeight="1">
      <c r="A368" s="83" t="n"/>
      <c r="B368" s="49" t="n"/>
      <c r="C368" s="49" t="n"/>
      <c r="D368" s="49" t="n"/>
      <c r="E368" s="43" t="n"/>
      <c r="F368" s="43" t="n"/>
      <c r="G368" s="44" t="n"/>
      <c r="H368" s="45" t="n"/>
      <c r="I368" s="171" t="n"/>
      <c r="J368" s="171" t="n"/>
      <c r="K368" s="171" t="n"/>
      <c r="L368" s="171" t="n"/>
      <c r="M368" s="171" t="n"/>
      <c r="N368" s="171" t="n"/>
      <c r="O368" s="171" t="n"/>
      <c r="P368" s="171" t="n"/>
      <c r="Q368" s="171" t="n"/>
      <c r="R368" s="172">
        <f>_xlfn.CEILING.MATH(SUM(I368:P368)*Q368)</f>
        <v/>
      </c>
      <c r="S368" s="173">
        <f>IF(S$3="YES",$R368*S$4/100,0)</f>
        <v/>
      </c>
      <c r="T368" s="173">
        <f>IF(T$3="YES",$R368*T$4/100,0)</f>
        <v/>
      </c>
      <c r="U368" s="173">
        <f>IF(U$3="YES",$R368*U$4/100,0)</f>
        <v/>
      </c>
      <c r="V368" s="173">
        <f>IF(V$3="YES",$R368*V$4/100,0)</f>
        <v/>
      </c>
      <c r="W368" s="173">
        <f>IF(W$3="YES",$R368*W$4/100,0)</f>
        <v/>
      </c>
      <c r="X368" s="173">
        <f>IF(X$3="YES",$R368*X$4/100,0)</f>
        <v/>
      </c>
      <c r="Y368" s="173">
        <f>IF(Y$3="YES",$R368*Y$4/100,0)</f>
        <v/>
      </c>
      <c r="Z368" s="173">
        <f>IF(Z$3="YES",$R368*Z$4/100,0)</f>
        <v/>
      </c>
      <c r="AA368" s="173">
        <f>IF(AA$3="YES",$R368*AA$4/100,0)</f>
        <v/>
      </c>
      <c r="AB368" s="173">
        <f>IF(AB$3="YES",$R368*AB$4/100,0)</f>
        <v/>
      </c>
      <c r="AC368" s="173">
        <f>$R368*AC$4/100</f>
        <v/>
      </c>
      <c r="AD368" s="172">
        <f>SUM(S368:AC368)</f>
        <v/>
      </c>
      <c r="AE368" s="172">
        <f>R368+AD368</f>
        <v/>
      </c>
      <c r="AF368" s="172">
        <f>IF(E368="Make",AE368,AE368/2)</f>
        <v/>
      </c>
      <c r="AG368" s="172">
        <f>((AF368-MOD(AF368,8))/8)+(IF(MOD(AF368,8)=0,0,IF(MOD(AF368,8)&gt;4,1,0.5)))</f>
        <v/>
      </c>
      <c r="AH368" s="174" t="n"/>
      <c r="AI368" s="174" t="n"/>
      <c r="AJ368" s="175">
        <f>ROUNDUP((AH368+AI368+AG368)/3,0)</f>
        <v/>
      </c>
      <c r="AK368" s="47" t="n"/>
    </row>
    <row r="369" ht="15" customHeight="1">
      <c r="A369" s="83" t="n"/>
      <c r="B369" s="49" t="n"/>
      <c r="C369" s="49" t="n"/>
      <c r="D369" s="49" t="n"/>
      <c r="E369" s="43" t="n"/>
      <c r="F369" s="43" t="n"/>
      <c r="G369" s="44" t="n"/>
      <c r="H369" s="45" t="n"/>
      <c r="I369" s="171" t="n"/>
      <c r="J369" s="171" t="n"/>
      <c r="K369" s="171" t="n"/>
      <c r="L369" s="171" t="n"/>
      <c r="M369" s="171" t="n"/>
      <c r="N369" s="171" t="n"/>
      <c r="O369" s="171" t="n"/>
      <c r="P369" s="171" t="n"/>
      <c r="Q369" s="171" t="n"/>
      <c r="R369" s="172">
        <f>_xlfn.CEILING.MATH(SUM(I369:P369)*Q369)</f>
        <v/>
      </c>
      <c r="S369" s="173">
        <f>IF(S$3="YES",$R369*S$4/100,0)</f>
        <v/>
      </c>
      <c r="T369" s="173">
        <f>IF(T$3="YES",$R369*T$4/100,0)</f>
        <v/>
      </c>
      <c r="U369" s="173">
        <f>IF(U$3="YES",$R369*U$4/100,0)</f>
        <v/>
      </c>
      <c r="V369" s="173">
        <f>IF(V$3="YES",$R369*V$4/100,0)</f>
        <v/>
      </c>
      <c r="W369" s="173">
        <f>IF(W$3="YES",$R369*W$4/100,0)</f>
        <v/>
      </c>
      <c r="X369" s="173">
        <f>IF(X$3="YES",$R369*X$4/100,0)</f>
        <v/>
      </c>
      <c r="Y369" s="173">
        <f>IF(Y$3="YES",$R369*Y$4/100,0)</f>
        <v/>
      </c>
      <c r="Z369" s="173">
        <f>IF(Z$3="YES",$R369*Z$4/100,0)</f>
        <v/>
      </c>
      <c r="AA369" s="173">
        <f>IF(AA$3="YES",$R369*AA$4/100,0)</f>
        <v/>
      </c>
      <c r="AB369" s="173">
        <f>IF(AB$3="YES",$R369*AB$4/100,0)</f>
        <v/>
      </c>
      <c r="AC369" s="173">
        <f>$R369*AC$4/100</f>
        <v/>
      </c>
      <c r="AD369" s="172">
        <f>SUM(S369:AC369)</f>
        <v/>
      </c>
      <c r="AE369" s="172">
        <f>R369+AD369</f>
        <v/>
      </c>
      <c r="AF369" s="172">
        <f>IF(E369="Make",AE369,AE369/2)</f>
        <v/>
      </c>
      <c r="AG369" s="172">
        <f>((AF369-MOD(AF369,8))/8)+(IF(MOD(AF369,8)=0,0,IF(MOD(AF369,8)&gt;4,1,0.5)))</f>
        <v/>
      </c>
      <c r="AH369" s="174" t="n"/>
      <c r="AI369" s="174" t="n"/>
      <c r="AJ369" s="175">
        <f>ROUNDUP((AH369+AI369+AG369)/3,0)</f>
        <v/>
      </c>
      <c r="AK369" s="47" t="n"/>
    </row>
    <row r="370" ht="15" customHeight="1">
      <c r="A370" s="83" t="n"/>
      <c r="B370" s="49" t="n"/>
      <c r="C370" s="49" t="n"/>
      <c r="D370" s="49" t="n"/>
      <c r="E370" s="43" t="n"/>
      <c r="F370" s="43" t="n"/>
      <c r="G370" s="44" t="n"/>
      <c r="H370" s="45" t="n"/>
      <c r="I370" s="171" t="n"/>
      <c r="J370" s="171" t="n"/>
      <c r="K370" s="171" t="n"/>
      <c r="L370" s="171" t="n"/>
      <c r="M370" s="171" t="n"/>
      <c r="N370" s="171" t="n"/>
      <c r="O370" s="171" t="n"/>
      <c r="P370" s="171" t="n"/>
      <c r="Q370" s="171" t="n"/>
      <c r="R370" s="172">
        <f>_xlfn.CEILING.MATH(SUM(I370:P370)*Q370)</f>
        <v/>
      </c>
      <c r="S370" s="173">
        <f>IF(S$3="YES",$R370*S$4/100,0)</f>
        <v/>
      </c>
      <c r="T370" s="173">
        <f>IF(T$3="YES",$R370*T$4/100,0)</f>
        <v/>
      </c>
      <c r="U370" s="173">
        <f>IF(U$3="YES",$R370*U$4/100,0)</f>
        <v/>
      </c>
      <c r="V370" s="173">
        <f>IF(V$3="YES",$R370*V$4/100,0)</f>
        <v/>
      </c>
      <c r="W370" s="173">
        <f>IF(W$3="YES",$R370*W$4/100,0)</f>
        <v/>
      </c>
      <c r="X370" s="173">
        <f>IF(X$3="YES",$R370*X$4/100,0)</f>
        <v/>
      </c>
      <c r="Y370" s="173">
        <f>IF(Y$3="YES",$R370*Y$4/100,0)</f>
        <v/>
      </c>
      <c r="Z370" s="173">
        <f>IF(Z$3="YES",$R370*Z$4/100,0)</f>
        <v/>
      </c>
      <c r="AA370" s="173">
        <f>IF(AA$3="YES",$R370*AA$4/100,0)</f>
        <v/>
      </c>
      <c r="AB370" s="173">
        <f>IF(AB$3="YES",$R370*AB$4/100,0)</f>
        <v/>
      </c>
      <c r="AC370" s="173">
        <f>$R370*AC$4/100</f>
        <v/>
      </c>
      <c r="AD370" s="172">
        <f>SUM(S370:AC370)</f>
        <v/>
      </c>
      <c r="AE370" s="172">
        <f>R370+AD370</f>
        <v/>
      </c>
      <c r="AF370" s="172">
        <f>IF(E370="Make",AE370,AE370/2)</f>
        <v/>
      </c>
      <c r="AG370" s="172">
        <f>((AF370-MOD(AF370,8))/8)+(IF(MOD(AF370,8)=0,0,IF(MOD(AF370,8)&gt;4,1,0.5)))</f>
        <v/>
      </c>
      <c r="AH370" s="174" t="n"/>
      <c r="AI370" s="174" t="n"/>
      <c r="AJ370" s="175">
        <f>ROUNDUP((AH370+AI370+AG370)/3,0)</f>
        <v/>
      </c>
      <c r="AK370" s="47" t="n"/>
    </row>
    <row r="371" ht="15" customHeight="1">
      <c r="A371" s="83" t="n"/>
      <c r="B371" s="49" t="n"/>
      <c r="C371" s="49" t="n"/>
      <c r="D371" s="49" t="n"/>
      <c r="E371" s="43" t="n"/>
      <c r="F371" s="43" t="n"/>
      <c r="G371" s="44" t="n"/>
      <c r="H371" s="45" t="n"/>
      <c r="I371" s="171" t="n"/>
      <c r="J371" s="171" t="n"/>
      <c r="K371" s="171" t="n"/>
      <c r="L371" s="171" t="n"/>
      <c r="M371" s="171" t="n"/>
      <c r="N371" s="171" t="n"/>
      <c r="O371" s="171" t="n"/>
      <c r="P371" s="171" t="n"/>
      <c r="Q371" s="171" t="n"/>
      <c r="R371" s="172">
        <f>_xlfn.CEILING.MATH(SUM(I371:P371)*Q371)</f>
        <v/>
      </c>
      <c r="S371" s="173">
        <f>IF(S$3="YES",$R371*S$4/100,0)</f>
        <v/>
      </c>
      <c r="T371" s="173">
        <f>IF(T$3="YES",$R371*T$4/100,0)</f>
        <v/>
      </c>
      <c r="U371" s="173">
        <f>IF(U$3="YES",$R371*U$4/100,0)</f>
        <v/>
      </c>
      <c r="V371" s="173">
        <f>IF(V$3="YES",$R371*V$4/100,0)</f>
        <v/>
      </c>
      <c r="W371" s="173">
        <f>IF(W$3="YES",$R371*W$4/100,0)</f>
        <v/>
      </c>
      <c r="X371" s="173">
        <f>IF(X$3="YES",$R371*X$4/100,0)</f>
        <v/>
      </c>
      <c r="Y371" s="173">
        <f>IF(Y$3="YES",$R371*Y$4/100,0)</f>
        <v/>
      </c>
      <c r="Z371" s="173">
        <f>IF(Z$3="YES",$R371*Z$4/100,0)</f>
        <v/>
      </c>
      <c r="AA371" s="173">
        <f>IF(AA$3="YES",$R371*AA$4/100,0)</f>
        <v/>
      </c>
      <c r="AB371" s="173">
        <f>IF(AB$3="YES",$R371*AB$4/100,0)</f>
        <v/>
      </c>
      <c r="AC371" s="173">
        <f>$R371*AC$4/100</f>
        <v/>
      </c>
      <c r="AD371" s="172">
        <f>SUM(S371:AC371)</f>
        <v/>
      </c>
      <c r="AE371" s="172">
        <f>R371+AD371</f>
        <v/>
      </c>
      <c r="AF371" s="172">
        <f>IF(E371="Make",AE371,AE371/2)</f>
        <v/>
      </c>
      <c r="AG371" s="172">
        <f>((AF371-MOD(AF371,8))/8)+(IF(MOD(AF371,8)=0,0,IF(MOD(AF371,8)&gt;4,1,0.5)))</f>
        <v/>
      </c>
      <c r="AH371" s="174" t="n"/>
      <c r="AI371" s="174" t="n"/>
      <c r="AJ371" s="175">
        <f>ROUNDUP((AH371+AI371+AG371)/3,0)</f>
        <v/>
      </c>
      <c r="AK371" s="47" t="n"/>
    </row>
    <row r="372" ht="15" customHeight="1">
      <c r="A372" s="83" t="n"/>
      <c r="B372" s="49" t="n"/>
      <c r="C372" s="49" t="n"/>
      <c r="D372" s="49" t="n"/>
      <c r="E372" s="43" t="n"/>
      <c r="F372" s="43" t="n"/>
      <c r="G372" s="44" t="n"/>
      <c r="H372" s="45" t="n"/>
      <c r="I372" s="171" t="n"/>
      <c r="J372" s="171" t="n"/>
      <c r="K372" s="171" t="n"/>
      <c r="L372" s="171" t="n"/>
      <c r="M372" s="171" t="n"/>
      <c r="N372" s="171" t="n"/>
      <c r="O372" s="171" t="n"/>
      <c r="P372" s="171" t="n"/>
      <c r="Q372" s="171" t="n"/>
      <c r="R372" s="172">
        <f>_xlfn.CEILING.MATH(SUM(I372:P372)*Q372)</f>
        <v/>
      </c>
      <c r="S372" s="173">
        <f>IF(S$3="YES",$R372*S$4/100,0)</f>
        <v/>
      </c>
      <c r="T372" s="173">
        <f>IF(T$3="YES",$R372*T$4/100,0)</f>
        <v/>
      </c>
      <c r="U372" s="173">
        <f>IF(U$3="YES",$R372*U$4/100,0)</f>
        <v/>
      </c>
      <c r="V372" s="173">
        <f>IF(V$3="YES",$R372*V$4/100,0)</f>
        <v/>
      </c>
      <c r="W372" s="173">
        <f>IF(W$3="YES",$R372*W$4/100,0)</f>
        <v/>
      </c>
      <c r="X372" s="173">
        <f>IF(X$3="YES",$R372*X$4/100,0)</f>
        <v/>
      </c>
      <c r="Y372" s="173">
        <f>IF(Y$3="YES",$R372*Y$4/100,0)</f>
        <v/>
      </c>
      <c r="Z372" s="173">
        <f>IF(Z$3="YES",$R372*Z$4/100,0)</f>
        <v/>
      </c>
      <c r="AA372" s="173">
        <f>IF(AA$3="YES",$R372*AA$4/100,0)</f>
        <v/>
      </c>
      <c r="AB372" s="173">
        <f>IF(AB$3="YES",$R372*AB$4/100,0)</f>
        <v/>
      </c>
      <c r="AC372" s="173">
        <f>$R372*AC$4/100</f>
        <v/>
      </c>
      <c r="AD372" s="172">
        <f>SUM(S372:AC372)</f>
        <v/>
      </c>
      <c r="AE372" s="172">
        <f>R372+AD372</f>
        <v/>
      </c>
      <c r="AF372" s="172">
        <f>IF(E372="Make",AE372,AE372/2)</f>
        <v/>
      </c>
      <c r="AG372" s="172">
        <f>((AF372-MOD(AF372,8))/8)+(IF(MOD(AF372,8)=0,0,IF(MOD(AF372,8)&gt;4,1,0.5)))</f>
        <v/>
      </c>
      <c r="AH372" s="174" t="n"/>
      <c r="AI372" s="174" t="n"/>
      <c r="AJ372" s="175">
        <f>ROUNDUP((AH372+AI372+AG372)/3,0)</f>
        <v/>
      </c>
      <c r="AK372" s="47" t="n"/>
    </row>
    <row r="373" ht="15" customHeight="1">
      <c r="A373" s="83" t="n"/>
      <c r="B373" s="49" t="n"/>
      <c r="C373" s="49" t="n"/>
      <c r="D373" s="49" t="n"/>
      <c r="E373" s="43" t="n"/>
      <c r="F373" s="43" t="n"/>
      <c r="G373" s="44" t="n"/>
      <c r="H373" s="45" t="n"/>
      <c r="I373" s="171" t="n"/>
      <c r="J373" s="171" t="n"/>
      <c r="K373" s="171" t="n"/>
      <c r="L373" s="171" t="n"/>
      <c r="M373" s="171" t="n"/>
      <c r="N373" s="171" t="n"/>
      <c r="O373" s="171" t="n"/>
      <c r="P373" s="171" t="n"/>
      <c r="Q373" s="171" t="n"/>
      <c r="R373" s="172">
        <f>_xlfn.CEILING.MATH(SUM(I373:P373)*Q373)</f>
        <v/>
      </c>
      <c r="S373" s="173">
        <f>IF(S$3="YES",$R373*S$4/100,0)</f>
        <v/>
      </c>
      <c r="T373" s="173">
        <f>IF(T$3="YES",$R373*T$4/100,0)</f>
        <v/>
      </c>
      <c r="U373" s="173">
        <f>IF(U$3="YES",$R373*U$4/100,0)</f>
        <v/>
      </c>
      <c r="V373" s="173">
        <f>IF(V$3="YES",$R373*V$4/100,0)</f>
        <v/>
      </c>
      <c r="W373" s="173">
        <f>IF(W$3="YES",$R373*W$4/100,0)</f>
        <v/>
      </c>
      <c r="X373" s="173">
        <f>IF(X$3="YES",$R373*X$4/100,0)</f>
        <v/>
      </c>
      <c r="Y373" s="173">
        <f>IF(Y$3="YES",$R373*Y$4/100,0)</f>
        <v/>
      </c>
      <c r="Z373" s="173">
        <f>IF(Z$3="YES",$R373*Z$4/100,0)</f>
        <v/>
      </c>
      <c r="AA373" s="173">
        <f>IF(AA$3="YES",$R373*AA$4/100,0)</f>
        <v/>
      </c>
      <c r="AB373" s="173">
        <f>IF(AB$3="YES",$R373*AB$4/100,0)</f>
        <v/>
      </c>
      <c r="AC373" s="173">
        <f>$R373*AC$4/100</f>
        <v/>
      </c>
      <c r="AD373" s="172">
        <f>SUM(S373:AC373)</f>
        <v/>
      </c>
      <c r="AE373" s="172">
        <f>R373+AD373</f>
        <v/>
      </c>
      <c r="AF373" s="172">
        <f>IF(E373="Make",AE373,AE373/2)</f>
        <v/>
      </c>
      <c r="AG373" s="172">
        <f>((AF373-MOD(AF373,8))/8)+(IF(MOD(AF373,8)=0,0,IF(MOD(AF373,8)&gt;4,1,0.5)))</f>
        <v/>
      </c>
      <c r="AH373" s="174" t="n"/>
      <c r="AI373" s="174" t="n"/>
      <c r="AJ373" s="175">
        <f>ROUNDUP((AH373+AI373+AG373)/3,0)</f>
        <v/>
      </c>
      <c r="AK373" s="47" t="n"/>
    </row>
    <row r="374" ht="15" customHeight="1">
      <c r="A374" s="83" t="n"/>
      <c r="B374" s="49" t="n"/>
      <c r="C374" s="49" t="n"/>
      <c r="D374" s="49" t="n"/>
      <c r="E374" s="43" t="n"/>
      <c r="F374" s="43" t="n"/>
      <c r="G374" s="44" t="n"/>
      <c r="H374" s="45" t="n"/>
      <c r="I374" s="171" t="n"/>
      <c r="J374" s="171" t="n"/>
      <c r="K374" s="171" t="n"/>
      <c r="L374" s="171" t="n"/>
      <c r="M374" s="171" t="n"/>
      <c r="N374" s="171" t="n"/>
      <c r="O374" s="171" t="n"/>
      <c r="P374" s="171" t="n"/>
      <c r="Q374" s="171" t="n"/>
      <c r="R374" s="172">
        <f>_xlfn.CEILING.MATH(SUM(I374:P374)*Q374)</f>
        <v/>
      </c>
      <c r="S374" s="173">
        <f>IF(S$3="YES",$R374*S$4/100,0)</f>
        <v/>
      </c>
      <c r="T374" s="173">
        <f>IF(T$3="YES",$R374*T$4/100,0)</f>
        <v/>
      </c>
      <c r="U374" s="173">
        <f>IF(U$3="YES",$R374*U$4/100,0)</f>
        <v/>
      </c>
      <c r="V374" s="173">
        <f>IF(V$3="YES",$R374*V$4/100,0)</f>
        <v/>
      </c>
      <c r="W374" s="173">
        <f>IF(W$3="YES",$R374*W$4/100,0)</f>
        <v/>
      </c>
      <c r="X374" s="173">
        <f>IF(X$3="YES",$R374*X$4/100,0)</f>
        <v/>
      </c>
      <c r="Y374" s="173">
        <f>IF(Y$3="YES",$R374*Y$4/100,0)</f>
        <v/>
      </c>
      <c r="Z374" s="173">
        <f>IF(Z$3="YES",$R374*Z$4/100,0)</f>
        <v/>
      </c>
      <c r="AA374" s="173">
        <f>IF(AA$3="YES",$R374*AA$4/100,0)</f>
        <v/>
      </c>
      <c r="AB374" s="173">
        <f>IF(AB$3="YES",$R374*AB$4/100,0)</f>
        <v/>
      </c>
      <c r="AC374" s="173">
        <f>$R374*AC$4/100</f>
        <v/>
      </c>
      <c r="AD374" s="172">
        <f>SUM(S374:AC374)</f>
        <v/>
      </c>
      <c r="AE374" s="172">
        <f>R374+AD374</f>
        <v/>
      </c>
      <c r="AF374" s="172">
        <f>IF(E374="Make",AE374,AE374/2)</f>
        <v/>
      </c>
      <c r="AG374" s="172">
        <f>((AF374-MOD(AF374,8))/8)+(IF(MOD(AF374,8)=0,0,IF(MOD(AF374,8)&gt;4,1,0.5)))</f>
        <v/>
      </c>
      <c r="AH374" s="174" t="n"/>
      <c r="AI374" s="174" t="n"/>
      <c r="AJ374" s="175">
        <f>ROUNDUP((AH374+AI374+AG374)/3,0)</f>
        <v/>
      </c>
      <c r="AK374" s="47" t="n"/>
    </row>
    <row r="375" ht="15" customHeight="1">
      <c r="A375" s="83" t="n"/>
      <c r="B375" s="49" t="n"/>
      <c r="C375" s="49" t="n"/>
      <c r="D375" s="49" t="n"/>
      <c r="E375" s="43" t="n"/>
      <c r="F375" s="43" t="n"/>
      <c r="G375" s="44" t="n"/>
      <c r="H375" s="45" t="n"/>
      <c r="I375" s="171" t="n"/>
      <c r="J375" s="171" t="n"/>
      <c r="K375" s="171" t="n"/>
      <c r="L375" s="171" t="n"/>
      <c r="M375" s="171" t="n"/>
      <c r="N375" s="171" t="n"/>
      <c r="O375" s="171" t="n"/>
      <c r="P375" s="171" t="n"/>
      <c r="Q375" s="171" t="n"/>
      <c r="R375" s="172">
        <f>_xlfn.CEILING.MATH(SUM(I375:P375)*Q375)</f>
        <v/>
      </c>
      <c r="S375" s="173">
        <f>IF(S$3="YES",$R375*S$4/100,0)</f>
        <v/>
      </c>
      <c r="T375" s="173">
        <f>IF(T$3="YES",$R375*T$4/100,0)</f>
        <v/>
      </c>
      <c r="U375" s="173">
        <f>IF(U$3="YES",$R375*U$4/100,0)</f>
        <v/>
      </c>
      <c r="V375" s="173">
        <f>IF(V$3="YES",$R375*V$4/100,0)</f>
        <v/>
      </c>
      <c r="W375" s="173">
        <f>IF(W$3="YES",$R375*W$4/100,0)</f>
        <v/>
      </c>
      <c r="X375" s="173">
        <f>IF(X$3="YES",$R375*X$4/100,0)</f>
        <v/>
      </c>
      <c r="Y375" s="173">
        <f>IF(Y$3="YES",$R375*Y$4/100,0)</f>
        <v/>
      </c>
      <c r="Z375" s="173">
        <f>IF(Z$3="YES",$R375*Z$4/100,0)</f>
        <v/>
      </c>
      <c r="AA375" s="173">
        <f>IF(AA$3="YES",$R375*AA$4/100,0)</f>
        <v/>
      </c>
      <c r="AB375" s="173">
        <f>IF(AB$3="YES",$R375*AB$4/100,0)</f>
        <v/>
      </c>
      <c r="AC375" s="173">
        <f>$R375*AC$4/100</f>
        <v/>
      </c>
      <c r="AD375" s="172">
        <f>SUM(S375:AC375)</f>
        <v/>
      </c>
      <c r="AE375" s="172">
        <f>R375+AD375</f>
        <v/>
      </c>
      <c r="AF375" s="172">
        <f>IF(E375="Make",AE375,AE375/2)</f>
        <v/>
      </c>
      <c r="AG375" s="172">
        <f>((AF375-MOD(AF375,8))/8)+(IF(MOD(AF375,8)=0,0,IF(MOD(AF375,8)&gt;4,1,0.5)))</f>
        <v/>
      </c>
      <c r="AH375" s="174" t="n"/>
      <c r="AI375" s="174" t="n"/>
      <c r="AJ375" s="175">
        <f>ROUNDUP((AH375+AI375+AG375)/3,0)</f>
        <v/>
      </c>
      <c r="AK375" s="47" t="n"/>
    </row>
    <row r="376" ht="15" customHeight="1">
      <c r="A376" s="83" t="n"/>
      <c r="B376" s="49" t="n"/>
      <c r="C376" s="49" t="n"/>
      <c r="D376" s="49" t="n"/>
      <c r="E376" s="43" t="n"/>
      <c r="F376" s="43" t="n"/>
      <c r="G376" s="44" t="n"/>
      <c r="H376" s="45" t="n"/>
      <c r="I376" s="171" t="n"/>
      <c r="J376" s="171" t="n"/>
      <c r="K376" s="171" t="n"/>
      <c r="L376" s="171" t="n"/>
      <c r="M376" s="171" t="n"/>
      <c r="N376" s="171" t="n"/>
      <c r="O376" s="171" t="n"/>
      <c r="P376" s="171" t="n"/>
      <c r="Q376" s="171" t="n"/>
      <c r="R376" s="172">
        <f>_xlfn.CEILING.MATH(SUM(I376:P376)*Q376)</f>
        <v/>
      </c>
      <c r="S376" s="173">
        <f>IF(S$3="YES",$R376*S$4/100,0)</f>
        <v/>
      </c>
      <c r="T376" s="173">
        <f>IF(T$3="YES",$R376*T$4/100,0)</f>
        <v/>
      </c>
      <c r="U376" s="173">
        <f>IF(U$3="YES",$R376*U$4/100,0)</f>
        <v/>
      </c>
      <c r="V376" s="173">
        <f>IF(V$3="YES",$R376*V$4/100,0)</f>
        <v/>
      </c>
      <c r="W376" s="173">
        <f>IF(W$3="YES",$R376*W$4/100,0)</f>
        <v/>
      </c>
      <c r="X376" s="173">
        <f>IF(X$3="YES",$R376*X$4/100,0)</f>
        <v/>
      </c>
      <c r="Y376" s="173">
        <f>IF(Y$3="YES",$R376*Y$4/100,0)</f>
        <v/>
      </c>
      <c r="Z376" s="173">
        <f>IF(Z$3="YES",$R376*Z$4/100,0)</f>
        <v/>
      </c>
      <c r="AA376" s="173">
        <f>IF(AA$3="YES",$R376*AA$4/100,0)</f>
        <v/>
      </c>
      <c r="AB376" s="173">
        <f>IF(AB$3="YES",$R376*AB$4/100,0)</f>
        <v/>
      </c>
      <c r="AC376" s="173">
        <f>$R376*AC$4/100</f>
        <v/>
      </c>
      <c r="AD376" s="172">
        <f>SUM(S376:AC376)</f>
        <v/>
      </c>
      <c r="AE376" s="172">
        <f>R376+AD376</f>
        <v/>
      </c>
      <c r="AF376" s="172">
        <f>IF(E376="Make",AE376,AE376/2)</f>
        <v/>
      </c>
      <c r="AG376" s="172">
        <f>((AF376-MOD(AF376,8))/8)+(IF(MOD(AF376,8)=0,0,IF(MOD(AF376,8)&gt;4,1,0.5)))</f>
        <v/>
      </c>
      <c r="AH376" s="174" t="n"/>
      <c r="AI376" s="174" t="n"/>
      <c r="AJ376" s="175">
        <f>ROUNDUP((AH376+AI376+AG376)/3,0)</f>
        <v/>
      </c>
      <c r="AK376" s="47" t="n"/>
    </row>
    <row r="377" ht="15" customHeight="1">
      <c r="A377" s="83" t="n"/>
      <c r="B377" s="49" t="n"/>
      <c r="C377" s="49" t="n"/>
      <c r="D377" s="49" t="n"/>
      <c r="E377" s="43" t="n"/>
      <c r="F377" s="43" t="n"/>
      <c r="G377" s="44" t="n"/>
      <c r="H377" s="45" t="n"/>
      <c r="I377" s="171" t="n"/>
      <c r="J377" s="171" t="n"/>
      <c r="K377" s="171" t="n"/>
      <c r="L377" s="171" t="n"/>
      <c r="M377" s="171" t="n"/>
      <c r="N377" s="171" t="n"/>
      <c r="O377" s="171" t="n"/>
      <c r="P377" s="171" t="n"/>
      <c r="Q377" s="171" t="n"/>
      <c r="R377" s="172">
        <f>_xlfn.CEILING.MATH(SUM(I377:P377)*Q377)</f>
        <v/>
      </c>
      <c r="S377" s="173">
        <f>IF(S$3="YES",$R377*S$4/100,0)</f>
        <v/>
      </c>
      <c r="T377" s="173">
        <f>IF(T$3="YES",$R377*T$4/100,0)</f>
        <v/>
      </c>
      <c r="U377" s="173">
        <f>IF(U$3="YES",$R377*U$4/100,0)</f>
        <v/>
      </c>
      <c r="V377" s="173">
        <f>IF(V$3="YES",$R377*V$4/100,0)</f>
        <v/>
      </c>
      <c r="W377" s="173">
        <f>IF(W$3="YES",$R377*W$4/100,0)</f>
        <v/>
      </c>
      <c r="X377" s="173">
        <f>IF(X$3="YES",$R377*X$4/100,0)</f>
        <v/>
      </c>
      <c r="Y377" s="173">
        <f>IF(Y$3="YES",$R377*Y$4/100,0)</f>
        <v/>
      </c>
      <c r="Z377" s="173">
        <f>IF(Z$3="YES",$R377*Z$4/100,0)</f>
        <v/>
      </c>
      <c r="AA377" s="173">
        <f>IF(AA$3="YES",$R377*AA$4/100,0)</f>
        <v/>
      </c>
      <c r="AB377" s="173">
        <f>IF(AB$3="YES",$R377*AB$4/100,0)</f>
        <v/>
      </c>
      <c r="AC377" s="173">
        <f>$R377*AC$4/100</f>
        <v/>
      </c>
      <c r="AD377" s="172">
        <f>SUM(S377:AC377)</f>
        <v/>
      </c>
      <c r="AE377" s="172">
        <f>R377+AD377</f>
        <v/>
      </c>
      <c r="AF377" s="172">
        <f>IF(E377="Make",AE377,AE377/2)</f>
        <v/>
      </c>
      <c r="AG377" s="172">
        <f>((AF377-MOD(AF377,8))/8)+(IF(MOD(AF377,8)=0,0,IF(MOD(AF377,8)&gt;4,1,0.5)))</f>
        <v/>
      </c>
      <c r="AH377" s="174" t="n"/>
      <c r="AI377" s="174" t="n"/>
      <c r="AJ377" s="175">
        <f>ROUNDUP((AH377+AI377+AG377)/3,0)</f>
        <v/>
      </c>
      <c r="AK377" s="47" t="n"/>
    </row>
    <row r="378" ht="15" customHeight="1">
      <c r="A378" s="83" t="n"/>
      <c r="B378" s="49" t="n"/>
      <c r="C378" s="49" t="n"/>
      <c r="D378" s="49" t="n"/>
      <c r="E378" s="43" t="n"/>
      <c r="F378" s="43" t="n"/>
      <c r="G378" s="44" t="n"/>
      <c r="H378" s="45" t="n"/>
      <c r="I378" s="171" t="n"/>
      <c r="J378" s="171" t="n"/>
      <c r="K378" s="171" t="n"/>
      <c r="L378" s="171" t="n"/>
      <c r="M378" s="171" t="n"/>
      <c r="N378" s="171" t="n"/>
      <c r="O378" s="171" t="n"/>
      <c r="P378" s="171" t="n"/>
      <c r="Q378" s="171" t="n"/>
      <c r="R378" s="172">
        <f>_xlfn.CEILING.MATH(SUM(I378:P378)*Q378)</f>
        <v/>
      </c>
      <c r="S378" s="173">
        <f>IF(S$3="YES",$R378*S$4/100,0)</f>
        <v/>
      </c>
      <c r="T378" s="173">
        <f>IF(T$3="YES",$R378*T$4/100,0)</f>
        <v/>
      </c>
      <c r="U378" s="173">
        <f>IF(U$3="YES",$R378*U$4/100,0)</f>
        <v/>
      </c>
      <c r="V378" s="173">
        <f>IF(V$3="YES",$R378*V$4/100,0)</f>
        <v/>
      </c>
      <c r="W378" s="173">
        <f>IF(W$3="YES",$R378*W$4/100,0)</f>
        <v/>
      </c>
      <c r="X378" s="173">
        <f>IF(X$3="YES",$R378*X$4/100,0)</f>
        <v/>
      </c>
      <c r="Y378" s="173">
        <f>IF(Y$3="YES",$R378*Y$4/100,0)</f>
        <v/>
      </c>
      <c r="Z378" s="173">
        <f>IF(Z$3="YES",$R378*Z$4/100,0)</f>
        <v/>
      </c>
      <c r="AA378" s="173">
        <f>IF(AA$3="YES",$R378*AA$4/100,0)</f>
        <v/>
      </c>
      <c r="AB378" s="173">
        <f>IF(AB$3="YES",$R378*AB$4/100,0)</f>
        <v/>
      </c>
      <c r="AC378" s="173">
        <f>$R378*AC$4/100</f>
        <v/>
      </c>
      <c r="AD378" s="172">
        <f>SUM(S378:AC378)</f>
        <v/>
      </c>
      <c r="AE378" s="172">
        <f>R378+AD378</f>
        <v/>
      </c>
      <c r="AF378" s="172">
        <f>IF(E378="Make",AE378,AE378/2)</f>
        <v/>
      </c>
      <c r="AG378" s="172">
        <f>((AF378-MOD(AF378,8))/8)+(IF(MOD(AF378,8)=0,0,IF(MOD(AF378,8)&gt;4,1,0.5)))</f>
        <v/>
      </c>
      <c r="AH378" s="174" t="n"/>
      <c r="AI378" s="174" t="n"/>
      <c r="AJ378" s="175">
        <f>ROUNDUP((AH378+AI378+AG378)/3,0)</f>
        <v/>
      </c>
      <c r="AK378" s="47" t="n"/>
    </row>
    <row r="379" ht="15" customHeight="1">
      <c r="A379" s="83" t="n"/>
      <c r="B379" s="49" t="n"/>
      <c r="C379" s="49" t="n"/>
      <c r="D379" s="49" t="n"/>
      <c r="E379" s="43" t="n"/>
      <c r="F379" s="43" t="n"/>
      <c r="G379" s="44" t="n"/>
      <c r="H379" s="45" t="n"/>
      <c r="I379" s="171" t="n"/>
      <c r="J379" s="171" t="n"/>
      <c r="K379" s="171" t="n"/>
      <c r="L379" s="171" t="n"/>
      <c r="M379" s="171" t="n"/>
      <c r="N379" s="171" t="n"/>
      <c r="O379" s="171" t="n"/>
      <c r="P379" s="171" t="n"/>
      <c r="Q379" s="171" t="n"/>
      <c r="R379" s="172">
        <f>_xlfn.CEILING.MATH(SUM(I379:P379)*Q379)</f>
        <v/>
      </c>
      <c r="S379" s="173">
        <f>IF(S$3="YES",$R379*S$4/100,0)</f>
        <v/>
      </c>
      <c r="T379" s="173">
        <f>IF(T$3="YES",$R379*T$4/100,0)</f>
        <v/>
      </c>
      <c r="U379" s="173">
        <f>IF(U$3="YES",$R379*U$4/100,0)</f>
        <v/>
      </c>
      <c r="V379" s="173">
        <f>IF(V$3="YES",$R379*V$4/100,0)</f>
        <v/>
      </c>
      <c r="W379" s="173">
        <f>IF(W$3="YES",$R379*W$4/100,0)</f>
        <v/>
      </c>
      <c r="X379" s="173">
        <f>IF(X$3="YES",$R379*X$4/100,0)</f>
        <v/>
      </c>
      <c r="Y379" s="173">
        <f>IF(Y$3="YES",$R379*Y$4/100,0)</f>
        <v/>
      </c>
      <c r="Z379" s="173">
        <f>IF(Z$3="YES",$R379*Z$4/100,0)</f>
        <v/>
      </c>
      <c r="AA379" s="173">
        <f>IF(AA$3="YES",$R379*AA$4/100,0)</f>
        <v/>
      </c>
      <c r="AB379" s="173">
        <f>IF(AB$3="YES",$R379*AB$4/100,0)</f>
        <v/>
      </c>
      <c r="AC379" s="173">
        <f>$R379*AC$4/100</f>
        <v/>
      </c>
      <c r="AD379" s="172">
        <f>SUM(S379:AC379)</f>
        <v/>
      </c>
      <c r="AE379" s="172">
        <f>R379+AD379</f>
        <v/>
      </c>
      <c r="AF379" s="172">
        <f>IF(E379="Make",AE379,AE379/2)</f>
        <v/>
      </c>
      <c r="AG379" s="172">
        <f>((AF379-MOD(AF379,8))/8)+(IF(MOD(AF379,8)=0,0,IF(MOD(AF379,8)&gt;4,1,0.5)))</f>
        <v/>
      </c>
      <c r="AH379" s="174" t="n"/>
      <c r="AI379" s="174" t="n"/>
      <c r="AJ379" s="175">
        <f>ROUNDUP((AH379+AI379+AG379)/3,0)</f>
        <v/>
      </c>
      <c r="AK379" s="47" t="n"/>
    </row>
    <row r="380" ht="15" customHeight="1">
      <c r="A380" s="83" t="n"/>
      <c r="B380" s="49" t="n"/>
      <c r="C380" s="49" t="n"/>
      <c r="D380" s="49" t="n"/>
      <c r="E380" s="43" t="n"/>
      <c r="F380" s="43" t="n"/>
      <c r="G380" s="44" t="n"/>
      <c r="H380" s="45" t="n"/>
      <c r="I380" s="171" t="n"/>
      <c r="J380" s="171" t="n"/>
      <c r="K380" s="171" t="n"/>
      <c r="L380" s="171" t="n"/>
      <c r="M380" s="171" t="n"/>
      <c r="N380" s="171" t="n"/>
      <c r="O380" s="171" t="n"/>
      <c r="P380" s="171" t="n"/>
      <c r="Q380" s="171" t="n"/>
      <c r="R380" s="172">
        <f>_xlfn.CEILING.MATH(SUM(I380:P380)*Q380)</f>
        <v/>
      </c>
      <c r="S380" s="173">
        <f>IF(S$3="YES",$R380*S$4/100,0)</f>
        <v/>
      </c>
      <c r="T380" s="173">
        <f>IF(T$3="YES",$R380*T$4/100,0)</f>
        <v/>
      </c>
      <c r="U380" s="173">
        <f>IF(U$3="YES",$R380*U$4/100,0)</f>
        <v/>
      </c>
      <c r="V380" s="173">
        <f>IF(V$3="YES",$R380*V$4/100,0)</f>
        <v/>
      </c>
      <c r="W380" s="173">
        <f>IF(W$3="YES",$R380*W$4/100,0)</f>
        <v/>
      </c>
      <c r="X380" s="173">
        <f>IF(X$3="YES",$R380*X$4/100,0)</f>
        <v/>
      </c>
      <c r="Y380" s="173">
        <f>IF(Y$3="YES",$R380*Y$4/100,0)</f>
        <v/>
      </c>
      <c r="Z380" s="173">
        <f>IF(Z$3="YES",$R380*Z$4/100,0)</f>
        <v/>
      </c>
      <c r="AA380" s="173">
        <f>IF(AA$3="YES",$R380*AA$4/100,0)</f>
        <v/>
      </c>
      <c r="AB380" s="173">
        <f>IF(AB$3="YES",$R380*AB$4/100,0)</f>
        <v/>
      </c>
      <c r="AC380" s="173">
        <f>$R380*AC$4/100</f>
        <v/>
      </c>
      <c r="AD380" s="172">
        <f>SUM(S380:AC380)</f>
        <v/>
      </c>
      <c r="AE380" s="172">
        <f>R380+AD380</f>
        <v/>
      </c>
      <c r="AF380" s="172">
        <f>IF(E380="Make",AE380,AE380/2)</f>
        <v/>
      </c>
      <c r="AG380" s="172">
        <f>((AF380-MOD(AF380,8))/8)+(IF(MOD(AF380,8)=0,0,IF(MOD(AF380,8)&gt;4,1,0.5)))</f>
        <v/>
      </c>
      <c r="AH380" s="174" t="n"/>
      <c r="AI380" s="174" t="n"/>
      <c r="AJ380" s="175">
        <f>ROUNDUP((AH380+AI380+AG380)/3,0)</f>
        <v/>
      </c>
      <c r="AK380" s="47" t="n"/>
    </row>
    <row r="381" ht="15" customHeight="1">
      <c r="A381" s="83" t="n"/>
      <c r="B381" s="49" t="n"/>
      <c r="C381" s="49" t="n"/>
      <c r="D381" s="49" t="n"/>
      <c r="E381" s="43" t="n"/>
      <c r="F381" s="43" t="n"/>
      <c r="G381" s="44" t="n"/>
      <c r="H381" s="45" t="n"/>
      <c r="I381" s="171" t="n"/>
      <c r="J381" s="171" t="n"/>
      <c r="K381" s="171" t="n"/>
      <c r="L381" s="171" t="n"/>
      <c r="M381" s="171" t="n"/>
      <c r="N381" s="171" t="n"/>
      <c r="O381" s="171" t="n"/>
      <c r="P381" s="171" t="n"/>
      <c r="Q381" s="171" t="n"/>
      <c r="R381" s="172">
        <f>_xlfn.CEILING.MATH(SUM(I381:P381)*Q381)</f>
        <v/>
      </c>
      <c r="S381" s="173">
        <f>IF(S$3="YES",$R381*S$4/100,0)</f>
        <v/>
      </c>
      <c r="T381" s="173">
        <f>IF(T$3="YES",$R381*T$4/100,0)</f>
        <v/>
      </c>
      <c r="U381" s="173">
        <f>IF(U$3="YES",$R381*U$4/100,0)</f>
        <v/>
      </c>
      <c r="V381" s="173">
        <f>IF(V$3="YES",$R381*V$4/100,0)</f>
        <v/>
      </c>
      <c r="W381" s="173">
        <f>IF(W$3="YES",$R381*W$4/100,0)</f>
        <v/>
      </c>
      <c r="X381" s="173">
        <f>IF(X$3="YES",$R381*X$4/100,0)</f>
        <v/>
      </c>
      <c r="Y381" s="173">
        <f>IF(Y$3="YES",$R381*Y$4/100,0)</f>
        <v/>
      </c>
      <c r="Z381" s="173">
        <f>IF(Z$3="YES",$R381*Z$4/100,0)</f>
        <v/>
      </c>
      <c r="AA381" s="173">
        <f>IF(AA$3="YES",$R381*AA$4/100,0)</f>
        <v/>
      </c>
      <c r="AB381" s="173">
        <f>IF(AB$3="YES",$R381*AB$4/100,0)</f>
        <v/>
      </c>
      <c r="AC381" s="173">
        <f>$R381*AC$4/100</f>
        <v/>
      </c>
      <c r="AD381" s="172">
        <f>SUM(S381:AC381)</f>
        <v/>
      </c>
      <c r="AE381" s="172">
        <f>R381+AD381</f>
        <v/>
      </c>
      <c r="AF381" s="172">
        <f>IF(E381="Make",AE381,AE381/2)</f>
        <v/>
      </c>
      <c r="AG381" s="172">
        <f>((AF381-MOD(AF381,8))/8)+(IF(MOD(AF381,8)=0,0,IF(MOD(AF381,8)&gt;4,1,0.5)))</f>
        <v/>
      </c>
      <c r="AH381" s="174" t="n"/>
      <c r="AI381" s="174" t="n"/>
      <c r="AJ381" s="175">
        <f>ROUNDUP((AH381+AI381+AG381)/3,0)</f>
        <v/>
      </c>
      <c r="AK381" s="47" t="n"/>
    </row>
    <row r="382" ht="15" customHeight="1">
      <c r="A382" s="83" t="n"/>
      <c r="B382" s="49" t="n"/>
      <c r="C382" s="49" t="n"/>
      <c r="D382" s="49" t="n"/>
      <c r="E382" s="43" t="n"/>
      <c r="F382" s="43" t="n"/>
      <c r="G382" s="44" t="n"/>
      <c r="H382" s="45" t="n"/>
      <c r="I382" s="171" t="n"/>
      <c r="J382" s="171" t="n"/>
      <c r="K382" s="171" t="n"/>
      <c r="L382" s="171" t="n"/>
      <c r="M382" s="171" t="n"/>
      <c r="N382" s="171" t="n"/>
      <c r="O382" s="171" t="n"/>
      <c r="P382" s="171" t="n"/>
      <c r="Q382" s="171" t="n"/>
      <c r="R382" s="172">
        <f>_xlfn.CEILING.MATH(SUM(I382:P382)*Q382)</f>
        <v/>
      </c>
      <c r="S382" s="173">
        <f>IF(S$3="YES",$R382*S$4/100,0)</f>
        <v/>
      </c>
      <c r="T382" s="173">
        <f>IF(T$3="YES",$R382*T$4/100,0)</f>
        <v/>
      </c>
      <c r="U382" s="173">
        <f>IF(U$3="YES",$R382*U$4/100,0)</f>
        <v/>
      </c>
      <c r="V382" s="173">
        <f>IF(V$3="YES",$R382*V$4/100,0)</f>
        <v/>
      </c>
      <c r="W382" s="173">
        <f>IF(W$3="YES",$R382*W$4/100,0)</f>
        <v/>
      </c>
      <c r="X382" s="173">
        <f>IF(X$3="YES",$R382*X$4/100,0)</f>
        <v/>
      </c>
      <c r="Y382" s="173">
        <f>IF(Y$3="YES",$R382*Y$4/100,0)</f>
        <v/>
      </c>
      <c r="Z382" s="173">
        <f>IF(Z$3="YES",$R382*Z$4/100,0)</f>
        <v/>
      </c>
      <c r="AA382" s="173">
        <f>IF(AA$3="YES",$R382*AA$4/100,0)</f>
        <v/>
      </c>
      <c r="AB382" s="173">
        <f>IF(AB$3="YES",$R382*AB$4/100,0)</f>
        <v/>
      </c>
      <c r="AC382" s="173">
        <f>$R382*AC$4/100</f>
        <v/>
      </c>
      <c r="AD382" s="172">
        <f>SUM(S382:AC382)</f>
        <v/>
      </c>
      <c r="AE382" s="172">
        <f>R382+AD382</f>
        <v/>
      </c>
      <c r="AF382" s="172">
        <f>IF(E382="Make",AE382,AE382/2)</f>
        <v/>
      </c>
      <c r="AG382" s="172">
        <f>((AF382-MOD(AF382,8))/8)+(IF(MOD(AF382,8)=0,0,IF(MOD(AF382,8)&gt;4,1,0.5)))</f>
        <v/>
      </c>
      <c r="AH382" s="174" t="n"/>
      <c r="AI382" s="174" t="n"/>
      <c r="AJ382" s="175">
        <f>ROUNDUP((AH382+AI382+AG382)/3,0)</f>
        <v/>
      </c>
      <c r="AK382" s="47" t="n"/>
    </row>
    <row r="383" ht="15" customHeight="1">
      <c r="A383" s="83" t="n"/>
      <c r="B383" s="49" t="n"/>
      <c r="C383" s="49" t="n"/>
      <c r="D383" s="49" t="n"/>
      <c r="E383" s="43" t="n"/>
      <c r="F383" s="43" t="n"/>
      <c r="G383" s="44" t="n"/>
      <c r="H383" s="45" t="n"/>
      <c r="I383" s="171" t="n"/>
      <c r="J383" s="171" t="n"/>
      <c r="K383" s="171" t="n"/>
      <c r="L383" s="171" t="n"/>
      <c r="M383" s="171" t="n"/>
      <c r="N383" s="171" t="n"/>
      <c r="O383" s="171" t="n"/>
      <c r="P383" s="171" t="n"/>
      <c r="Q383" s="171" t="n"/>
      <c r="R383" s="172">
        <f>_xlfn.CEILING.MATH(SUM(I383:P383)*Q383)</f>
        <v/>
      </c>
      <c r="S383" s="173">
        <f>IF(S$3="YES",$R383*S$4/100,0)</f>
        <v/>
      </c>
      <c r="T383" s="173">
        <f>IF(T$3="YES",$R383*T$4/100,0)</f>
        <v/>
      </c>
      <c r="U383" s="173">
        <f>IF(U$3="YES",$R383*U$4/100,0)</f>
        <v/>
      </c>
      <c r="V383" s="173">
        <f>IF(V$3="YES",$R383*V$4/100,0)</f>
        <v/>
      </c>
      <c r="W383" s="173">
        <f>IF(W$3="YES",$R383*W$4/100,0)</f>
        <v/>
      </c>
      <c r="X383" s="173">
        <f>IF(X$3="YES",$R383*X$4/100,0)</f>
        <v/>
      </c>
      <c r="Y383" s="173">
        <f>IF(Y$3="YES",$R383*Y$4/100,0)</f>
        <v/>
      </c>
      <c r="Z383" s="173">
        <f>IF(Z$3="YES",$R383*Z$4/100,0)</f>
        <v/>
      </c>
      <c r="AA383" s="173">
        <f>IF(AA$3="YES",$R383*AA$4/100,0)</f>
        <v/>
      </c>
      <c r="AB383" s="173">
        <f>IF(AB$3="YES",$R383*AB$4/100,0)</f>
        <v/>
      </c>
      <c r="AC383" s="173">
        <f>$R383*AC$4/100</f>
        <v/>
      </c>
      <c r="AD383" s="172">
        <f>SUM(S383:AC383)</f>
        <v/>
      </c>
      <c r="AE383" s="172">
        <f>R383+AD383</f>
        <v/>
      </c>
      <c r="AF383" s="172">
        <f>IF(E383="Make",AE383,AE383/2)</f>
        <v/>
      </c>
      <c r="AG383" s="172">
        <f>((AF383-MOD(AF383,8))/8)+(IF(MOD(AF383,8)=0,0,IF(MOD(AF383,8)&gt;4,1,0.5)))</f>
        <v/>
      </c>
      <c r="AH383" s="174" t="n"/>
      <c r="AI383" s="174" t="n"/>
      <c r="AJ383" s="175">
        <f>ROUNDUP((AH383+AI383+AG383)/3,0)</f>
        <v/>
      </c>
      <c r="AK383" s="47" t="n"/>
    </row>
    <row r="384" ht="15" customHeight="1">
      <c r="A384" s="83" t="n"/>
      <c r="B384" s="49" t="n"/>
      <c r="C384" s="49" t="n"/>
      <c r="D384" s="49" t="n"/>
      <c r="E384" s="43" t="n"/>
      <c r="F384" s="43" t="n"/>
      <c r="G384" s="44" t="n"/>
      <c r="H384" s="45" t="n"/>
      <c r="I384" s="171" t="n"/>
      <c r="J384" s="171" t="n"/>
      <c r="K384" s="171" t="n"/>
      <c r="L384" s="171" t="n"/>
      <c r="M384" s="171" t="n"/>
      <c r="N384" s="171" t="n"/>
      <c r="O384" s="171" t="n"/>
      <c r="P384" s="171" t="n"/>
      <c r="Q384" s="171" t="n"/>
      <c r="R384" s="172">
        <f>_xlfn.CEILING.MATH(SUM(I384:P384)*Q384)</f>
        <v/>
      </c>
      <c r="S384" s="173">
        <f>IF(S$3="YES",$R384*S$4/100,0)</f>
        <v/>
      </c>
      <c r="T384" s="173">
        <f>IF(T$3="YES",$R384*T$4/100,0)</f>
        <v/>
      </c>
      <c r="U384" s="173">
        <f>IF(U$3="YES",$R384*U$4/100,0)</f>
        <v/>
      </c>
      <c r="V384" s="173">
        <f>IF(V$3="YES",$R384*V$4/100,0)</f>
        <v/>
      </c>
      <c r="W384" s="173">
        <f>IF(W$3="YES",$R384*W$4/100,0)</f>
        <v/>
      </c>
      <c r="X384" s="173">
        <f>IF(X$3="YES",$R384*X$4/100,0)</f>
        <v/>
      </c>
      <c r="Y384" s="173">
        <f>IF(Y$3="YES",$R384*Y$4/100,0)</f>
        <v/>
      </c>
      <c r="Z384" s="173">
        <f>IF(Z$3="YES",$R384*Z$4/100,0)</f>
        <v/>
      </c>
      <c r="AA384" s="173">
        <f>IF(AA$3="YES",$R384*AA$4/100,0)</f>
        <v/>
      </c>
      <c r="AB384" s="173">
        <f>IF(AB$3="YES",$R384*AB$4/100,0)</f>
        <v/>
      </c>
      <c r="AC384" s="173">
        <f>$R384*AC$4/100</f>
        <v/>
      </c>
      <c r="AD384" s="172">
        <f>SUM(S384:AC384)</f>
        <v/>
      </c>
      <c r="AE384" s="172">
        <f>R384+AD384</f>
        <v/>
      </c>
      <c r="AF384" s="172">
        <f>IF(E384="Make",AE384,AE384/2)</f>
        <v/>
      </c>
      <c r="AG384" s="172">
        <f>((AF384-MOD(AF384,8))/8)+(IF(MOD(AF384,8)=0,0,IF(MOD(AF384,8)&gt;4,1,0.5)))</f>
        <v/>
      </c>
      <c r="AH384" s="174" t="n"/>
      <c r="AI384" s="174" t="n"/>
      <c r="AJ384" s="175">
        <f>ROUNDUP((AH384+AI384+AG384)/3,0)</f>
        <v/>
      </c>
      <c r="AK384" s="47" t="n"/>
    </row>
    <row r="385" ht="15" customHeight="1">
      <c r="A385" s="83" t="n"/>
      <c r="B385" s="49" t="n"/>
      <c r="C385" s="49" t="n"/>
      <c r="D385" s="49" t="n"/>
      <c r="E385" s="43" t="n"/>
      <c r="F385" s="43" t="n"/>
      <c r="G385" s="44" t="n"/>
      <c r="H385" s="45" t="n"/>
      <c r="I385" s="171" t="n"/>
      <c r="J385" s="171" t="n"/>
      <c r="K385" s="171" t="n"/>
      <c r="L385" s="171" t="n"/>
      <c r="M385" s="171" t="n"/>
      <c r="N385" s="171" t="n"/>
      <c r="O385" s="171" t="n"/>
      <c r="P385" s="171" t="n"/>
      <c r="Q385" s="171" t="n"/>
      <c r="R385" s="172">
        <f>_xlfn.CEILING.MATH(SUM(I385:P385)*Q385)</f>
        <v/>
      </c>
      <c r="S385" s="173">
        <f>IF(S$3="YES",$R385*S$4/100,0)</f>
        <v/>
      </c>
      <c r="T385" s="173">
        <f>IF(T$3="YES",$R385*T$4/100,0)</f>
        <v/>
      </c>
      <c r="U385" s="173">
        <f>IF(U$3="YES",$R385*U$4/100,0)</f>
        <v/>
      </c>
      <c r="V385" s="173">
        <f>IF(V$3="YES",$R385*V$4/100,0)</f>
        <v/>
      </c>
      <c r="W385" s="173">
        <f>IF(W$3="YES",$R385*W$4/100,0)</f>
        <v/>
      </c>
      <c r="X385" s="173">
        <f>IF(X$3="YES",$R385*X$4/100,0)</f>
        <v/>
      </c>
      <c r="Y385" s="173">
        <f>IF(Y$3="YES",$R385*Y$4/100,0)</f>
        <v/>
      </c>
      <c r="Z385" s="173">
        <f>IF(Z$3="YES",$R385*Z$4/100,0)</f>
        <v/>
      </c>
      <c r="AA385" s="173">
        <f>IF(AA$3="YES",$R385*AA$4/100,0)</f>
        <v/>
      </c>
      <c r="AB385" s="173">
        <f>IF(AB$3="YES",$R385*AB$4/100,0)</f>
        <v/>
      </c>
      <c r="AC385" s="173">
        <f>$R385*AC$4/100</f>
        <v/>
      </c>
      <c r="AD385" s="172">
        <f>SUM(S385:AC385)</f>
        <v/>
      </c>
      <c r="AE385" s="172">
        <f>R385+AD385</f>
        <v/>
      </c>
      <c r="AF385" s="172">
        <f>IF(E385="Make",AE385,AE385/2)</f>
        <v/>
      </c>
      <c r="AG385" s="172">
        <f>((AF385-MOD(AF385,8))/8)+(IF(MOD(AF385,8)=0,0,IF(MOD(AF385,8)&gt;4,1,0.5)))</f>
        <v/>
      </c>
      <c r="AH385" s="174" t="n"/>
      <c r="AI385" s="174" t="n"/>
      <c r="AJ385" s="175">
        <f>ROUNDUP((AH385+AI385+AG385)/3,0)</f>
        <v/>
      </c>
      <c r="AK385" s="47" t="n"/>
    </row>
    <row r="386" ht="15" customHeight="1">
      <c r="A386" s="83" t="n"/>
      <c r="B386" s="49" t="n"/>
      <c r="C386" s="49" t="n"/>
      <c r="D386" s="49" t="n"/>
      <c r="E386" s="43" t="n"/>
      <c r="F386" s="43" t="n"/>
      <c r="G386" s="44" t="n"/>
      <c r="H386" s="45" t="n"/>
      <c r="I386" s="171" t="n"/>
      <c r="J386" s="171" t="n"/>
      <c r="K386" s="171" t="n"/>
      <c r="L386" s="171" t="n"/>
      <c r="M386" s="171" t="n"/>
      <c r="N386" s="171" t="n"/>
      <c r="O386" s="171" t="n"/>
      <c r="P386" s="171" t="n"/>
      <c r="Q386" s="171" t="n"/>
      <c r="R386" s="172">
        <f>_xlfn.CEILING.MATH(SUM(I386:P386)*Q386)</f>
        <v/>
      </c>
      <c r="S386" s="173">
        <f>IF(S$3="YES",$R386*S$4/100,0)</f>
        <v/>
      </c>
      <c r="T386" s="173">
        <f>IF(T$3="YES",$R386*T$4/100,0)</f>
        <v/>
      </c>
      <c r="U386" s="173">
        <f>IF(U$3="YES",$R386*U$4/100,0)</f>
        <v/>
      </c>
      <c r="V386" s="173">
        <f>IF(V$3="YES",$R386*V$4/100,0)</f>
        <v/>
      </c>
      <c r="W386" s="173">
        <f>IF(W$3="YES",$R386*W$4/100,0)</f>
        <v/>
      </c>
      <c r="X386" s="173">
        <f>IF(X$3="YES",$R386*X$4/100,0)</f>
        <v/>
      </c>
      <c r="Y386" s="173">
        <f>IF(Y$3="YES",$R386*Y$4/100,0)</f>
        <v/>
      </c>
      <c r="Z386" s="173">
        <f>IF(Z$3="YES",$R386*Z$4/100,0)</f>
        <v/>
      </c>
      <c r="AA386" s="173">
        <f>IF(AA$3="YES",$R386*AA$4/100,0)</f>
        <v/>
      </c>
      <c r="AB386" s="173">
        <f>IF(AB$3="YES",$R386*AB$4/100,0)</f>
        <v/>
      </c>
      <c r="AC386" s="173">
        <f>$R386*AC$4/100</f>
        <v/>
      </c>
      <c r="AD386" s="172">
        <f>SUM(S386:AC386)</f>
        <v/>
      </c>
      <c r="AE386" s="172">
        <f>R386+AD386</f>
        <v/>
      </c>
      <c r="AF386" s="172">
        <f>IF(E386="Make",AE386,AE386/2)</f>
        <v/>
      </c>
      <c r="AG386" s="172">
        <f>((AF386-MOD(AF386,8))/8)+(IF(MOD(AF386,8)=0,0,IF(MOD(AF386,8)&gt;4,1,0.5)))</f>
        <v/>
      </c>
      <c r="AH386" s="174" t="n"/>
      <c r="AI386" s="174" t="n"/>
      <c r="AJ386" s="175">
        <f>ROUNDUP((AH386+AI386+AG386)/3,0)</f>
        <v/>
      </c>
      <c r="AK386" s="47" t="n"/>
    </row>
    <row r="387" ht="15" customHeight="1">
      <c r="A387" s="83" t="n"/>
      <c r="B387" s="49" t="n"/>
      <c r="C387" s="49" t="n"/>
      <c r="D387" s="49" t="n"/>
      <c r="E387" s="43" t="n"/>
      <c r="F387" s="43" t="n"/>
      <c r="G387" s="44" t="n"/>
      <c r="H387" s="45" t="n"/>
      <c r="I387" s="171" t="n"/>
      <c r="J387" s="171" t="n"/>
      <c r="K387" s="171" t="n"/>
      <c r="L387" s="171" t="n"/>
      <c r="M387" s="171" t="n"/>
      <c r="N387" s="171" t="n"/>
      <c r="O387" s="171" t="n"/>
      <c r="P387" s="171" t="n"/>
      <c r="Q387" s="171" t="n"/>
      <c r="R387" s="172">
        <f>_xlfn.CEILING.MATH(SUM(I387:P387)*Q387)</f>
        <v/>
      </c>
      <c r="S387" s="173">
        <f>IF(S$3="YES",$R387*S$4/100,0)</f>
        <v/>
      </c>
      <c r="T387" s="173">
        <f>IF(T$3="YES",$R387*T$4/100,0)</f>
        <v/>
      </c>
      <c r="U387" s="173">
        <f>IF(U$3="YES",$R387*U$4/100,0)</f>
        <v/>
      </c>
      <c r="V387" s="173">
        <f>IF(V$3="YES",$R387*V$4/100,0)</f>
        <v/>
      </c>
      <c r="W387" s="173">
        <f>IF(W$3="YES",$R387*W$4/100,0)</f>
        <v/>
      </c>
      <c r="X387" s="173">
        <f>IF(X$3="YES",$R387*X$4/100,0)</f>
        <v/>
      </c>
      <c r="Y387" s="173">
        <f>IF(Y$3="YES",$R387*Y$4/100,0)</f>
        <v/>
      </c>
      <c r="Z387" s="173">
        <f>IF(Z$3="YES",$R387*Z$4/100,0)</f>
        <v/>
      </c>
      <c r="AA387" s="173">
        <f>IF(AA$3="YES",$R387*AA$4/100,0)</f>
        <v/>
      </c>
      <c r="AB387" s="173">
        <f>IF(AB$3="YES",$R387*AB$4/100,0)</f>
        <v/>
      </c>
      <c r="AC387" s="173">
        <f>$R387*AC$4/100</f>
        <v/>
      </c>
      <c r="AD387" s="172">
        <f>SUM(S387:AC387)</f>
        <v/>
      </c>
      <c r="AE387" s="172">
        <f>R387+AD387</f>
        <v/>
      </c>
      <c r="AF387" s="172">
        <f>IF(E387="Make",AE387,AE387/2)</f>
        <v/>
      </c>
      <c r="AG387" s="172">
        <f>((AF387-MOD(AF387,8))/8)+(IF(MOD(AF387,8)=0,0,IF(MOD(AF387,8)&gt;4,1,0.5)))</f>
        <v/>
      </c>
      <c r="AH387" s="174" t="n"/>
      <c r="AI387" s="174" t="n"/>
      <c r="AJ387" s="175">
        <f>ROUNDUP((AH387+AI387+AG387)/3,0)</f>
        <v/>
      </c>
      <c r="AK387" s="47" t="n"/>
    </row>
    <row r="388" ht="15" customHeight="1">
      <c r="A388" s="83" t="n"/>
      <c r="B388" s="49" t="n"/>
      <c r="C388" s="49" t="n"/>
      <c r="D388" s="49" t="n"/>
      <c r="E388" s="43" t="n"/>
      <c r="F388" s="43" t="n"/>
      <c r="G388" s="44" t="n"/>
      <c r="H388" s="45" t="n"/>
      <c r="I388" s="171" t="n"/>
      <c r="J388" s="171" t="n"/>
      <c r="K388" s="171" t="n"/>
      <c r="L388" s="171" t="n"/>
      <c r="M388" s="171" t="n"/>
      <c r="N388" s="171" t="n"/>
      <c r="O388" s="171" t="n"/>
      <c r="P388" s="171" t="n"/>
      <c r="Q388" s="171" t="n"/>
      <c r="R388" s="172">
        <f>_xlfn.CEILING.MATH(SUM(I388:P388)*Q388)</f>
        <v/>
      </c>
      <c r="S388" s="173">
        <f>IF(S$3="YES",$R388*S$4/100,0)</f>
        <v/>
      </c>
      <c r="T388" s="173">
        <f>IF(T$3="YES",$R388*T$4/100,0)</f>
        <v/>
      </c>
      <c r="U388" s="173">
        <f>IF(U$3="YES",$R388*U$4/100,0)</f>
        <v/>
      </c>
      <c r="V388" s="173">
        <f>IF(V$3="YES",$R388*V$4/100,0)</f>
        <v/>
      </c>
      <c r="W388" s="173">
        <f>IF(W$3="YES",$R388*W$4/100,0)</f>
        <v/>
      </c>
      <c r="X388" s="173">
        <f>IF(X$3="YES",$R388*X$4/100,0)</f>
        <v/>
      </c>
      <c r="Y388" s="173">
        <f>IF(Y$3="YES",$R388*Y$4/100,0)</f>
        <v/>
      </c>
      <c r="Z388" s="173">
        <f>IF(Z$3="YES",$R388*Z$4/100,0)</f>
        <v/>
      </c>
      <c r="AA388" s="173">
        <f>IF(AA$3="YES",$R388*AA$4/100,0)</f>
        <v/>
      </c>
      <c r="AB388" s="173">
        <f>IF(AB$3="YES",$R388*AB$4/100,0)</f>
        <v/>
      </c>
      <c r="AC388" s="173">
        <f>$R388*AC$4/100</f>
        <v/>
      </c>
      <c r="AD388" s="172">
        <f>SUM(S388:AC388)</f>
        <v/>
      </c>
      <c r="AE388" s="172">
        <f>R388+AD388</f>
        <v/>
      </c>
      <c r="AF388" s="172">
        <f>IF(E388="Make",AE388,AE388/2)</f>
        <v/>
      </c>
      <c r="AG388" s="172">
        <f>((AF388-MOD(AF388,8))/8)+(IF(MOD(AF388,8)=0,0,IF(MOD(AF388,8)&gt;4,1,0.5)))</f>
        <v/>
      </c>
      <c r="AH388" s="174" t="n"/>
      <c r="AI388" s="174" t="n"/>
      <c r="AJ388" s="175">
        <f>ROUNDUP((AH388+AI388+AG388)/3,0)</f>
        <v/>
      </c>
      <c r="AK388" s="47" t="n"/>
    </row>
    <row r="389" ht="15" customHeight="1">
      <c r="A389" s="83" t="n"/>
      <c r="B389" s="49" t="n"/>
      <c r="C389" s="49" t="n"/>
      <c r="D389" s="49" t="n"/>
      <c r="E389" s="43" t="n"/>
      <c r="F389" s="43" t="n"/>
      <c r="G389" s="44" t="n"/>
      <c r="H389" s="45" t="n"/>
      <c r="I389" s="171" t="n"/>
      <c r="J389" s="171" t="n"/>
      <c r="K389" s="171" t="n"/>
      <c r="L389" s="171" t="n"/>
      <c r="M389" s="171" t="n"/>
      <c r="N389" s="171" t="n"/>
      <c r="O389" s="171" t="n"/>
      <c r="P389" s="171" t="n"/>
      <c r="Q389" s="171" t="n"/>
      <c r="R389" s="172">
        <f>_xlfn.CEILING.MATH(SUM(I389:P389)*Q389)</f>
        <v/>
      </c>
      <c r="S389" s="173">
        <f>IF(S$3="YES",$R389*S$4/100,0)</f>
        <v/>
      </c>
      <c r="T389" s="173">
        <f>IF(T$3="YES",$R389*T$4/100,0)</f>
        <v/>
      </c>
      <c r="U389" s="173">
        <f>IF(U$3="YES",$R389*U$4/100,0)</f>
        <v/>
      </c>
      <c r="V389" s="173">
        <f>IF(V$3="YES",$R389*V$4/100,0)</f>
        <v/>
      </c>
      <c r="W389" s="173">
        <f>IF(W$3="YES",$R389*W$4/100,0)</f>
        <v/>
      </c>
      <c r="X389" s="173">
        <f>IF(X$3="YES",$R389*X$4/100,0)</f>
        <v/>
      </c>
      <c r="Y389" s="173">
        <f>IF(Y$3="YES",$R389*Y$4/100,0)</f>
        <v/>
      </c>
      <c r="Z389" s="173">
        <f>IF(Z$3="YES",$R389*Z$4/100,0)</f>
        <v/>
      </c>
      <c r="AA389" s="173">
        <f>IF(AA$3="YES",$R389*AA$4/100,0)</f>
        <v/>
      </c>
      <c r="AB389" s="173">
        <f>IF(AB$3="YES",$R389*AB$4/100,0)</f>
        <v/>
      </c>
      <c r="AC389" s="173">
        <f>$R389*AC$4/100</f>
        <v/>
      </c>
      <c r="AD389" s="172">
        <f>SUM(S389:AC389)</f>
        <v/>
      </c>
      <c r="AE389" s="172">
        <f>R389+AD389</f>
        <v/>
      </c>
      <c r="AF389" s="172">
        <f>IF(E389="Make",AE389,AE389/2)</f>
        <v/>
      </c>
      <c r="AG389" s="172">
        <f>((AF389-MOD(AF389,8))/8)+(IF(MOD(AF389,8)=0,0,IF(MOD(AF389,8)&gt;4,1,0.5)))</f>
        <v/>
      </c>
      <c r="AH389" s="174" t="n"/>
      <c r="AI389" s="174" t="n"/>
      <c r="AJ389" s="175">
        <f>ROUNDUP((AH389+AI389+AG389)/3,0)</f>
        <v/>
      </c>
      <c r="AK389" s="47" t="n"/>
    </row>
    <row r="390" ht="15" customHeight="1">
      <c r="A390" s="83" t="n"/>
      <c r="B390" s="49" t="n"/>
      <c r="C390" s="49" t="n"/>
      <c r="D390" s="49" t="n"/>
      <c r="E390" s="43" t="n"/>
      <c r="F390" s="43" t="n"/>
      <c r="G390" s="44" t="n"/>
      <c r="H390" s="45" t="n"/>
      <c r="I390" s="171" t="n"/>
      <c r="J390" s="171" t="n"/>
      <c r="K390" s="171" t="n"/>
      <c r="L390" s="171" t="n"/>
      <c r="M390" s="171" t="n"/>
      <c r="N390" s="171" t="n"/>
      <c r="O390" s="171" t="n"/>
      <c r="P390" s="171" t="n"/>
      <c r="Q390" s="171" t="n"/>
      <c r="R390" s="172">
        <f>_xlfn.CEILING.MATH(SUM(I390:P390)*Q390)</f>
        <v/>
      </c>
      <c r="S390" s="173">
        <f>IF(S$3="YES",$R390*S$4/100,0)</f>
        <v/>
      </c>
      <c r="T390" s="173">
        <f>IF(T$3="YES",$R390*T$4/100,0)</f>
        <v/>
      </c>
      <c r="U390" s="173">
        <f>IF(U$3="YES",$R390*U$4/100,0)</f>
        <v/>
      </c>
      <c r="V390" s="173">
        <f>IF(V$3="YES",$R390*V$4/100,0)</f>
        <v/>
      </c>
      <c r="W390" s="173">
        <f>IF(W$3="YES",$R390*W$4/100,0)</f>
        <v/>
      </c>
      <c r="X390" s="173">
        <f>IF(X$3="YES",$R390*X$4/100,0)</f>
        <v/>
      </c>
      <c r="Y390" s="173">
        <f>IF(Y$3="YES",$R390*Y$4/100,0)</f>
        <v/>
      </c>
      <c r="Z390" s="173">
        <f>IF(Z$3="YES",$R390*Z$4/100,0)</f>
        <v/>
      </c>
      <c r="AA390" s="173">
        <f>IF(AA$3="YES",$R390*AA$4/100,0)</f>
        <v/>
      </c>
      <c r="AB390" s="173">
        <f>IF(AB$3="YES",$R390*AB$4/100,0)</f>
        <v/>
      </c>
      <c r="AC390" s="173">
        <f>$R390*AC$4/100</f>
        <v/>
      </c>
      <c r="AD390" s="172">
        <f>SUM(S390:AC390)</f>
        <v/>
      </c>
      <c r="AE390" s="172">
        <f>R390+AD390</f>
        <v/>
      </c>
      <c r="AF390" s="172">
        <f>IF(E390="Make",AE390,AE390/2)</f>
        <v/>
      </c>
      <c r="AG390" s="172">
        <f>((AF390-MOD(AF390,8))/8)+(IF(MOD(AF390,8)=0,0,IF(MOD(AF390,8)&gt;4,1,0.5)))</f>
        <v/>
      </c>
      <c r="AH390" s="174" t="n"/>
      <c r="AI390" s="174" t="n"/>
      <c r="AJ390" s="175">
        <f>ROUNDUP((AH390+AI390+AG390)/3,0)</f>
        <v/>
      </c>
      <c r="AK390" s="47" t="n"/>
    </row>
    <row r="391" ht="15" customHeight="1">
      <c r="A391" s="83" t="n"/>
      <c r="B391" s="49" t="n"/>
      <c r="C391" s="49" t="n"/>
      <c r="D391" s="49" t="n"/>
      <c r="E391" s="43" t="n"/>
      <c r="F391" s="43" t="n"/>
      <c r="G391" s="44" t="n"/>
      <c r="H391" s="45" t="n"/>
      <c r="I391" s="171" t="n"/>
      <c r="J391" s="171" t="n"/>
      <c r="K391" s="171" t="n"/>
      <c r="L391" s="171" t="n"/>
      <c r="M391" s="171" t="n"/>
      <c r="N391" s="171" t="n"/>
      <c r="O391" s="171" t="n"/>
      <c r="P391" s="171" t="n"/>
      <c r="Q391" s="171" t="n"/>
      <c r="R391" s="172">
        <f>_xlfn.CEILING.MATH(SUM(I391:P391)*Q391)</f>
        <v/>
      </c>
      <c r="S391" s="173">
        <f>IF(S$3="YES",$R391*S$4/100,0)</f>
        <v/>
      </c>
      <c r="T391" s="173">
        <f>IF(T$3="YES",$R391*T$4/100,0)</f>
        <v/>
      </c>
      <c r="U391" s="173">
        <f>IF(U$3="YES",$R391*U$4/100,0)</f>
        <v/>
      </c>
      <c r="V391" s="173">
        <f>IF(V$3="YES",$R391*V$4/100,0)</f>
        <v/>
      </c>
      <c r="W391" s="173">
        <f>IF(W$3="YES",$R391*W$4/100,0)</f>
        <v/>
      </c>
      <c r="X391" s="173">
        <f>IF(X$3="YES",$R391*X$4/100,0)</f>
        <v/>
      </c>
      <c r="Y391" s="173">
        <f>IF(Y$3="YES",$R391*Y$4/100,0)</f>
        <v/>
      </c>
      <c r="Z391" s="173">
        <f>IF(Z$3="YES",$R391*Z$4/100,0)</f>
        <v/>
      </c>
      <c r="AA391" s="173">
        <f>IF(AA$3="YES",$R391*AA$4/100,0)</f>
        <v/>
      </c>
      <c r="AB391" s="173">
        <f>IF(AB$3="YES",$R391*AB$4/100,0)</f>
        <v/>
      </c>
      <c r="AC391" s="173">
        <f>$R391*AC$4/100</f>
        <v/>
      </c>
      <c r="AD391" s="172">
        <f>SUM(S391:AC391)</f>
        <v/>
      </c>
      <c r="AE391" s="172">
        <f>R391+AD391</f>
        <v/>
      </c>
      <c r="AF391" s="172">
        <f>IF(E391="Make",AE391,AE391/2)</f>
        <v/>
      </c>
      <c r="AG391" s="172">
        <f>((AF391-MOD(AF391,8))/8)+(IF(MOD(AF391,8)=0,0,IF(MOD(AF391,8)&gt;4,1,0.5)))</f>
        <v/>
      </c>
      <c r="AH391" s="174" t="n"/>
      <c r="AI391" s="174" t="n"/>
      <c r="AJ391" s="175">
        <f>ROUNDUP((AH391+AI391+AG391)/3,0)</f>
        <v/>
      </c>
      <c r="AK391" s="47" t="n"/>
    </row>
    <row r="392" ht="15" customHeight="1">
      <c r="A392" s="83" t="n"/>
      <c r="B392" s="49" t="n"/>
      <c r="C392" s="49" t="n"/>
      <c r="D392" s="49" t="n"/>
      <c r="E392" s="43" t="n"/>
      <c r="F392" s="43" t="n"/>
      <c r="G392" s="44" t="n"/>
      <c r="H392" s="45" t="n"/>
      <c r="I392" s="171" t="n"/>
      <c r="J392" s="171" t="n"/>
      <c r="K392" s="171" t="n"/>
      <c r="L392" s="171" t="n"/>
      <c r="M392" s="171" t="n"/>
      <c r="N392" s="171" t="n"/>
      <c r="O392" s="171" t="n"/>
      <c r="P392" s="171" t="n"/>
      <c r="Q392" s="171" t="n"/>
      <c r="R392" s="172">
        <f>_xlfn.CEILING.MATH(SUM(I392:P392)*Q392)</f>
        <v/>
      </c>
      <c r="S392" s="173">
        <f>IF(S$3="YES",$R392*S$4/100,0)</f>
        <v/>
      </c>
      <c r="T392" s="173">
        <f>IF(T$3="YES",$R392*T$4/100,0)</f>
        <v/>
      </c>
      <c r="U392" s="173">
        <f>IF(U$3="YES",$R392*U$4/100,0)</f>
        <v/>
      </c>
      <c r="V392" s="173">
        <f>IF(V$3="YES",$R392*V$4/100,0)</f>
        <v/>
      </c>
      <c r="W392" s="173">
        <f>IF(W$3="YES",$R392*W$4/100,0)</f>
        <v/>
      </c>
      <c r="X392" s="173">
        <f>IF(X$3="YES",$R392*X$4/100,0)</f>
        <v/>
      </c>
      <c r="Y392" s="173">
        <f>IF(Y$3="YES",$R392*Y$4/100,0)</f>
        <v/>
      </c>
      <c r="Z392" s="173">
        <f>IF(Z$3="YES",$R392*Z$4/100,0)</f>
        <v/>
      </c>
      <c r="AA392" s="173">
        <f>IF(AA$3="YES",$R392*AA$4/100,0)</f>
        <v/>
      </c>
      <c r="AB392" s="173">
        <f>IF(AB$3="YES",$R392*AB$4/100,0)</f>
        <v/>
      </c>
      <c r="AC392" s="173">
        <f>$R392*AC$4/100</f>
        <v/>
      </c>
      <c r="AD392" s="172">
        <f>SUM(S392:AC392)</f>
        <v/>
      </c>
      <c r="AE392" s="172">
        <f>R392+AD392</f>
        <v/>
      </c>
      <c r="AF392" s="172">
        <f>IF(E392="Make",AE392,AE392/2)</f>
        <v/>
      </c>
      <c r="AG392" s="172">
        <f>((AF392-MOD(AF392,8))/8)+(IF(MOD(AF392,8)=0,0,IF(MOD(AF392,8)&gt;4,1,0.5)))</f>
        <v/>
      </c>
      <c r="AH392" s="174" t="n"/>
      <c r="AI392" s="174" t="n"/>
      <c r="AJ392" s="175">
        <f>ROUNDUP((AH392+AI392+AG392)/3,0)</f>
        <v/>
      </c>
      <c r="AK392" s="47" t="n"/>
    </row>
    <row r="393" ht="15" customHeight="1">
      <c r="A393" s="83" t="n"/>
      <c r="B393" s="49" t="n"/>
      <c r="C393" s="49" t="n"/>
      <c r="D393" s="49" t="n"/>
      <c r="E393" s="43" t="n"/>
      <c r="F393" s="43" t="n"/>
      <c r="G393" s="44" t="n"/>
      <c r="H393" s="45" t="n"/>
      <c r="I393" s="171" t="n"/>
      <c r="J393" s="171" t="n"/>
      <c r="K393" s="171" t="n"/>
      <c r="L393" s="171" t="n"/>
      <c r="M393" s="171" t="n"/>
      <c r="N393" s="171" t="n"/>
      <c r="O393" s="171" t="n"/>
      <c r="P393" s="171" t="n"/>
      <c r="Q393" s="171" t="n"/>
      <c r="R393" s="172">
        <f>_xlfn.CEILING.MATH(SUM(I393:P393)*Q393)</f>
        <v/>
      </c>
      <c r="S393" s="173">
        <f>IF(S$3="YES",$R393*S$4/100,0)</f>
        <v/>
      </c>
      <c r="T393" s="173">
        <f>IF(T$3="YES",$R393*T$4/100,0)</f>
        <v/>
      </c>
      <c r="U393" s="173">
        <f>IF(U$3="YES",$R393*U$4/100,0)</f>
        <v/>
      </c>
      <c r="V393" s="173">
        <f>IF(V$3="YES",$R393*V$4/100,0)</f>
        <v/>
      </c>
      <c r="W393" s="173">
        <f>IF(W$3="YES",$R393*W$4/100,0)</f>
        <v/>
      </c>
      <c r="X393" s="173">
        <f>IF(X$3="YES",$R393*X$4/100,0)</f>
        <v/>
      </c>
      <c r="Y393" s="173">
        <f>IF(Y$3="YES",$R393*Y$4/100,0)</f>
        <v/>
      </c>
      <c r="Z393" s="173">
        <f>IF(Z$3="YES",$R393*Z$4/100,0)</f>
        <v/>
      </c>
      <c r="AA393" s="173">
        <f>IF(AA$3="YES",$R393*AA$4/100,0)</f>
        <v/>
      </c>
      <c r="AB393" s="173">
        <f>IF(AB$3="YES",$R393*AB$4/100,0)</f>
        <v/>
      </c>
      <c r="AC393" s="173">
        <f>$R393*AC$4/100</f>
        <v/>
      </c>
      <c r="AD393" s="172">
        <f>SUM(S393:AC393)</f>
        <v/>
      </c>
      <c r="AE393" s="172">
        <f>R393+AD393</f>
        <v/>
      </c>
      <c r="AF393" s="172">
        <f>IF(E393="Make",AE393,AE393/2)</f>
        <v/>
      </c>
      <c r="AG393" s="172">
        <f>((AF393-MOD(AF393,8))/8)+(IF(MOD(AF393,8)=0,0,IF(MOD(AF393,8)&gt;4,1,0.5)))</f>
        <v/>
      </c>
      <c r="AH393" s="174" t="n"/>
      <c r="AI393" s="174" t="n"/>
      <c r="AJ393" s="175">
        <f>ROUNDUP((AH393+AI393+AG393)/3,0)</f>
        <v/>
      </c>
      <c r="AK393" s="47" t="n"/>
    </row>
    <row r="394" ht="15" customHeight="1">
      <c r="A394" s="83" t="n"/>
      <c r="B394" s="49" t="n"/>
      <c r="C394" s="49" t="n"/>
      <c r="D394" s="49" t="n"/>
      <c r="E394" s="43" t="n"/>
      <c r="F394" s="43" t="n"/>
      <c r="G394" s="44" t="n"/>
      <c r="H394" s="45" t="n"/>
      <c r="I394" s="171" t="n"/>
      <c r="J394" s="171" t="n"/>
      <c r="K394" s="171" t="n"/>
      <c r="L394" s="171" t="n"/>
      <c r="M394" s="171" t="n"/>
      <c r="N394" s="171" t="n"/>
      <c r="O394" s="171" t="n"/>
      <c r="P394" s="171" t="n"/>
      <c r="Q394" s="171" t="n"/>
      <c r="R394" s="172">
        <f>_xlfn.CEILING.MATH(SUM(I394:P394)*Q394)</f>
        <v/>
      </c>
      <c r="S394" s="173">
        <f>IF(S$3="YES",$R394*S$4/100,0)</f>
        <v/>
      </c>
      <c r="T394" s="173">
        <f>IF(T$3="YES",$R394*T$4/100,0)</f>
        <v/>
      </c>
      <c r="U394" s="173">
        <f>IF(U$3="YES",$R394*U$4/100,0)</f>
        <v/>
      </c>
      <c r="V394" s="173">
        <f>IF(V$3="YES",$R394*V$4/100,0)</f>
        <v/>
      </c>
      <c r="W394" s="173">
        <f>IF(W$3="YES",$R394*W$4/100,0)</f>
        <v/>
      </c>
      <c r="X394" s="173">
        <f>IF(X$3="YES",$R394*X$4/100,0)</f>
        <v/>
      </c>
      <c r="Y394" s="173">
        <f>IF(Y$3="YES",$R394*Y$4/100,0)</f>
        <v/>
      </c>
      <c r="Z394" s="173">
        <f>IF(Z$3="YES",$R394*Z$4/100,0)</f>
        <v/>
      </c>
      <c r="AA394" s="173">
        <f>IF(AA$3="YES",$R394*AA$4/100,0)</f>
        <v/>
      </c>
      <c r="AB394" s="173">
        <f>IF(AB$3="YES",$R394*AB$4/100,0)</f>
        <v/>
      </c>
      <c r="AC394" s="173">
        <f>$R394*AC$4/100</f>
        <v/>
      </c>
      <c r="AD394" s="172">
        <f>SUM(S394:AC394)</f>
        <v/>
      </c>
      <c r="AE394" s="172">
        <f>R394+AD394</f>
        <v/>
      </c>
      <c r="AF394" s="172">
        <f>IF(E394="Make",AE394,AE394/2)</f>
        <v/>
      </c>
      <c r="AG394" s="172">
        <f>((AF394-MOD(AF394,8))/8)+(IF(MOD(AF394,8)=0,0,IF(MOD(AF394,8)&gt;4,1,0.5)))</f>
        <v/>
      </c>
      <c r="AH394" s="174" t="n"/>
      <c r="AI394" s="174" t="n"/>
      <c r="AJ394" s="175">
        <f>ROUNDUP((AH394+AI394+AG394)/3,0)</f>
        <v/>
      </c>
      <c r="AK394" s="47" t="n"/>
    </row>
    <row r="395" ht="15" customHeight="1">
      <c r="A395" s="83" t="n"/>
      <c r="B395" s="49" t="n"/>
      <c r="C395" s="49" t="n"/>
      <c r="D395" s="49" t="n"/>
      <c r="E395" s="43" t="n"/>
      <c r="F395" s="43" t="n"/>
      <c r="G395" s="44" t="n"/>
      <c r="H395" s="45" t="n"/>
      <c r="I395" s="171" t="n"/>
      <c r="J395" s="171" t="n"/>
      <c r="K395" s="171" t="n"/>
      <c r="L395" s="171" t="n"/>
      <c r="M395" s="171" t="n"/>
      <c r="N395" s="171" t="n"/>
      <c r="O395" s="171" t="n"/>
      <c r="P395" s="171" t="n"/>
      <c r="Q395" s="171" t="n"/>
      <c r="R395" s="172">
        <f>_xlfn.CEILING.MATH(SUM(I395:P395)*Q395)</f>
        <v/>
      </c>
      <c r="S395" s="173">
        <f>IF(S$3="YES",$R395*S$4/100,0)</f>
        <v/>
      </c>
      <c r="T395" s="173">
        <f>IF(T$3="YES",$R395*T$4/100,0)</f>
        <v/>
      </c>
      <c r="U395" s="173">
        <f>IF(U$3="YES",$R395*U$4/100,0)</f>
        <v/>
      </c>
      <c r="V395" s="173">
        <f>IF(V$3="YES",$R395*V$4/100,0)</f>
        <v/>
      </c>
      <c r="W395" s="173">
        <f>IF(W$3="YES",$R395*W$4/100,0)</f>
        <v/>
      </c>
      <c r="X395" s="173">
        <f>IF(X$3="YES",$R395*X$4/100,0)</f>
        <v/>
      </c>
      <c r="Y395" s="173">
        <f>IF(Y$3="YES",$R395*Y$4/100,0)</f>
        <v/>
      </c>
      <c r="Z395" s="173">
        <f>IF(Z$3="YES",$R395*Z$4/100,0)</f>
        <v/>
      </c>
      <c r="AA395" s="173">
        <f>IF(AA$3="YES",$R395*AA$4/100,0)</f>
        <v/>
      </c>
      <c r="AB395" s="173">
        <f>IF(AB$3="YES",$R395*AB$4/100,0)</f>
        <v/>
      </c>
      <c r="AC395" s="173">
        <f>$R395*AC$4/100</f>
        <v/>
      </c>
      <c r="AD395" s="172">
        <f>SUM(S395:AC395)</f>
        <v/>
      </c>
      <c r="AE395" s="172">
        <f>R395+AD395</f>
        <v/>
      </c>
      <c r="AF395" s="172">
        <f>IF(E395="Make",AE395,AE395/2)</f>
        <v/>
      </c>
      <c r="AG395" s="172">
        <f>((AF395-MOD(AF395,8))/8)+(IF(MOD(AF395,8)=0,0,IF(MOD(AF395,8)&gt;4,1,0.5)))</f>
        <v/>
      </c>
      <c r="AH395" s="174" t="n"/>
      <c r="AI395" s="174" t="n"/>
      <c r="AJ395" s="175">
        <f>ROUNDUP((AH395+AI395+AG395)/3,0)</f>
        <v/>
      </c>
      <c r="AK395" s="47" t="n"/>
    </row>
    <row r="396" ht="15" customHeight="1">
      <c r="A396" s="83" t="n"/>
      <c r="B396" s="49" t="n"/>
      <c r="C396" s="49" t="n"/>
      <c r="D396" s="49" t="n"/>
      <c r="E396" s="43" t="n"/>
      <c r="F396" s="43" t="n"/>
      <c r="G396" s="44" t="n"/>
      <c r="H396" s="45" t="n"/>
      <c r="I396" s="171" t="n"/>
      <c r="J396" s="171" t="n"/>
      <c r="K396" s="171" t="n"/>
      <c r="L396" s="171" t="n"/>
      <c r="M396" s="171" t="n"/>
      <c r="N396" s="171" t="n"/>
      <c r="O396" s="171" t="n"/>
      <c r="P396" s="171" t="n"/>
      <c r="Q396" s="171" t="n"/>
      <c r="R396" s="172">
        <f>_xlfn.CEILING.MATH(SUM(I396:P396)*Q396)</f>
        <v/>
      </c>
      <c r="S396" s="173">
        <f>IF(S$3="YES",$R396*S$4/100,0)</f>
        <v/>
      </c>
      <c r="T396" s="173">
        <f>IF(T$3="YES",$R396*T$4/100,0)</f>
        <v/>
      </c>
      <c r="U396" s="173">
        <f>IF(U$3="YES",$R396*U$4/100,0)</f>
        <v/>
      </c>
      <c r="V396" s="173">
        <f>IF(V$3="YES",$R396*V$4/100,0)</f>
        <v/>
      </c>
      <c r="W396" s="173">
        <f>IF(W$3="YES",$R396*W$4/100,0)</f>
        <v/>
      </c>
      <c r="X396" s="173">
        <f>IF(X$3="YES",$R396*X$4/100,0)</f>
        <v/>
      </c>
      <c r="Y396" s="173">
        <f>IF(Y$3="YES",$R396*Y$4/100,0)</f>
        <v/>
      </c>
      <c r="Z396" s="173">
        <f>IF(Z$3="YES",$R396*Z$4/100,0)</f>
        <v/>
      </c>
      <c r="AA396" s="173">
        <f>IF(AA$3="YES",$R396*AA$4/100,0)</f>
        <v/>
      </c>
      <c r="AB396" s="173">
        <f>IF(AB$3="YES",$R396*AB$4/100,0)</f>
        <v/>
      </c>
      <c r="AC396" s="173">
        <f>$R396*AC$4/100</f>
        <v/>
      </c>
      <c r="AD396" s="172">
        <f>SUM(S396:AC396)</f>
        <v/>
      </c>
      <c r="AE396" s="172">
        <f>R396+AD396</f>
        <v/>
      </c>
      <c r="AF396" s="172">
        <f>IF(E396="Make",AE396,AE396/2)</f>
        <v/>
      </c>
      <c r="AG396" s="172">
        <f>((AF396-MOD(AF396,8))/8)+(IF(MOD(AF396,8)=0,0,IF(MOD(AF396,8)&gt;4,1,0.5)))</f>
        <v/>
      </c>
      <c r="AH396" s="174" t="n"/>
      <c r="AI396" s="174" t="n"/>
      <c r="AJ396" s="175">
        <f>ROUNDUP((AH396+AI396+AG396)/3,0)</f>
        <v/>
      </c>
      <c r="AK396" s="47" t="n"/>
    </row>
    <row r="397" ht="15" customHeight="1">
      <c r="A397" s="83" t="n"/>
      <c r="B397" s="49" t="n"/>
      <c r="C397" s="49" t="n"/>
      <c r="D397" s="49" t="n"/>
      <c r="E397" s="43" t="n"/>
      <c r="F397" s="43" t="n"/>
      <c r="G397" s="44" t="n"/>
      <c r="H397" s="45" t="n"/>
      <c r="I397" s="171" t="n"/>
      <c r="J397" s="171" t="n"/>
      <c r="K397" s="171" t="n"/>
      <c r="L397" s="171" t="n"/>
      <c r="M397" s="171" t="n"/>
      <c r="N397" s="171" t="n"/>
      <c r="O397" s="171" t="n"/>
      <c r="P397" s="171" t="n"/>
      <c r="Q397" s="171" t="n"/>
      <c r="R397" s="172">
        <f>_xlfn.CEILING.MATH(SUM(I397:P397)*Q397)</f>
        <v/>
      </c>
      <c r="S397" s="173">
        <f>IF(S$3="YES",$R397*S$4/100,0)</f>
        <v/>
      </c>
      <c r="T397" s="173">
        <f>IF(T$3="YES",$R397*T$4/100,0)</f>
        <v/>
      </c>
      <c r="U397" s="173">
        <f>IF(U$3="YES",$R397*U$4/100,0)</f>
        <v/>
      </c>
      <c r="V397" s="173">
        <f>IF(V$3="YES",$R397*V$4/100,0)</f>
        <v/>
      </c>
      <c r="W397" s="173">
        <f>IF(W$3="YES",$R397*W$4/100,0)</f>
        <v/>
      </c>
      <c r="X397" s="173">
        <f>IF(X$3="YES",$R397*X$4/100,0)</f>
        <v/>
      </c>
      <c r="Y397" s="173">
        <f>IF(Y$3="YES",$R397*Y$4/100,0)</f>
        <v/>
      </c>
      <c r="Z397" s="173">
        <f>IF(Z$3="YES",$R397*Z$4/100,0)</f>
        <v/>
      </c>
      <c r="AA397" s="173">
        <f>IF(AA$3="YES",$R397*AA$4/100,0)</f>
        <v/>
      </c>
      <c r="AB397" s="173">
        <f>IF(AB$3="YES",$R397*AB$4/100,0)</f>
        <v/>
      </c>
      <c r="AC397" s="173">
        <f>$R397*AC$4/100</f>
        <v/>
      </c>
      <c r="AD397" s="172">
        <f>SUM(S397:AC397)</f>
        <v/>
      </c>
      <c r="AE397" s="172">
        <f>R397+AD397</f>
        <v/>
      </c>
      <c r="AF397" s="172">
        <f>IF(E397="Make",AE397,AE397/2)</f>
        <v/>
      </c>
      <c r="AG397" s="172">
        <f>((AF397-MOD(AF397,8))/8)+(IF(MOD(AF397,8)=0,0,IF(MOD(AF397,8)&gt;4,1,0.5)))</f>
        <v/>
      </c>
      <c r="AH397" s="174" t="n"/>
      <c r="AI397" s="174" t="n"/>
      <c r="AJ397" s="175">
        <f>ROUNDUP((AH397+AI397+AG397)/3,0)</f>
        <v/>
      </c>
      <c r="AK397" s="47" t="n"/>
    </row>
    <row r="398" ht="15" customHeight="1">
      <c r="A398" s="83" t="n"/>
      <c r="B398" s="49" t="n"/>
      <c r="C398" s="49" t="n"/>
      <c r="D398" s="49" t="n"/>
      <c r="E398" s="43" t="n"/>
      <c r="F398" s="43" t="n"/>
      <c r="G398" s="44" t="n"/>
      <c r="H398" s="45" t="n"/>
      <c r="I398" s="171" t="n"/>
      <c r="J398" s="171" t="n"/>
      <c r="K398" s="171" t="n"/>
      <c r="L398" s="171" t="n"/>
      <c r="M398" s="171" t="n"/>
      <c r="N398" s="171" t="n"/>
      <c r="O398" s="171" t="n"/>
      <c r="P398" s="171" t="n"/>
      <c r="Q398" s="171" t="n"/>
      <c r="R398" s="172">
        <f>_xlfn.CEILING.MATH(SUM(I398:P398)*Q398)</f>
        <v/>
      </c>
      <c r="S398" s="173">
        <f>IF(S$3="YES",$R398*S$4/100,0)</f>
        <v/>
      </c>
      <c r="T398" s="173">
        <f>IF(T$3="YES",$R398*T$4/100,0)</f>
        <v/>
      </c>
      <c r="U398" s="173">
        <f>IF(U$3="YES",$R398*U$4/100,0)</f>
        <v/>
      </c>
      <c r="V398" s="173">
        <f>IF(V$3="YES",$R398*V$4/100,0)</f>
        <v/>
      </c>
      <c r="W398" s="173">
        <f>IF(W$3="YES",$R398*W$4/100,0)</f>
        <v/>
      </c>
      <c r="X398" s="173">
        <f>IF(X$3="YES",$R398*X$4/100,0)</f>
        <v/>
      </c>
      <c r="Y398" s="173">
        <f>IF(Y$3="YES",$R398*Y$4/100,0)</f>
        <v/>
      </c>
      <c r="Z398" s="173">
        <f>IF(Z$3="YES",$R398*Z$4/100,0)</f>
        <v/>
      </c>
      <c r="AA398" s="173">
        <f>IF(AA$3="YES",$R398*AA$4/100,0)</f>
        <v/>
      </c>
      <c r="AB398" s="173">
        <f>IF(AB$3="YES",$R398*AB$4/100,0)</f>
        <v/>
      </c>
      <c r="AC398" s="173">
        <f>$R398*AC$4/100</f>
        <v/>
      </c>
      <c r="AD398" s="172">
        <f>SUM(S398:AC398)</f>
        <v/>
      </c>
      <c r="AE398" s="172">
        <f>R398+AD398</f>
        <v/>
      </c>
      <c r="AF398" s="172">
        <f>IF(E398="Make",AE398,AE398/2)</f>
        <v/>
      </c>
      <c r="AG398" s="172">
        <f>((AF398-MOD(AF398,8))/8)+(IF(MOD(AF398,8)=0,0,IF(MOD(AF398,8)&gt;4,1,0.5)))</f>
        <v/>
      </c>
      <c r="AH398" s="174" t="n"/>
      <c r="AI398" s="174" t="n"/>
      <c r="AJ398" s="175">
        <f>ROUNDUP((AH398+AI398+AG398)/3,0)</f>
        <v/>
      </c>
      <c r="AK398" s="47" t="n"/>
    </row>
    <row r="399" ht="15" customHeight="1">
      <c r="A399" s="83" t="n"/>
      <c r="B399" s="49" t="n"/>
      <c r="C399" s="49" t="n"/>
      <c r="D399" s="49" t="n"/>
      <c r="E399" s="43" t="n"/>
      <c r="F399" s="43" t="n"/>
      <c r="G399" s="44" t="n"/>
      <c r="H399" s="45" t="n"/>
      <c r="I399" s="171" t="n"/>
      <c r="J399" s="171" t="n"/>
      <c r="K399" s="171" t="n"/>
      <c r="L399" s="171" t="n"/>
      <c r="M399" s="171" t="n"/>
      <c r="N399" s="171" t="n"/>
      <c r="O399" s="171" t="n"/>
      <c r="P399" s="171" t="n"/>
      <c r="Q399" s="171" t="n"/>
      <c r="R399" s="172">
        <f>_xlfn.CEILING.MATH(SUM(I399:P399)*Q399)</f>
        <v/>
      </c>
      <c r="S399" s="173">
        <f>IF(S$3="YES",$R399*S$4/100,0)</f>
        <v/>
      </c>
      <c r="T399" s="173">
        <f>IF(T$3="YES",$R399*T$4/100,0)</f>
        <v/>
      </c>
      <c r="U399" s="173">
        <f>IF(U$3="YES",$R399*U$4/100,0)</f>
        <v/>
      </c>
      <c r="V399" s="173">
        <f>IF(V$3="YES",$R399*V$4/100,0)</f>
        <v/>
      </c>
      <c r="W399" s="173">
        <f>IF(W$3="YES",$R399*W$4/100,0)</f>
        <v/>
      </c>
      <c r="X399" s="173">
        <f>IF(X$3="YES",$R399*X$4/100,0)</f>
        <v/>
      </c>
      <c r="Y399" s="173">
        <f>IF(Y$3="YES",$R399*Y$4/100,0)</f>
        <v/>
      </c>
      <c r="Z399" s="173">
        <f>IF(Z$3="YES",$R399*Z$4/100,0)</f>
        <v/>
      </c>
      <c r="AA399" s="173">
        <f>IF(AA$3="YES",$R399*AA$4/100,0)</f>
        <v/>
      </c>
      <c r="AB399" s="173">
        <f>IF(AB$3="YES",$R399*AB$4/100,0)</f>
        <v/>
      </c>
      <c r="AC399" s="173">
        <f>$R399*AC$4/100</f>
        <v/>
      </c>
      <c r="AD399" s="172">
        <f>SUM(S399:AC399)</f>
        <v/>
      </c>
      <c r="AE399" s="172">
        <f>R399+AD399</f>
        <v/>
      </c>
      <c r="AF399" s="172">
        <f>IF(E399="Make",AE399,AE399/2)</f>
        <v/>
      </c>
      <c r="AG399" s="172">
        <f>((AF399-MOD(AF399,8))/8)+(IF(MOD(AF399,8)=0,0,IF(MOD(AF399,8)&gt;4,1,0.5)))</f>
        <v/>
      </c>
      <c r="AH399" s="174" t="n"/>
      <c r="AI399" s="174" t="n"/>
      <c r="AJ399" s="175">
        <f>ROUNDUP((AH399+AI399+AG399)/3,0)</f>
        <v/>
      </c>
      <c r="AK399" s="47" t="n"/>
    </row>
    <row r="400" ht="15" customHeight="1">
      <c r="A400" s="83" t="n"/>
      <c r="B400" s="49" t="n"/>
      <c r="C400" s="49" t="n"/>
      <c r="D400" s="49" t="n"/>
      <c r="E400" s="43" t="n"/>
      <c r="F400" s="43" t="n"/>
      <c r="G400" s="44" t="n"/>
      <c r="H400" s="45" t="n"/>
      <c r="I400" s="171" t="n"/>
      <c r="J400" s="171" t="n"/>
      <c r="K400" s="171" t="n"/>
      <c r="L400" s="171" t="n"/>
      <c r="M400" s="171" t="n"/>
      <c r="N400" s="171" t="n"/>
      <c r="O400" s="171" t="n"/>
      <c r="P400" s="171" t="n"/>
      <c r="Q400" s="171" t="n"/>
      <c r="R400" s="172">
        <f>_xlfn.CEILING.MATH(SUM(I400:P400)*Q400)</f>
        <v/>
      </c>
      <c r="S400" s="173">
        <f>IF(S$3="YES",$R400*S$4/100,0)</f>
        <v/>
      </c>
      <c r="T400" s="173">
        <f>IF(T$3="YES",$R400*T$4/100,0)</f>
        <v/>
      </c>
      <c r="U400" s="173">
        <f>IF(U$3="YES",$R400*U$4/100,0)</f>
        <v/>
      </c>
      <c r="V400" s="173">
        <f>IF(V$3="YES",$R400*V$4/100,0)</f>
        <v/>
      </c>
      <c r="W400" s="173">
        <f>IF(W$3="YES",$R400*W$4/100,0)</f>
        <v/>
      </c>
      <c r="X400" s="173">
        <f>IF(X$3="YES",$R400*X$4/100,0)</f>
        <v/>
      </c>
      <c r="Y400" s="173">
        <f>IF(Y$3="YES",$R400*Y$4/100,0)</f>
        <v/>
      </c>
      <c r="Z400" s="173">
        <f>IF(Z$3="YES",$R400*Z$4/100,0)</f>
        <v/>
      </c>
      <c r="AA400" s="173">
        <f>IF(AA$3="YES",$R400*AA$4/100,0)</f>
        <v/>
      </c>
      <c r="AB400" s="173">
        <f>IF(AB$3="YES",$R400*AB$4/100,0)</f>
        <v/>
      </c>
      <c r="AC400" s="173">
        <f>$R400*AC$4/100</f>
        <v/>
      </c>
      <c r="AD400" s="172">
        <f>SUM(S400:AC400)</f>
        <v/>
      </c>
      <c r="AE400" s="172">
        <f>R400+AD400</f>
        <v/>
      </c>
      <c r="AF400" s="172">
        <f>IF(E400="Make",AE400,AE400/2)</f>
        <v/>
      </c>
      <c r="AG400" s="172">
        <f>((AF400-MOD(AF400,8))/8)+(IF(MOD(AF400,8)=0,0,IF(MOD(AF400,8)&gt;4,1,0.5)))</f>
        <v/>
      </c>
      <c r="AH400" s="174" t="n"/>
      <c r="AI400" s="174" t="n"/>
      <c r="AJ400" s="175">
        <f>ROUNDUP((AH400+AI400+AG400)/3,0)</f>
        <v/>
      </c>
      <c r="AK400" s="47" t="n"/>
    </row>
    <row r="401" ht="15" customHeight="1">
      <c r="A401" s="83" t="n"/>
      <c r="B401" s="49" t="n"/>
      <c r="C401" s="49" t="n"/>
      <c r="D401" s="49" t="n"/>
      <c r="E401" s="43" t="n"/>
      <c r="F401" s="43" t="n"/>
      <c r="G401" s="44" t="n"/>
      <c r="H401" s="45" t="n"/>
      <c r="I401" s="171" t="n"/>
      <c r="J401" s="171" t="n"/>
      <c r="K401" s="171" t="n"/>
      <c r="L401" s="171" t="n"/>
      <c r="M401" s="171" t="n"/>
      <c r="N401" s="171" t="n"/>
      <c r="O401" s="171" t="n"/>
      <c r="P401" s="171" t="n"/>
      <c r="Q401" s="171" t="n"/>
      <c r="R401" s="172">
        <f>_xlfn.CEILING.MATH(SUM(I401:P401)*Q401)</f>
        <v/>
      </c>
      <c r="S401" s="173">
        <f>IF(S$3="YES",$R401*S$4/100,0)</f>
        <v/>
      </c>
      <c r="T401" s="173">
        <f>IF(T$3="YES",$R401*T$4/100,0)</f>
        <v/>
      </c>
      <c r="U401" s="173">
        <f>IF(U$3="YES",$R401*U$4/100,0)</f>
        <v/>
      </c>
      <c r="V401" s="173">
        <f>IF(V$3="YES",$R401*V$4/100,0)</f>
        <v/>
      </c>
      <c r="W401" s="173">
        <f>IF(W$3="YES",$R401*W$4/100,0)</f>
        <v/>
      </c>
      <c r="X401" s="173">
        <f>IF(X$3="YES",$R401*X$4/100,0)</f>
        <v/>
      </c>
      <c r="Y401" s="173">
        <f>IF(Y$3="YES",$R401*Y$4/100,0)</f>
        <v/>
      </c>
      <c r="Z401" s="173">
        <f>IF(Z$3="YES",$R401*Z$4/100,0)</f>
        <v/>
      </c>
      <c r="AA401" s="173">
        <f>IF(AA$3="YES",$R401*AA$4/100,0)</f>
        <v/>
      </c>
      <c r="AB401" s="173">
        <f>IF(AB$3="YES",$R401*AB$4/100,0)</f>
        <v/>
      </c>
      <c r="AC401" s="173">
        <f>$R401*AC$4/100</f>
        <v/>
      </c>
      <c r="AD401" s="172">
        <f>SUM(S401:AC401)</f>
        <v/>
      </c>
      <c r="AE401" s="172">
        <f>R401+AD401</f>
        <v/>
      </c>
      <c r="AF401" s="172">
        <f>IF(E401="Make",AE401,AE401/2)</f>
        <v/>
      </c>
      <c r="AG401" s="172">
        <f>((AF401-MOD(AF401,8))/8)+(IF(MOD(AF401,8)=0,0,IF(MOD(AF401,8)&gt;4,1,0.5)))</f>
        <v/>
      </c>
      <c r="AH401" s="174" t="n"/>
      <c r="AI401" s="174" t="n"/>
      <c r="AJ401" s="175">
        <f>ROUNDUP((AH401+AI401+AG401)/3,0)</f>
        <v/>
      </c>
      <c r="AK401" s="47" t="n"/>
    </row>
    <row r="402" ht="15" customHeight="1">
      <c r="A402" s="83" t="n"/>
      <c r="B402" s="49" t="n"/>
      <c r="C402" s="49" t="n"/>
      <c r="D402" s="49" t="n"/>
      <c r="E402" s="43" t="n"/>
      <c r="F402" s="43" t="n"/>
      <c r="G402" s="44" t="n"/>
      <c r="H402" s="45" t="n"/>
      <c r="I402" s="171" t="n"/>
      <c r="J402" s="171" t="n"/>
      <c r="K402" s="171" t="n"/>
      <c r="L402" s="171" t="n"/>
      <c r="M402" s="171" t="n"/>
      <c r="N402" s="171" t="n"/>
      <c r="O402" s="171" t="n"/>
      <c r="P402" s="171" t="n"/>
      <c r="Q402" s="171" t="n"/>
      <c r="R402" s="172">
        <f>_xlfn.CEILING.MATH(SUM(I402:P402)*Q402)</f>
        <v/>
      </c>
      <c r="S402" s="173">
        <f>IF(S$3="YES",$R402*S$4/100,0)</f>
        <v/>
      </c>
      <c r="T402" s="173">
        <f>IF(T$3="YES",$R402*T$4/100,0)</f>
        <v/>
      </c>
      <c r="U402" s="173">
        <f>IF(U$3="YES",$R402*U$4/100,0)</f>
        <v/>
      </c>
      <c r="V402" s="173">
        <f>IF(V$3="YES",$R402*V$4/100,0)</f>
        <v/>
      </c>
      <c r="W402" s="173">
        <f>IF(W$3="YES",$R402*W$4/100,0)</f>
        <v/>
      </c>
      <c r="X402" s="173">
        <f>IF(X$3="YES",$R402*X$4/100,0)</f>
        <v/>
      </c>
      <c r="Y402" s="173">
        <f>IF(Y$3="YES",$R402*Y$4/100,0)</f>
        <v/>
      </c>
      <c r="Z402" s="173">
        <f>IF(Z$3="YES",$R402*Z$4/100,0)</f>
        <v/>
      </c>
      <c r="AA402" s="173">
        <f>IF(AA$3="YES",$R402*AA$4/100,0)</f>
        <v/>
      </c>
      <c r="AB402" s="173">
        <f>IF(AB$3="YES",$R402*AB$4/100,0)</f>
        <v/>
      </c>
      <c r="AC402" s="173">
        <f>$R402*AC$4/100</f>
        <v/>
      </c>
      <c r="AD402" s="172">
        <f>SUM(S402:AC402)</f>
        <v/>
      </c>
      <c r="AE402" s="172">
        <f>R402+AD402</f>
        <v/>
      </c>
      <c r="AF402" s="172">
        <f>IF(E402="Make",AE402,AE402/2)</f>
        <v/>
      </c>
      <c r="AG402" s="172">
        <f>((AF402-MOD(AF402,8))/8)+(IF(MOD(AF402,8)=0,0,IF(MOD(AF402,8)&gt;4,1,0.5)))</f>
        <v/>
      </c>
      <c r="AH402" s="174" t="n"/>
      <c r="AI402" s="174" t="n"/>
      <c r="AJ402" s="175">
        <f>ROUNDUP((AH402+AI402+AG402)/3,0)</f>
        <v/>
      </c>
      <c r="AK402" s="47" t="n"/>
    </row>
    <row r="403" ht="15" customHeight="1">
      <c r="A403" s="83" t="n"/>
      <c r="B403" s="49" t="n"/>
      <c r="C403" s="49" t="n"/>
      <c r="D403" s="49" t="n"/>
      <c r="E403" s="43" t="n"/>
      <c r="F403" s="43" t="n"/>
      <c r="G403" s="44" t="n"/>
      <c r="H403" s="45" t="n"/>
      <c r="I403" s="171" t="n"/>
      <c r="J403" s="171" t="n"/>
      <c r="K403" s="171" t="n"/>
      <c r="L403" s="171" t="n"/>
      <c r="M403" s="171" t="n"/>
      <c r="N403" s="171" t="n"/>
      <c r="O403" s="171" t="n"/>
      <c r="P403" s="171" t="n"/>
      <c r="Q403" s="171" t="n"/>
      <c r="R403" s="172">
        <f>_xlfn.CEILING.MATH(SUM(I403:P403)*Q403)</f>
        <v/>
      </c>
      <c r="S403" s="173">
        <f>IF(S$3="YES",$R403*S$4/100,0)</f>
        <v/>
      </c>
      <c r="T403" s="173">
        <f>IF(T$3="YES",$R403*T$4/100,0)</f>
        <v/>
      </c>
      <c r="U403" s="173">
        <f>IF(U$3="YES",$R403*U$4/100,0)</f>
        <v/>
      </c>
      <c r="V403" s="173">
        <f>IF(V$3="YES",$R403*V$4/100,0)</f>
        <v/>
      </c>
      <c r="W403" s="173">
        <f>IF(W$3="YES",$R403*W$4/100,0)</f>
        <v/>
      </c>
      <c r="X403" s="173">
        <f>IF(X$3="YES",$R403*X$4/100,0)</f>
        <v/>
      </c>
      <c r="Y403" s="173">
        <f>IF(Y$3="YES",$R403*Y$4/100,0)</f>
        <v/>
      </c>
      <c r="Z403" s="173">
        <f>IF(Z$3="YES",$R403*Z$4/100,0)</f>
        <v/>
      </c>
      <c r="AA403" s="173">
        <f>IF(AA$3="YES",$R403*AA$4/100,0)</f>
        <v/>
      </c>
      <c r="AB403" s="173">
        <f>IF(AB$3="YES",$R403*AB$4/100,0)</f>
        <v/>
      </c>
      <c r="AC403" s="173">
        <f>$R403*AC$4/100</f>
        <v/>
      </c>
      <c r="AD403" s="172">
        <f>SUM(S403:AC403)</f>
        <v/>
      </c>
      <c r="AE403" s="172">
        <f>R403+AD403</f>
        <v/>
      </c>
      <c r="AF403" s="172">
        <f>IF(E403="Make",AE403,AE403/2)</f>
        <v/>
      </c>
      <c r="AG403" s="172">
        <f>((AF403-MOD(AF403,8))/8)+(IF(MOD(AF403,8)=0,0,IF(MOD(AF403,8)&gt;4,1,0.5)))</f>
        <v/>
      </c>
      <c r="AH403" s="174" t="n"/>
      <c r="AI403" s="174" t="n"/>
      <c r="AJ403" s="175">
        <f>ROUNDUP((AH403+AI403+AG403)/3,0)</f>
        <v/>
      </c>
      <c r="AK403" s="47" t="n"/>
    </row>
    <row r="404" ht="15" customHeight="1">
      <c r="A404" s="83" t="n"/>
      <c r="B404" s="49" t="n"/>
      <c r="C404" s="49" t="n"/>
      <c r="D404" s="49" t="n"/>
      <c r="E404" s="43" t="n"/>
      <c r="F404" s="43" t="n"/>
      <c r="G404" s="44" t="n"/>
      <c r="H404" s="45" t="n"/>
      <c r="I404" s="171" t="n"/>
      <c r="J404" s="171" t="n"/>
      <c r="K404" s="171" t="n"/>
      <c r="L404" s="171" t="n"/>
      <c r="M404" s="171" t="n"/>
      <c r="N404" s="171" t="n"/>
      <c r="O404" s="171" t="n"/>
      <c r="P404" s="171" t="n"/>
      <c r="Q404" s="171" t="n"/>
      <c r="R404" s="172">
        <f>_xlfn.CEILING.MATH(SUM(I404:P404)*Q404)</f>
        <v/>
      </c>
      <c r="S404" s="173">
        <f>IF(S$3="YES",$R404*S$4/100,0)</f>
        <v/>
      </c>
      <c r="T404" s="173">
        <f>IF(T$3="YES",$R404*T$4/100,0)</f>
        <v/>
      </c>
      <c r="U404" s="173">
        <f>IF(U$3="YES",$R404*U$4/100,0)</f>
        <v/>
      </c>
      <c r="V404" s="173">
        <f>IF(V$3="YES",$R404*V$4/100,0)</f>
        <v/>
      </c>
      <c r="W404" s="173">
        <f>IF(W$3="YES",$R404*W$4/100,0)</f>
        <v/>
      </c>
      <c r="X404" s="173">
        <f>IF(X$3="YES",$R404*X$4/100,0)</f>
        <v/>
      </c>
      <c r="Y404" s="173">
        <f>IF(Y$3="YES",$R404*Y$4/100,0)</f>
        <v/>
      </c>
      <c r="Z404" s="173">
        <f>IF(Z$3="YES",$R404*Z$4/100,0)</f>
        <v/>
      </c>
      <c r="AA404" s="173">
        <f>IF(AA$3="YES",$R404*AA$4/100,0)</f>
        <v/>
      </c>
      <c r="AB404" s="173">
        <f>IF(AB$3="YES",$R404*AB$4/100,0)</f>
        <v/>
      </c>
      <c r="AC404" s="173">
        <f>$R404*AC$4/100</f>
        <v/>
      </c>
      <c r="AD404" s="172">
        <f>SUM(S404:AC404)</f>
        <v/>
      </c>
      <c r="AE404" s="172">
        <f>R404+AD404</f>
        <v/>
      </c>
      <c r="AF404" s="172">
        <f>IF(E404="Make",AE404,AE404/2)</f>
        <v/>
      </c>
      <c r="AG404" s="172">
        <f>((AF404-MOD(AF404,8))/8)+(IF(MOD(AF404,8)=0,0,IF(MOD(AF404,8)&gt;4,1,0.5)))</f>
        <v/>
      </c>
      <c r="AH404" s="174" t="n"/>
      <c r="AI404" s="174" t="n"/>
      <c r="AJ404" s="175">
        <f>ROUNDUP((AH404+AI404+AG404)/3,0)</f>
        <v/>
      </c>
      <c r="AK404" s="47" t="n"/>
    </row>
    <row r="405" ht="15" customHeight="1">
      <c r="A405" s="83" t="n"/>
      <c r="B405" s="49" t="n"/>
      <c r="C405" s="49" t="n"/>
      <c r="D405" s="49" t="n"/>
      <c r="E405" s="43" t="n"/>
      <c r="F405" s="43" t="n"/>
      <c r="G405" s="44" t="n"/>
      <c r="H405" s="45" t="n"/>
      <c r="I405" s="171" t="n"/>
      <c r="J405" s="171" t="n"/>
      <c r="K405" s="171" t="n"/>
      <c r="L405" s="171" t="n"/>
      <c r="M405" s="171" t="n"/>
      <c r="N405" s="171" t="n"/>
      <c r="O405" s="171" t="n"/>
      <c r="P405" s="171" t="n"/>
      <c r="Q405" s="171" t="n"/>
      <c r="R405" s="172">
        <f>_xlfn.CEILING.MATH(SUM(I405:P405)*Q405)</f>
        <v/>
      </c>
      <c r="S405" s="173">
        <f>IF(S$3="YES",$R405*S$4/100,0)</f>
        <v/>
      </c>
      <c r="T405" s="173">
        <f>IF(T$3="YES",$R405*T$4/100,0)</f>
        <v/>
      </c>
      <c r="U405" s="173">
        <f>IF(U$3="YES",$R405*U$4/100,0)</f>
        <v/>
      </c>
      <c r="V405" s="173">
        <f>IF(V$3="YES",$R405*V$4/100,0)</f>
        <v/>
      </c>
      <c r="W405" s="173">
        <f>IF(W$3="YES",$R405*W$4/100,0)</f>
        <v/>
      </c>
      <c r="X405" s="173">
        <f>IF(X$3="YES",$R405*X$4/100,0)</f>
        <v/>
      </c>
      <c r="Y405" s="173">
        <f>IF(Y$3="YES",$R405*Y$4/100,0)</f>
        <v/>
      </c>
      <c r="Z405" s="173">
        <f>IF(Z$3="YES",$R405*Z$4/100,0)</f>
        <v/>
      </c>
      <c r="AA405" s="173">
        <f>IF(AA$3="YES",$R405*AA$4/100,0)</f>
        <v/>
      </c>
      <c r="AB405" s="173">
        <f>IF(AB$3="YES",$R405*AB$4/100,0)</f>
        <v/>
      </c>
      <c r="AC405" s="173">
        <f>$R405*AC$4/100</f>
        <v/>
      </c>
      <c r="AD405" s="172">
        <f>SUM(S405:AC405)</f>
        <v/>
      </c>
      <c r="AE405" s="172">
        <f>R405+AD405</f>
        <v/>
      </c>
      <c r="AF405" s="172">
        <f>IF(E405="Make",AE405,AE405/2)</f>
        <v/>
      </c>
      <c r="AG405" s="172">
        <f>((AF405-MOD(AF405,8))/8)+(IF(MOD(AF405,8)=0,0,IF(MOD(AF405,8)&gt;4,1,0.5)))</f>
        <v/>
      </c>
      <c r="AH405" s="174" t="n"/>
      <c r="AI405" s="174" t="n"/>
      <c r="AJ405" s="175">
        <f>ROUNDUP((AH405+AI405+AG405)/3,0)</f>
        <v/>
      </c>
      <c r="AK405" s="47" t="n"/>
    </row>
    <row r="406" ht="15" customHeight="1">
      <c r="A406" s="83" t="n"/>
      <c r="B406" s="49" t="n"/>
      <c r="C406" s="49" t="n"/>
      <c r="D406" s="49" t="n"/>
      <c r="E406" s="43" t="n"/>
      <c r="F406" s="43" t="n"/>
      <c r="G406" s="44" t="n"/>
      <c r="H406" s="45" t="n"/>
      <c r="I406" s="171" t="n"/>
      <c r="J406" s="171" t="n"/>
      <c r="K406" s="171" t="n"/>
      <c r="L406" s="171" t="n"/>
      <c r="M406" s="171" t="n"/>
      <c r="N406" s="171" t="n"/>
      <c r="O406" s="171" t="n"/>
      <c r="P406" s="171" t="n"/>
      <c r="Q406" s="171" t="n"/>
      <c r="R406" s="172">
        <f>_xlfn.CEILING.MATH(SUM(I406:P406)*Q406)</f>
        <v/>
      </c>
      <c r="S406" s="173">
        <f>IF(S$3="YES",$R406*S$4/100,0)</f>
        <v/>
      </c>
      <c r="T406" s="173">
        <f>IF(T$3="YES",$R406*T$4/100,0)</f>
        <v/>
      </c>
      <c r="U406" s="173">
        <f>IF(U$3="YES",$R406*U$4/100,0)</f>
        <v/>
      </c>
      <c r="V406" s="173">
        <f>IF(V$3="YES",$R406*V$4/100,0)</f>
        <v/>
      </c>
      <c r="W406" s="173">
        <f>IF(W$3="YES",$R406*W$4/100,0)</f>
        <v/>
      </c>
      <c r="X406" s="173">
        <f>IF(X$3="YES",$R406*X$4/100,0)</f>
        <v/>
      </c>
      <c r="Y406" s="173">
        <f>IF(Y$3="YES",$R406*Y$4/100,0)</f>
        <v/>
      </c>
      <c r="Z406" s="173">
        <f>IF(Z$3="YES",$R406*Z$4/100,0)</f>
        <v/>
      </c>
      <c r="AA406" s="173">
        <f>IF(AA$3="YES",$R406*AA$4/100,0)</f>
        <v/>
      </c>
      <c r="AB406" s="173">
        <f>IF(AB$3="YES",$R406*AB$4/100,0)</f>
        <v/>
      </c>
      <c r="AC406" s="173">
        <f>$R406*AC$4/100</f>
        <v/>
      </c>
      <c r="AD406" s="172">
        <f>SUM(S406:AC406)</f>
        <v/>
      </c>
      <c r="AE406" s="172">
        <f>R406+AD406</f>
        <v/>
      </c>
      <c r="AF406" s="172">
        <f>IF(E406="Make",AE406,AE406/2)</f>
        <v/>
      </c>
      <c r="AG406" s="172">
        <f>((AF406-MOD(AF406,8))/8)+(IF(MOD(AF406,8)=0,0,IF(MOD(AF406,8)&gt;4,1,0.5)))</f>
        <v/>
      </c>
      <c r="AH406" s="174" t="n"/>
      <c r="AI406" s="174" t="n"/>
      <c r="AJ406" s="175">
        <f>ROUNDUP((AH406+AI406+AG406)/3,0)</f>
        <v/>
      </c>
      <c r="AK406" s="47" t="n"/>
    </row>
    <row r="407" ht="15" customHeight="1">
      <c r="A407" s="83" t="n"/>
      <c r="B407" s="49" t="n"/>
      <c r="C407" s="49" t="n"/>
      <c r="D407" s="49" t="n"/>
      <c r="E407" s="43" t="n"/>
      <c r="F407" s="43" t="n"/>
      <c r="G407" s="44" t="n"/>
      <c r="H407" s="45" t="n"/>
      <c r="I407" s="171" t="n"/>
      <c r="J407" s="171" t="n"/>
      <c r="K407" s="171" t="n"/>
      <c r="L407" s="171" t="n"/>
      <c r="M407" s="171" t="n"/>
      <c r="N407" s="171" t="n"/>
      <c r="O407" s="171" t="n"/>
      <c r="P407" s="171" t="n"/>
      <c r="Q407" s="171" t="n"/>
      <c r="R407" s="172">
        <f>_xlfn.CEILING.MATH(SUM(I407:P407)*Q407)</f>
        <v/>
      </c>
      <c r="S407" s="173">
        <f>IF(S$3="YES",$R407*S$4/100,0)</f>
        <v/>
      </c>
      <c r="T407" s="173">
        <f>IF(T$3="YES",$R407*T$4/100,0)</f>
        <v/>
      </c>
      <c r="U407" s="173">
        <f>IF(U$3="YES",$R407*U$4/100,0)</f>
        <v/>
      </c>
      <c r="V407" s="173">
        <f>IF(V$3="YES",$R407*V$4/100,0)</f>
        <v/>
      </c>
      <c r="W407" s="173">
        <f>IF(W$3="YES",$R407*W$4/100,0)</f>
        <v/>
      </c>
      <c r="X407" s="173">
        <f>IF(X$3="YES",$R407*X$4/100,0)</f>
        <v/>
      </c>
      <c r="Y407" s="173">
        <f>IF(Y$3="YES",$R407*Y$4/100,0)</f>
        <v/>
      </c>
      <c r="Z407" s="173">
        <f>IF(Z$3="YES",$R407*Z$4/100,0)</f>
        <v/>
      </c>
      <c r="AA407" s="173">
        <f>IF(AA$3="YES",$R407*AA$4/100,0)</f>
        <v/>
      </c>
      <c r="AB407" s="173">
        <f>IF(AB$3="YES",$R407*AB$4/100,0)</f>
        <v/>
      </c>
      <c r="AC407" s="173">
        <f>$R407*AC$4/100</f>
        <v/>
      </c>
      <c r="AD407" s="172">
        <f>SUM(S407:AC407)</f>
        <v/>
      </c>
      <c r="AE407" s="172">
        <f>R407+AD407</f>
        <v/>
      </c>
      <c r="AF407" s="172">
        <f>IF(E407="Make",AE407,AE407/2)</f>
        <v/>
      </c>
      <c r="AG407" s="172">
        <f>((AF407-MOD(AF407,8))/8)+(IF(MOD(AF407,8)=0,0,IF(MOD(AF407,8)&gt;4,1,0.5)))</f>
        <v/>
      </c>
      <c r="AH407" s="174" t="n"/>
      <c r="AI407" s="174" t="n"/>
      <c r="AJ407" s="175">
        <f>ROUNDUP((AH407+AI407+AG407)/3,0)</f>
        <v/>
      </c>
      <c r="AK407" s="47" t="n"/>
    </row>
    <row r="408" ht="15" customHeight="1">
      <c r="A408" s="83" t="n"/>
      <c r="B408" s="49" t="n"/>
      <c r="C408" s="49" t="n"/>
      <c r="D408" s="49" t="n"/>
      <c r="E408" s="43" t="n"/>
      <c r="F408" s="43" t="n"/>
      <c r="G408" s="44" t="n"/>
      <c r="H408" s="45" t="n"/>
      <c r="I408" s="171" t="n"/>
      <c r="J408" s="171" t="n"/>
      <c r="K408" s="171" t="n"/>
      <c r="L408" s="171" t="n"/>
      <c r="M408" s="171" t="n"/>
      <c r="N408" s="171" t="n"/>
      <c r="O408" s="171" t="n"/>
      <c r="P408" s="171" t="n"/>
      <c r="Q408" s="171" t="n"/>
      <c r="R408" s="172">
        <f>_xlfn.CEILING.MATH(SUM(I408:P408)*Q408)</f>
        <v/>
      </c>
      <c r="S408" s="173">
        <f>IF(S$3="YES",$R408*S$4/100,0)</f>
        <v/>
      </c>
      <c r="T408" s="173">
        <f>IF(T$3="YES",$R408*T$4/100,0)</f>
        <v/>
      </c>
      <c r="U408" s="173">
        <f>IF(U$3="YES",$R408*U$4/100,0)</f>
        <v/>
      </c>
      <c r="V408" s="173">
        <f>IF(V$3="YES",$R408*V$4/100,0)</f>
        <v/>
      </c>
      <c r="W408" s="173">
        <f>IF(W$3="YES",$R408*W$4/100,0)</f>
        <v/>
      </c>
      <c r="X408" s="173">
        <f>IF(X$3="YES",$R408*X$4/100,0)</f>
        <v/>
      </c>
      <c r="Y408" s="173">
        <f>IF(Y$3="YES",$R408*Y$4/100,0)</f>
        <v/>
      </c>
      <c r="Z408" s="173">
        <f>IF(Z$3="YES",$R408*Z$4/100,0)</f>
        <v/>
      </c>
      <c r="AA408" s="173">
        <f>IF(AA$3="YES",$R408*AA$4/100,0)</f>
        <v/>
      </c>
      <c r="AB408" s="173">
        <f>IF(AB$3="YES",$R408*AB$4/100,0)</f>
        <v/>
      </c>
      <c r="AC408" s="173">
        <f>$R408*AC$4/100</f>
        <v/>
      </c>
      <c r="AD408" s="172">
        <f>SUM(S408:AC408)</f>
        <v/>
      </c>
      <c r="AE408" s="172">
        <f>R408+AD408</f>
        <v/>
      </c>
      <c r="AF408" s="172">
        <f>IF(E408="Make",AE408,AE408/2)</f>
        <v/>
      </c>
      <c r="AG408" s="172">
        <f>((AF408-MOD(AF408,8))/8)+(IF(MOD(AF408,8)=0,0,IF(MOD(AF408,8)&gt;4,1,0.5)))</f>
        <v/>
      </c>
      <c r="AH408" s="174" t="n"/>
      <c r="AI408" s="174" t="n"/>
      <c r="AJ408" s="175">
        <f>ROUNDUP((AH408+AI408+AG408)/3,0)</f>
        <v/>
      </c>
      <c r="AK408" s="47" t="n"/>
    </row>
    <row r="409" ht="15" customHeight="1">
      <c r="A409" s="83" t="n"/>
      <c r="B409" s="49" t="n"/>
      <c r="C409" s="49" t="n"/>
      <c r="D409" s="49" t="n"/>
      <c r="E409" s="43" t="n"/>
      <c r="F409" s="43" t="n"/>
      <c r="G409" s="44" t="n"/>
      <c r="H409" s="45" t="n"/>
      <c r="I409" s="171" t="n"/>
      <c r="J409" s="171" t="n"/>
      <c r="K409" s="171" t="n"/>
      <c r="L409" s="171" t="n"/>
      <c r="M409" s="171" t="n"/>
      <c r="N409" s="171" t="n"/>
      <c r="O409" s="171" t="n"/>
      <c r="P409" s="171" t="n"/>
      <c r="Q409" s="171" t="n"/>
      <c r="R409" s="172">
        <f>_xlfn.CEILING.MATH(SUM(I409:P409)*Q409)</f>
        <v/>
      </c>
      <c r="S409" s="173">
        <f>IF(S$3="YES",$R409*S$4/100,0)</f>
        <v/>
      </c>
      <c r="T409" s="173">
        <f>IF(T$3="YES",$R409*T$4/100,0)</f>
        <v/>
      </c>
      <c r="U409" s="173">
        <f>IF(U$3="YES",$R409*U$4/100,0)</f>
        <v/>
      </c>
      <c r="V409" s="173">
        <f>IF(V$3="YES",$R409*V$4/100,0)</f>
        <v/>
      </c>
      <c r="W409" s="173">
        <f>IF(W$3="YES",$R409*W$4/100,0)</f>
        <v/>
      </c>
      <c r="X409" s="173">
        <f>IF(X$3="YES",$R409*X$4/100,0)</f>
        <v/>
      </c>
      <c r="Y409" s="173">
        <f>IF(Y$3="YES",$R409*Y$4/100,0)</f>
        <v/>
      </c>
      <c r="Z409" s="173">
        <f>IF(Z$3="YES",$R409*Z$4/100,0)</f>
        <v/>
      </c>
      <c r="AA409" s="173">
        <f>IF(AA$3="YES",$R409*AA$4/100,0)</f>
        <v/>
      </c>
      <c r="AB409" s="173">
        <f>IF(AB$3="YES",$R409*AB$4/100,0)</f>
        <v/>
      </c>
      <c r="AC409" s="173">
        <f>$R409*AC$4/100</f>
        <v/>
      </c>
      <c r="AD409" s="172">
        <f>SUM(S409:AC409)</f>
        <v/>
      </c>
      <c r="AE409" s="172">
        <f>R409+AD409</f>
        <v/>
      </c>
      <c r="AF409" s="172">
        <f>IF(E409="Make",AE409,AE409/2)</f>
        <v/>
      </c>
      <c r="AG409" s="172">
        <f>((AF409-MOD(AF409,8))/8)+(IF(MOD(AF409,8)=0,0,IF(MOD(AF409,8)&gt;4,1,0.5)))</f>
        <v/>
      </c>
      <c r="AH409" s="174" t="n"/>
      <c r="AI409" s="174" t="n"/>
      <c r="AJ409" s="175">
        <f>ROUNDUP((AH409+AI409+AG409)/3,0)</f>
        <v/>
      </c>
      <c r="AK409" s="47" t="n"/>
    </row>
    <row r="410" ht="15" customHeight="1">
      <c r="A410" s="83" t="n"/>
      <c r="B410" s="49" t="n"/>
      <c r="C410" s="49" t="n"/>
      <c r="D410" s="49" t="n"/>
      <c r="E410" s="43" t="n"/>
      <c r="F410" s="43" t="n"/>
      <c r="G410" s="44" t="n"/>
      <c r="H410" s="45" t="n"/>
      <c r="I410" s="171" t="n"/>
      <c r="J410" s="171" t="n"/>
      <c r="K410" s="171" t="n"/>
      <c r="L410" s="171" t="n"/>
      <c r="M410" s="171" t="n"/>
      <c r="N410" s="171" t="n"/>
      <c r="O410" s="171" t="n"/>
      <c r="P410" s="171" t="n"/>
      <c r="Q410" s="171" t="n"/>
      <c r="R410" s="172">
        <f>_xlfn.CEILING.MATH(SUM(I410:P410)*Q410)</f>
        <v/>
      </c>
      <c r="S410" s="173">
        <f>IF(S$3="YES",$R410*S$4/100,0)</f>
        <v/>
      </c>
      <c r="T410" s="173">
        <f>IF(T$3="YES",$R410*T$4/100,0)</f>
        <v/>
      </c>
      <c r="U410" s="173">
        <f>IF(U$3="YES",$R410*U$4/100,0)</f>
        <v/>
      </c>
      <c r="V410" s="173">
        <f>IF(V$3="YES",$R410*V$4/100,0)</f>
        <v/>
      </c>
      <c r="W410" s="173">
        <f>IF(W$3="YES",$R410*W$4/100,0)</f>
        <v/>
      </c>
      <c r="X410" s="173">
        <f>IF(X$3="YES",$R410*X$4/100,0)</f>
        <v/>
      </c>
      <c r="Y410" s="173">
        <f>IF(Y$3="YES",$R410*Y$4/100,0)</f>
        <v/>
      </c>
      <c r="Z410" s="173">
        <f>IF(Z$3="YES",$R410*Z$4/100,0)</f>
        <v/>
      </c>
      <c r="AA410" s="173">
        <f>IF(AA$3="YES",$R410*AA$4/100,0)</f>
        <v/>
      </c>
      <c r="AB410" s="173">
        <f>IF(AB$3="YES",$R410*AB$4/100,0)</f>
        <v/>
      </c>
      <c r="AC410" s="173">
        <f>$R410*AC$4/100</f>
        <v/>
      </c>
      <c r="AD410" s="172">
        <f>SUM(S410:AC410)</f>
        <v/>
      </c>
      <c r="AE410" s="172">
        <f>R410+AD410</f>
        <v/>
      </c>
      <c r="AF410" s="172">
        <f>IF(E410="Make",AE410,AE410/2)</f>
        <v/>
      </c>
      <c r="AG410" s="172">
        <f>((AF410-MOD(AF410,8))/8)+(IF(MOD(AF410,8)=0,0,IF(MOD(AF410,8)&gt;4,1,0.5)))</f>
        <v/>
      </c>
      <c r="AH410" s="174" t="n"/>
      <c r="AI410" s="174" t="n"/>
      <c r="AJ410" s="175">
        <f>ROUNDUP((AH410+AI410+AG410)/3,0)</f>
        <v/>
      </c>
      <c r="AK410" s="47" t="n"/>
    </row>
    <row r="411" ht="15" customHeight="1">
      <c r="A411" s="83" t="n"/>
      <c r="B411" s="49" t="n"/>
      <c r="C411" s="49" t="n"/>
      <c r="D411" s="49" t="n"/>
      <c r="E411" s="43" t="n"/>
      <c r="F411" s="43" t="n"/>
      <c r="G411" s="44" t="n"/>
      <c r="H411" s="45" t="n"/>
      <c r="I411" s="171" t="n"/>
      <c r="J411" s="171" t="n"/>
      <c r="K411" s="171" t="n"/>
      <c r="L411" s="171" t="n"/>
      <c r="M411" s="171" t="n"/>
      <c r="N411" s="171" t="n"/>
      <c r="O411" s="171" t="n"/>
      <c r="P411" s="171" t="n"/>
      <c r="Q411" s="171" t="n"/>
      <c r="R411" s="172">
        <f>_xlfn.CEILING.MATH(SUM(I411:P411)*Q411)</f>
        <v/>
      </c>
      <c r="S411" s="173">
        <f>IF(S$3="YES",$R411*S$4/100,0)</f>
        <v/>
      </c>
      <c r="T411" s="173">
        <f>IF(T$3="YES",$R411*T$4/100,0)</f>
        <v/>
      </c>
      <c r="U411" s="173">
        <f>IF(U$3="YES",$R411*U$4/100,0)</f>
        <v/>
      </c>
      <c r="V411" s="173">
        <f>IF(V$3="YES",$R411*V$4/100,0)</f>
        <v/>
      </c>
      <c r="W411" s="173">
        <f>IF(W$3="YES",$R411*W$4/100,0)</f>
        <v/>
      </c>
      <c r="X411" s="173">
        <f>IF(X$3="YES",$R411*X$4/100,0)</f>
        <v/>
      </c>
      <c r="Y411" s="173">
        <f>IF(Y$3="YES",$R411*Y$4/100,0)</f>
        <v/>
      </c>
      <c r="Z411" s="173">
        <f>IF(Z$3="YES",$R411*Z$4/100,0)</f>
        <v/>
      </c>
      <c r="AA411" s="173">
        <f>IF(AA$3="YES",$R411*AA$4/100,0)</f>
        <v/>
      </c>
      <c r="AB411" s="173">
        <f>IF(AB$3="YES",$R411*AB$4/100,0)</f>
        <v/>
      </c>
      <c r="AC411" s="173">
        <f>$R411*AC$4/100</f>
        <v/>
      </c>
      <c r="AD411" s="172">
        <f>SUM(S411:AC411)</f>
        <v/>
      </c>
      <c r="AE411" s="172">
        <f>R411+AD411</f>
        <v/>
      </c>
      <c r="AF411" s="172">
        <f>IF(E411="Make",AE411,AE411/2)</f>
        <v/>
      </c>
      <c r="AG411" s="172">
        <f>((AF411-MOD(AF411,8))/8)+(IF(MOD(AF411,8)=0,0,IF(MOD(AF411,8)&gt;4,1,0.5)))</f>
        <v/>
      </c>
      <c r="AH411" s="174" t="n"/>
      <c r="AI411" s="174" t="n"/>
      <c r="AJ411" s="175">
        <f>ROUNDUP((AH411+AI411+AG411)/3,0)</f>
        <v/>
      </c>
      <c r="AK411" s="47" t="n"/>
    </row>
    <row r="412" ht="15" customHeight="1">
      <c r="A412" s="83" t="n"/>
      <c r="B412" s="49" t="n"/>
      <c r="C412" s="49" t="n"/>
      <c r="D412" s="49" t="n"/>
      <c r="E412" s="43" t="n"/>
      <c r="F412" s="43" t="n"/>
      <c r="G412" s="44" t="n"/>
      <c r="H412" s="45" t="n"/>
      <c r="I412" s="171" t="n"/>
      <c r="J412" s="171" t="n"/>
      <c r="K412" s="171" t="n"/>
      <c r="L412" s="171" t="n"/>
      <c r="M412" s="171" t="n"/>
      <c r="N412" s="171" t="n"/>
      <c r="O412" s="171" t="n"/>
      <c r="P412" s="171" t="n"/>
      <c r="Q412" s="171" t="n"/>
      <c r="R412" s="172">
        <f>_xlfn.CEILING.MATH(SUM(I412:P412)*Q412)</f>
        <v/>
      </c>
      <c r="S412" s="173">
        <f>IF(S$3="YES",$R412*S$4/100,0)</f>
        <v/>
      </c>
      <c r="T412" s="173">
        <f>IF(T$3="YES",$R412*T$4/100,0)</f>
        <v/>
      </c>
      <c r="U412" s="173">
        <f>IF(U$3="YES",$R412*U$4/100,0)</f>
        <v/>
      </c>
      <c r="V412" s="173">
        <f>IF(V$3="YES",$R412*V$4/100,0)</f>
        <v/>
      </c>
      <c r="W412" s="173">
        <f>IF(W$3="YES",$R412*W$4/100,0)</f>
        <v/>
      </c>
      <c r="X412" s="173">
        <f>IF(X$3="YES",$R412*X$4/100,0)</f>
        <v/>
      </c>
      <c r="Y412" s="173">
        <f>IF(Y$3="YES",$R412*Y$4/100,0)</f>
        <v/>
      </c>
      <c r="Z412" s="173">
        <f>IF(Z$3="YES",$R412*Z$4/100,0)</f>
        <v/>
      </c>
      <c r="AA412" s="173">
        <f>IF(AA$3="YES",$R412*AA$4/100,0)</f>
        <v/>
      </c>
      <c r="AB412" s="173">
        <f>IF(AB$3="YES",$R412*AB$4/100,0)</f>
        <v/>
      </c>
      <c r="AC412" s="173">
        <f>$R412*AC$4/100</f>
        <v/>
      </c>
      <c r="AD412" s="172">
        <f>SUM(S412:AC412)</f>
        <v/>
      </c>
      <c r="AE412" s="172">
        <f>R412+AD412</f>
        <v/>
      </c>
      <c r="AF412" s="172">
        <f>IF(E412="Make",AE412,AE412/2)</f>
        <v/>
      </c>
      <c r="AG412" s="172">
        <f>((AF412-MOD(AF412,8))/8)+(IF(MOD(AF412,8)=0,0,IF(MOD(AF412,8)&gt;4,1,0.5)))</f>
        <v/>
      </c>
      <c r="AH412" s="174" t="n"/>
      <c r="AI412" s="174" t="n"/>
      <c r="AJ412" s="175">
        <f>ROUNDUP((AH412+AI412+AG412)/3,0)</f>
        <v/>
      </c>
      <c r="AK412" s="47" t="n"/>
    </row>
    <row r="413" ht="15" customHeight="1">
      <c r="A413" s="83" t="n"/>
      <c r="B413" s="49" t="n"/>
      <c r="C413" s="49" t="n"/>
      <c r="D413" s="49" t="n"/>
      <c r="E413" s="43" t="n"/>
      <c r="F413" s="43" t="n"/>
      <c r="G413" s="44" t="n"/>
      <c r="H413" s="45" t="n"/>
      <c r="I413" s="171" t="n"/>
      <c r="J413" s="171" t="n"/>
      <c r="K413" s="171" t="n"/>
      <c r="L413" s="171" t="n"/>
      <c r="M413" s="171" t="n"/>
      <c r="N413" s="171" t="n"/>
      <c r="O413" s="171" t="n"/>
      <c r="P413" s="171" t="n"/>
      <c r="Q413" s="171" t="n"/>
      <c r="R413" s="172">
        <f>_xlfn.CEILING.MATH(SUM(I413:P413)*Q413)</f>
        <v/>
      </c>
      <c r="S413" s="173">
        <f>IF(S$3="YES",$R413*S$4/100,0)</f>
        <v/>
      </c>
      <c r="T413" s="173">
        <f>IF(T$3="YES",$R413*T$4/100,0)</f>
        <v/>
      </c>
      <c r="U413" s="173">
        <f>IF(U$3="YES",$R413*U$4/100,0)</f>
        <v/>
      </c>
      <c r="V413" s="173">
        <f>IF(V$3="YES",$R413*V$4/100,0)</f>
        <v/>
      </c>
      <c r="W413" s="173">
        <f>IF(W$3="YES",$R413*W$4/100,0)</f>
        <v/>
      </c>
      <c r="X413" s="173">
        <f>IF(X$3="YES",$R413*X$4/100,0)</f>
        <v/>
      </c>
      <c r="Y413" s="173">
        <f>IF(Y$3="YES",$R413*Y$4/100,0)</f>
        <v/>
      </c>
      <c r="Z413" s="173">
        <f>IF(Z$3="YES",$R413*Z$4/100,0)</f>
        <v/>
      </c>
      <c r="AA413" s="173">
        <f>IF(AA$3="YES",$R413*AA$4/100,0)</f>
        <v/>
      </c>
      <c r="AB413" s="173">
        <f>IF(AB$3="YES",$R413*AB$4/100,0)</f>
        <v/>
      </c>
      <c r="AC413" s="173">
        <f>$R413*AC$4/100</f>
        <v/>
      </c>
      <c r="AD413" s="172">
        <f>SUM(S413:AC413)</f>
        <v/>
      </c>
      <c r="AE413" s="172">
        <f>R413+AD413</f>
        <v/>
      </c>
      <c r="AF413" s="172">
        <f>IF(E413="Make",AE413,AE413/2)</f>
        <v/>
      </c>
      <c r="AG413" s="172">
        <f>((AF413-MOD(AF413,8))/8)+(IF(MOD(AF413,8)=0,0,IF(MOD(AF413,8)&gt;4,1,0.5)))</f>
        <v/>
      </c>
      <c r="AH413" s="174" t="n"/>
      <c r="AI413" s="174" t="n"/>
      <c r="AJ413" s="175">
        <f>ROUNDUP((AH413+AI413+AG413)/3,0)</f>
        <v/>
      </c>
      <c r="AK413" s="47" t="n"/>
    </row>
    <row r="414" ht="15" customHeight="1">
      <c r="A414" s="83" t="n"/>
      <c r="B414" s="49" t="n"/>
      <c r="C414" s="49" t="n"/>
      <c r="D414" s="49" t="n"/>
      <c r="E414" s="43" t="n"/>
      <c r="F414" s="43" t="n"/>
      <c r="G414" s="44" t="n"/>
      <c r="H414" s="45" t="n"/>
      <c r="I414" s="171" t="n"/>
      <c r="J414" s="171" t="n"/>
      <c r="K414" s="171" t="n"/>
      <c r="L414" s="171" t="n"/>
      <c r="M414" s="171" t="n"/>
      <c r="N414" s="171" t="n"/>
      <c r="O414" s="171" t="n"/>
      <c r="P414" s="171" t="n"/>
      <c r="Q414" s="171" t="n"/>
      <c r="R414" s="172">
        <f>_xlfn.CEILING.MATH(SUM(I414:P414)*Q414)</f>
        <v/>
      </c>
      <c r="S414" s="173">
        <f>IF(S$3="YES",$R414*S$4/100,0)</f>
        <v/>
      </c>
      <c r="T414" s="173">
        <f>IF(T$3="YES",$R414*T$4/100,0)</f>
        <v/>
      </c>
      <c r="U414" s="173">
        <f>IF(U$3="YES",$R414*U$4/100,0)</f>
        <v/>
      </c>
      <c r="V414" s="173">
        <f>IF(V$3="YES",$R414*V$4/100,0)</f>
        <v/>
      </c>
      <c r="W414" s="173">
        <f>IF(W$3="YES",$R414*W$4/100,0)</f>
        <v/>
      </c>
      <c r="X414" s="173">
        <f>IF(X$3="YES",$R414*X$4/100,0)</f>
        <v/>
      </c>
      <c r="Y414" s="173">
        <f>IF(Y$3="YES",$R414*Y$4/100,0)</f>
        <v/>
      </c>
      <c r="Z414" s="173">
        <f>IF(Z$3="YES",$R414*Z$4/100,0)</f>
        <v/>
      </c>
      <c r="AA414" s="173">
        <f>IF(AA$3="YES",$R414*AA$4/100,0)</f>
        <v/>
      </c>
      <c r="AB414" s="173">
        <f>IF(AB$3="YES",$R414*AB$4/100,0)</f>
        <v/>
      </c>
      <c r="AC414" s="173">
        <f>$R414*AC$4/100</f>
        <v/>
      </c>
      <c r="AD414" s="172">
        <f>SUM(S414:AC414)</f>
        <v/>
      </c>
      <c r="AE414" s="172">
        <f>R414+AD414</f>
        <v/>
      </c>
      <c r="AF414" s="172">
        <f>IF(E414="Make",AE414,AE414/2)</f>
        <v/>
      </c>
      <c r="AG414" s="172">
        <f>((AF414-MOD(AF414,8))/8)+(IF(MOD(AF414,8)=0,0,IF(MOD(AF414,8)&gt;4,1,0.5)))</f>
        <v/>
      </c>
      <c r="AH414" s="174" t="n"/>
      <c r="AI414" s="174" t="n"/>
      <c r="AJ414" s="175">
        <f>ROUNDUP((AH414+AI414+AG414)/3,0)</f>
        <v/>
      </c>
      <c r="AK414" s="47" t="n"/>
    </row>
    <row r="415" ht="15" customHeight="1">
      <c r="A415" s="83" t="n"/>
      <c r="B415" s="49" t="n"/>
      <c r="C415" s="49" t="n"/>
      <c r="D415" s="49" t="n"/>
      <c r="E415" s="43" t="n"/>
      <c r="F415" s="43" t="n"/>
      <c r="G415" s="44" t="n"/>
      <c r="H415" s="45" t="n"/>
      <c r="I415" s="171" t="n"/>
      <c r="J415" s="171" t="n"/>
      <c r="K415" s="171" t="n"/>
      <c r="L415" s="171" t="n"/>
      <c r="M415" s="171" t="n"/>
      <c r="N415" s="171" t="n"/>
      <c r="O415" s="171" t="n"/>
      <c r="P415" s="171" t="n"/>
      <c r="Q415" s="171" t="n"/>
      <c r="R415" s="172">
        <f>_xlfn.CEILING.MATH(SUM(I415:P415)*Q415)</f>
        <v/>
      </c>
      <c r="S415" s="173">
        <f>IF(S$3="YES",$R415*S$4/100,0)</f>
        <v/>
      </c>
      <c r="T415" s="173">
        <f>IF(T$3="YES",$R415*T$4/100,0)</f>
        <v/>
      </c>
      <c r="U415" s="173">
        <f>IF(U$3="YES",$R415*U$4/100,0)</f>
        <v/>
      </c>
      <c r="V415" s="173">
        <f>IF(V$3="YES",$R415*V$4/100,0)</f>
        <v/>
      </c>
      <c r="W415" s="173">
        <f>IF(W$3="YES",$R415*W$4/100,0)</f>
        <v/>
      </c>
      <c r="X415" s="173">
        <f>IF(X$3="YES",$R415*X$4/100,0)</f>
        <v/>
      </c>
      <c r="Y415" s="173">
        <f>IF(Y$3="YES",$R415*Y$4/100,0)</f>
        <v/>
      </c>
      <c r="Z415" s="173">
        <f>IF(Z$3="YES",$R415*Z$4/100,0)</f>
        <v/>
      </c>
      <c r="AA415" s="173">
        <f>IF(AA$3="YES",$R415*AA$4/100,0)</f>
        <v/>
      </c>
      <c r="AB415" s="173">
        <f>IF(AB$3="YES",$R415*AB$4/100,0)</f>
        <v/>
      </c>
      <c r="AC415" s="173">
        <f>$R415*AC$4/100</f>
        <v/>
      </c>
      <c r="AD415" s="172">
        <f>SUM(S415:AC415)</f>
        <v/>
      </c>
      <c r="AE415" s="172">
        <f>R415+AD415</f>
        <v/>
      </c>
      <c r="AF415" s="172">
        <f>IF(E415="Make",AE415,AE415/2)</f>
        <v/>
      </c>
      <c r="AG415" s="172">
        <f>((AF415-MOD(AF415,8))/8)+(IF(MOD(AF415,8)=0,0,IF(MOD(AF415,8)&gt;4,1,0.5)))</f>
        <v/>
      </c>
      <c r="AH415" s="174" t="n"/>
      <c r="AI415" s="174" t="n"/>
      <c r="AJ415" s="175">
        <f>ROUNDUP((AH415+AI415+AG415)/3,0)</f>
        <v/>
      </c>
      <c r="AK415" s="47" t="n"/>
    </row>
    <row r="416" ht="15" customHeight="1">
      <c r="A416" s="83" t="n"/>
      <c r="B416" s="49" t="n"/>
      <c r="C416" s="49" t="n"/>
      <c r="D416" s="49" t="n"/>
      <c r="E416" s="43" t="n"/>
      <c r="F416" s="43" t="n"/>
      <c r="G416" s="44" t="n"/>
      <c r="H416" s="45" t="n"/>
      <c r="I416" s="171" t="n"/>
      <c r="J416" s="171" t="n"/>
      <c r="K416" s="171" t="n"/>
      <c r="L416" s="171" t="n"/>
      <c r="M416" s="171" t="n"/>
      <c r="N416" s="171" t="n"/>
      <c r="O416" s="171" t="n"/>
      <c r="P416" s="171" t="n"/>
      <c r="Q416" s="171" t="n"/>
      <c r="R416" s="172">
        <f>_xlfn.CEILING.MATH(SUM(I416:P416)*Q416)</f>
        <v/>
      </c>
      <c r="S416" s="173">
        <f>IF(S$3="YES",$R416*S$4/100,0)</f>
        <v/>
      </c>
      <c r="T416" s="173">
        <f>IF(T$3="YES",$R416*T$4/100,0)</f>
        <v/>
      </c>
      <c r="U416" s="173">
        <f>IF(U$3="YES",$R416*U$4/100,0)</f>
        <v/>
      </c>
      <c r="V416" s="173">
        <f>IF(V$3="YES",$R416*V$4/100,0)</f>
        <v/>
      </c>
      <c r="W416" s="173">
        <f>IF(W$3="YES",$R416*W$4/100,0)</f>
        <v/>
      </c>
      <c r="X416" s="173">
        <f>IF(X$3="YES",$R416*X$4/100,0)</f>
        <v/>
      </c>
      <c r="Y416" s="173">
        <f>IF(Y$3="YES",$R416*Y$4/100,0)</f>
        <v/>
      </c>
      <c r="Z416" s="173">
        <f>IF(Z$3="YES",$R416*Z$4/100,0)</f>
        <v/>
      </c>
      <c r="AA416" s="173">
        <f>IF(AA$3="YES",$R416*AA$4/100,0)</f>
        <v/>
      </c>
      <c r="AB416" s="173">
        <f>IF(AB$3="YES",$R416*AB$4/100,0)</f>
        <v/>
      </c>
      <c r="AC416" s="173">
        <f>$R416*AC$4/100</f>
        <v/>
      </c>
      <c r="AD416" s="172">
        <f>SUM(S416:AC416)</f>
        <v/>
      </c>
      <c r="AE416" s="172">
        <f>R416+AD416</f>
        <v/>
      </c>
      <c r="AF416" s="172">
        <f>IF(E416="Make",AE416,AE416/2)</f>
        <v/>
      </c>
      <c r="AG416" s="172">
        <f>((AF416-MOD(AF416,8))/8)+(IF(MOD(AF416,8)=0,0,IF(MOD(AF416,8)&gt;4,1,0.5)))</f>
        <v/>
      </c>
      <c r="AH416" s="174" t="n"/>
      <c r="AI416" s="174" t="n"/>
      <c r="AJ416" s="175">
        <f>ROUNDUP((AH416+AI416+AG416)/3,0)</f>
        <v/>
      </c>
      <c r="AK416" s="47" t="n"/>
    </row>
    <row r="417" ht="15" customHeight="1">
      <c r="A417" s="83" t="n"/>
      <c r="B417" s="49" t="n"/>
      <c r="C417" s="49" t="n"/>
      <c r="D417" s="49" t="n"/>
      <c r="E417" s="43" t="n"/>
      <c r="F417" s="43" t="n"/>
      <c r="G417" s="44" t="n"/>
      <c r="H417" s="45" t="n"/>
      <c r="I417" s="171" t="n"/>
      <c r="J417" s="171" t="n"/>
      <c r="K417" s="171" t="n"/>
      <c r="L417" s="171" t="n"/>
      <c r="M417" s="171" t="n"/>
      <c r="N417" s="171" t="n"/>
      <c r="O417" s="171" t="n"/>
      <c r="P417" s="171" t="n"/>
      <c r="Q417" s="171" t="n"/>
      <c r="R417" s="172">
        <f>_xlfn.CEILING.MATH(SUM(I417:P417)*Q417)</f>
        <v/>
      </c>
      <c r="S417" s="173">
        <f>IF(S$3="YES",$R417*S$4/100,0)</f>
        <v/>
      </c>
      <c r="T417" s="173">
        <f>IF(T$3="YES",$R417*T$4/100,0)</f>
        <v/>
      </c>
      <c r="U417" s="173">
        <f>IF(U$3="YES",$R417*U$4/100,0)</f>
        <v/>
      </c>
      <c r="V417" s="173">
        <f>IF(V$3="YES",$R417*V$4/100,0)</f>
        <v/>
      </c>
      <c r="W417" s="173">
        <f>IF(W$3="YES",$R417*W$4/100,0)</f>
        <v/>
      </c>
      <c r="X417" s="173">
        <f>IF(X$3="YES",$R417*X$4/100,0)</f>
        <v/>
      </c>
      <c r="Y417" s="173">
        <f>IF(Y$3="YES",$R417*Y$4/100,0)</f>
        <v/>
      </c>
      <c r="Z417" s="173">
        <f>IF(Z$3="YES",$R417*Z$4/100,0)</f>
        <v/>
      </c>
      <c r="AA417" s="173">
        <f>IF(AA$3="YES",$R417*AA$4/100,0)</f>
        <v/>
      </c>
      <c r="AB417" s="173">
        <f>IF(AB$3="YES",$R417*AB$4/100,0)</f>
        <v/>
      </c>
      <c r="AC417" s="173">
        <f>$R417*AC$4/100</f>
        <v/>
      </c>
      <c r="AD417" s="172">
        <f>SUM(S417:AC417)</f>
        <v/>
      </c>
      <c r="AE417" s="172">
        <f>R417+AD417</f>
        <v/>
      </c>
      <c r="AF417" s="172">
        <f>IF(E417="Make",AE417,AE417/2)</f>
        <v/>
      </c>
      <c r="AG417" s="172">
        <f>((AF417-MOD(AF417,8))/8)+(IF(MOD(AF417,8)=0,0,IF(MOD(AF417,8)&gt;4,1,0.5)))</f>
        <v/>
      </c>
      <c r="AH417" s="174" t="n"/>
      <c r="AI417" s="174" t="n"/>
      <c r="AJ417" s="175">
        <f>ROUNDUP((AH417+AI417+AG417)/3,0)</f>
        <v/>
      </c>
      <c r="AK417" s="47" t="n"/>
    </row>
    <row r="418" ht="15" customHeight="1">
      <c r="A418" s="83" t="n"/>
      <c r="B418" s="49" t="n"/>
      <c r="C418" s="49" t="n"/>
      <c r="D418" s="49" t="n"/>
      <c r="E418" s="43" t="n"/>
      <c r="F418" s="43" t="n"/>
      <c r="G418" s="44" t="n"/>
      <c r="H418" s="45" t="n"/>
      <c r="I418" s="171" t="n"/>
      <c r="J418" s="171" t="n"/>
      <c r="K418" s="171" t="n"/>
      <c r="L418" s="171" t="n"/>
      <c r="M418" s="171" t="n"/>
      <c r="N418" s="171" t="n"/>
      <c r="O418" s="171" t="n"/>
      <c r="P418" s="171" t="n"/>
      <c r="Q418" s="171" t="n"/>
      <c r="R418" s="172">
        <f>_xlfn.CEILING.MATH(SUM(I418:P418)*Q418)</f>
        <v/>
      </c>
      <c r="S418" s="173">
        <f>IF(S$3="YES",$R418*S$4/100,0)</f>
        <v/>
      </c>
      <c r="T418" s="173">
        <f>IF(T$3="YES",$R418*T$4/100,0)</f>
        <v/>
      </c>
      <c r="U418" s="173">
        <f>IF(U$3="YES",$R418*U$4/100,0)</f>
        <v/>
      </c>
      <c r="V418" s="173">
        <f>IF(V$3="YES",$R418*V$4/100,0)</f>
        <v/>
      </c>
      <c r="W418" s="173">
        <f>IF(W$3="YES",$R418*W$4/100,0)</f>
        <v/>
      </c>
      <c r="X418" s="173">
        <f>IF(X$3="YES",$R418*X$4/100,0)</f>
        <v/>
      </c>
      <c r="Y418" s="173">
        <f>IF(Y$3="YES",$R418*Y$4/100,0)</f>
        <v/>
      </c>
      <c r="Z418" s="173">
        <f>IF(Z$3="YES",$R418*Z$4/100,0)</f>
        <v/>
      </c>
      <c r="AA418" s="173">
        <f>IF(AA$3="YES",$R418*AA$4/100,0)</f>
        <v/>
      </c>
      <c r="AB418" s="173">
        <f>IF(AB$3="YES",$R418*AB$4/100,0)</f>
        <v/>
      </c>
      <c r="AC418" s="173">
        <f>$R418*AC$4/100</f>
        <v/>
      </c>
      <c r="AD418" s="172">
        <f>SUM(S418:AC418)</f>
        <v/>
      </c>
      <c r="AE418" s="172">
        <f>R418+AD418</f>
        <v/>
      </c>
      <c r="AF418" s="172">
        <f>IF(E418="Make",AE418,AE418/2)</f>
        <v/>
      </c>
      <c r="AG418" s="172">
        <f>((AF418-MOD(AF418,8))/8)+(IF(MOD(AF418,8)=0,0,IF(MOD(AF418,8)&gt;4,1,0.5)))</f>
        <v/>
      </c>
      <c r="AH418" s="174" t="n"/>
      <c r="AI418" s="174" t="n"/>
      <c r="AJ418" s="175">
        <f>ROUNDUP((AH418+AI418+AG418)/3,0)</f>
        <v/>
      </c>
      <c r="AK418" s="47" t="n"/>
    </row>
    <row r="419" ht="15" customHeight="1">
      <c r="A419" s="83" t="n"/>
      <c r="B419" s="49" t="n"/>
      <c r="C419" s="49" t="n"/>
      <c r="D419" s="49" t="n"/>
      <c r="E419" s="43" t="n"/>
      <c r="F419" s="43" t="n"/>
      <c r="G419" s="44" t="n"/>
      <c r="H419" s="45" t="n"/>
      <c r="I419" s="171" t="n"/>
      <c r="J419" s="171" t="n"/>
      <c r="K419" s="171" t="n"/>
      <c r="L419" s="171" t="n"/>
      <c r="M419" s="171" t="n"/>
      <c r="N419" s="171" t="n"/>
      <c r="O419" s="171" t="n"/>
      <c r="P419" s="171" t="n"/>
      <c r="Q419" s="171" t="n"/>
      <c r="R419" s="172">
        <f>_xlfn.CEILING.MATH(SUM(I419:P419)*Q419)</f>
        <v/>
      </c>
      <c r="S419" s="173">
        <f>IF(S$3="YES",$R419*S$4/100,0)</f>
        <v/>
      </c>
      <c r="T419" s="173">
        <f>IF(T$3="YES",$R419*T$4/100,0)</f>
        <v/>
      </c>
      <c r="U419" s="173">
        <f>IF(U$3="YES",$R419*U$4/100,0)</f>
        <v/>
      </c>
      <c r="V419" s="173">
        <f>IF(V$3="YES",$R419*V$4/100,0)</f>
        <v/>
      </c>
      <c r="W419" s="173">
        <f>IF(W$3="YES",$R419*W$4/100,0)</f>
        <v/>
      </c>
      <c r="X419" s="173">
        <f>IF(X$3="YES",$R419*X$4/100,0)</f>
        <v/>
      </c>
      <c r="Y419" s="173">
        <f>IF(Y$3="YES",$R419*Y$4/100,0)</f>
        <v/>
      </c>
      <c r="Z419" s="173">
        <f>IF(Z$3="YES",$R419*Z$4/100,0)</f>
        <v/>
      </c>
      <c r="AA419" s="173">
        <f>IF(AA$3="YES",$R419*AA$4/100,0)</f>
        <v/>
      </c>
      <c r="AB419" s="173">
        <f>IF(AB$3="YES",$R419*AB$4/100,0)</f>
        <v/>
      </c>
      <c r="AC419" s="173">
        <f>$R419*AC$4/100</f>
        <v/>
      </c>
      <c r="AD419" s="172">
        <f>SUM(S419:AC419)</f>
        <v/>
      </c>
      <c r="AE419" s="172">
        <f>R419+AD419</f>
        <v/>
      </c>
      <c r="AF419" s="172">
        <f>IF(E419="Make",AE419,AE419/2)</f>
        <v/>
      </c>
      <c r="AG419" s="172">
        <f>((AF419-MOD(AF419,8))/8)+(IF(MOD(AF419,8)=0,0,IF(MOD(AF419,8)&gt;4,1,0.5)))</f>
        <v/>
      </c>
      <c r="AH419" s="174" t="n"/>
      <c r="AI419" s="174" t="n"/>
      <c r="AJ419" s="175">
        <f>ROUNDUP((AH419+AI419+AG419)/3,0)</f>
        <v/>
      </c>
      <c r="AK419" s="47" t="n"/>
    </row>
    <row r="420" ht="15" customHeight="1">
      <c r="A420" s="83" t="n"/>
      <c r="B420" s="49" t="n"/>
      <c r="C420" s="49" t="n"/>
      <c r="D420" s="49" t="n"/>
      <c r="E420" s="43" t="n"/>
      <c r="F420" s="43" t="n"/>
      <c r="G420" s="44" t="n"/>
      <c r="H420" s="45" t="n"/>
      <c r="I420" s="171" t="n"/>
      <c r="J420" s="171" t="n"/>
      <c r="K420" s="171" t="n"/>
      <c r="L420" s="171" t="n"/>
      <c r="M420" s="171" t="n"/>
      <c r="N420" s="171" t="n"/>
      <c r="O420" s="171" t="n"/>
      <c r="P420" s="171" t="n"/>
      <c r="Q420" s="171" t="n"/>
      <c r="R420" s="172">
        <f>_xlfn.CEILING.MATH(SUM(I420:P420)*Q420)</f>
        <v/>
      </c>
      <c r="S420" s="173">
        <f>IF(S$3="YES",$R420*S$4/100,0)</f>
        <v/>
      </c>
      <c r="T420" s="173">
        <f>IF(T$3="YES",$R420*T$4/100,0)</f>
        <v/>
      </c>
      <c r="U420" s="173">
        <f>IF(U$3="YES",$R420*U$4/100,0)</f>
        <v/>
      </c>
      <c r="V420" s="173">
        <f>IF(V$3="YES",$R420*V$4/100,0)</f>
        <v/>
      </c>
      <c r="W420" s="173">
        <f>IF(W$3="YES",$R420*W$4/100,0)</f>
        <v/>
      </c>
      <c r="X420" s="173">
        <f>IF(X$3="YES",$R420*X$4/100,0)</f>
        <v/>
      </c>
      <c r="Y420" s="173">
        <f>IF(Y$3="YES",$R420*Y$4/100,0)</f>
        <v/>
      </c>
      <c r="Z420" s="173">
        <f>IF(Z$3="YES",$R420*Z$4/100,0)</f>
        <v/>
      </c>
      <c r="AA420" s="173">
        <f>IF(AA$3="YES",$R420*AA$4/100,0)</f>
        <v/>
      </c>
      <c r="AB420" s="173">
        <f>IF(AB$3="YES",$R420*AB$4/100,0)</f>
        <v/>
      </c>
      <c r="AC420" s="173">
        <f>$R420*AC$4/100</f>
        <v/>
      </c>
      <c r="AD420" s="172">
        <f>SUM(S420:AC420)</f>
        <v/>
      </c>
      <c r="AE420" s="172">
        <f>R420+AD420</f>
        <v/>
      </c>
      <c r="AF420" s="172">
        <f>IF(E420="Make",AE420,AE420/2)</f>
        <v/>
      </c>
      <c r="AG420" s="172">
        <f>((AF420-MOD(AF420,8))/8)+(IF(MOD(AF420,8)=0,0,IF(MOD(AF420,8)&gt;4,1,0.5)))</f>
        <v/>
      </c>
      <c r="AH420" s="174" t="n"/>
      <c r="AI420" s="174" t="n"/>
      <c r="AJ420" s="175">
        <f>ROUNDUP((AH420+AI420+AG420)/3,0)</f>
        <v/>
      </c>
      <c r="AK420" s="47" t="n"/>
    </row>
    <row r="421" ht="15" customHeight="1">
      <c r="A421" s="83" t="n"/>
      <c r="B421" s="49" t="n"/>
      <c r="C421" s="49" t="n"/>
      <c r="D421" s="49" t="n"/>
      <c r="E421" s="43" t="n"/>
      <c r="F421" s="43" t="n"/>
      <c r="G421" s="44" t="n"/>
      <c r="H421" s="45" t="n"/>
      <c r="I421" s="171" t="n"/>
      <c r="J421" s="171" t="n"/>
      <c r="K421" s="171" t="n"/>
      <c r="L421" s="171" t="n"/>
      <c r="M421" s="171" t="n"/>
      <c r="N421" s="171" t="n"/>
      <c r="O421" s="171" t="n"/>
      <c r="P421" s="171" t="n"/>
      <c r="Q421" s="171" t="n"/>
      <c r="R421" s="172">
        <f>_xlfn.CEILING.MATH(SUM(I421:P421)*Q421)</f>
        <v/>
      </c>
      <c r="S421" s="173">
        <f>IF(S$3="YES",$R421*S$4/100,0)</f>
        <v/>
      </c>
      <c r="T421" s="173">
        <f>IF(T$3="YES",$R421*T$4/100,0)</f>
        <v/>
      </c>
      <c r="U421" s="173">
        <f>IF(U$3="YES",$R421*U$4/100,0)</f>
        <v/>
      </c>
      <c r="V421" s="173">
        <f>IF(V$3="YES",$R421*V$4/100,0)</f>
        <v/>
      </c>
      <c r="W421" s="173">
        <f>IF(W$3="YES",$R421*W$4/100,0)</f>
        <v/>
      </c>
      <c r="X421" s="173">
        <f>IF(X$3="YES",$R421*X$4/100,0)</f>
        <v/>
      </c>
      <c r="Y421" s="173">
        <f>IF(Y$3="YES",$R421*Y$4/100,0)</f>
        <v/>
      </c>
      <c r="Z421" s="173">
        <f>IF(Z$3="YES",$R421*Z$4/100,0)</f>
        <v/>
      </c>
      <c r="AA421" s="173">
        <f>IF(AA$3="YES",$R421*AA$4/100,0)</f>
        <v/>
      </c>
      <c r="AB421" s="173">
        <f>IF(AB$3="YES",$R421*AB$4/100,0)</f>
        <v/>
      </c>
      <c r="AC421" s="173">
        <f>$R421*AC$4/100</f>
        <v/>
      </c>
      <c r="AD421" s="172">
        <f>SUM(S421:AC421)</f>
        <v/>
      </c>
      <c r="AE421" s="172">
        <f>R421+AD421</f>
        <v/>
      </c>
      <c r="AF421" s="172">
        <f>IF(E421="Make",AE421,AE421/2)</f>
        <v/>
      </c>
      <c r="AG421" s="172">
        <f>((AF421-MOD(AF421,8))/8)+(IF(MOD(AF421,8)=0,0,IF(MOD(AF421,8)&gt;4,1,0.5)))</f>
        <v/>
      </c>
      <c r="AH421" s="174" t="n"/>
      <c r="AI421" s="174" t="n"/>
      <c r="AJ421" s="175">
        <f>ROUNDUP((AH421+AI421+AG421)/3,0)</f>
        <v/>
      </c>
      <c r="AK421" s="47" t="n"/>
    </row>
    <row r="422" ht="15" customHeight="1">
      <c r="A422" s="83" t="n"/>
      <c r="B422" s="49" t="n"/>
      <c r="C422" s="49" t="n"/>
      <c r="D422" s="49" t="n"/>
      <c r="E422" s="43" t="n"/>
      <c r="F422" s="43" t="n"/>
      <c r="G422" s="44" t="n"/>
      <c r="H422" s="45" t="n"/>
      <c r="I422" s="171" t="n"/>
      <c r="J422" s="171" t="n"/>
      <c r="K422" s="171" t="n"/>
      <c r="L422" s="171" t="n"/>
      <c r="M422" s="171" t="n"/>
      <c r="N422" s="171" t="n"/>
      <c r="O422" s="171" t="n"/>
      <c r="P422" s="171" t="n"/>
      <c r="Q422" s="171" t="n"/>
      <c r="R422" s="172">
        <f>_xlfn.CEILING.MATH(SUM(I422:P422)*Q422)</f>
        <v/>
      </c>
      <c r="S422" s="173">
        <f>IF(S$3="YES",$R422*S$4/100,0)</f>
        <v/>
      </c>
      <c r="T422" s="173">
        <f>IF(T$3="YES",$R422*T$4/100,0)</f>
        <v/>
      </c>
      <c r="U422" s="173">
        <f>IF(U$3="YES",$R422*U$4/100,0)</f>
        <v/>
      </c>
      <c r="V422" s="173">
        <f>IF(V$3="YES",$R422*V$4/100,0)</f>
        <v/>
      </c>
      <c r="W422" s="173">
        <f>IF(W$3="YES",$R422*W$4/100,0)</f>
        <v/>
      </c>
      <c r="X422" s="173">
        <f>IF(X$3="YES",$R422*X$4/100,0)</f>
        <v/>
      </c>
      <c r="Y422" s="173">
        <f>IF(Y$3="YES",$R422*Y$4/100,0)</f>
        <v/>
      </c>
      <c r="Z422" s="173">
        <f>IF(Z$3="YES",$R422*Z$4/100,0)</f>
        <v/>
      </c>
      <c r="AA422" s="173">
        <f>IF(AA$3="YES",$R422*AA$4/100,0)</f>
        <v/>
      </c>
      <c r="AB422" s="173">
        <f>IF(AB$3="YES",$R422*AB$4/100,0)</f>
        <v/>
      </c>
      <c r="AC422" s="173">
        <f>$R422*AC$4/100</f>
        <v/>
      </c>
      <c r="AD422" s="172">
        <f>SUM(S422:AC422)</f>
        <v/>
      </c>
      <c r="AE422" s="172">
        <f>R422+AD422</f>
        <v/>
      </c>
      <c r="AF422" s="172">
        <f>IF(E422="Make",AE422,AE422/2)</f>
        <v/>
      </c>
      <c r="AG422" s="172">
        <f>((AF422-MOD(AF422,8))/8)+(IF(MOD(AF422,8)=0,0,IF(MOD(AF422,8)&gt;4,1,0.5)))</f>
        <v/>
      </c>
      <c r="AH422" s="174" t="n"/>
      <c r="AI422" s="174" t="n"/>
      <c r="AJ422" s="175">
        <f>ROUNDUP((AH422+AI422+AG422)/3,0)</f>
        <v/>
      </c>
      <c r="AK422" s="47" t="n"/>
    </row>
    <row r="423" ht="15" customHeight="1">
      <c r="A423" s="83" t="n"/>
      <c r="B423" s="49" t="n"/>
      <c r="C423" s="49" t="n"/>
      <c r="D423" s="49" t="n"/>
      <c r="E423" s="43" t="n"/>
      <c r="F423" s="43" t="n"/>
      <c r="G423" s="44" t="n"/>
      <c r="H423" s="45" t="n"/>
      <c r="I423" s="171" t="n"/>
      <c r="J423" s="171" t="n"/>
      <c r="K423" s="171" t="n"/>
      <c r="L423" s="171" t="n"/>
      <c r="M423" s="171" t="n"/>
      <c r="N423" s="171" t="n"/>
      <c r="O423" s="171" t="n"/>
      <c r="P423" s="171" t="n"/>
      <c r="Q423" s="171" t="n"/>
      <c r="R423" s="172">
        <f>_xlfn.CEILING.MATH(SUM(I423:P423)*Q423)</f>
        <v/>
      </c>
      <c r="S423" s="173">
        <f>IF(S$3="YES",$R423*S$4/100,0)</f>
        <v/>
      </c>
      <c r="T423" s="173">
        <f>IF(T$3="YES",$R423*T$4/100,0)</f>
        <v/>
      </c>
      <c r="U423" s="173">
        <f>IF(U$3="YES",$R423*U$4/100,0)</f>
        <v/>
      </c>
      <c r="V423" s="173">
        <f>IF(V$3="YES",$R423*V$4/100,0)</f>
        <v/>
      </c>
      <c r="W423" s="173">
        <f>IF(W$3="YES",$R423*W$4/100,0)</f>
        <v/>
      </c>
      <c r="X423" s="173">
        <f>IF(X$3="YES",$R423*X$4/100,0)</f>
        <v/>
      </c>
      <c r="Y423" s="173">
        <f>IF(Y$3="YES",$R423*Y$4/100,0)</f>
        <v/>
      </c>
      <c r="Z423" s="173">
        <f>IF(Z$3="YES",$R423*Z$4/100,0)</f>
        <v/>
      </c>
      <c r="AA423" s="173">
        <f>IF(AA$3="YES",$R423*AA$4/100,0)</f>
        <v/>
      </c>
      <c r="AB423" s="173">
        <f>IF(AB$3="YES",$R423*AB$4/100,0)</f>
        <v/>
      </c>
      <c r="AC423" s="173">
        <f>$R423*AC$4/100</f>
        <v/>
      </c>
      <c r="AD423" s="172">
        <f>SUM(S423:AC423)</f>
        <v/>
      </c>
      <c r="AE423" s="172">
        <f>R423+AD423</f>
        <v/>
      </c>
      <c r="AF423" s="172">
        <f>IF(E423="Make",AE423,AE423/2)</f>
        <v/>
      </c>
      <c r="AG423" s="172">
        <f>((AF423-MOD(AF423,8))/8)+(IF(MOD(AF423,8)=0,0,IF(MOD(AF423,8)&gt;4,1,0.5)))</f>
        <v/>
      </c>
      <c r="AH423" s="174" t="n"/>
      <c r="AI423" s="174" t="n"/>
      <c r="AJ423" s="175">
        <f>ROUNDUP((AH423+AI423+AG423)/3,0)</f>
        <v/>
      </c>
      <c r="AK423" s="47" t="n"/>
    </row>
    <row r="424" ht="15" customHeight="1">
      <c r="A424" s="83" t="n"/>
      <c r="B424" s="49" t="n"/>
      <c r="C424" s="49" t="n"/>
      <c r="D424" s="49" t="n"/>
      <c r="E424" s="43" t="n"/>
      <c r="F424" s="43" t="n"/>
      <c r="G424" s="44" t="n"/>
      <c r="H424" s="45" t="n"/>
      <c r="I424" s="171" t="n"/>
      <c r="J424" s="171" t="n"/>
      <c r="K424" s="171" t="n"/>
      <c r="L424" s="171" t="n"/>
      <c r="M424" s="171" t="n"/>
      <c r="N424" s="171" t="n"/>
      <c r="O424" s="171" t="n"/>
      <c r="P424" s="171" t="n"/>
      <c r="Q424" s="171" t="n"/>
      <c r="R424" s="172">
        <f>_xlfn.CEILING.MATH(SUM(I424:P424)*Q424)</f>
        <v/>
      </c>
      <c r="S424" s="173">
        <f>IF(S$3="YES",$R424*S$4/100,0)</f>
        <v/>
      </c>
      <c r="T424" s="173">
        <f>IF(T$3="YES",$R424*T$4/100,0)</f>
        <v/>
      </c>
      <c r="U424" s="173">
        <f>IF(U$3="YES",$R424*U$4/100,0)</f>
        <v/>
      </c>
      <c r="V424" s="173">
        <f>IF(V$3="YES",$R424*V$4/100,0)</f>
        <v/>
      </c>
      <c r="W424" s="173">
        <f>IF(W$3="YES",$R424*W$4/100,0)</f>
        <v/>
      </c>
      <c r="X424" s="173">
        <f>IF(X$3="YES",$R424*X$4/100,0)</f>
        <v/>
      </c>
      <c r="Y424" s="173">
        <f>IF(Y$3="YES",$R424*Y$4/100,0)</f>
        <v/>
      </c>
      <c r="Z424" s="173">
        <f>IF(Z$3="YES",$R424*Z$4/100,0)</f>
        <v/>
      </c>
      <c r="AA424" s="173">
        <f>IF(AA$3="YES",$R424*AA$4/100,0)</f>
        <v/>
      </c>
      <c r="AB424" s="173">
        <f>IF(AB$3="YES",$R424*AB$4/100,0)</f>
        <v/>
      </c>
      <c r="AC424" s="173">
        <f>$R424*AC$4/100</f>
        <v/>
      </c>
      <c r="AD424" s="172">
        <f>SUM(S424:AC424)</f>
        <v/>
      </c>
      <c r="AE424" s="172">
        <f>R424+AD424</f>
        <v/>
      </c>
      <c r="AF424" s="172">
        <f>IF(E424="Make",AE424,AE424/2)</f>
        <v/>
      </c>
      <c r="AG424" s="172">
        <f>((AF424-MOD(AF424,8))/8)+(IF(MOD(AF424,8)=0,0,IF(MOD(AF424,8)&gt;4,1,0.5)))</f>
        <v/>
      </c>
      <c r="AH424" s="174" t="n"/>
      <c r="AI424" s="174" t="n"/>
      <c r="AJ424" s="175">
        <f>ROUNDUP((AH424+AI424+AG424)/3,0)</f>
        <v/>
      </c>
      <c r="AK424" s="47" t="n"/>
    </row>
    <row r="425" ht="15" customHeight="1">
      <c r="A425" s="83" t="n"/>
      <c r="B425" s="49" t="n"/>
      <c r="C425" s="49" t="n"/>
      <c r="D425" s="49" t="n"/>
      <c r="E425" s="43" t="n"/>
      <c r="F425" s="43" t="n"/>
      <c r="G425" s="44" t="n"/>
      <c r="H425" s="45" t="n"/>
      <c r="I425" s="171" t="n"/>
      <c r="J425" s="171" t="n"/>
      <c r="K425" s="171" t="n"/>
      <c r="L425" s="171" t="n"/>
      <c r="M425" s="171" t="n"/>
      <c r="N425" s="171" t="n"/>
      <c r="O425" s="171" t="n"/>
      <c r="P425" s="171" t="n"/>
      <c r="Q425" s="171" t="n"/>
      <c r="R425" s="172">
        <f>_xlfn.CEILING.MATH(SUM(I425:P425)*Q425)</f>
        <v/>
      </c>
      <c r="S425" s="173">
        <f>IF(S$3="YES",$R425*S$4/100,0)</f>
        <v/>
      </c>
      <c r="T425" s="173">
        <f>IF(T$3="YES",$R425*T$4/100,0)</f>
        <v/>
      </c>
      <c r="U425" s="173">
        <f>IF(U$3="YES",$R425*U$4/100,0)</f>
        <v/>
      </c>
      <c r="V425" s="173">
        <f>IF(V$3="YES",$R425*V$4/100,0)</f>
        <v/>
      </c>
      <c r="W425" s="173">
        <f>IF(W$3="YES",$R425*W$4/100,0)</f>
        <v/>
      </c>
      <c r="X425" s="173">
        <f>IF(X$3="YES",$R425*X$4/100,0)</f>
        <v/>
      </c>
      <c r="Y425" s="173">
        <f>IF(Y$3="YES",$R425*Y$4/100,0)</f>
        <v/>
      </c>
      <c r="Z425" s="173">
        <f>IF(Z$3="YES",$R425*Z$4/100,0)</f>
        <v/>
      </c>
      <c r="AA425" s="173">
        <f>IF(AA$3="YES",$R425*AA$4/100,0)</f>
        <v/>
      </c>
      <c r="AB425" s="173">
        <f>IF(AB$3="YES",$R425*AB$4/100,0)</f>
        <v/>
      </c>
      <c r="AC425" s="173">
        <f>$R425*AC$4/100</f>
        <v/>
      </c>
      <c r="AD425" s="172">
        <f>SUM(S425:AC425)</f>
        <v/>
      </c>
      <c r="AE425" s="172">
        <f>R425+AD425</f>
        <v/>
      </c>
      <c r="AF425" s="172">
        <f>IF(E425="Make",AE425,AE425/2)</f>
        <v/>
      </c>
      <c r="AG425" s="172">
        <f>((AF425-MOD(AF425,8))/8)+(IF(MOD(AF425,8)=0,0,IF(MOD(AF425,8)&gt;4,1,0.5)))</f>
        <v/>
      </c>
      <c r="AH425" s="174" t="n"/>
      <c r="AI425" s="174" t="n"/>
      <c r="AJ425" s="175">
        <f>ROUNDUP((AH425+AI425+AG425)/3,0)</f>
        <v/>
      </c>
      <c r="AK425" s="47" t="n"/>
    </row>
    <row r="426" ht="15" customHeight="1">
      <c r="A426" s="83" t="n"/>
      <c r="B426" s="49" t="n"/>
      <c r="C426" s="49" t="n"/>
      <c r="D426" s="49" t="n"/>
      <c r="E426" s="43" t="n"/>
      <c r="F426" s="43" t="n"/>
      <c r="G426" s="44" t="n"/>
      <c r="H426" s="45" t="n"/>
      <c r="I426" s="171" t="n"/>
      <c r="J426" s="171" t="n"/>
      <c r="K426" s="171" t="n"/>
      <c r="L426" s="171" t="n"/>
      <c r="M426" s="171" t="n"/>
      <c r="N426" s="171" t="n"/>
      <c r="O426" s="171" t="n"/>
      <c r="P426" s="171" t="n"/>
      <c r="Q426" s="171" t="n"/>
      <c r="R426" s="172">
        <f>_xlfn.CEILING.MATH(SUM(I426:P426)*Q426)</f>
        <v/>
      </c>
      <c r="S426" s="173">
        <f>IF(S$3="YES",$R426*S$4/100,0)</f>
        <v/>
      </c>
      <c r="T426" s="173">
        <f>IF(T$3="YES",$R426*T$4/100,0)</f>
        <v/>
      </c>
      <c r="U426" s="173">
        <f>IF(U$3="YES",$R426*U$4/100,0)</f>
        <v/>
      </c>
      <c r="V426" s="173">
        <f>IF(V$3="YES",$R426*V$4/100,0)</f>
        <v/>
      </c>
      <c r="W426" s="173">
        <f>IF(W$3="YES",$R426*W$4/100,0)</f>
        <v/>
      </c>
      <c r="X426" s="173">
        <f>IF(X$3="YES",$R426*X$4/100,0)</f>
        <v/>
      </c>
      <c r="Y426" s="173">
        <f>IF(Y$3="YES",$R426*Y$4/100,0)</f>
        <v/>
      </c>
      <c r="Z426" s="173">
        <f>IF(Z$3="YES",$R426*Z$4/100,0)</f>
        <v/>
      </c>
      <c r="AA426" s="173">
        <f>IF(AA$3="YES",$R426*AA$4/100,0)</f>
        <v/>
      </c>
      <c r="AB426" s="173">
        <f>IF(AB$3="YES",$R426*AB$4/100,0)</f>
        <v/>
      </c>
      <c r="AC426" s="173">
        <f>$R426*AC$4/100</f>
        <v/>
      </c>
      <c r="AD426" s="172">
        <f>SUM(S426:AC426)</f>
        <v/>
      </c>
      <c r="AE426" s="172">
        <f>R426+AD426</f>
        <v/>
      </c>
      <c r="AF426" s="172">
        <f>IF(E426="Make",AE426,AE426/2)</f>
        <v/>
      </c>
      <c r="AG426" s="172">
        <f>((AF426-MOD(AF426,8))/8)+(IF(MOD(AF426,8)=0,0,IF(MOD(AF426,8)&gt;4,1,0.5)))</f>
        <v/>
      </c>
      <c r="AH426" s="174" t="n"/>
      <c r="AI426" s="174" t="n"/>
      <c r="AJ426" s="175">
        <f>ROUNDUP((AH426+AI426+AG426)/3,0)</f>
        <v/>
      </c>
      <c r="AK426" s="47" t="n"/>
    </row>
    <row r="427" ht="15" customHeight="1">
      <c r="A427" s="83" t="n"/>
      <c r="B427" s="49" t="n"/>
      <c r="C427" s="49" t="n"/>
      <c r="D427" s="49" t="n"/>
      <c r="E427" s="43" t="n"/>
      <c r="F427" s="43" t="n"/>
      <c r="G427" s="44" t="n"/>
      <c r="H427" s="45" t="n"/>
      <c r="I427" s="171" t="n"/>
      <c r="J427" s="171" t="n"/>
      <c r="K427" s="171" t="n"/>
      <c r="L427" s="171" t="n"/>
      <c r="M427" s="171" t="n"/>
      <c r="N427" s="171" t="n"/>
      <c r="O427" s="171" t="n"/>
      <c r="P427" s="171" t="n"/>
      <c r="Q427" s="171" t="n"/>
      <c r="R427" s="172">
        <f>_xlfn.CEILING.MATH(SUM(I427:P427)*Q427)</f>
        <v/>
      </c>
      <c r="S427" s="173">
        <f>IF(S$3="YES",$R427*S$4/100,0)</f>
        <v/>
      </c>
      <c r="T427" s="173">
        <f>IF(T$3="YES",$R427*T$4/100,0)</f>
        <v/>
      </c>
      <c r="U427" s="173">
        <f>IF(U$3="YES",$R427*U$4/100,0)</f>
        <v/>
      </c>
      <c r="V427" s="173">
        <f>IF(V$3="YES",$R427*V$4/100,0)</f>
        <v/>
      </c>
      <c r="W427" s="173">
        <f>IF(W$3="YES",$R427*W$4/100,0)</f>
        <v/>
      </c>
      <c r="X427" s="173">
        <f>IF(X$3="YES",$R427*X$4/100,0)</f>
        <v/>
      </c>
      <c r="Y427" s="173">
        <f>IF(Y$3="YES",$R427*Y$4/100,0)</f>
        <v/>
      </c>
      <c r="Z427" s="173">
        <f>IF(Z$3="YES",$R427*Z$4/100,0)</f>
        <v/>
      </c>
      <c r="AA427" s="173">
        <f>IF(AA$3="YES",$R427*AA$4/100,0)</f>
        <v/>
      </c>
      <c r="AB427" s="173">
        <f>IF(AB$3="YES",$R427*AB$4/100,0)</f>
        <v/>
      </c>
      <c r="AC427" s="173">
        <f>$R427*AC$4/100</f>
        <v/>
      </c>
      <c r="AD427" s="172">
        <f>SUM(S427:AC427)</f>
        <v/>
      </c>
      <c r="AE427" s="172">
        <f>R427+AD427</f>
        <v/>
      </c>
      <c r="AF427" s="172">
        <f>IF(E427="Make",AE427,AE427/2)</f>
        <v/>
      </c>
      <c r="AG427" s="172">
        <f>((AF427-MOD(AF427,8))/8)+(IF(MOD(AF427,8)=0,0,IF(MOD(AF427,8)&gt;4,1,0.5)))</f>
        <v/>
      </c>
      <c r="AH427" s="174" t="n"/>
      <c r="AI427" s="174" t="n"/>
      <c r="AJ427" s="175">
        <f>ROUNDUP((AH427+AI427+AG427)/3,0)</f>
        <v/>
      </c>
      <c r="AK427" s="47" t="n"/>
    </row>
    <row r="428" ht="15" customHeight="1">
      <c r="A428" s="83" t="n"/>
      <c r="B428" s="49" t="n"/>
      <c r="C428" s="49" t="n"/>
      <c r="D428" s="49" t="n"/>
      <c r="E428" s="43" t="n"/>
      <c r="F428" s="43" t="n"/>
      <c r="G428" s="44" t="n"/>
      <c r="H428" s="45" t="n"/>
      <c r="I428" s="171" t="n"/>
      <c r="J428" s="171" t="n"/>
      <c r="K428" s="171" t="n"/>
      <c r="L428" s="171" t="n"/>
      <c r="M428" s="171" t="n"/>
      <c r="N428" s="171" t="n"/>
      <c r="O428" s="171" t="n"/>
      <c r="P428" s="171" t="n"/>
      <c r="Q428" s="171" t="n"/>
      <c r="R428" s="172">
        <f>_xlfn.CEILING.MATH(SUM(I428:P428)*Q428)</f>
        <v/>
      </c>
      <c r="S428" s="173">
        <f>IF(S$3="YES",$R428*S$4/100,0)</f>
        <v/>
      </c>
      <c r="T428" s="173">
        <f>IF(T$3="YES",$R428*T$4/100,0)</f>
        <v/>
      </c>
      <c r="U428" s="173">
        <f>IF(U$3="YES",$R428*U$4/100,0)</f>
        <v/>
      </c>
      <c r="V428" s="173">
        <f>IF(V$3="YES",$R428*V$4/100,0)</f>
        <v/>
      </c>
      <c r="W428" s="173">
        <f>IF(W$3="YES",$R428*W$4/100,0)</f>
        <v/>
      </c>
      <c r="X428" s="173">
        <f>IF(X$3="YES",$R428*X$4/100,0)</f>
        <v/>
      </c>
      <c r="Y428" s="173">
        <f>IF(Y$3="YES",$R428*Y$4/100,0)</f>
        <v/>
      </c>
      <c r="Z428" s="173">
        <f>IF(Z$3="YES",$R428*Z$4/100,0)</f>
        <v/>
      </c>
      <c r="AA428" s="173">
        <f>IF(AA$3="YES",$R428*AA$4/100,0)</f>
        <v/>
      </c>
      <c r="AB428" s="173">
        <f>IF(AB$3="YES",$R428*AB$4/100,0)</f>
        <v/>
      </c>
      <c r="AC428" s="173">
        <f>$R428*AC$4/100</f>
        <v/>
      </c>
      <c r="AD428" s="172">
        <f>SUM(S428:AC428)</f>
        <v/>
      </c>
      <c r="AE428" s="172">
        <f>R428+AD428</f>
        <v/>
      </c>
      <c r="AF428" s="172">
        <f>IF(E428="Make",AE428,AE428/2)</f>
        <v/>
      </c>
      <c r="AG428" s="172">
        <f>((AF428-MOD(AF428,8))/8)+(IF(MOD(AF428,8)=0,0,IF(MOD(AF428,8)&gt;4,1,0.5)))</f>
        <v/>
      </c>
      <c r="AH428" s="174" t="n"/>
      <c r="AI428" s="174" t="n"/>
      <c r="AJ428" s="175">
        <f>ROUNDUP((AH428+AI428+AG428)/3,0)</f>
        <v/>
      </c>
      <c r="AK428" s="47" t="n"/>
    </row>
    <row r="429" ht="15" customHeight="1">
      <c r="A429" s="83" t="n"/>
      <c r="B429" s="49" t="n"/>
      <c r="C429" s="49" t="n"/>
      <c r="D429" s="49" t="n"/>
      <c r="E429" s="43" t="n"/>
      <c r="F429" s="43" t="n"/>
      <c r="G429" s="44" t="n"/>
      <c r="H429" s="45" t="n"/>
      <c r="I429" s="171" t="n"/>
      <c r="J429" s="171" t="n"/>
      <c r="K429" s="171" t="n"/>
      <c r="L429" s="171" t="n"/>
      <c r="M429" s="171" t="n"/>
      <c r="N429" s="171" t="n"/>
      <c r="O429" s="171" t="n"/>
      <c r="P429" s="171" t="n"/>
      <c r="Q429" s="171" t="n"/>
      <c r="R429" s="172">
        <f>_xlfn.CEILING.MATH(SUM(I429:P429)*Q429)</f>
        <v/>
      </c>
      <c r="S429" s="173">
        <f>IF(S$3="YES",$R429*S$4/100,0)</f>
        <v/>
      </c>
      <c r="T429" s="173">
        <f>IF(T$3="YES",$R429*T$4/100,0)</f>
        <v/>
      </c>
      <c r="U429" s="173">
        <f>IF(U$3="YES",$R429*U$4/100,0)</f>
        <v/>
      </c>
      <c r="V429" s="173">
        <f>IF(V$3="YES",$R429*V$4/100,0)</f>
        <v/>
      </c>
      <c r="W429" s="173">
        <f>IF(W$3="YES",$R429*W$4/100,0)</f>
        <v/>
      </c>
      <c r="X429" s="173">
        <f>IF(X$3="YES",$R429*X$4/100,0)</f>
        <v/>
      </c>
      <c r="Y429" s="173">
        <f>IF(Y$3="YES",$R429*Y$4/100,0)</f>
        <v/>
      </c>
      <c r="Z429" s="173">
        <f>IF(Z$3="YES",$R429*Z$4/100,0)</f>
        <v/>
      </c>
      <c r="AA429" s="173">
        <f>IF(AA$3="YES",$R429*AA$4/100,0)</f>
        <v/>
      </c>
      <c r="AB429" s="173">
        <f>IF(AB$3="YES",$R429*AB$4/100,0)</f>
        <v/>
      </c>
      <c r="AC429" s="173">
        <f>$R429*AC$4/100</f>
        <v/>
      </c>
      <c r="AD429" s="172">
        <f>SUM(S429:AC429)</f>
        <v/>
      </c>
      <c r="AE429" s="172">
        <f>R429+AD429</f>
        <v/>
      </c>
      <c r="AF429" s="172">
        <f>IF(E429="Make",AE429,AE429/2)</f>
        <v/>
      </c>
      <c r="AG429" s="172">
        <f>((AF429-MOD(AF429,8))/8)+(IF(MOD(AF429,8)=0,0,IF(MOD(AF429,8)&gt;4,1,0.5)))</f>
        <v/>
      </c>
      <c r="AH429" s="174" t="n"/>
      <c r="AI429" s="174" t="n"/>
      <c r="AJ429" s="175">
        <f>ROUNDUP((AH429+AI429+AG429)/3,0)</f>
        <v/>
      </c>
      <c r="AK429" s="47" t="n"/>
    </row>
    <row r="430" ht="15" customHeight="1">
      <c r="A430" s="83" t="n"/>
      <c r="B430" s="49" t="n"/>
      <c r="C430" s="49" t="n"/>
      <c r="D430" s="49" t="n"/>
      <c r="E430" s="43" t="n"/>
      <c r="F430" s="43" t="n"/>
      <c r="G430" s="44" t="n"/>
      <c r="H430" s="45" t="n"/>
      <c r="I430" s="171" t="n"/>
      <c r="J430" s="171" t="n"/>
      <c r="K430" s="171" t="n"/>
      <c r="L430" s="171" t="n"/>
      <c r="M430" s="171" t="n"/>
      <c r="N430" s="171" t="n"/>
      <c r="O430" s="171" t="n"/>
      <c r="P430" s="171" t="n"/>
      <c r="Q430" s="171" t="n"/>
      <c r="R430" s="172">
        <f>_xlfn.CEILING.MATH(SUM(I430:P430)*Q430)</f>
        <v/>
      </c>
      <c r="S430" s="173">
        <f>IF(S$3="YES",$R430*S$4/100,0)</f>
        <v/>
      </c>
      <c r="T430" s="173">
        <f>IF(T$3="YES",$R430*T$4/100,0)</f>
        <v/>
      </c>
      <c r="U430" s="173">
        <f>IF(U$3="YES",$R430*U$4/100,0)</f>
        <v/>
      </c>
      <c r="V430" s="173">
        <f>IF(V$3="YES",$R430*V$4/100,0)</f>
        <v/>
      </c>
      <c r="W430" s="173">
        <f>IF(W$3="YES",$R430*W$4/100,0)</f>
        <v/>
      </c>
      <c r="X430" s="173">
        <f>IF(X$3="YES",$R430*X$4/100,0)</f>
        <v/>
      </c>
      <c r="Y430" s="173">
        <f>IF(Y$3="YES",$R430*Y$4/100,0)</f>
        <v/>
      </c>
      <c r="Z430" s="173">
        <f>IF(Z$3="YES",$R430*Z$4/100,0)</f>
        <v/>
      </c>
      <c r="AA430" s="173">
        <f>IF(AA$3="YES",$R430*AA$4/100,0)</f>
        <v/>
      </c>
      <c r="AB430" s="173">
        <f>IF(AB$3="YES",$R430*AB$4/100,0)</f>
        <v/>
      </c>
      <c r="AC430" s="173">
        <f>$R430*AC$4/100</f>
        <v/>
      </c>
      <c r="AD430" s="172">
        <f>SUM(S430:AC430)</f>
        <v/>
      </c>
      <c r="AE430" s="172">
        <f>R430+AD430</f>
        <v/>
      </c>
      <c r="AF430" s="172">
        <f>IF(E430="Make",AE430,AE430/2)</f>
        <v/>
      </c>
      <c r="AG430" s="172">
        <f>((AF430-MOD(AF430,8))/8)+(IF(MOD(AF430,8)=0,0,IF(MOD(AF430,8)&gt;4,1,0.5)))</f>
        <v/>
      </c>
      <c r="AH430" s="174" t="n"/>
      <c r="AI430" s="174" t="n"/>
      <c r="AJ430" s="175">
        <f>ROUNDUP((AH430+AI430+AG430)/3,0)</f>
        <v/>
      </c>
      <c r="AK430" s="47" t="n"/>
    </row>
    <row r="431" ht="15" customHeight="1">
      <c r="A431" s="83" t="n"/>
      <c r="B431" s="49" t="n"/>
      <c r="C431" s="49" t="n"/>
      <c r="D431" s="49" t="n"/>
      <c r="E431" s="43" t="n"/>
      <c r="F431" s="43" t="n"/>
      <c r="G431" s="44" t="n"/>
      <c r="H431" s="45" t="n"/>
      <c r="I431" s="171" t="n"/>
      <c r="J431" s="171" t="n"/>
      <c r="K431" s="171" t="n"/>
      <c r="L431" s="171" t="n"/>
      <c r="M431" s="171" t="n"/>
      <c r="N431" s="171" t="n"/>
      <c r="O431" s="171" t="n"/>
      <c r="P431" s="171" t="n"/>
      <c r="Q431" s="171" t="n"/>
      <c r="R431" s="172">
        <f>_xlfn.CEILING.MATH(SUM(I431:P431)*Q431)</f>
        <v/>
      </c>
      <c r="S431" s="173">
        <f>IF(S$3="YES",$R431*S$4/100,0)</f>
        <v/>
      </c>
      <c r="T431" s="173">
        <f>IF(T$3="YES",$R431*T$4/100,0)</f>
        <v/>
      </c>
      <c r="U431" s="173">
        <f>IF(U$3="YES",$R431*U$4/100,0)</f>
        <v/>
      </c>
      <c r="V431" s="173">
        <f>IF(V$3="YES",$R431*V$4/100,0)</f>
        <v/>
      </c>
      <c r="W431" s="173">
        <f>IF(W$3="YES",$R431*W$4/100,0)</f>
        <v/>
      </c>
      <c r="X431" s="173">
        <f>IF(X$3="YES",$R431*X$4/100,0)</f>
        <v/>
      </c>
      <c r="Y431" s="173">
        <f>IF(Y$3="YES",$R431*Y$4/100,0)</f>
        <v/>
      </c>
      <c r="Z431" s="173">
        <f>IF(Z$3="YES",$R431*Z$4/100,0)</f>
        <v/>
      </c>
      <c r="AA431" s="173">
        <f>IF(AA$3="YES",$R431*AA$4/100,0)</f>
        <v/>
      </c>
      <c r="AB431" s="173">
        <f>IF(AB$3="YES",$R431*AB$4/100,0)</f>
        <v/>
      </c>
      <c r="AC431" s="173">
        <f>$R431*AC$4/100</f>
        <v/>
      </c>
      <c r="AD431" s="172">
        <f>SUM(S431:AC431)</f>
        <v/>
      </c>
      <c r="AE431" s="172">
        <f>R431+AD431</f>
        <v/>
      </c>
      <c r="AF431" s="172">
        <f>IF(E431="Make",AE431,AE431/2)</f>
        <v/>
      </c>
      <c r="AG431" s="172">
        <f>((AF431-MOD(AF431,8))/8)+(IF(MOD(AF431,8)=0,0,IF(MOD(AF431,8)&gt;4,1,0.5)))</f>
        <v/>
      </c>
      <c r="AH431" s="174" t="n"/>
      <c r="AI431" s="174" t="n"/>
      <c r="AJ431" s="175">
        <f>ROUNDUP((AH431+AI431+AG431)/3,0)</f>
        <v/>
      </c>
      <c r="AK431" s="47" t="n"/>
    </row>
    <row r="432" ht="15" customHeight="1">
      <c r="A432" s="83" t="n"/>
      <c r="B432" s="49" t="n"/>
      <c r="C432" s="49" t="n"/>
      <c r="D432" s="49" t="n"/>
      <c r="E432" s="43" t="n"/>
      <c r="F432" s="43" t="n"/>
      <c r="G432" s="44" t="n"/>
      <c r="H432" s="45" t="n"/>
      <c r="I432" s="171" t="n"/>
      <c r="J432" s="171" t="n"/>
      <c r="K432" s="171" t="n"/>
      <c r="L432" s="171" t="n"/>
      <c r="M432" s="171" t="n"/>
      <c r="N432" s="171" t="n"/>
      <c r="O432" s="171" t="n"/>
      <c r="P432" s="171" t="n"/>
      <c r="Q432" s="171" t="n"/>
      <c r="R432" s="172">
        <f>_xlfn.CEILING.MATH(SUM(I432:P432)*Q432)</f>
        <v/>
      </c>
      <c r="S432" s="173">
        <f>IF(S$3="YES",$R432*S$4/100,0)</f>
        <v/>
      </c>
      <c r="T432" s="173">
        <f>IF(T$3="YES",$R432*T$4/100,0)</f>
        <v/>
      </c>
      <c r="U432" s="173">
        <f>IF(U$3="YES",$R432*U$4/100,0)</f>
        <v/>
      </c>
      <c r="V432" s="173">
        <f>IF(V$3="YES",$R432*V$4/100,0)</f>
        <v/>
      </c>
      <c r="W432" s="173">
        <f>IF(W$3="YES",$R432*W$4/100,0)</f>
        <v/>
      </c>
      <c r="X432" s="173">
        <f>IF(X$3="YES",$R432*X$4/100,0)</f>
        <v/>
      </c>
      <c r="Y432" s="173">
        <f>IF(Y$3="YES",$R432*Y$4/100,0)</f>
        <v/>
      </c>
      <c r="Z432" s="173">
        <f>IF(Z$3="YES",$R432*Z$4/100,0)</f>
        <v/>
      </c>
      <c r="AA432" s="173">
        <f>IF(AA$3="YES",$R432*AA$4/100,0)</f>
        <v/>
      </c>
      <c r="AB432" s="173">
        <f>IF(AB$3="YES",$R432*AB$4/100,0)</f>
        <v/>
      </c>
      <c r="AC432" s="173">
        <f>$R432*AC$4/100</f>
        <v/>
      </c>
      <c r="AD432" s="172">
        <f>SUM(S432:AC432)</f>
        <v/>
      </c>
      <c r="AE432" s="172">
        <f>R432+AD432</f>
        <v/>
      </c>
      <c r="AF432" s="172">
        <f>IF(E432="Make",AE432,AE432/2)</f>
        <v/>
      </c>
      <c r="AG432" s="172">
        <f>((AF432-MOD(AF432,8))/8)+(IF(MOD(AF432,8)=0,0,IF(MOD(AF432,8)&gt;4,1,0.5)))</f>
        <v/>
      </c>
      <c r="AH432" s="174" t="n"/>
      <c r="AI432" s="174" t="n"/>
      <c r="AJ432" s="175">
        <f>ROUNDUP((AH432+AI432+AG432)/3,0)</f>
        <v/>
      </c>
      <c r="AK432" s="47" t="n"/>
    </row>
    <row r="433" ht="15" customHeight="1">
      <c r="A433" s="83" t="n"/>
      <c r="B433" s="49" t="n"/>
      <c r="C433" s="49" t="n"/>
      <c r="D433" s="49" t="n"/>
      <c r="E433" s="43" t="n"/>
      <c r="F433" s="43" t="n"/>
      <c r="G433" s="44" t="n"/>
      <c r="H433" s="45" t="n"/>
      <c r="I433" s="171" t="n"/>
      <c r="J433" s="171" t="n"/>
      <c r="K433" s="171" t="n"/>
      <c r="L433" s="171" t="n"/>
      <c r="M433" s="171" t="n"/>
      <c r="N433" s="171" t="n"/>
      <c r="O433" s="171" t="n"/>
      <c r="P433" s="171" t="n"/>
      <c r="Q433" s="171" t="n"/>
      <c r="R433" s="172">
        <f>_xlfn.CEILING.MATH(SUM(I433:P433)*Q433)</f>
        <v/>
      </c>
      <c r="S433" s="173">
        <f>IF(S$3="YES",$R433*S$4/100,0)</f>
        <v/>
      </c>
      <c r="T433" s="173">
        <f>IF(T$3="YES",$R433*T$4/100,0)</f>
        <v/>
      </c>
      <c r="U433" s="173">
        <f>IF(U$3="YES",$R433*U$4/100,0)</f>
        <v/>
      </c>
      <c r="V433" s="173">
        <f>IF(V$3="YES",$R433*V$4/100,0)</f>
        <v/>
      </c>
      <c r="W433" s="173">
        <f>IF(W$3="YES",$R433*W$4/100,0)</f>
        <v/>
      </c>
      <c r="X433" s="173">
        <f>IF(X$3="YES",$R433*X$4/100,0)</f>
        <v/>
      </c>
      <c r="Y433" s="173">
        <f>IF(Y$3="YES",$R433*Y$4/100,0)</f>
        <v/>
      </c>
      <c r="Z433" s="173">
        <f>IF(Z$3="YES",$R433*Z$4/100,0)</f>
        <v/>
      </c>
      <c r="AA433" s="173">
        <f>IF(AA$3="YES",$R433*AA$4/100,0)</f>
        <v/>
      </c>
      <c r="AB433" s="173">
        <f>IF(AB$3="YES",$R433*AB$4/100,0)</f>
        <v/>
      </c>
      <c r="AC433" s="173">
        <f>$R433*AC$4/100</f>
        <v/>
      </c>
      <c r="AD433" s="172">
        <f>SUM(S433:AC433)</f>
        <v/>
      </c>
      <c r="AE433" s="172">
        <f>R433+AD433</f>
        <v/>
      </c>
      <c r="AF433" s="172">
        <f>IF(E433="Make",AE433,AE433/2)</f>
        <v/>
      </c>
      <c r="AG433" s="172">
        <f>((AF433-MOD(AF433,8))/8)+(IF(MOD(AF433,8)=0,0,IF(MOD(AF433,8)&gt;4,1,0.5)))</f>
        <v/>
      </c>
      <c r="AH433" s="174" t="n"/>
      <c r="AI433" s="174" t="n"/>
      <c r="AJ433" s="175">
        <f>ROUNDUP((AH433+AI433+AG433)/3,0)</f>
        <v/>
      </c>
      <c r="AK433" s="47" t="n"/>
    </row>
    <row r="434" ht="15" customHeight="1">
      <c r="A434" s="83" t="n"/>
      <c r="B434" s="49" t="n"/>
      <c r="C434" s="49" t="n"/>
      <c r="D434" s="49" t="n"/>
      <c r="E434" s="43" t="n"/>
      <c r="F434" s="43" t="n"/>
      <c r="G434" s="44" t="n"/>
      <c r="H434" s="45" t="n"/>
      <c r="I434" s="171" t="n"/>
      <c r="J434" s="171" t="n"/>
      <c r="K434" s="171" t="n"/>
      <c r="L434" s="171" t="n"/>
      <c r="M434" s="171" t="n"/>
      <c r="N434" s="171" t="n"/>
      <c r="O434" s="171" t="n"/>
      <c r="P434" s="171" t="n"/>
      <c r="Q434" s="171" t="n"/>
      <c r="R434" s="172">
        <f>_xlfn.CEILING.MATH(SUM(I434:P434)*Q434)</f>
        <v/>
      </c>
      <c r="S434" s="173">
        <f>IF(S$3="YES",$R434*S$4/100,0)</f>
        <v/>
      </c>
      <c r="T434" s="173">
        <f>IF(T$3="YES",$R434*T$4/100,0)</f>
        <v/>
      </c>
      <c r="U434" s="173">
        <f>IF(U$3="YES",$R434*U$4/100,0)</f>
        <v/>
      </c>
      <c r="V434" s="173">
        <f>IF(V$3="YES",$R434*V$4/100,0)</f>
        <v/>
      </c>
      <c r="W434" s="173">
        <f>IF(W$3="YES",$R434*W$4/100,0)</f>
        <v/>
      </c>
      <c r="X434" s="173">
        <f>IF(X$3="YES",$R434*X$4/100,0)</f>
        <v/>
      </c>
      <c r="Y434" s="173">
        <f>IF(Y$3="YES",$R434*Y$4/100,0)</f>
        <v/>
      </c>
      <c r="Z434" s="173">
        <f>IF(Z$3="YES",$R434*Z$4/100,0)</f>
        <v/>
      </c>
      <c r="AA434" s="173">
        <f>IF(AA$3="YES",$R434*AA$4/100,0)</f>
        <v/>
      </c>
      <c r="AB434" s="173">
        <f>IF(AB$3="YES",$R434*AB$4/100,0)</f>
        <v/>
      </c>
      <c r="AC434" s="173">
        <f>$R434*AC$4/100</f>
        <v/>
      </c>
      <c r="AD434" s="172">
        <f>SUM(S434:AC434)</f>
        <v/>
      </c>
      <c r="AE434" s="172">
        <f>R434+AD434</f>
        <v/>
      </c>
      <c r="AF434" s="172">
        <f>IF(E434="Make",AE434,AE434/2)</f>
        <v/>
      </c>
      <c r="AG434" s="172">
        <f>((AF434-MOD(AF434,8))/8)+(IF(MOD(AF434,8)=0,0,IF(MOD(AF434,8)&gt;4,1,0.5)))</f>
        <v/>
      </c>
      <c r="AH434" s="174" t="n"/>
      <c r="AI434" s="174" t="n"/>
      <c r="AJ434" s="175">
        <f>ROUNDUP((AH434+AI434+AG434)/3,0)</f>
        <v/>
      </c>
      <c r="AK434" s="47" t="n"/>
    </row>
    <row r="435" ht="15" customHeight="1">
      <c r="A435" s="83" t="n"/>
      <c r="B435" s="49" t="n"/>
      <c r="C435" s="49" t="n"/>
      <c r="D435" s="49" t="n"/>
      <c r="E435" s="43" t="n"/>
      <c r="F435" s="43" t="n"/>
      <c r="G435" s="44" t="n"/>
      <c r="H435" s="45" t="n"/>
      <c r="I435" s="171" t="n"/>
      <c r="J435" s="171" t="n"/>
      <c r="K435" s="171" t="n"/>
      <c r="L435" s="171" t="n"/>
      <c r="M435" s="171" t="n"/>
      <c r="N435" s="171" t="n"/>
      <c r="O435" s="171" t="n"/>
      <c r="P435" s="171" t="n"/>
      <c r="Q435" s="171" t="n"/>
      <c r="R435" s="172">
        <f>_xlfn.CEILING.MATH(SUM(I435:P435)*Q435)</f>
        <v/>
      </c>
      <c r="S435" s="173">
        <f>IF(S$3="YES",$R435*S$4/100,0)</f>
        <v/>
      </c>
      <c r="T435" s="173">
        <f>IF(T$3="YES",$R435*T$4/100,0)</f>
        <v/>
      </c>
      <c r="U435" s="173">
        <f>IF(U$3="YES",$R435*U$4/100,0)</f>
        <v/>
      </c>
      <c r="V435" s="173">
        <f>IF(V$3="YES",$R435*V$4/100,0)</f>
        <v/>
      </c>
      <c r="W435" s="173">
        <f>IF(W$3="YES",$R435*W$4/100,0)</f>
        <v/>
      </c>
      <c r="X435" s="173">
        <f>IF(X$3="YES",$R435*X$4/100,0)</f>
        <v/>
      </c>
      <c r="Y435" s="173">
        <f>IF(Y$3="YES",$R435*Y$4/100,0)</f>
        <v/>
      </c>
      <c r="Z435" s="173">
        <f>IF(Z$3="YES",$R435*Z$4/100,0)</f>
        <v/>
      </c>
      <c r="AA435" s="173">
        <f>IF(AA$3="YES",$R435*AA$4/100,0)</f>
        <v/>
      </c>
      <c r="AB435" s="173">
        <f>IF(AB$3="YES",$R435*AB$4/100,0)</f>
        <v/>
      </c>
      <c r="AC435" s="173">
        <f>$R435*AC$4/100</f>
        <v/>
      </c>
      <c r="AD435" s="172">
        <f>SUM(S435:AC435)</f>
        <v/>
      </c>
      <c r="AE435" s="172">
        <f>R435+AD435</f>
        <v/>
      </c>
      <c r="AF435" s="172">
        <f>IF(E435="Make",AE435,AE435/2)</f>
        <v/>
      </c>
      <c r="AG435" s="172">
        <f>((AF435-MOD(AF435,8))/8)+(IF(MOD(AF435,8)=0,0,IF(MOD(AF435,8)&gt;4,1,0.5)))</f>
        <v/>
      </c>
      <c r="AH435" s="174" t="n"/>
      <c r="AI435" s="174" t="n"/>
      <c r="AJ435" s="175">
        <f>ROUNDUP((AH435+AI435+AG435)/3,0)</f>
        <v/>
      </c>
      <c r="AK435" s="47" t="n"/>
    </row>
    <row r="436" ht="15" customHeight="1">
      <c r="A436" s="83" t="n"/>
      <c r="B436" s="49" t="n"/>
      <c r="C436" s="49" t="n"/>
      <c r="D436" s="49" t="n"/>
      <c r="E436" s="43" t="n"/>
      <c r="F436" s="43" t="n"/>
      <c r="G436" s="44" t="n"/>
      <c r="H436" s="45" t="n"/>
      <c r="I436" s="171" t="n"/>
      <c r="J436" s="171" t="n"/>
      <c r="K436" s="171" t="n"/>
      <c r="L436" s="171" t="n"/>
      <c r="M436" s="171" t="n"/>
      <c r="N436" s="171" t="n"/>
      <c r="O436" s="171" t="n"/>
      <c r="P436" s="171" t="n"/>
      <c r="Q436" s="171" t="n"/>
      <c r="R436" s="172">
        <f>_xlfn.CEILING.MATH(SUM(I436:P436)*Q436)</f>
        <v/>
      </c>
      <c r="S436" s="173">
        <f>IF(S$3="YES",$R436*S$4/100,0)</f>
        <v/>
      </c>
      <c r="T436" s="173">
        <f>IF(T$3="YES",$R436*T$4/100,0)</f>
        <v/>
      </c>
      <c r="U436" s="173">
        <f>IF(U$3="YES",$R436*U$4/100,0)</f>
        <v/>
      </c>
      <c r="V436" s="173">
        <f>IF(V$3="YES",$R436*V$4/100,0)</f>
        <v/>
      </c>
      <c r="W436" s="173">
        <f>IF(W$3="YES",$R436*W$4/100,0)</f>
        <v/>
      </c>
      <c r="X436" s="173">
        <f>IF(X$3="YES",$R436*X$4/100,0)</f>
        <v/>
      </c>
      <c r="Y436" s="173">
        <f>IF(Y$3="YES",$R436*Y$4/100,0)</f>
        <v/>
      </c>
      <c r="Z436" s="173">
        <f>IF(Z$3="YES",$R436*Z$4/100,0)</f>
        <v/>
      </c>
      <c r="AA436" s="173">
        <f>IF(AA$3="YES",$R436*AA$4/100,0)</f>
        <v/>
      </c>
      <c r="AB436" s="173">
        <f>IF(AB$3="YES",$R436*AB$4/100,0)</f>
        <v/>
      </c>
      <c r="AC436" s="173">
        <f>$R436*AC$4/100</f>
        <v/>
      </c>
      <c r="AD436" s="172">
        <f>SUM(S436:AC436)</f>
        <v/>
      </c>
      <c r="AE436" s="172">
        <f>R436+AD436</f>
        <v/>
      </c>
      <c r="AF436" s="172">
        <f>IF(E436="Make",AE436,AE436/2)</f>
        <v/>
      </c>
      <c r="AG436" s="172">
        <f>((AF436-MOD(AF436,8))/8)+(IF(MOD(AF436,8)=0,0,IF(MOD(AF436,8)&gt;4,1,0.5)))</f>
        <v/>
      </c>
      <c r="AH436" s="174" t="n"/>
      <c r="AI436" s="174" t="n"/>
      <c r="AJ436" s="175">
        <f>ROUNDUP((AH436+AI436+AG436)/3,0)</f>
        <v/>
      </c>
      <c r="AK436" s="47" t="n"/>
    </row>
    <row r="437" ht="15" customHeight="1">
      <c r="A437" s="83" t="n"/>
      <c r="B437" s="49" t="n"/>
      <c r="C437" s="49" t="n"/>
      <c r="D437" s="49" t="n"/>
      <c r="E437" s="43" t="n"/>
      <c r="F437" s="43" t="n"/>
      <c r="G437" s="44" t="n"/>
      <c r="H437" s="45" t="n"/>
      <c r="I437" s="171" t="n"/>
      <c r="J437" s="171" t="n"/>
      <c r="K437" s="171" t="n"/>
      <c r="L437" s="171" t="n"/>
      <c r="M437" s="171" t="n"/>
      <c r="N437" s="171" t="n"/>
      <c r="O437" s="171" t="n"/>
      <c r="P437" s="171" t="n"/>
      <c r="Q437" s="171" t="n"/>
      <c r="R437" s="172">
        <f>_xlfn.CEILING.MATH(SUM(I437:P437)*Q437)</f>
        <v/>
      </c>
      <c r="S437" s="173">
        <f>IF(S$3="YES",$R437*S$4/100,0)</f>
        <v/>
      </c>
      <c r="T437" s="173">
        <f>IF(T$3="YES",$R437*T$4/100,0)</f>
        <v/>
      </c>
      <c r="U437" s="173">
        <f>IF(U$3="YES",$R437*U$4/100,0)</f>
        <v/>
      </c>
      <c r="V437" s="173">
        <f>IF(V$3="YES",$R437*V$4/100,0)</f>
        <v/>
      </c>
      <c r="W437" s="173">
        <f>IF(W$3="YES",$R437*W$4/100,0)</f>
        <v/>
      </c>
      <c r="X437" s="173">
        <f>IF(X$3="YES",$R437*X$4/100,0)</f>
        <v/>
      </c>
      <c r="Y437" s="173">
        <f>IF(Y$3="YES",$R437*Y$4/100,0)</f>
        <v/>
      </c>
      <c r="Z437" s="173">
        <f>IF(Z$3="YES",$R437*Z$4/100,0)</f>
        <v/>
      </c>
      <c r="AA437" s="173">
        <f>IF(AA$3="YES",$R437*AA$4/100,0)</f>
        <v/>
      </c>
      <c r="AB437" s="173">
        <f>IF(AB$3="YES",$R437*AB$4/100,0)</f>
        <v/>
      </c>
      <c r="AC437" s="173">
        <f>$R437*AC$4/100</f>
        <v/>
      </c>
      <c r="AD437" s="172">
        <f>SUM(S437:AC437)</f>
        <v/>
      </c>
      <c r="AE437" s="172">
        <f>R437+AD437</f>
        <v/>
      </c>
      <c r="AF437" s="172">
        <f>IF(E437="Make",AE437,AE437/2)</f>
        <v/>
      </c>
      <c r="AG437" s="172">
        <f>((AF437-MOD(AF437,8))/8)+(IF(MOD(AF437,8)=0,0,IF(MOD(AF437,8)&gt;4,1,0.5)))</f>
        <v/>
      </c>
      <c r="AH437" s="174" t="n"/>
      <c r="AI437" s="174" t="n"/>
      <c r="AJ437" s="175">
        <f>ROUNDUP((AH437+AI437+AG437)/3,0)</f>
        <v/>
      </c>
      <c r="AK437" s="47" t="n"/>
    </row>
    <row r="438" ht="15" customHeight="1">
      <c r="A438" s="83" t="n"/>
      <c r="B438" s="49" t="n"/>
      <c r="C438" s="49" t="n"/>
      <c r="D438" s="49" t="n"/>
      <c r="E438" s="43" t="n"/>
      <c r="F438" s="43" t="n"/>
      <c r="G438" s="44" t="n"/>
      <c r="H438" s="45" t="n"/>
      <c r="I438" s="171" t="n"/>
      <c r="J438" s="171" t="n"/>
      <c r="K438" s="171" t="n"/>
      <c r="L438" s="171" t="n"/>
      <c r="M438" s="171" t="n"/>
      <c r="N438" s="171" t="n"/>
      <c r="O438" s="171" t="n"/>
      <c r="P438" s="171" t="n"/>
      <c r="Q438" s="171" t="n"/>
      <c r="R438" s="172">
        <f>_xlfn.CEILING.MATH(SUM(I438:P438)*Q438)</f>
        <v/>
      </c>
      <c r="S438" s="173">
        <f>IF(S$3="YES",$R438*S$4/100,0)</f>
        <v/>
      </c>
      <c r="T438" s="173">
        <f>IF(T$3="YES",$R438*T$4/100,0)</f>
        <v/>
      </c>
      <c r="U438" s="173">
        <f>IF(U$3="YES",$R438*U$4/100,0)</f>
        <v/>
      </c>
      <c r="V438" s="173">
        <f>IF(V$3="YES",$R438*V$4/100,0)</f>
        <v/>
      </c>
      <c r="W438" s="173">
        <f>IF(W$3="YES",$R438*W$4/100,0)</f>
        <v/>
      </c>
      <c r="X438" s="173">
        <f>IF(X$3="YES",$R438*X$4/100,0)</f>
        <v/>
      </c>
      <c r="Y438" s="173">
        <f>IF(Y$3="YES",$R438*Y$4/100,0)</f>
        <v/>
      </c>
      <c r="Z438" s="173">
        <f>IF(Z$3="YES",$R438*Z$4/100,0)</f>
        <v/>
      </c>
      <c r="AA438" s="173">
        <f>IF(AA$3="YES",$R438*AA$4/100,0)</f>
        <v/>
      </c>
      <c r="AB438" s="173">
        <f>IF(AB$3="YES",$R438*AB$4/100,0)</f>
        <v/>
      </c>
      <c r="AC438" s="173">
        <f>$R438*AC$4/100</f>
        <v/>
      </c>
      <c r="AD438" s="172">
        <f>SUM(S438:AC438)</f>
        <v/>
      </c>
      <c r="AE438" s="172">
        <f>R438+AD438</f>
        <v/>
      </c>
      <c r="AF438" s="172">
        <f>IF(E438="Make",AE438,AE438/2)</f>
        <v/>
      </c>
      <c r="AG438" s="172">
        <f>((AF438-MOD(AF438,8))/8)+(IF(MOD(AF438,8)=0,0,IF(MOD(AF438,8)&gt;4,1,0.5)))</f>
        <v/>
      </c>
      <c r="AH438" s="174" t="n"/>
      <c r="AI438" s="174" t="n"/>
      <c r="AJ438" s="175">
        <f>ROUNDUP((AH438+AI438+AG438)/3,0)</f>
        <v/>
      </c>
      <c r="AK438" s="47" t="n"/>
    </row>
    <row r="439" ht="15" customHeight="1">
      <c r="A439" s="83" t="n"/>
      <c r="B439" s="49" t="n"/>
      <c r="C439" s="49" t="n"/>
      <c r="D439" s="49" t="n"/>
      <c r="E439" s="43" t="n"/>
      <c r="F439" s="43" t="n"/>
      <c r="G439" s="44" t="n"/>
      <c r="H439" s="45" t="n"/>
      <c r="I439" s="171" t="n"/>
      <c r="J439" s="171" t="n"/>
      <c r="K439" s="171" t="n"/>
      <c r="L439" s="171" t="n"/>
      <c r="M439" s="171" t="n"/>
      <c r="N439" s="171" t="n"/>
      <c r="O439" s="171" t="n"/>
      <c r="P439" s="171" t="n"/>
      <c r="Q439" s="171" t="n"/>
      <c r="R439" s="172">
        <f>_xlfn.CEILING.MATH(SUM(I439:P439)*Q439)</f>
        <v/>
      </c>
      <c r="S439" s="173">
        <f>IF(S$3="YES",$R439*S$4/100,0)</f>
        <v/>
      </c>
      <c r="T439" s="173">
        <f>IF(T$3="YES",$R439*T$4/100,0)</f>
        <v/>
      </c>
      <c r="U439" s="173">
        <f>IF(U$3="YES",$R439*U$4/100,0)</f>
        <v/>
      </c>
      <c r="V439" s="173">
        <f>IF(V$3="YES",$R439*V$4/100,0)</f>
        <v/>
      </c>
      <c r="W439" s="173">
        <f>IF(W$3="YES",$R439*W$4/100,0)</f>
        <v/>
      </c>
      <c r="X439" s="173">
        <f>IF(X$3="YES",$R439*X$4/100,0)</f>
        <v/>
      </c>
      <c r="Y439" s="173">
        <f>IF(Y$3="YES",$R439*Y$4/100,0)</f>
        <v/>
      </c>
      <c r="Z439" s="173">
        <f>IF(Z$3="YES",$R439*Z$4/100,0)</f>
        <v/>
      </c>
      <c r="AA439" s="173">
        <f>IF(AA$3="YES",$R439*AA$4/100,0)</f>
        <v/>
      </c>
      <c r="AB439" s="173">
        <f>IF(AB$3="YES",$R439*AB$4/100,0)</f>
        <v/>
      </c>
      <c r="AC439" s="173">
        <f>$R439*AC$4/100</f>
        <v/>
      </c>
      <c r="AD439" s="172">
        <f>SUM(S439:AC439)</f>
        <v/>
      </c>
      <c r="AE439" s="172">
        <f>R439+AD439</f>
        <v/>
      </c>
      <c r="AF439" s="172">
        <f>IF(E439="Make",AE439,AE439/2)</f>
        <v/>
      </c>
      <c r="AG439" s="172">
        <f>((AF439-MOD(AF439,8))/8)+(IF(MOD(AF439,8)=0,0,IF(MOD(AF439,8)&gt;4,1,0.5)))</f>
        <v/>
      </c>
      <c r="AH439" s="174" t="n"/>
      <c r="AI439" s="174" t="n"/>
      <c r="AJ439" s="175">
        <f>ROUNDUP((AH439+AI439+AG439)/3,0)</f>
        <v/>
      </c>
      <c r="AK439" s="47" t="n"/>
    </row>
    <row r="440" ht="15" customHeight="1">
      <c r="A440" s="83" t="n"/>
      <c r="B440" s="49" t="n"/>
      <c r="C440" s="49" t="n"/>
      <c r="D440" s="49" t="n"/>
      <c r="E440" s="43" t="n"/>
      <c r="F440" s="43" t="n"/>
      <c r="G440" s="44" t="n"/>
      <c r="H440" s="45" t="n"/>
      <c r="I440" s="171" t="n"/>
      <c r="J440" s="171" t="n"/>
      <c r="K440" s="171" t="n"/>
      <c r="L440" s="171" t="n"/>
      <c r="M440" s="171" t="n"/>
      <c r="N440" s="171" t="n"/>
      <c r="O440" s="171" t="n"/>
      <c r="P440" s="171" t="n"/>
      <c r="Q440" s="171" t="n"/>
      <c r="R440" s="172">
        <f>_xlfn.CEILING.MATH(SUM(I440:P440)*Q440)</f>
        <v/>
      </c>
      <c r="S440" s="173">
        <f>IF(S$3="YES",$R440*S$4/100,0)</f>
        <v/>
      </c>
      <c r="T440" s="173">
        <f>IF(T$3="YES",$R440*T$4/100,0)</f>
        <v/>
      </c>
      <c r="U440" s="173">
        <f>IF(U$3="YES",$R440*U$4/100,0)</f>
        <v/>
      </c>
      <c r="V440" s="173">
        <f>IF(V$3="YES",$R440*V$4/100,0)</f>
        <v/>
      </c>
      <c r="W440" s="173">
        <f>IF(W$3="YES",$R440*W$4/100,0)</f>
        <v/>
      </c>
      <c r="X440" s="173">
        <f>IF(X$3="YES",$R440*X$4/100,0)</f>
        <v/>
      </c>
      <c r="Y440" s="173">
        <f>IF(Y$3="YES",$R440*Y$4/100,0)</f>
        <v/>
      </c>
      <c r="Z440" s="173">
        <f>IF(Z$3="YES",$R440*Z$4/100,0)</f>
        <v/>
      </c>
      <c r="AA440" s="173">
        <f>IF(AA$3="YES",$R440*AA$4/100,0)</f>
        <v/>
      </c>
      <c r="AB440" s="173">
        <f>IF(AB$3="YES",$R440*AB$4/100,0)</f>
        <v/>
      </c>
      <c r="AC440" s="173">
        <f>$R440*AC$4/100</f>
        <v/>
      </c>
      <c r="AD440" s="172">
        <f>SUM(S440:AC440)</f>
        <v/>
      </c>
      <c r="AE440" s="172">
        <f>R440+AD440</f>
        <v/>
      </c>
      <c r="AF440" s="172">
        <f>IF(E440="Make",AE440,AE440/2)</f>
        <v/>
      </c>
      <c r="AG440" s="172">
        <f>((AF440-MOD(AF440,8))/8)+(IF(MOD(AF440,8)=0,0,IF(MOD(AF440,8)&gt;4,1,0.5)))</f>
        <v/>
      </c>
      <c r="AH440" s="174" t="n"/>
      <c r="AI440" s="174" t="n"/>
      <c r="AJ440" s="175">
        <f>ROUNDUP((AH440+AI440+AG440)/3,0)</f>
        <v/>
      </c>
      <c r="AK440" s="47" t="n"/>
    </row>
    <row r="441" ht="15" customHeight="1">
      <c r="A441" s="83" t="n"/>
      <c r="B441" s="49" t="n"/>
      <c r="C441" s="49" t="n"/>
      <c r="D441" s="49" t="n"/>
      <c r="E441" s="43" t="n"/>
      <c r="F441" s="43" t="n"/>
      <c r="G441" s="44" t="n"/>
      <c r="H441" s="45" t="n"/>
      <c r="I441" s="171" t="n"/>
      <c r="J441" s="171" t="n"/>
      <c r="K441" s="171" t="n"/>
      <c r="L441" s="171" t="n"/>
      <c r="M441" s="171" t="n"/>
      <c r="N441" s="171" t="n"/>
      <c r="O441" s="171" t="n"/>
      <c r="P441" s="171" t="n"/>
      <c r="Q441" s="171" t="n"/>
      <c r="R441" s="172">
        <f>_xlfn.CEILING.MATH(SUM(I441:P441)*Q441)</f>
        <v/>
      </c>
      <c r="S441" s="173">
        <f>IF(S$3="YES",$R441*S$4/100,0)</f>
        <v/>
      </c>
      <c r="T441" s="173">
        <f>IF(T$3="YES",$R441*T$4/100,0)</f>
        <v/>
      </c>
      <c r="U441" s="173">
        <f>IF(U$3="YES",$R441*U$4/100,0)</f>
        <v/>
      </c>
      <c r="V441" s="173">
        <f>IF(V$3="YES",$R441*V$4/100,0)</f>
        <v/>
      </c>
      <c r="W441" s="173">
        <f>IF(W$3="YES",$R441*W$4/100,0)</f>
        <v/>
      </c>
      <c r="X441" s="173">
        <f>IF(X$3="YES",$R441*X$4/100,0)</f>
        <v/>
      </c>
      <c r="Y441" s="173">
        <f>IF(Y$3="YES",$R441*Y$4/100,0)</f>
        <v/>
      </c>
      <c r="Z441" s="173">
        <f>IF(Z$3="YES",$R441*Z$4/100,0)</f>
        <v/>
      </c>
      <c r="AA441" s="173">
        <f>IF(AA$3="YES",$R441*AA$4/100,0)</f>
        <v/>
      </c>
      <c r="AB441" s="173">
        <f>IF(AB$3="YES",$R441*AB$4/100,0)</f>
        <v/>
      </c>
      <c r="AC441" s="173">
        <f>$R441*AC$4/100</f>
        <v/>
      </c>
      <c r="AD441" s="172">
        <f>SUM(S441:AC441)</f>
        <v/>
      </c>
      <c r="AE441" s="172">
        <f>R441+AD441</f>
        <v/>
      </c>
      <c r="AF441" s="172">
        <f>IF(E441="Make",AE441,AE441/2)</f>
        <v/>
      </c>
      <c r="AG441" s="172">
        <f>((AF441-MOD(AF441,8))/8)+(IF(MOD(AF441,8)=0,0,IF(MOD(AF441,8)&gt;4,1,0.5)))</f>
        <v/>
      </c>
      <c r="AH441" s="174" t="n"/>
      <c r="AI441" s="174" t="n"/>
      <c r="AJ441" s="175">
        <f>ROUNDUP((AH441+AI441+AG441)/3,0)</f>
        <v/>
      </c>
      <c r="AK441" s="47" t="n"/>
    </row>
    <row r="442" ht="15" customHeight="1">
      <c r="A442" s="83" t="n"/>
      <c r="B442" s="49" t="n"/>
      <c r="C442" s="49" t="n"/>
      <c r="D442" s="49" t="n"/>
      <c r="E442" s="43" t="n"/>
      <c r="F442" s="43" t="n"/>
      <c r="G442" s="44" t="n"/>
      <c r="H442" s="45" t="n"/>
      <c r="I442" s="171" t="n"/>
      <c r="J442" s="171" t="n"/>
      <c r="K442" s="171" t="n"/>
      <c r="L442" s="171" t="n"/>
      <c r="M442" s="171" t="n"/>
      <c r="N442" s="171" t="n"/>
      <c r="O442" s="171" t="n"/>
      <c r="P442" s="171" t="n"/>
      <c r="Q442" s="171" t="n"/>
      <c r="R442" s="172">
        <f>_xlfn.CEILING.MATH(SUM(I442:P442)*Q442)</f>
        <v/>
      </c>
      <c r="S442" s="173">
        <f>IF(S$3="YES",$R442*S$4/100,0)</f>
        <v/>
      </c>
      <c r="T442" s="173">
        <f>IF(T$3="YES",$R442*T$4/100,0)</f>
        <v/>
      </c>
      <c r="U442" s="173">
        <f>IF(U$3="YES",$R442*U$4/100,0)</f>
        <v/>
      </c>
      <c r="V442" s="173">
        <f>IF(V$3="YES",$R442*V$4/100,0)</f>
        <v/>
      </c>
      <c r="W442" s="173">
        <f>IF(W$3="YES",$R442*W$4/100,0)</f>
        <v/>
      </c>
      <c r="X442" s="173">
        <f>IF(X$3="YES",$R442*X$4/100,0)</f>
        <v/>
      </c>
      <c r="Y442" s="173">
        <f>IF(Y$3="YES",$R442*Y$4/100,0)</f>
        <v/>
      </c>
      <c r="Z442" s="173">
        <f>IF(Z$3="YES",$R442*Z$4/100,0)</f>
        <v/>
      </c>
      <c r="AA442" s="173">
        <f>IF(AA$3="YES",$R442*AA$4/100,0)</f>
        <v/>
      </c>
      <c r="AB442" s="173">
        <f>IF(AB$3="YES",$R442*AB$4/100,0)</f>
        <v/>
      </c>
      <c r="AC442" s="173">
        <f>$R442*AC$4/100</f>
        <v/>
      </c>
      <c r="AD442" s="172">
        <f>SUM(S442:AC442)</f>
        <v/>
      </c>
      <c r="AE442" s="172">
        <f>R442+AD442</f>
        <v/>
      </c>
      <c r="AF442" s="172">
        <f>IF(E442="Make",AE442,AE442/2)</f>
        <v/>
      </c>
      <c r="AG442" s="172">
        <f>((AF442-MOD(AF442,8))/8)+(IF(MOD(AF442,8)=0,0,IF(MOD(AF442,8)&gt;4,1,0.5)))</f>
        <v/>
      </c>
      <c r="AH442" s="174" t="n"/>
      <c r="AI442" s="174" t="n"/>
      <c r="AJ442" s="175">
        <f>ROUNDUP((AH442+AI442+AG442)/3,0)</f>
        <v/>
      </c>
      <c r="AK442" s="47" t="n"/>
    </row>
    <row r="443" ht="15" customHeight="1">
      <c r="A443" s="83" t="n"/>
      <c r="B443" s="49" t="n"/>
      <c r="C443" s="49" t="n"/>
      <c r="D443" s="49" t="n"/>
      <c r="E443" s="43" t="n"/>
      <c r="F443" s="43" t="n"/>
      <c r="G443" s="44" t="n"/>
      <c r="H443" s="45" t="n"/>
      <c r="I443" s="171" t="n"/>
      <c r="J443" s="171" t="n"/>
      <c r="K443" s="171" t="n"/>
      <c r="L443" s="171" t="n"/>
      <c r="M443" s="171" t="n"/>
      <c r="N443" s="171" t="n"/>
      <c r="O443" s="171" t="n"/>
      <c r="P443" s="171" t="n"/>
      <c r="Q443" s="171" t="n"/>
      <c r="R443" s="172">
        <f>_xlfn.CEILING.MATH(SUM(I443:P443)*Q443)</f>
        <v/>
      </c>
      <c r="S443" s="173">
        <f>IF(S$3="YES",$R443*S$4/100,0)</f>
        <v/>
      </c>
      <c r="T443" s="173">
        <f>IF(T$3="YES",$R443*T$4/100,0)</f>
        <v/>
      </c>
      <c r="U443" s="173">
        <f>IF(U$3="YES",$R443*U$4/100,0)</f>
        <v/>
      </c>
      <c r="V443" s="173">
        <f>IF(V$3="YES",$R443*V$4/100,0)</f>
        <v/>
      </c>
      <c r="W443" s="173">
        <f>IF(W$3="YES",$R443*W$4/100,0)</f>
        <v/>
      </c>
      <c r="X443" s="173">
        <f>IF(X$3="YES",$R443*X$4/100,0)</f>
        <v/>
      </c>
      <c r="Y443" s="173">
        <f>IF(Y$3="YES",$R443*Y$4/100,0)</f>
        <v/>
      </c>
      <c r="Z443" s="173">
        <f>IF(Z$3="YES",$R443*Z$4/100,0)</f>
        <v/>
      </c>
      <c r="AA443" s="173">
        <f>IF(AA$3="YES",$R443*AA$4/100,0)</f>
        <v/>
      </c>
      <c r="AB443" s="173">
        <f>IF(AB$3="YES",$R443*AB$4/100,0)</f>
        <v/>
      </c>
      <c r="AC443" s="173">
        <f>$R443*AC$4/100</f>
        <v/>
      </c>
      <c r="AD443" s="172">
        <f>SUM(S443:AC443)</f>
        <v/>
      </c>
      <c r="AE443" s="172">
        <f>R443+AD443</f>
        <v/>
      </c>
      <c r="AF443" s="172">
        <f>IF(E443="Make",AE443,AE443/2)</f>
        <v/>
      </c>
      <c r="AG443" s="172">
        <f>((AF443-MOD(AF443,8))/8)+(IF(MOD(AF443,8)=0,0,IF(MOD(AF443,8)&gt;4,1,0.5)))</f>
        <v/>
      </c>
      <c r="AH443" s="174" t="n"/>
      <c r="AI443" s="174" t="n"/>
      <c r="AJ443" s="175">
        <f>ROUNDUP((AH443+AI443+AG443)/3,0)</f>
        <v/>
      </c>
      <c r="AK443" s="47" t="n"/>
    </row>
    <row r="444" ht="15" customHeight="1">
      <c r="A444" s="83" t="n"/>
      <c r="B444" s="49" t="n"/>
      <c r="C444" s="49" t="n"/>
      <c r="D444" s="49" t="n"/>
      <c r="E444" s="43" t="n"/>
      <c r="F444" s="43" t="n"/>
      <c r="G444" s="44" t="n"/>
      <c r="H444" s="45" t="n"/>
      <c r="I444" s="171" t="n"/>
      <c r="J444" s="171" t="n"/>
      <c r="K444" s="171" t="n"/>
      <c r="L444" s="171" t="n"/>
      <c r="M444" s="171" t="n"/>
      <c r="N444" s="171" t="n"/>
      <c r="O444" s="171" t="n"/>
      <c r="P444" s="171" t="n"/>
      <c r="Q444" s="171" t="n"/>
      <c r="R444" s="172">
        <f>_xlfn.CEILING.MATH(SUM(I444:P444)*Q444)</f>
        <v/>
      </c>
      <c r="S444" s="173">
        <f>IF(S$3="YES",$R444*S$4/100,0)</f>
        <v/>
      </c>
      <c r="T444" s="173">
        <f>IF(T$3="YES",$R444*T$4/100,0)</f>
        <v/>
      </c>
      <c r="U444" s="173">
        <f>IF(U$3="YES",$R444*U$4/100,0)</f>
        <v/>
      </c>
      <c r="V444" s="173">
        <f>IF(V$3="YES",$R444*V$4/100,0)</f>
        <v/>
      </c>
      <c r="W444" s="173">
        <f>IF(W$3="YES",$R444*W$4/100,0)</f>
        <v/>
      </c>
      <c r="X444" s="173">
        <f>IF(X$3="YES",$R444*X$4/100,0)</f>
        <v/>
      </c>
      <c r="Y444" s="173">
        <f>IF(Y$3="YES",$R444*Y$4/100,0)</f>
        <v/>
      </c>
      <c r="Z444" s="173">
        <f>IF(Z$3="YES",$R444*Z$4/100,0)</f>
        <v/>
      </c>
      <c r="AA444" s="173">
        <f>IF(AA$3="YES",$R444*AA$4/100,0)</f>
        <v/>
      </c>
      <c r="AB444" s="173">
        <f>IF(AB$3="YES",$R444*AB$4/100,0)</f>
        <v/>
      </c>
      <c r="AC444" s="173">
        <f>$R444*AC$4/100</f>
        <v/>
      </c>
      <c r="AD444" s="172">
        <f>SUM(S444:AC444)</f>
        <v/>
      </c>
      <c r="AE444" s="172">
        <f>R444+AD444</f>
        <v/>
      </c>
      <c r="AF444" s="172">
        <f>IF(E444="Make",AE444,AE444/2)</f>
        <v/>
      </c>
      <c r="AG444" s="172">
        <f>((AF444-MOD(AF444,8))/8)+(IF(MOD(AF444,8)=0,0,IF(MOD(AF444,8)&gt;4,1,0.5)))</f>
        <v/>
      </c>
      <c r="AH444" s="174" t="n"/>
      <c r="AI444" s="174" t="n"/>
      <c r="AJ444" s="175">
        <f>ROUNDUP((AH444+AI444+AG444)/3,0)</f>
        <v/>
      </c>
      <c r="AK444" s="47" t="n"/>
    </row>
    <row r="445" ht="15" customHeight="1">
      <c r="A445" s="83" t="n"/>
      <c r="B445" s="49" t="n"/>
      <c r="C445" s="49" t="n"/>
      <c r="D445" s="49" t="n"/>
      <c r="E445" s="43" t="n"/>
      <c r="F445" s="43" t="n"/>
      <c r="G445" s="44" t="n"/>
      <c r="H445" s="45" t="n"/>
      <c r="I445" s="171" t="n"/>
      <c r="J445" s="171" t="n"/>
      <c r="K445" s="171" t="n"/>
      <c r="L445" s="171" t="n"/>
      <c r="M445" s="171" t="n"/>
      <c r="N445" s="171" t="n"/>
      <c r="O445" s="171" t="n"/>
      <c r="P445" s="171" t="n"/>
      <c r="Q445" s="171" t="n"/>
      <c r="R445" s="172">
        <f>_xlfn.CEILING.MATH(SUM(I445:P445)*Q445)</f>
        <v/>
      </c>
      <c r="S445" s="173">
        <f>IF(S$3="YES",$R445*S$4/100,0)</f>
        <v/>
      </c>
      <c r="T445" s="173">
        <f>IF(T$3="YES",$R445*T$4/100,0)</f>
        <v/>
      </c>
      <c r="U445" s="173">
        <f>IF(U$3="YES",$R445*U$4/100,0)</f>
        <v/>
      </c>
      <c r="V445" s="173">
        <f>IF(V$3="YES",$R445*V$4/100,0)</f>
        <v/>
      </c>
      <c r="W445" s="173">
        <f>IF(W$3="YES",$R445*W$4/100,0)</f>
        <v/>
      </c>
      <c r="X445" s="173">
        <f>IF(X$3="YES",$R445*X$4/100,0)</f>
        <v/>
      </c>
      <c r="Y445" s="173">
        <f>IF(Y$3="YES",$R445*Y$4/100,0)</f>
        <v/>
      </c>
      <c r="Z445" s="173">
        <f>IF(Z$3="YES",$R445*Z$4/100,0)</f>
        <v/>
      </c>
      <c r="AA445" s="173">
        <f>IF(AA$3="YES",$R445*AA$4/100,0)</f>
        <v/>
      </c>
      <c r="AB445" s="173">
        <f>IF(AB$3="YES",$R445*AB$4/100,0)</f>
        <v/>
      </c>
      <c r="AC445" s="173">
        <f>$R445*AC$4/100</f>
        <v/>
      </c>
      <c r="AD445" s="172">
        <f>SUM(S445:AC445)</f>
        <v/>
      </c>
      <c r="AE445" s="172">
        <f>R445+AD445</f>
        <v/>
      </c>
      <c r="AF445" s="172">
        <f>IF(E445="Make",AE445,AE445/2)</f>
        <v/>
      </c>
      <c r="AG445" s="172">
        <f>((AF445-MOD(AF445,8))/8)+(IF(MOD(AF445,8)=0,0,IF(MOD(AF445,8)&gt;4,1,0.5)))</f>
        <v/>
      </c>
      <c r="AH445" s="174" t="n"/>
      <c r="AI445" s="174" t="n"/>
      <c r="AJ445" s="175">
        <f>ROUNDUP((AH445+AI445+AG445)/3,0)</f>
        <v/>
      </c>
      <c r="AK445" s="47" t="n"/>
    </row>
    <row r="446" ht="15" customHeight="1">
      <c r="A446" s="83" t="n"/>
      <c r="B446" s="49" t="n"/>
      <c r="C446" s="49" t="n"/>
      <c r="D446" s="49" t="n"/>
      <c r="E446" s="43" t="n"/>
      <c r="F446" s="43" t="n"/>
      <c r="G446" s="44" t="n"/>
      <c r="H446" s="45" t="n"/>
      <c r="I446" s="171" t="n"/>
      <c r="J446" s="171" t="n"/>
      <c r="K446" s="171" t="n"/>
      <c r="L446" s="171" t="n"/>
      <c r="M446" s="171" t="n"/>
      <c r="N446" s="171" t="n"/>
      <c r="O446" s="171" t="n"/>
      <c r="P446" s="171" t="n"/>
      <c r="Q446" s="171" t="n"/>
      <c r="R446" s="172">
        <f>_xlfn.CEILING.MATH(SUM(I446:P446)*Q446)</f>
        <v/>
      </c>
      <c r="S446" s="173">
        <f>IF(S$3="YES",$R446*S$4/100,0)</f>
        <v/>
      </c>
      <c r="T446" s="173">
        <f>IF(T$3="YES",$R446*T$4/100,0)</f>
        <v/>
      </c>
      <c r="U446" s="173">
        <f>IF(U$3="YES",$R446*U$4/100,0)</f>
        <v/>
      </c>
      <c r="V446" s="173">
        <f>IF(V$3="YES",$R446*V$4/100,0)</f>
        <v/>
      </c>
      <c r="W446" s="173">
        <f>IF(W$3="YES",$R446*W$4/100,0)</f>
        <v/>
      </c>
      <c r="X446" s="173">
        <f>IF(X$3="YES",$R446*X$4/100,0)</f>
        <v/>
      </c>
      <c r="Y446" s="173">
        <f>IF(Y$3="YES",$R446*Y$4/100,0)</f>
        <v/>
      </c>
      <c r="Z446" s="173">
        <f>IF(Z$3="YES",$R446*Z$4/100,0)</f>
        <v/>
      </c>
      <c r="AA446" s="173">
        <f>IF(AA$3="YES",$R446*AA$4/100,0)</f>
        <v/>
      </c>
      <c r="AB446" s="173">
        <f>IF(AB$3="YES",$R446*AB$4/100,0)</f>
        <v/>
      </c>
      <c r="AC446" s="173">
        <f>$R446*AC$4/100</f>
        <v/>
      </c>
      <c r="AD446" s="172">
        <f>SUM(S446:AC446)</f>
        <v/>
      </c>
      <c r="AE446" s="172">
        <f>R446+AD446</f>
        <v/>
      </c>
      <c r="AF446" s="172">
        <f>IF(E446="Make",AE446,AE446/2)</f>
        <v/>
      </c>
      <c r="AG446" s="172">
        <f>((AF446-MOD(AF446,8))/8)+(IF(MOD(AF446,8)=0,0,IF(MOD(AF446,8)&gt;4,1,0.5)))</f>
        <v/>
      </c>
      <c r="AH446" s="174" t="n"/>
      <c r="AI446" s="174" t="n"/>
      <c r="AJ446" s="175">
        <f>ROUNDUP((AH446+AI446+AG446)/3,0)</f>
        <v/>
      </c>
      <c r="AK446" s="47" t="n"/>
    </row>
    <row r="447" ht="15" customHeight="1">
      <c r="A447" s="83" t="n"/>
      <c r="B447" s="49" t="n"/>
      <c r="C447" s="49" t="n"/>
      <c r="D447" s="49" t="n"/>
      <c r="E447" s="43" t="n"/>
      <c r="F447" s="43" t="n"/>
      <c r="G447" s="44" t="n"/>
      <c r="H447" s="45" t="n"/>
      <c r="I447" s="171" t="n"/>
      <c r="J447" s="171" t="n"/>
      <c r="K447" s="171" t="n"/>
      <c r="L447" s="171" t="n"/>
      <c r="M447" s="171" t="n"/>
      <c r="N447" s="171" t="n"/>
      <c r="O447" s="171" t="n"/>
      <c r="P447" s="171" t="n"/>
      <c r="Q447" s="171" t="n"/>
      <c r="R447" s="172">
        <f>_xlfn.CEILING.MATH(SUM(I447:P447)*Q447)</f>
        <v/>
      </c>
      <c r="S447" s="173">
        <f>IF(S$3="YES",$R447*S$4/100,0)</f>
        <v/>
      </c>
      <c r="T447" s="173">
        <f>IF(T$3="YES",$R447*T$4/100,0)</f>
        <v/>
      </c>
      <c r="U447" s="173">
        <f>IF(U$3="YES",$R447*U$4/100,0)</f>
        <v/>
      </c>
      <c r="V447" s="173">
        <f>IF(V$3="YES",$R447*V$4/100,0)</f>
        <v/>
      </c>
      <c r="W447" s="173">
        <f>IF(W$3="YES",$R447*W$4/100,0)</f>
        <v/>
      </c>
      <c r="X447" s="173">
        <f>IF(X$3="YES",$R447*X$4/100,0)</f>
        <v/>
      </c>
      <c r="Y447" s="173">
        <f>IF(Y$3="YES",$R447*Y$4/100,0)</f>
        <v/>
      </c>
      <c r="Z447" s="173">
        <f>IF(Z$3="YES",$R447*Z$4/100,0)</f>
        <v/>
      </c>
      <c r="AA447" s="173">
        <f>IF(AA$3="YES",$R447*AA$4/100,0)</f>
        <v/>
      </c>
      <c r="AB447" s="173">
        <f>IF(AB$3="YES",$R447*AB$4/100,0)</f>
        <v/>
      </c>
      <c r="AC447" s="173">
        <f>$R447*AC$4/100</f>
        <v/>
      </c>
      <c r="AD447" s="172">
        <f>SUM(S447:AC447)</f>
        <v/>
      </c>
      <c r="AE447" s="172">
        <f>R447+AD447</f>
        <v/>
      </c>
      <c r="AF447" s="172">
        <f>IF(E447="Make",AE447,AE447/2)</f>
        <v/>
      </c>
      <c r="AG447" s="172">
        <f>((AF447-MOD(AF447,8))/8)+(IF(MOD(AF447,8)=0,0,IF(MOD(AF447,8)&gt;4,1,0.5)))</f>
        <v/>
      </c>
      <c r="AH447" s="174" t="n"/>
      <c r="AI447" s="174" t="n"/>
      <c r="AJ447" s="175">
        <f>ROUNDUP((AH447+AI447+AG447)/3,0)</f>
        <v/>
      </c>
      <c r="AK447" s="47" t="n"/>
    </row>
    <row r="448" ht="15" customHeight="1">
      <c r="A448" s="83" t="n"/>
      <c r="B448" s="49" t="n"/>
      <c r="C448" s="49" t="n"/>
      <c r="D448" s="49" t="n"/>
      <c r="E448" s="43" t="n"/>
      <c r="F448" s="43" t="n"/>
      <c r="G448" s="44" t="n"/>
      <c r="H448" s="45" t="n"/>
      <c r="I448" s="171" t="n"/>
      <c r="J448" s="171" t="n"/>
      <c r="K448" s="171" t="n"/>
      <c r="L448" s="171" t="n"/>
      <c r="M448" s="171" t="n"/>
      <c r="N448" s="171" t="n"/>
      <c r="O448" s="171" t="n"/>
      <c r="P448" s="171" t="n"/>
      <c r="Q448" s="171" t="n"/>
      <c r="R448" s="172">
        <f>_xlfn.CEILING.MATH(SUM(I448:P448)*Q448)</f>
        <v/>
      </c>
      <c r="S448" s="173">
        <f>IF(S$3="YES",$R448*S$4/100,0)</f>
        <v/>
      </c>
      <c r="T448" s="173">
        <f>IF(T$3="YES",$R448*T$4/100,0)</f>
        <v/>
      </c>
      <c r="U448" s="173">
        <f>IF(U$3="YES",$R448*U$4/100,0)</f>
        <v/>
      </c>
      <c r="V448" s="173">
        <f>IF(V$3="YES",$R448*V$4/100,0)</f>
        <v/>
      </c>
      <c r="W448" s="173">
        <f>IF(W$3="YES",$R448*W$4/100,0)</f>
        <v/>
      </c>
      <c r="X448" s="173">
        <f>IF(X$3="YES",$R448*X$4/100,0)</f>
        <v/>
      </c>
      <c r="Y448" s="173">
        <f>IF(Y$3="YES",$R448*Y$4/100,0)</f>
        <v/>
      </c>
      <c r="Z448" s="173">
        <f>IF(Z$3="YES",$R448*Z$4/100,0)</f>
        <v/>
      </c>
      <c r="AA448" s="173">
        <f>IF(AA$3="YES",$R448*AA$4/100,0)</f>
        <v/>
      </c>
      <c r="AB448" s="173">
        <f>IF(AB$3="YES",$R448*AB$4/100,0)</f>
        <v/>
      </c>
      <c r="AC448" s="173">
        <f>$R448*AC$4/100</f>
        <v/>
      </c>
      <c r="AD448" s="172">
        <f>SUM(S448:AC448)</f>
        <v/>
      </c>
      <c r="AE448" s="172">
        <f>R448+AD448</f>
        <v/>
      </c>
      <c r="AF448" s="172">
        <f>IF(E448="Make",AE448,AE448/2)</f>
        <v/>
      </c>
      <c r="AG448" s="172">
        <f>((AF448-MOD(AF448,8))/8)+(IF(MOD(AF448,8)=0,0,IF(MOD(AF448,8)&gt;4,1,0.5)))</f>
        <v/>
      </c>
      <c r="AH448" s="174" t="n"/>
      <c r="AI448" s="174" t="n"/>
      <c r="AJ448" s="175">
        <f>ROUNDUP((AH448+AI448+AG448)/3,0)</f>
        <v/>
      </c>
      <c r="AK448" s="47" t="n"/>
    </row>
    <row r="449" ht="15" customHeight="1">
      <c r="A449" s="83" t="n"/>
      <c r="B449" s="49" t="n"/>
      <c r="C449" s="49" t="n"/>
      <c r="D449" s="49" t="n"/>
      <c r="E449" s="43" t="n"/>
      <c r="F449" s="43" t="n"/>
      <c r="G449" s="44" t="n"/>
      <c r="H449" s="45" t="n"/>
      <c r="I449" s="171" t="n"/>
      <c r="J449" s="171" t="n"/>
      <c r="K449" s="171" t="n"/>
      <c r="L449" s="171" t="n"/>
      <c r="M449" s="171" t="n"/>
      <c r="N449" s="171" t="n"/>
      <c r="O449" s="171" t="n"/>
      <c r="P449" s="171" t="n"/>
      <c r="Q449" s="171" t="n"/>
      <c r="R449" s="172">
        <f>_xlfn.CEILING.MATH(SUM(I449:P449)*Q449)</f>
        <v/>
      </c>
      <c r="S449" s="173">
        <f>IF(S$3="YES",$R449*S$4/100,0)</f>
        <v/>
      </c>
      <c r="T449" s="173">
        <f>IF(T$3="YES",$R449*T$4/100,0)</f>
        <v/>
      </c>
      <c r="U449" s="173">
        <f>IF(U$3="YES",$R449*U$4/100,0)</f>
        <v/>
      </c>
      <c r="V449" s="173">
        <f>IF(V$3="YES",$R449*V$4/100,0)</f>
        <v/>
      </c>
      <c r="W449" s="173">
        <f>IF(W$3="YES",$R449*W$4/100,0)</f>
        <v/>
      </c>
      <c r="X449" s="173">
        <f>IF(X$3="YES",$R449*X$4/100,0)</f>
        <v/>
      </c>
      <c r="Y449" s="173">
        <f>IF(Y$3="YES",$R449*Y$4/100,0)</f>
        <v/>
      </c>
      <c r="Z449" s="173">
        <f>IF(Z$3="YES",$R449*Z$4/100,0)</f>
        <v/>
      </c>
      <c r="AA449" s="173">
        <f>IF(AA$3="YES",$R449*AA$4/100,0)</f>
        <v/>
      </c>
      <c r="AB449" s="173">
        <f>IF(AB$3="YES",$R449*AB$4/100,0)</f>
        <v/>
      </c>
      <c r="AC449" s="173">
        <f>$R449*AC$4/100</f>
        <v/>
      </c>
      <c r="AD449" s="172">
        <f>SUM(S449:AC449)</f>
        <v/>
      </c>
      <c r="AE449" s="172">
        <f>R449+AD449</f>
        <v/>
      </c>
      <c r="AF449" s="172">
        <f>IF(E449="Make",AE449,AE449/2)</f>
        <v/>
      </c>
      <c r="AG449" s="172">
        <f>((AF449-MOD(AF449,8))/8)+(IF(MOD(AF449,8)=0,0,IF(MOD(AF449,8)&gt;4,1,0.5)))</f>
        <v/>
      </c>
      <c r="AH449" s="174" t="n"/>
      <c r="AI449" s="174" t="n"/>
      <c r="AJ449" s="175">
        <f>ROUNDUP((AH449+AI449+AG449)/3,0)</f>
        <v/>
      </c>
      <c r="AK449" s="47" t="n"/>
    </row>
    <row r="450" ht="15" customHeight="1">
      <c r="A450" s="83" t="n"/>
      <c r="B450" s="49" t="n"/>
      <c r="C450" s="49" t="n"/>
      <c r="D450" s="49" t="n"/>
      <c r="E450" s="43" t="n"/>
      <c r="F450" s="43" t="n"/>
      <c r="G450" s="44" t="n"/>
      <c r="H450" s="45" t="n"/>
      <c r="I450" s="171" t="n"/>
      <c r="J450" s="171" t="n"/>
      <c r="K450" s="171" t="n"/>
      <c r="L450" s="171" t="n"/>
      <c r="M450" s="171" t="n"/>
      <c r="N450" s="171" t="n"/>
      <c r="O450" s="171" t="n"/>
      <c r="P450" s="171" t="n"/>
      <c r="Q450" s="171" t="n"/>
      <c r="R450" s="172">
        <f>_xlfn.CEILING.MATH(SUM(I450:P450)*Q450)</f>
        <v/>
      </c>
      <c r="S450" s="173">
        <f>IF(S$3="YES",$R450*S$4/100,0)</f>
        <v/>
      </c>
      <c r="T450" s="173">
        <f>IF(T$3="YES",$R450*T$4/100,0)</f>
        <v/>
      </c>
      <c r="U450" s="173">
        <f>IF(U$3="YES",$R450*U$4/100,0)</f>
        <v/>
      </c>
      <c r="V450" s="173">
        <f>IF(V$3="YES",$R450*V$4/100,0)</f>
        <v/>
      </c>
      <c r="W450" s="173">
        <f>IF(W$3="YES",$R450*W$4/100,0)</f>
        <v/>
      </c>
      <c r="X450" s="173">
        <f>IF(X$3="YES",$R450*X$4/100,0)</f>
        <v/>
      </c>
      <c r="Y450" s="173">
        <f>IF(Y$3="YES",$R450*Y$4/100,0)</f>
        <v/>
      </c>
      <c r="Z450" s="173">
        <f>IF(Z$3="YES",$R450*Z$4/100,0)</f>
        <v/>
      </c>
      <c r="AA450" s="173">
        <f>IF(AA$3="YES",$R450*AA$4/100,0)</f>
        <v/>
      </c>
      <c r="AB450" s="173">
        <f>IF(AB$3="YES",$R450*AB$4/100,0)</f>
        <v/>
      </c>
      <c r="AC450" s="173">
        <f>$R450*AC$4/100</f>
        <v/>
      </c>
      <c r="AD450" s="172">
        <f>SUM(S450:AC450)</f>
        <v/>
      </c>
      <c r="AE450" s="172">
        <f>R450+AD450</f>
        <v/>
      </c>
      <c r="AF450" s="172">
        <f>IF(E450="Make",AE450,AE450/2)</f>
        <v/>
      </c>
      <c r="AG450" s="172">
        <f>((AF450-MOD(AF450,8))/8)+(IF(MOD(AF450,8)=0,0,IF(MOD(AF450,8)&gt;4,1,0.5)))</f>
        <v/>
      </c>
      <c r="AH450" s="174" t="n"/>
      <c r="AI450" s="174" t="n"/>
      <c r="AJ450" s="175">
        <f>ROUNDUP((AH450+AI450+AG450)/3,0)</f>
        <v/>
      </c>
      <c r="AK450" s="47" t="n"/>
    </row>
    <row r="451" ht="15" customHeight="1">
      <c r="A451" s="83" t="n"/>
      <c r="B451" s="49" t="n"/>
      <c r="C451" s="49" t="n"/>
      <c r="D451" s="49" t="n"/>
      <c r="E451" s="43" t="n"/>
      <c r="F451" s="43" t="n"/>
      <c r="G451" s="44" t="n"/>
      <c r="H451" s="45" t="n"/>
      <c r="I451" s="171" t="n"/>
      <c r="J451" s="171" t="n"/>
      <c r="K451" s="171" t="n"/>
      <c r="L451" s="171" t="n"/>
      <c r="M451" s="171" t="n"/>
      <c r="N451" s="171" t="n"/>
      <c r="O451" s="171" t="n"/>
      <c r="P451" s="171" t="n"/>
      <c r="Q451" s="171" t="n"/>
      <c r="R451" s="172">
        <f>_xlfn.CEILING.MATH(SUM(I451:P451)*Q451)</f>
        <v/>
      </c>
      <c r="S451" s="173">
        <f>IF(S$3="YES",$R451*S$4/100,0)</f>
        <v/>
      </c>
      <c r="T451" s="173">
        <f>IF(T$3="YES",$R451*T$4/100,0)</f>
        <v/>
      </c>
      <c r="U451" s="173">
        <f>IF(U$3="YES",$R451*U$4/100,0)</f>
        <v/>
      </c>
      <c r="V451" s="173">
        <f>IF(V$3="YES",$R451*V$4/100,0)</f>
        <v/>
      </c>
      <c r="W451" s="173">
        <f>IF(W$3="YES",$R451*W$4/100,0)</f>
        <v/>
      </c>
      <c r="X451" s="173">
        <f>IF(X$3="YES",$R451*X$4/100,0)</f>
        <v/>
      </c>
      <c r="Y451" s="173">
        <f>IF(Y$3="YES",$R451*Y$4/100,0)</f>
        <v/>
      </c>
      <c r="Z451" s="173">
        <f>IF(Z$3="YES",$R451*Z$4/100,0)</f>
        <v/>
      </c>
      <c r="AA451" s="173">
        <f>IF(AA$3="YES",$R451*AA$4/100,0)</f>
        <v/>
      </c>
      <c r="AB451" s="173">
        <f>IF(AB$3="YES",$R451*AB$4/100,0)</f>
        <v/>
      </c>
      <c r="AC451" s="173">
        <f>$R451*AC$4/100</f>
        <v/>
      </c>
      <c r="AD451" s="172">
        <f>SUM(S451:AC451)</f>
        <v/>
      </c>
      <c r="AE451" s="172">
        <f>R451+AD451</f>
        <v/>
      </c>
      <c r="AF451" s="172">
        <f>IF(E451="Make",AE451,AE451/2)</f>
        <v/>
      </c>
      <c r="AG451" s="172">
        <f>((AF451-MOD(AF451,8))/8)+(IF(MOD(AF451,8)=0,0,IF(MOD(AF451,8)&gt;4,1,0.5)))</f>
        <v/>
      </c>
      <c r="AH451" s="174" t="n"/>
      <c r="AI451" s="174" t="n"/>
      <c r="AJ451" s="175">
        <f>ROUNDUP((AH451+AI451+AG451)/3,0)</f>
        <v/>
      </c>
      <c r="AK451" s="47" t="n"/>
    </row>
    <row r="452" ht="15" customHeight="1">
      <c r="A452" s="83" t="n"/>
      <c r="B452" s="49" t="n"/>
      <c r="C452" s="49" t="n"/>
      <c r="D452" s="49" t="n"/>
      <c r="E452" s="43" t="n"/>
      <c r="F452" s="43" t="n"/>
      <c r="G452" s="44" t="n"/>
      <c r="H452" s="45" t="n"/>
      <c r="I452" s="171" t="n"/>
      <c r="J452" s="171" t="n"/>
      <c r="K452" s="171" t="n"/>
      <c r="L452" s="171" t="n"/>
      <c r="M452" s="171" t="n"/>
      <c r="N452" s="171" t="n"/>
      <c r="O452" s="171" t="n"/>
      <c r="P452" s="171" t="n"/>
      <c r="Q452" s="171" t="n"/>
      <c r="R452" s="172">
        <f>_xlfn.CEILING.MATH(SUM(I452:P452)*Q452)</f>
        <v/>
      </c>
      <c r="S452" s="173">
        <f>IF(S$3="YES",$R452*S$4/100,0)</f>
        <v/>
      </c>
      <c r="T452" s="173">
        <f>IF(T$3="YES",$R452*T$4/100,0)</f>
        <v/>
      </c>
      <c r="U452" s="173">
        <f>IF(U$3="YES",$R452*U$4/100,0)</f>
        <v/>
      </c>
      <c r="V452" s="173">
        <f>IF(V$3="YES",$R452*V$4/100,0)</f>
        <v/>
      </c>
      <c r="W452" s="173">
        <f>IF(W$3="YES",$R452*W$4/100,0)</f>
        <v/>
      </c>
      <c r="X452" s="173">
        <f>IF(X$3="YES",$R452*X$4/100,0)</f>
        <v/>
      </c>
      <c r="Y452" s="173">
        <f>IF(Y$3="YES",$R452*Y$4/100,0)</f>
        <v/>
      </c>
      <c r="Z452" s="173">
        <f>IF(Z$3="YES",$R452*Z$4/100,0)</f>
        <v/>
      </c>
      <c r="AA452" s="173">
        <f>IF(AA$3="YES",$R452*AA$4/100,0)</f>
        <v/>
      </c>
      <c r="AB452" s="173">
        <f>IF(AB$3="YES",$R452*AB$4/100,0)</f>
        <v/>
      </c>
      <c r="AC452" s="173">
        <f>$R452*AC$4/100</f>
        <v/>
      </c>
      <c r="AD452" s="172">
        <f>SUM(S452:AC452)</f>
        <v/>
      </c>
      <c r="AE452" s="172">
        <f>R452+AD452</f>
        <v/>
      </c>
      <c r="AF452" s="172">
        <f>IF(E452="Make",AE452,AE452/2)</f>
        <v/>
      </c>
      <c r="AG452" s="172">
        <f>((AF452-MOD(AF452,8))/8)+(IF(MOD(AF452,8)=0,0,IF(MOD(AF452,8)&gt;4,1,0.5)))</f>
        <v/>
      </c>
      <c r="AH452" s="174" t="n"/>
      <c r="AI452" s="174" t="n"/>
      <c r="AJ452" s="175">
        <f>ROUNDUP((AH452+AI452+AG452)/3,0)</f>
        <v/>
      </c>
      <c r="AK452" s="47" t="n"/>
    </row>
    <row r="453" ht="15" customHeight="1">
      <c r="A453" s="83" t="n"/>
      <c r="B453" s="49" t="n"/>
      <c r="C453" s="49" t="n"/>
      <c r="D453" s="49" t="n"/>
      <c r="E453" s="43" t="n"/>
      <c r="F453" s="43" t="n"/>
      <c r="G453" s="44" t="n"/>
      <c r="H453" s="45" t="n"/>
      <c r="I453" s="171" t="n"/>
      <c r="J453" s="171" t="n"/>
      <c r="K453" s="171" t="n"/>
      <c r="L453" s="171" t="n"/>
      <c r="M453" s="171" t="n"/>
      <c r="N453" s="171" t="n"/>
      <c r="O453" s="171" t="n"/>
      <c r="P453" s="171" t="n"/>
      <c r="Q453" s="171" t="n"/>
      <c r="R453" s="172">
        <f>_xlfn.CEILING.MATH(SUM(I453:P453)*Q453)</f>
        <v/>
      </c>
      <c r="S453" s="173">
        <f>IF(S$3="YES",$R453*S$4/100,0)</f>
        <v/>
      </c>
      <c r="T453" s="173">
        <f>IF(T$3="YES",$R453*T$4/100,0)</f>
        <v/>
      </c>
      <c r="U453" s="173">
        <f>IF(U$3="YES",$R453*U$4/100,0)</f>
        <v/>
      </c>
      <c r="V453" s="173">
        <f>IF(V$3="YES",$R453*V$4/100,0)</f>
        <v/>
      </c>
      <c r="W453" s="173">
        <f>IF(W$3="YES",$R453*W$4/100,0)</f>
        <v/>
      </c>
      <c r="X453" s="173">
        <f>IF(X$3="YES",$R453*X$4/100,0)</f>
        <v/>
      </c>
      <c r="Y453" s="173">
        <f>IF(Y$3="YES",$R453*Y$4/100,0)</f>
        <v/>
      </c>
      <c r="Z453" s="173">
        <f>IF(Z$3="YES",$R453*Z$4/100,0)</f>
        <v/>
      </c>
      <c r="AA453" s="173">
        <f>IF(AA$3="YES",$R453*AA$4/100,0)</f>
        <v/>
      </c>
      <c r="AB453" s="173">
        <f>IF(AB$3="YES",$R453*AB$4/100,0)</f>
        <v/>
      </c>
      <c r="AC453" s="173">
        <f>$R453*AC$4/100</f>
        <v/>
      </c>
      <c r="AD453" s="172">
        <f>SUM(S453:AC453)</f>
        <v/>
      </c>
      <c r="AE453" s="172">
        <f>R453+AD453</f>
        <v/>
      </c>
      <c r="AF453" s="172">
        <f>IF(E453="Make",AE453,AE453/2)</f>
        <v/>
      </c>
      <c r="AG453" s="172">
        <f>((AF453-MOD(AF453,8))/8)+(IF(MOD(AF453,8)=0,0,IF(MOD(AF453,8)&gt;4,1,0.5)))</f>
        <v/>
      </c>
      <c r="AH453" s="174" t="n"/>
      <c r="AI453" s="174" t="n"/>
      <c r="AJ453" s="175">
        <f>ROUNDUP((AH453+AI453+AG453)/3,0)</f>
        <v/>
      </c>
      <c r="AK453" s="47" t="n"/>
    </row>
    <row r="454" ht="15" customHeight="1">
      <c r="A454" s="83" t="n"/>
      <c r="B454" s="49" t="n"/>
      <c r="C454" s="49" t="n"/>
      <c r="D454" s="49" t="n"/>
      <c r="E454" s="43" t="n"/>
      <c r="F454" s="43" t="n"/>
      <c r="G454" s="44" t="n"/>
      <c r="H454" s="45" t="n"/>
      <c r="I454" s="171" t="n"/>
      <c r="J454" s="171" t="n"/>
      <c r="K454" s="171" t="n"/>
      <c r="L454" s="171" t="n"/>
      <c r="M454" s="171" t="n"/>
      <c r="N454" s="171" t="n"/>
      <c r="O454" s="171" t="n"/>
      <c r="P454" s="171" t="n"/>
      <c r="Q454" s="171" t="n"/>
      <c r="R454" s="172">
        <f>_xlfn.CEILING.MATH(SUM(I454:P454)*Q454)</f>
        <v/>
      </c>
      <c r="S454" s="173">
        <f>IF(S$3="YES",$R454*S$4/100,0)</f>
        <v/>
      </c>
      <c r="T454" s="173">
        <f>IF(T$3="YES",$R454*T$4/100,0)</f>
        <v/>
      </c>
      <c r="U454" s="173">
        <f>IF(U$3="YES",$R454*U$4/100,0)</f>
        <v/>
      </c>
      <c r="V454" s="173">
        <f>IF(V$3="YES",$R454*V$4/100,0)</f>
        <v/>
      </c>
      <c r="W454" s="173">
        <f>IF(W$3="YES",$R454*W$4/100,0)</f>
        <v/>
      </c>
      <c r="X454" s="173">
        <f>IF(X$3="YES",$R454*X$4/100,0)</f>
        <v/>
      </c>
      <c r="Y454" s="173">
        <f>IF(Y$3="YES",$R454*Y$4/100,0)</f>
        <v/>
      </c>
      <c r="Z454" s="173">
        <f>IF(Z$3="YES",$R454*Z$4/100,0)</f>
        <v/>
      </c>
      <c r="AA454" s="173">
        <f>IF(AA$3="YES",$R454*AA$4/100,0)</f>
        <v/>
      </c>
      <c r="AB454" s="173">
        <f>IF(AB$3="YES",$R454*AB$4/100,0)</f>
        <v/>
      </c>
      <c r="AC454" s="173">
        <f>$R454*AC$4/100</f>
        <v/>
      </c>
      <c r="AD454" s="172">
        <f>SUM(S454:AC454)</f>
        <v/>
      </c>
      <c r="AE454" s="172">
        <f>R454+AD454</f>
        <v/>
      </c>
      <c r="AF454" s="172">
        <f>IF(E454="Make",AE454,AE454/2)</f>
        <v/>
      </c>
      <c r="AG454" s="172">
        <f>((AF454-MOD(AF454,8))/8)+(IF(MOD(AF454,8)=0,0,IF(MOD(AF454,8)&gt;4,1,0.5)))</f>
        <v/>
      </c>
      <c r="AH454" s="174" t="n"/>
      <c r="AI454" s="174" t="n"/>
      <c r="AJ454" s="175">
        <f>ROUNDUP((AH454+AI454+AG454)/3,0)</f>
        <v/>
      </c>
      <c r="AK454" s="47" t="n"/>
    </row>
    <row r="455" ht="15" customHeight="1">
      <c r="A455" s="83" t="n"/>
      <c r="B455" s="49" t="n"/>
      <c r="C455" s="49" t="n"/>
      <c r="D455" s="49" t="n"/>
      <c r="E455" s="43" t="n"/>
      <c r="F455" s="43" t="n"/>
      <c r="G455" s="44" t="n"/>
      <c r="H455" s="45" t="n"/>
      <c r="I455" s="171" t="n"/>
      <c r="J455" s="171" t="n"/>
      <c r="K455" s="171" t="n"/>
      <c r="L455" s="171" t="n"/>
      <c r="M455" s="171" t="n"/>
      <c r="N455" s="171" t="n"/>
      <c r="O455" s="171" t="n"/>
      <c r="P455" s="171" t="n"/>
      <c r="Q455" s="171" t="n"/>
      <c r="R455" s="172">
        <f>_xlfn.CEILING.MATH(SUM(I455:P455)*Q455)</f>
        <v/>
      </c>
      <c r="S455" s="173">
        <f>IF(S$3="YES",$R455*S$4/100,0)</f>
        <v/>
      </c>
      <c r="T455" s="173">
        <f>IF(T$3="YES",$R455*T$4/100,0)</f>
        <v/>
      </c>
      <c r="U455" s="173">
        <f>IF(U$3="YES",$R455*U$4/100,0)</f>
        <v/>
      </c>
      <c r="V455" s="173">
        <f>IF(V$3="YES",$R455*V$4/100,0)</f>
        <v/>
      </c>
      <c r="W455" s="173">
        <f>IF(W$3="YES",$R455*W$4/100,0)</f>
        <v/>
      </c>
      <c r="X455" s="173">
        <f>IF(X$3="YES",$R455*X$4/100,0)</f>
        <v/>
      </c>
      <c r="Y455" s="173">
        <f>IF(Y$3="YES",$R455*Y$4/100,0)</f>
        <v/>
      </c>
      <c r="Z455" s="173">
        <f>IF(Z$3="YES",$R455*Z$4/100,0)</f>
        <v/>
      </c>
      <c r="AA455" s="173">
        <f>IF(AA$3="YES",$R455*AA$4/100,0)</f>
        <v/>
      </c>
      <c r="AB455" s="173">
        <f>IF(AB$3="YES",$R455*AB$4/100,0)</f>
        <v/>
      </c>
      <c r="AC455" s="173">
        <f>$R455*AC$4/100</f>
        <v/>
      </c>
      <c r="AD455" s="172">
        <f>SUM(S455:AC455)</f>
        <v/>
      </c>
      <c r="AE455" s="172">
        <f>R455+AD455</f>
        <v/>
      </c>
      <c r="AF455" s="172">
        <f>IF(E455="Make",AE455,AE455/2)</f>
        <v/>
      </c>
      <c r="AG455" s="172">
        <f>((AF455-MOD(AF455,8))/8)+(IF(MOD(AF455,8)=0,0,IF(MOD(AF455,8)&gt;4,1,0.5)))</f>
        <v/>
      </c>
      <c r="AH455" s="174" t="n"/>
      <c r="AI455" s="174" t="n"/>
      <c r="AJ455" s="175">
        <f>ROUNDUP((AH455+AI455+AG455)/3,0)</f>
        <v/>
      </c>
      <c r="AK455" s="47" t="n"/>
    </row>
    <row r="456" ht="15" customHeight="1">
      <c r="A456" s="83" t="n"/>
      <c r="B456" s="49" t="n"/>
      <c r="C456" s="49" t="n"/>
      <c r="D456" s="49" t="n"/>
      <c r="E456" s="43" t="n"/>
      <c r="F456" s="43" t="n"/>
      <c r="G456" s="44" t="n"/>
      <c r="H456" s="45" t="n"/>
      <c r="I456" s="171" t="n"/>
      <c r="J456" s="171" t="n"/>
      <c r="K456" s="171" t="n"/>
      <c r="L456" s="171" t="n"/>
      <c r="M456" s="171" t="n"/>
      <c r="N456" s="171" t="n"/>
      <c r="O456" s="171" t="n"/>
      <c r="P456" s="171" t="n"/>
      <c r="Q456" s="171" t="n"/>
      <c r="R456" s="172">
        <f>_xlfn.CEILING.MATH(SUM(I456:P456)*Q456)</f>
        <v/>
      </c>
      <c r="S456" s="173">
        <f>IF(S$3="YES",$R456*S$4/100,0)</f>
        <v/>
      </c>
      <c r="T456" s="173">
        <f>IF(T$3="YES",$R456*T$4/100,0)</f>
        <v/>
      </c>
      <c r="U456" s="173">
        <f>IF(U$3="YES",$R456*U$4/100,0)</f>
        <v/>
      </c>
      <c r="V456" s="173">
        <f>IF(V$3="YES",$R456*V$4/100,0)</f>
        <v/>
      </c>
      <c r="W456" s="173">
        <f>IF(W$3="YES",$R456*W$4/100,0)</f>
        <v/>
      </c>
      <c r="X456" s="173">
        <f>IF(X$3="YES",$R456*X$4/100,0)</f>
        <v/>
      </c>
      <c r="Y456" s="173">
        <f>IF(Y$3="YES",$R456*Y$4/100,0)</f>
        <v/>
      </c>
      <c r="Z456" s="173">
        <f>IF(Z$3="YES",$R456*Z$4/100,0)</f>
        <v/>
      </c>
      <c r="AA456" s="173">
        <f>IF(AA$3="YES",$R456*AA$4/100,0)</f>
        <v/>
      </c>
      <c r="AB456" s="173">
        <f>IF(AB$3="YES",$R456*AB$4/100,0)</f>
        <v/>
      </c>
      <c r="AC456" s="173">
        <f>$R456*AC$4/100</f>
        <v/>
      </c>
      <c r="AD456" s="172">
        <f>SUM(S456:AC456)</f>
        <v/>
      </c>
      <c r="AE456" s="172">
        <f>R456+AD456</f>
        <v/>
      </c>
      <c r="AF456" s="172">
        <f>IF(E456="Make",AE456,AE456/2)</f>
        <v/>
      </c>
      <c r="AG456" s="172">
        <f>((AF456-MOD(AF456,8))/8)+(IF(MOD(AF456,8)=0,0,IF(MOD(AF456,8)&gt;4,1,0.5)))</f>
        <v/>
      </c>
      <c r="AH456" s="174" t="n"/>
      <c r="AI456" s="174" t="n"/>
      <c r="AJ456" s="175">
        <f>ROUNDUP((AH456+AI456+AG456)/3,0)</f>
        <v/>
      </c>
      <c r="AK456" s="47" t="n"/>
    </row>
    <row r="457" ht="15" customHeight="1">
      <c r="A457" s="83" t="n"/>
      <c r="B457" s="49" t="n"/>
      <c r="C457" s="49" t="n"/>
      <c r="D457" s="49" t="n"/>
      <c r="E457" s="43" t="n"/>
      <c r="F457" s="43" t="n"/>
      <c r="G457" s="44" t="n"/>
      <c r="H457" s="45" t="n"/>
      <c r="I457" s="171" t="n"/>
      <c r="J457" s="171" t="n"/>
      <c r="K457" s="171" t="n"/>
      <c r="L457" s="171" t="n"/>
      <c r="M457" s="171" t="n"/>
      <c r="N457" s="171" t="n"/>
      <c r="O457" s="171" t="n"/>
      <c r="P457" s="171" t="n"/>
      <c r="Q457" s="171" t="n"/>
      <c r="R457" s="172">
        <f>_xlfn.CEILING.MATH(SUM(I457:P457)*Q457)</f>
        <v/>
      </c>
      <c r="S457" s="173">
        <f>IF(S$3="YES",$R457*S$4/100,0)</f>
        <v/>
      </c>
      <c r="T457" s="173">
        <f>IF(T$3="YES",$R457*T$4/100,0)</f>
        <v/>
      </c>
      <c r="U457" s="173">
        <f>IF(U$3="YES",$R457*U$4/100,0)</f>
        <v/>
      </c>
      <c r="V457" s="173">
        <f>IF(V$3="YES",$R457*V$4/100,0)</f>
        <v/>
      </c>
      <c r="W457" s="173">
        <f>IF(W$3="YES",$R457*W$4/100,0)</f>
        <v/>
      </c>
      <c r="X457" s="173">
        <f>IF(X$3="YES",$R457*X$4/100,0)</f>
        <v/>
      </c>
      <c r="Y457" s="173">
        <f>IF(Y$3="YES",$R457*Y$4/100,0)</f>
        <v/>
      </c>
      <c r="Z457" s="173">
        <f>IF(Z$3="YES",$R457*Z$4/100,0)</f>
        <v/>
      </c>
      <c r="AA457" s="173">
        <f>IF(AA$3="YES",$R457*AA$4/100,0)</f>
        <v/>
      </c>
      <c r="AB457" s="173">
        <f>IF(AB$3="YES",$R457*AB$4/100,0)</f>
        <v/>
      </c>
      <c r="AC457" s="173">
        <f>$R457*AC$4/100</f>
        <v/>
      </c>
      <c r="AD457" s="172">
        <f>SUM(S457:AC457)</f>
        <v/>
      </c>
      <c r="AE457" s="172">
        <f>R457+AD457</f>
        <v/>
      </c>
      <c r="AF457" s="172">
        <f>IF(E457="Make",AE457,AE457/2)</f>
        <v/>
      </c>
      <c r="AG457" s="172">
        <f>((AF457-MOD(AF457,8))/8)+(IF(MOD(AF457,8)=0,0,IF(MOD(AF457,8)&gt;4,1,0.5)))</f>
        <v/>
      </c>
      <c r="AH457" s="174" t="n"/>
      <c r="AI457" s="174" t="n"/>
      <c r="AJ457" s="175">
        <f>ROUNDUP((AH457+AI457+AG457)/3,0)</f>
        <v/>
      </c>
      <c r="AK457" s="47" t="n"/>
    </row>
    <row r="458" ht="15" customHeight="1">
      <c r="A458" s="83" t="n"/>
      <c r="B458" s="49" t="n"/>
      <c r="C458" s="49" t="n"/>
      <c r="D458" s="49" t="n"/>
      <c r="E458" s="43" t="n"/>
      <c r="F458" s="43" t="n"/>
      <c r="G458" s="44" t="n"/>
      <c r="H458" s="45" t="n"/>
      <c r="I458" s="171" t="n"/>
      <c r="J458" s="171" t="n"/>
      <c r="K458" s="171" t="n"/>
      <c r="L458" s="171" t="n"/>
      <c r="M458" s="171" t="n"/>
      <c r="N458" s="171" t="n"/>
      <c r="O458" s="171" t="n"/>
      <c r="P458" s="171" t="n"/>
      <c r="Q458" s="171" t="n"/>
      <c r="R458" s="172">
        <f>_xlfn.CEILING.MATH(SUM(I458:P458)*Q458)</f>
        <v/>
      </c>
      <c r="S458" s="173">
        <f>IF(S$3="YES",$R458*S$4/100,0)</f>
        <v/>
      </c>
      <c r="T458" s="173">
        <f>IF(T$3="YES",$R458*T$4/100,0)</f>
        <v/>
      </c>
      <c r="U458" s="173">
        <f>IF(U$3="YES",$R458*U$4/100,0)</f>
        <v/>
      </c>
      <c r="V458" s="173">
        <f>IF(V$3="YES",$R458*V$4/100,0)</f>
        <v/>
      </c>
      <c r="W458" s="173">
        <f>IF(W$3="YES",$R458*W$4/100,0)</f>
        <v/>
      </c>
      <c r="X458" s="173">
        <f>IF(X$3="YES",$R458*X$4/100,0)</f>
        <v/>
      </c>
      <c r="Y458" s="173">
        <f>IF(Y$3="YES",$R458*Y$4/100,0)</f>
        <v/>
      </c>
      <c r="Z458" s="173">
        <f>IF(Z$3="YES",$R458*Z$4/100,0)</f>
        <v/>
      </c>
      <c r="AA458" s="173">
        <f>IF(AA$3="YES",$R458*AA$4/100,0)</f>
        <v/>
      </c>
      <c r="AB458" s="173">
        <f>IF(AB$3="YES",$R458*AB$4/100,0)</f>
        <v/>
      </c>
      <c r="AC458" s="173">
        <f>$R458*AC$4/100</f>
        <v/>
      </c>
      <c r="AD458" s="172">
        <f>SUM(S458:AC458)</f>
        <v/>
      </c>
      <c r="AE458" s="172">
        <f>R458+AD458</f>
        <v/>
      </c>
      <c r="AF458" s="172">
        <f>IF(E458="Make",AE458,AE458/2)</f>
        <v/>
      </c>
      <c r="AG458" s="172">
        <f>((AF458-MOD(AF458,8))/8)+(IF(MOD(AF458,8)=0,0,IF(MOD(AF458,8)&gt;4,1,0.5)))</f>
        <v/>
      </c>
      <c r="AH458" s="174" t="n"/>
      <c r="AI458" s="174" t="n"/>
      <c r="AJ458" s="175">
        <f>ROUNDUP((AH458+AI458+AG458)/3,0)</f>
        <v/>
      </c>
      <c r="AK458" s="47" t="n"/>
    </row>
    <row r="459" ht="15" customHeight="1">
      <c r="A459" s="83" t="n"/>
      <c r="B459" s="49" t="n"/>
      <c r="C459" s="49" t="n"/>
      <c r="D459" s="49" t="n"/>
      <c r="E459" s="43" t="n"/>
      <c r="F459" s="43" t="n"/>
      <c r="G459" s="44" t="n"/>
      <c r="H459" s="45" t="n"/>
      <c r="I459" s="171" t="n"/>
      <c r="J459" s="171" t="n"/>
      <c r="K459" s="171" t="n"/>
      <c r="L459" s="171" t="n"/>
      <c r="M459" s="171" t="n"/>
      <c r="N459" s="171" t="n"/>
      <c r="O459" s="171" t="n"/>
      <c r="P459" s="171" t="n"/>
      <c r="Q459" s="171" t="n"/>
      <c r="R459" s="172">
        <f>_xlfn.CEILING.MATH(SUM(I459:P459)*Q459)</f>
        <v/>
      </c>
      <c r="S459" s="173">
        <f>IF(S$3="YES",$R459*S$4/100,0)</f>
        <v/>
      </c>
      <c r="T459" s="173">
        <f>IF(T$3="YES",$R459*T$4/100,0)</f>
        <v/>
      </c>
      <c r="U459" s="173">
        <f>IF(U$3="YES",$R459*U$4/100,0)</f>
        <v/>
      </c>
      <c r="V459" s="173">
        <f>IF(V$3="YES",$R459*V$4/100,0)</f>
        <v/>
      </c>
      <c r="W459" s="173">
        <f>IF(W$3="YES",$R459*W$4/100,0)</f>
        <v/>
      </c>
      <c r="X459" s="173">
        <f>IF(X$3="YES",$R459*X$4/100,0)</f>
        <v/>
      </c>
      <c r="Y459" s="173">
        <f>IF(Y$3="YES",$R459*Y$4/100,0)</f>
        <v/>
      </c>
      <c r="Z459" s="173">
        <f>IF(Z$3="YES",$R459*Z$4/100,0)</f>
        <v/>
      </c>
      <c r="AA459" s="173">
        <f>IF(AA$3="YES",$R459*AA$4/100,0)</f>
        <v/>
      </c>
      <c r="AB459" s="173">
        <f>IF(AB$3="YES",$R459*AB$4/100,0)</f>
        <v/>
      </c>
      <c r="AC459" s="173">
        <f>$R459*AC$4/100</f>
        <v/>
      </c>
      <c r="AD459" s="172">
        <f>SUM(S459:AC459)</f>
        <v/>
      </c>
      <c r="AE459" s="172">
        <f>R459+AD459</f>
        <v/>
      </c>
      <c r="AF459" s="172">
        <f>IF(E459="Make",AE459,AE459/2)</f>
        <v/>
      </c>
      <c r="AG459" s="172">
        <f>((AF459-MOD(AF459,8))/8)+(IF(MOD(AF459,8)=0,0,IF(MOD(AF459,8)&gt;4,1,0.5)))</f>
        <v/>
      </c>
      <c r="AH459" s="174" t="n"/>
      <c r="AI459" s="174" t="n"/>
      <c r="AJ459" s="175">
        <f>ROUNDUP((AH459+AI459+AG459)/3,0)</f>
        <v/>
      </c>
      <c r="AK459" s="47" t="n"/>
    </row>
    <row r="460" ht="15" customHeight="1">
      <c r="A460" s="83" t="n"/>
      <c r="B460" s="49" t="n"/>
      <c r="C460" s="49" t="n"/>
      <c r="D460" s="49" t="n"/>
      <c r="E460" s="43" t="n"/>
      <c r="F460" s="43" t="n"/>
      <c r="G460" s="44" t="n"/>
      <c r="H460" s="45" t="n"/>
      <c r="I460" s="171" t="n"/>
      <c r="J460" s="171" t="n"/>
      <c r="K460" s="171" t="n"/>
      <c r="L460" s="171" t="n"/>
      <c r="M460" s="171" t="n"/>
      <c r="N460" s="171" t="n"/>
      <c r="O460" s="171" t="n"/>
      <c r="P460" s="171" t="n"/>
      <c r="Q460" s="171" t="n"/>
      <c r="R460" s="172">
        <f>_xlfn.CEILING.MATH(SUM(I460:P460)*Q460)</f>
        <v/>
      </c>
      <c r="S460" s="173">
        <f>IF(S$3="YES",$R460*S$4/100,0)</f>
        <v/>
      </c>
      <c r="T460" s="173">
        <f>IF(T$3="YES",$R460*T$4/100,0)</f>
        <v/>
      </c>
      <c r="U460" s="173">
        <f>IF(U$3="YES",$R460*U$4/100,0)</f>
        <v/>
      </c>
      <c r="V460" s="173">
        <f>IF(V$3="YES",$R460*V$4/100,0)</f>
        <v/>
      </c>
      <c r="W460" s="173">
        <f>IF(W$3="YES",$R460*W$4/100,0)</f>
        <v/>
      </c>
      <c r="X460" s="173">
        <f>IF(X$3="YES",$R460*X$4/100,0)</f>
        <v/>
      </c>
      <c r="Y460" s="173">
        <f>IF(Y$3="YES",$R460*Y$4/100,0)</f>
        <v/>
      </c>
      <c r="Z460" s="173">
        <f>IF(Z$3="YES",$R460*Z$4/100,0)</f>
        <v/>
      </c>
      <c r="AA460" s="173">
        <f>IF(AA$3="YES",$R460*AA$4/100,0)</f>
        <v/>
      </c>
      <c r="AB460" s="173">
        <f>IF(AB$3="YES",$R460*AB$4/100,0)</f>
        <v/>
      </c>
      <c r="AC460" s="173">
        <f>$R460*AC$4/100</f>
        <v/>
      </c>
      <c r="AD460" s="172">
        <f>SUM(S460:AC460)</f>
        <v/>
      </c>
      <c r="AE460" s="172">
        <f>R460+AD460</f>
        <v/>
      </c>
      <c r="AF460" s="172">
        <f>IF(E460="Make",AE460,AE460/2)</f>
        <v/>
      </c>
      <c r="AG460" s="172">
        <f>((AF460-MOD(AF460,8))/8)+(IF(MOD(AF460,8)=0,0,IF(MOD(AF460,8)&gt;4,1,0.5)))</f>
        <v/>
      </c>
      <c r="AH460" s="174" t="n"/>
      <c r="AI460" s="174" t="n"/>
      <c r="AJ460" s="175">
        <f>ROUNDUP((AH460+AI460+AG460)/3,0)</f>
        <v/>
      </c>
      <c r="AK460" s="47" t="n"/>
    </row>
    <row r="461" ht="15" customHeight="1">
      <c r="A461" s="83" t="n"/>
      <c r="B461" s="49" t="n"/>
      <c r="C461" s="49" t="n"/>
      <c r="D461" s="49" t="n"/>
      <c r="E461" s="43" t="n"/>
      <c r="F461" s="43" t="n"/>
      <c r="G461" s="44" t="n"/>
      <c r="H461" s="45" t="n"/>
      <c r="I461" s="171" t="n"/>
      <c r="J461" s="171" t="n"/>
      <c r="K461" s="171" t="n"/>
      <c r="L461" s="171" t="n"/>
      <c r="M461" s="171" t="n"/>
      <c r="N461" s="171" t="n"/>
      <c r="O461" s="171" t="n"/>
      <c r="P461" s="171" t="n"/>
      <c r="Q461" s="171" t="n"/>
      <c r="R461" s="172">
        <f>_xlfn.CEILING.MATH(SUM(I461:P461)*Q461)</f>
        <v/>
      </c>
      <c r="S461" s="173">
        <f>IF(S$3="YES",$R461*S$4/100,0)</f>
        <v/>
      </c>
      <c r="T461" s="173">
        <f>IF(T$3="YES",$R461*T$4/100,0)</f>
        <v/>
      </c>
      <c r="U461" s="173">
        <f>IF(U$3="YES",$R461*U$4/100,0)</f>
        <v/>
      </c>
      <c r="V461" s="173">
        <f>IF(V$3="YES",$R461*V$4/100,0)</f>
        <v/>
      </c>
      <c r="W461" s="173">
        <f>IF(W$3="YES",$R461*W$4/100,0)</f>
        <v/>
      </c>
      <c r="X461" s="173">
        <f>IF(X$3="YES",$R461*X$4/100,0)</f>
        <v/>
      </c>
      <c r="Y461" s="173">
        <f>IF(Y$3="YES",$R461*Y$4/100,0)</f>
        <v/>
      </c>
      <c r="Z461" s="173">
        <f>IF(Z$3="YES",$R461*Z$4/100,0)</f>
        <v/>
      </c>
      <c r="AA461" s="173">
        <f>IF(AA$3="YES",$R461*AA$4/100,0)</f>
        <v/>
      </c>
      <c r="AB461" s="173">
        <f>IF(AB$3="YES",$R461*AB$4/100,0)</f>
        <v/>
      </c>
      <c r="AC461" s="173">
        <f>$R461*AC$4/100</f>
        <v/>
      </c>
      <c r="AD461" s="172">
        <f>SUM(S461:AC461)</f>
        <v/>
      </c>
      <c r="AE461" s="172">
        <f>R461+AD461</f>
        <v/>
      </c>
      <c r="AF461" s="172">
        <f>IF(E461="Make",AE461,AE461/2)</f>
        <v/>
      </c>
      <c r="AG461" s="172">
        <f>((AF461-MOD(AF461,8))/8)+(IF(MOD(AF461,8)=0,0,IF(MOD(AF461,8)&gt;4,1,0.5)))</f>
        <v/>
      </c>
      <c r="AH461" s="174" t="n"/>
      <c r="AI461" s="174" t="n"/>
      <c r="AJ461" s="175">
        <f>ROUNDUP((AH461+AI461+AG461)/3,0)</f>
        <v/>
      </c>
      <c r="AK461" s="47" t="n"/>
    </row>
    <row r="462" ht="15" customHeight="1">
      <c r="A462" s="83" t="n"/>
      <c r="B462" s="49" t="n"/>
      <c r="C462" s="49" t="n"/>
      <c r="D462" s="49" t="n"/>
      <c r="E462" s="43" t="n"/>
      <c r="F462" s="43" t="n"/>
      <c r="G462" s="44" t="n"/>
      <c r="H462" s="45" t="n"/>
      <c r="I462" s="171" t="n"/>
      <c r="J462" s="171" t="n"/>
      <c r="K462" s="171" t="n"/>
      <c r="L462" s="171" t="n"/>
      <c r="M462" s="171" t="n"/>
      <c r="N462" s="171" t="n"/>
      <c r="O462" s="171" t="n"/>
      <c r="P462" s="171" t="n"/>
      <c r="Q462" s="171" t="n"/>
      <c r="R462" s="172">
        <f>_xlfn.CEILING.MATH(SUM(I462:P462)*Q462)</f>
        <v/>
      </c>
      <c r="S462" s="173">
        <f>IF(S$3="YES",$R462*S$4/100,0)</f>
        <v/>
      </c>
      <c r="T462" s="173">
        <f>IF(T$3="YES",$R462*T$4/100,0)</f>
        <v/>
      </c>
      <c r="U462" s="173">
        <f>IF(U$3="YES",$R462*U$4/100,0)</f>
        <v/>
      </c>
      <c r="V462" s="173">
        <f>IF(V$3="YES",$R462*V$4/100,0)</f>
        <v/>
      </c>
      <c r="W462" s="173">
        <f>IF(W$3="YES",$R462*W$4/100,0)</f>
        <v/>
      </c>
      <c r="X462" s="173">
        <f>IF(X$3="YES",$R462*X$4/100,0)</f>
        <v/>
      </c>
      <c r="Y462" s="173">
        <f>IF(Y$3="YES",$R462*Y$4/100,0)</f>
        <v/>
      </c>
      <c r="Z462" s="173">
        <f>IF(Z$3="YES",$R462*Z$4/100,0)</f>
        <v/>
      </c>
      <c r="AA462" s="173">
        <f>IF(AA$3="YES",$R462*AA$4/100,0)</f>
        <v/>
      </c>
      <c r="AB462" s="173">
        <f>IF(AB$3="YES",$R462*AB$4/100,0)</f>
        <v/>
      </c>
      <c r="AC462" s="173">
        <f>$R462*AC$4/100</f>
        <v/>
      </c>
      <c r="AD462" s="172">
        <f>SUM(S462:AC462)</f>
        <v/>
      </c>
      <c r="AE462" s="172">
        <f>R462+AD462</f>
        <v/>
      </c>
      <c r="AF462" s="172">
        <f>IF(E462="Make",AE462,AE462/2)</f>
        <v/>
      </c>
      <c r="AG462" s="172">
        <f>((AF462-MOD(AF462,8))/8)+(IF(MOD(AF462,8)=0,0,IF(MOD(AF462,8)&gt;4,1,0.5)))</f>
        <v/>
      </c>
      <c r="AH462" s="174" t="n"/>
      <c r="AI462" s="174" t="n"/>
      <c r="AJ462" s="175">
        <f>ROUNDUP((AH462+AI462+AG462)/3,0)</f>
        <v/>
      </c>
      <c r="AK462" s="47" t="n"/>
    </row>
    <row r="463" ht="15" customHeight="1">
      <c r="A463" s="83" t="n"/>
      <c r="B463" s="49" t="n"/>
      <c r="C463" s="49" t="n"/>
      <c r="D463" s="49" t="n"/>
      <c r="E463" s="43" t="n"/>
      <c r="F463" s="43" t="n"/>
      <c r="G463" s="44" t="n"/>
      <c r="H463" s="45" t="n"/>
      <c r="I463" s="171" t="n"/>
      <c r="J463" s="171" t="n"/>
      <c r="K463" s="171" t="n"/>
      <c r="L463" s="171" t="n"/>
      <c r="M463" s="171" t="n"/>
      <c r="N463" s="171" t="n"/>
      <c r="O463" s="171" t="n"/>
      <c r="P463" s="171" t="n"/>
      <c r="Q463" s="171" t="n"/>
      <c r="R463" s="172">
        <f>_xlfn.CEILING.MATH(SUM(I463:P463)*Q463)</f>
        <v/>
      </c>
      <c r="S463" s="173">
        <f>IF(S$3="YES",$R463*S$4/100,0)</f>
        <v/>
      </c>
      <c r="T463" s="173">
        <f>IF(T$3="YES",$R463*T$4/100,0)</f>
        <v/>
      </c>
      <c r="U463" s="173">
        <f>IF(U$3="YES",$R463*U$4/100,0)</f>
        <v/>
      </c>
      <c r="V463" s="173">
        <f>IF(V$3="YES",$R463*V$4/100,0)</f>
        <v/>
      </c>
      <c r="W463" s="173">
        <f>IF(W$3="YES",$R463*W$4/100,0)</f>
        <v/>
      </c>
      <c r="X463" s="173">
        <f>IF(X$3="YES",$R463*X$4/100,0)</f>
        <v/>
      </c>
      <c r="Y463" s="173">
        <f>IF(Y$3="YES",$R463*Y$4/100,0)</f>
        <v/>
      </c>
      <c r="Z463" s="173">
        <f>IF(Z$3="YES",$R463*Z$4/100,0)</f>
        <v/>
      </c>
      <c r="AA463" s="173">
        <f>IF(AA$3="YES",$R463*AA$4/100,0)</f>
        <v/>
      </c>
      <c r="AB463" s="173">
        <f>IF(AB$3="YES",$R463*AB$4/100,0)</f>
        <v/>
      </c>
      <c r="AC463" s="173">
        <f>$R463*AC$4/100</f>
        <v/>
      </c>
      <c r="AD463" s="172">
        <f>SUM(S463:AC463)</f>
        <v/>
      </c>
      <c r="AE463" s="172">
        <f>R463+AD463</f>
        <v/>
      </c>
      <c r="AF463" s="172">
        <f>IF(E463="Make",AE463,AE463/2)</f>
        <v/>
      </c>
      <c r="AG463" s="172">
        <f>((AF463-MOD(AF463,8))/8)+(IF(MOD(AF463,8)=0,0,IF(MOD(AF463,8)&gt;4,1,0.5)))</f>
        <v/>
      </c>
      <c r="AH463" s="174" t="n"/>
      <c r="AI463" s="174" t="n"/>
      <c r="AJ463" s="175">
        <f>ROUNDUP((AH463+AI463+AG463)/3,0)</f>
        <v/>
      </c>
      <c r="AK463" s="47" t="n"/>
    </row>
    <row r="464" ht="15" customHeight="1">
      <c r="A464" s="83" t="n"/>
      <c r="B464" s="49" t="n"/>
      <c r="C464" s="49" t="n"/>
      <c r="D464" s="49" t="n"/>
      <c r="E464" s="43" t="n"/>
      <c r="F464" s="43" t="n"/>
      <c r="G464" s="44" t="n"/>
      <c r="H464" s="45" t="n"/>
      <c r="I464" s="171" t="n"/>
      <c r="J464" s="171" t="n"/>
      <c r="K464" s="171" t="n"/>
      <c r="L464" s="171" t="n"/>
      <c r="M464" s="171" t="n"/>
      <c r="N464" s="171" t="n"/>
      <c r="O464" s="171" t="n"/>
      <c r="P464" s="171" t="n"/>
      <c r="Q464" s="171" t="n"/>
      <c r="R464" s="172">
        <f>_xlfn.CEILING.MATH(SUM(I464:P464)*Q464)</f>
        <v/>
      </c>
      <c r="S464" s="173">
        <f>IF(S$3="YES",$R464*S$4/100,0)</f>
        <v/>
      </c>
      <c r="T464" s="173">
        <f>IF(T$3="YES",$R464*T$4/100,0)</f>
        <v/>
      </c>
      <c r="U464" s="173">
        <f>IF(U$3="YES",$R464*U$4/100,0)</f>
        <v/>
      </c>
      <c r="V464" s="173">
        <f>IF(V$3="YES",$R464*V$4/100,0)</f>
        <v/>
      </c>
      <c r="W464" s="173">
        <f>IF(W$3="YES",$R464*W$4/100,0)</f>
        <v/>
      </c>
      <c r="X464" s="173">
        <f>IF(X$3="YES",$R464*X$4/100,0)</f>
        <v/>
      </c>
      <c r="Y464" s="173">
        <f>IF(Y$3="YES",$R464*Y$4/100,0)</f>
        <v/>
      </c>
      <c r="Z464" s="173">
        <f>IF(Z$3="YES",$R464*Z$4/100,0)</f>
        <v/>
      </c>
      <c r="AA464" s="173">
        <f>IF(AA$3="YES",$R464*AA$4/100,0)</f>
        <v/>
      </c>
      <c r="AB464" s="173">
        <f>IF(AB$3="YES",$R464*AB$4/100,0)</f>
        <v/>
      </c>
      <c r="AC464" s="173">
        <f>$R464*AC$4/100</f>
        <v/>
      </c>
      <c r="AD464" s="172">
        <f>SUM(S464:AC464)</f>
        <v/>
      </c>
      <c r="AE464" s="172">
        <f>R464+AD464</f>
        <v/>
      </c>
      <c r="AF464" s="172">
        <f>IF(E464="Make",AE464,AE464/2)</f>
        <v/>
      </c>
      <c r="AG464" s="172">
        <f>((AF464-MOD(AF464,8))/8)+(IF(MOD(AF464,8)=0,0,IF(MOD(AF464,8)&gt;4,1,0.5)))</f>
        <v/>
      </c>
      <c r="AH464" s="174" t="n"/>
      <c r="AI464" s="174" t="n"/>
      <c r="AJ464" s="175">
        <f>ROUNDUP((AH464+AI464+AG464)/3,0)</f>
        <v/>
      </c>
      <c r="AK464" s="47" t="n"/>
    </row>
    <row r="465" ht="15" customHeight="1">
      <c r="A465" s="83" t="n"/>
      <c r="B465" s="49" t="n"/>
      <c r="C465" s="49" t="n"/>
      <c r="D465" s="49" t="n"/>
      <c r="E465" s="43" t="n"/>
      <c r="F465" s="43" t="n"/>
      <c r="G465" s="44" t="n"/>
      <c r="H465" s="45" t="n"/>
      <c r="I465" s="171" t="n"/>
      <c r="J465" s="171" t="n"/>
      <c r="K465" s="171" t="n"/>
      <c r="L465" s="171" t="n"/>
      <c r="M465" s="171" t="n"/>
      <c r="N465" s="171" t="n"/>
      <c r="O465" s="171" t="n"/>
      <c r="P465" s="171" t="n"/>
      <c r="Q465" s="171" t="n"/>
      <c r="R465" s="172">
        <f>_xlfn.CEILING.MATH(SUM(I465:P465)*Q465)</f>
        <v/>
      </c>
      <c r="S465" s="173">
        <f>IF(S$3="YES",$R465*S$4/100,0)</f>
        <v/>
      </c>
      <c r="T465" s="173">
        <f>IF(T$3="YES",$R465*T$4/100,0)</f>
        <v/>
      </c>
      <c r="U465" s="173">
        <f>IF(U$3="YES",$R465*U$4/100,0)</f>
        <v/>
      </c>
      <c r="V465" s="173">
        <f>IF(V$3="YES",$R465*V$4/100,0)</f>
        <v/>
      </c>
      <c r="W465" s="173">
        <f>IF(W$3="YES",$R465*W$4/100,0)</f>
        <v/>
      </c>
      <c r="X465" s="173">
        <f>IF(X$3="YES",$R465*X$4/100,0)</f>
        <v/>
      </c>
      <c r="Y465" s="173">
        <f>IF(Y$3="YES",$R465*Y$4/100,0)</f>
        <v/>
      </c>
      <c r="Z465" s="173">
        <f>IF(Z$3="YES",$R465*Z$4/100,0)</f>
        <v/>
      </c>
      <c r="AA465" s="173">
        <f>IF(AA$3="YES",$R465*AA$4/100,0)</f>
        <v/>
      </c>
      <c r="AB465" s="173">
        <f>IF(AB$3="YES",$R465*AB$4/100,0)</f>
        <v/>
      </c>
      <c r="AC465" s="173">
        <f>$R465*AC$4/100</f>
        <v/>
      </c>
      <c r="AD465" s="172">
        <f>SUM(S465:AC465)</f>
        <v/>
      </c>
      <c r="AE465" s="172">
        <f>R465+AD465</f>
        <v/>
      </c>
      <c r="AF465" s="172">
        <f>IF(E465="Make",AE465,AE465/2)</f>
        <v/>
      </c>
      <c r="AG465" s="172">
        <f>((AF465-MOD(AF465,8))/8)+(IF(MOD(AF465,8)=0,0,IF(MOD(AF465,8)&gt;4,1,0.5)))</f>
        <v/>
      </c>
      <c r="AH465" s="174" t="n"/>
      <c r="AI465" s="174" t="n"/>
      <c r="AJ465" s="175">
        <f>ROUNDUP((AH465+AI465+AG465)/3,0)</f>
        <v/>
      </c>
      <c r="AK465" s="47" t="n"/>
    </row>
    <row r="466" ht="15" customHeight="1">
      <c r="A466" s="83" t="n"/>
      <c r="B466" s="49" t="n"/>
      <c r="C466" s="49" t="n"/>
      <c r="D466" s="49" t="n"/>
      <c r="E466" s="43" t="n"/>
      <c r="F466" s="43" t="n"/>
      <c r="G466" s="44" t="n"/>
      <c r="H466" s="45" t="n"/>
      <c r="I466" s="171" t="n"/>
      <c r="J466" s="171" t="n"/>
      <c r="K466" s="171" t="n"/>
      <c r="L466" s="171" t="n"/>
      <c r="M466" s="171" t="n"/>
      <c r="N466" s="171" t="n"/>
      <c r="O466" s="171" t="n"/>
      <c r="P466" s="171" t="n"/>
      <c r="Q466" s="171" t="n"/>
      <c r="R466" s="172">
        <f>_xlfn.CEILING.MATH(SUM(I466:P466)*Q466)</f>
        <v/>
      </c>
      <c r="S466" s="173">
        <f>IF(S$3="YES",$R466*S$4/100,0)</f>
        <v/>
      </c>
      <c r="T466" s="173">
        <f>IF(T$3="YES",$R466*T$4/100,0)</f>
        <v/>
      </c>
      <c r="U466" s="173">
        <f>IF(U$3="YES",$R466*U$4/100,0)</f>
        <v/>
      </c>
      <c r="V466" s="173">
        <f>IF(V$3="YES",$R466*V$4/100,0)</f>
        <v/>
      </c>
      <c r="W466" s="173">
        <f>IF(W$3="YES",$R466*W$4/100,0)</f>
        <v/>
      </c>
      <c r="X466" s="173">
        <f>IF(X$3="YES",$R466*X$4/100,0)</f>
        <v/>
      </c>
      <c r="Y466" s="173">
        <f>IF(Y$3="YES",$R466*Y$4/100,0)</f>
        <v/>
      </c>
      <c r="Z466" s="173">
        <f>IF(Z$3="YES",$R466*Z$4/100,0)</f>
        <v/>
      </c>
      <c r="AA466" s="173">
        <f>IF(AA$3="YES",$R466*AA$4/100,0)</f>
        <v/>
      </c>
      <c r="AB466" s="173">
        <f>IF(AB$3="YES",$R466*AB$4/100,0)</f>
        <v/>
      </c>
      <c r="AC466" s="173">
        <f>$R466*AC$4/100</f>
        <v/>
      </c>
      <c r="AD466" s="172">
        <f>SUM(S466:AC466)</f>
        <v/>
      </c>
      <c r="AE466" s="172">
        <f>R466+AD466</f>
        <v/>
      </c>
      <c r="AF466" s="172">
        <f>IF(E466="Make",AE466,AE466/2)</f>
        <v/>
      </c>
      <c r="AG466" s="172">
        <f>((AF466-MOD(AF466,8))/8)+(IF(MOD(AF466,8)=0,0,IF(MOD(AF466,8)&gt;4,1,0.5)))</f>
        <v/>
      </c>
      <c r="AH466" s="174" t="n"/>
      <c r="AI466" s="174" t="n"/>
      <c r="AJ466" s="175">
        <f>ROUNDUP((AH466+AI466+AG466)/3,0)</f>
        <v/>
      </c>
      <c r="AK466" s="47" t="n"/>
    </row>
    <row r="467" ht="15" customHeight="1">
      <c r="A467" s="83" t="n"/>
      <c r="B467" s="49" t="n"/>
      <c r="C467" s="49" t="n"/>
      <c r="D467" s="49" t="n"/>
      <c r="E467" s="43" t="n"/>
      <c r="F467" s="43" t="n"/>
      <c r="G467" s="44" t="n"/>
      <c r="H467" s="45" t="n"/>
      <c r="I467" s="171" t="n"/>
      <c r="J467" s="171" t="n"/>
      <c r="K467" s="171" t="n"/>
      <c r="L467" s="171" t="n"/>
      <c r="M467" s="171" t="n"/>
      <c r="N467" s="171" t="n"/>
      <c r="O467" s="171" t="n"/>
      <c r="P467" s="171" t="n"/>
      <c r="Q467" s="171" t="n"/>
      <c r="R467" s="172">
        <f>_xlfn.CEILING.MATH(SUM(I467:P467)*Q467)</f>
        <v/>
      </c>
      <c r="S467" s="173">
        <f>IF(S$3="YES",$R467*S$4/100,0)</f>
        <v/>
      </c>
      <c r="T467" s="173">
        <f>IF(T$3="YES",$R467*T$4/100,0)</f>
        <v/>
      </c>
      <c r="U467" s="173">
        <f>IF(U$3="YES",$R467*U$4/100,0)</f>
        <v/>
      </c>
      <c r="V467" s="173">
        <f>IF(V$3="YES",$R467*V$4/100,0)</f>
        <v/>
      </c>
      <c r="W467" s="173">
        <f>IF(W$3="YES",$R467*W$4/100,0)</f>
        <v/>
      </c>
      <c r="X467" s="173">
        <f>IF(X$3="YES",$R467*X$4/100,0)</f>
        <v/>
      </c>
      <c r="Y467" s="173">
        <f>IF(Y$3="YES",$R467*Y$4/100,0)</f>
        <v/>
      </c>
      <c r="Z467" s="173">
        <f>IF(Z$3="YES",$R467*Z$4/100,0)</f>
        <v/>
      </c>
      <c r="AA467" s="173">
        <f>IF(AA$3="YES",$R467*AA$4/100,0)</f>
        <v/>
      </c>
      <c r="AB467" s="173">
        <f>IF(AB$3="YES",$R467*AB$4/100,0)</f>
        <v/>
      </c>
      <c r="AC467" s="173">
        <f>$R467*AC$4/100</f>
        <v/>
      </c>
      <c r="AD467" s="172">
        <f>SUM(S467:AC467)</f>
        <v/>
      </c>
      <c r="AE467" s="172">
        <f>R467+AD467</f>
        <v/>
      </c>
      <c r="AF467" s="172">
        <f>IF(E467="Make",AE467,AE467/2)</f>
        <v/>
      </c>
      <c r="AG467" s="172">
        <f>((AF467-MOD(AF467,8))/8)+(IF(MOD(AF467,8)=0,0,IF(MOD(AF467,8)&gt;4,1,0.5)))</f>
        <v/>
      </c>
      <c r="AH467" s="174" t="n"/>
      <c r="AI467" s="174" t="n"/>
      <c r="AJ467" s="175">
        <f>ROUNDUP((AH467+AI467+AG467)/3,0)</f>
        <v/>
      </c>
      <c r="AK467" s="47" t="n"/>
    </row>
    <row r="468" ht="15" customHeight="1">
      <c r="A468" s="83" t="n"/>
      <c r="B468" s="49" t="n"/>
      <c r="C468" s="49" t="n"/>
      <c r="D468" s="49" t="n"/>
      <c r="E468" s="43" t="n"/>
      <c r="F468" s="43" t="n"/>
      <c r="G468" s="44" t="n"/>
      <c r="H468" s="45" t="n"/>
      <c r="I468" s="171" t="n"/>
      <c r="J468" s="171" t="n"/>
      <c r="K468" s="171" t="n"/>
      <c r="L468" s="171" t="n"/>
      <c r="M468" s="171" t="n"/>
      <c r="N468" s="171" t="n"/>
      <c r="O468" s="171" t="n"/>
      <c r="P468" s="171" t="n"/>
      <c r="Q468" s="171" t="n"/>
      <c r="R468" s="172">
        <f>_xlfn.CEILING.MATH(SUM(I468:P468)*Q468)</f>
        <v/>
      </c>
      <c r="S468" s="173">
        <f>IF(S$3="YES",$R468*S$4/100,0)</f>
        <v/>
      </c>
      <c r="T468" s="173">
        <f>IF(T$3="YES",$R468*T$4/100,0)</f>
        <v/>
      </c>
      <c r="U468" s="173">
        <f>IF(U$3="YES",$R468*U$4/100,0)</f>
        <v/>
      </c>
      <c r="V468" s="173">
        <f>IF(V$3="YES",$R468*V$4/100,0)</f>
        <v/>
      </c>
      <c r="W468" s="173">
        <f>IF(W$3="YES",$R468*W$4/100,0)</f>
        <v/>
      </c>
      <c r="X468" s="173">
        <f>IF(X$3="YES",$R468*X$4/100,0)</f>
        <v/>
      </c>
      <c r="Y468" s="173">
        <f>IF(Y$3="YES",$R468*Y$4/100,0)</f>
        <v/>
      </c>
      <c r="Z468" s="173">
        <f>IF(Z$3="YES",$R468*Z$4/100,0)</f>
        <v/>
      </c>
      <c r="AA468" s="173">
        <f>IF(AA$3="YES",$R468*AA$4/100,0)</f>
        <v/>
      </c>
      <c r="AB468" s="173">
        <f>IF(AB$3="YES",$R468*AB$4/100,0)</f>
        <v/>
      </c>
      <c r="AC468" s="173">
        <f>$R468*AC$4/100</f>
        <v/>
      </c>
      <c r="AD468" s="172">
        <f>SUM(S468:AC468)</f>
        <v/>
      </c>
      <c r="AE468" s="172">
        <f>R468+AD468</f>
        <v/>
      </c>
      <c r="AF468" s="172">
        <f>IF(E468="Make",AE468,AE468/2)</f>
        <v/>
      </c>
      <c r="AG468" s="172">
        <f>((AF468-MOD(AF468,8))/8)+(IF(MOD(AF468,8)=0,0,IF(MOD(AF468,8)&gt;4,1,0.5)))</f>
        <v/>
      </c>
      <c r="AH468" s="174" t="n"/>
      <c r="AI468" s="174" t="n"/>
      <c r="AJ468" s="175">
        <f>ROUNDUP((AH468+AI468+AG468)/3,0)</f>
        <v/>
      </c>
      <c r="AK468" s="47" t="n"/>
    </row>
    <row r="469" ht="15" customHeight="1">
      <c r="A469" s="83" t="n"/>
      <c r="B469" s="49" t="n"/>
      <c r="C469" s="49" t="n"/>
      <c r="D469" s="49" t="n"/>
      <c r="E469" s="43" t="n"/>
      <c r="F469" s="43" t="n"/>
      <c r="G469" s="44" t="n"/>
      <c r="H469" s="45" t="n"/>
      <c r="I469" s="171" t="n"/>
      <c r="J469" s="171" t="n"/>
      <c r="K469" s="171" t="n"/>
      <c r="L469" s="171" t="n"/>
      <c r="M469" s="171" t="n"/>
      <c r="N469" s="171" t="n"/>
      <c r="O469" s="171" t="n"/>
      <c r="P469" s="171" t="n"/>
      <c r="Q469" s="171" t="n"/>
      <c r="R469" s="172">
        <f>_xlfn.CEILING.MATH(SUM(I469:P469)*Q469)</f>
        <v/>
      </c>
      <c r="S469" s="173">
        <f>IF(S$3="YES",$R469*S$4/100,0)</f>
        <v/>
      </c>
      <c r="T469" s="173">
        <f>IF(T$3="YES",$R469*T$4/100,0)</f>
        <v/>
      </c>
      <c r="U469" s="173">
        <f>IF(U$3="YES",$R469*U$4/100,0)</f>
        <v/>
      </c>
      <c r="V469" s="173">
        <f>IF(V$3="YES",$R469*V$4/100,0)</f>
        <v/>
      </c>
      <c r="W469" s="173">
        <f>IF(W$3="YES",$R469*W$4/100,0)</f>
        <v/>
      </c>
      <c r="X469" s="173">
        <f>IF(X$3="YES",$R469*X$4/100,0)</f>
        <v/>
      </c>
      <c r="Y469" s="173">
        <f>IF(Y$3="YES",$R469*Y$4/100,0)</f>
        <v/>
      </c>
      <c r="Z469" s="173">
        <f>IF(Z$3="YES",$R469*Z$4/100,0)</f>
        <v/>
      </c>
      <c r="AA469" s="173">
        <f>IF(AA$3="YES",$R469*AA$4/100,0)</f>
        <v/>
      </c>
      <c r="AB469" s="173">
        <f>IF(AB$3="YES",$R469*AB$4/100,0)</f>
        <v/>
      </c>
      <c r="AC469" s="173">
        <f>$R469*AC$4/100</f>
        <v/>
      </c>
      <c r="AD469" s="172">
        <f>SUM(S469:AC469)</f>
        <v/>
      </c>
      <c r="AE469" s="172">
        <f>R469+AD469</f>
        <v/>
      </c>
      <c r="AF469" s="172">
        <f>IF(E469="Make",AE469,AE469/2)</f>
        <v/>
      </c>
      <c r="AG469" s="172">
        <f>((AF469-MOD(AF469,8))/8)+(IF(MOD(AF469,8)=0,0,IF(MOD(AF469,8)&gt;4,1,0.5)))</f>
        <v/>
      </c>
      <c r="AH469" s="174" t="n"/>
      <c r="AI469" s="174" t="n"/>
      <c r="AJ469" s="175">
        <f>ROUNDUP((AH469+AI469+AG469)/3,0)</f>
        <v/>
      </c>
      <c r="AK469" s="47" t="n"/>
    </row>
    <row r="470" ht="15" customHeight="1">
      <c r="A470" s="83" t="n"/>
      <c r="B470" s="49" t="n"/>
      <c r="C470" s="49" t="n"/>
      <c r="D470" s="49" t="n"/>
      <c r="E470" s="43" t="n"/>
      <c r="F470" s="43" t="n"/>
      <c r="G470" s="44" t="n"/>
      <c r="H470" s="45" t="n"/>
      <c r="I470" s="171" t="n"/>
      <c r="J470" s="171" t="n"/>
      <c r="K470" s="171" t="n"/>
      <c r="L470" s="171" t="n"/>
      <c r="M470" s="171" t="n"/>
      <c r="N470" s="171" t="n"/>
      <c r="O470" s="171" t="n"/>
      <c r="P470" s="171" t="n"/>
      <c r="Q470" s="171" t="n"/>
      <c r="R470" s="172">
        <f>_xlfn.CEILING.MATH(SUM(I470:P470)*Q470)</f>
        <v/>
      </c>
      <c r="S470" s="173">
        <f>IF(S$3="YES",$R470*S$4/100,0)</f>
        <v/>
      </c>
      <c r="T470" s="173">
        <f>IF(T$3="YES",$R470*T$4/100,0)</f>
        <v/>
      </c>
      <c r="U470" s="173">
        <f>IF(U$3="YES",$R470*U$4/100,0)</f>
        <v/>
      </c>
      <c r="V470" s="173">
        <f>IF(V$3="YES",$R470*V$4/100,0)</f>
        <v/>
      </c>
      <c r="W470" s="173">
        <f>IF(W$3="YES",$R470*W$4/100,0)</f>
        <v/>
      </c>
      <c r="X470" s="173">
        <f>IF(X$3="YES",$R470*X$4/100,0)</f>
        <v/>
      </c>
      <c r="Y470" s="173">
        <f>IF(Y$3="YES",$R470*Y$4/100,0)</f>
        <v/>
      </c>
      <c r="Z470" s="173">
        <f>IF(Z$3="YES",$R470*Z$4/100,0)</f>
        <v/>
      </c>
      <c r="AA470" s="173">
        <f>IF(AA$3="YES",$R470*AA$4/100,0)</f>
        <v/>
      </c>
      <c r="AB470" s="173">
        <f>IF(AB$3="YES",$R470*AB$4/100,0)</f>
        <v/>
      </c>
      <c r="AC470" s="173">
        <f>$R470*AC$4/100</f>
        <v/>
      </c>
      <c r="AD470" s="172">
        <f>SUM(S470:AC470)</f>
        <v/>
      </c>
      <c r="AE470" s="172">
        <f>R470+AD470</f>
        <v/>
      </c>
      <c r="AF470" s="172">
        <f>IF(E470="Make",AE470,AE470/2)</f>
        <v/>
      </c>
      <c r="AG470" s="172">
        <f>((AF470-MOD(AF470,8))/8)+(IF(MOD(AF470,8)=0,0,IF(MOD(AF470,8)&gt;4,1,0.5)))</f>
        <v/>
      </c>
      <c r="AH470" s="174" t="n"/>
      <c r="AI470" s="174" t="n"/>
      <c r="AJ470" s="175">
        <f>ROUNDUP((AH470+AI470+AG470)/3,0)</f>
        <v/>
      </c>
      <c r="AK470" s="47" t="n"/>
    </row>
    <row r="471" ht="15" customHeight="1">
      <c r="A471" s="83" t="n"/>
      <c r="B471" s="49" t="n"/>
      <c r="C471" s="49" t="n"/>
      <c r="D471" s="49" t="n"/>
      <c r="E471" s="43" t="n"/>
      <c r="F471" s="43" t="n"/>
      <c r="G471" s="44" t="n"/>
      <c r="H471" s="45" t="n"/>
      <c r="I471" s="171" t="n"/>
      <c r="J471" s="171" t="n"/>
      <c r="K471" s="171" t="n"/>
      <c r="L471" s="171" t="n"/>
      <c r="M471" s="171" t="n"/>
      <c r="N471" s="171" t="n"/>
      <c r="O471" s="171" t="n"/>
      <c r="P471" s="171" t="n"/>
      <c r="Q471" s="171" t="n"/>
      <c r="R471" s="172">
        <f>_xlfn.CEILING.MATH(SUM(I471:P471)*Q471)</f>
        <v/>
      </c>
      <c r="S471" s="173">
        <f>IF(S$3="YES",$R471*S$4/100,0)</f>
        <v/>
      </c>
      <c r="T471" s="173">
        <f>IF(T$3="YES",$R471*T$4/100,0)</f>
        <v/>
      </c>
      <c r="U471" s="173">
        <f>IF(U$3="YES",$R471*U$4/100,0)</f>
        <v/>
      </c>
      <c r="V471" s="173">
        <f>IF(V$3="YES",$R471*V$4/100,0)</f>
        <v/>
      </c>
      <c r="W471" s="173">
        <f>IF(W$3="YES",$R471*W$4/100,0)</f>
        <v/>
      </c>
      <c r="X471" s="173">
        <f>IF(X$3="YES",$R471*X$4/100,0)</f>
        <v/>
      </c>
      <c r="Y471" s="173">
        <f>IF(Y$3="YES",$R471*Y$4/100,0)</f>
        <v/>
      </c>
      <c r="Z471" s="173">
        <f>IF(Z$3="YES",$R471*Z$4/100,0)</f>
        <v/>
      </c>
      <c r="AA471" s="173">
        <f>IF(AA$3="YES",$R471*AA$4/100,0)</f>
        <v/>
      </c>
      <c r="AB471" s="173">
        <f>IF(AB$3="YES",$R471*AB$4/100,0)</f>
        <v/>
      </c>
      <c r="AC471" s="173">
        <f>$R471*AC$4/100</f>
        <v/>
      </c>
      <c r="AD471" s="172">
        <f>SUM(S471:AC471)</f>
        <v/>
      </c>
      <c r="AE471" s="172">
        <f>R471+AD471</f>
        <v/>
      </c>
      <c r="AF471" s="172">
        <f>IF(E471="Make",AE471,AE471/2)</f>
        <v/>
      </c>
      <c r="AG471" s="172">
        <f>((AF471-MOD(AF471,8))/8)+(IF(MOD(AF471,8)=0,0,IF(MOD(AF471,8)&gt;4,1,0.5)))</f>
        <v/>
      </c>
      <c r="AH471" s="174" t="n"/>
      <c r="AI471" s="174" t="n"/>
      <c r="AJ471" s="175">
        <f>ROUNDUP((AH471+AI471+AG471)/3,0)</f>
        <v/>
      </c>
      <c r="AK471" s="47" t="n"/>
    </row>
    <row r="472" ht="15" customHeight="1">
      <c r="A472" s="83" t="n"/>
      <c r="B472" s="49" t="n"/>
      <c r="C472" s="49" t="n"/>
      <c r="D472" s="49" t="n"/>
      <c r="E472" s="43" t="n"/>
      <c r="F472" s="43" t="n"/>
      <c r="G472" s="44" t="n"/>
      <c r="H472" s="45" t="n"/>
      <c r="I472" s="171" t="n"/>
      <c r="J472" s="171" t="n"/>
      <c r="K472" s="171" t="n"/>
      <c r="L472" s="171" t="n"/>
      <c r="M472" s="171" t="n"/>
      <c r="N472" s="171" t="n"/>
      <c r="O472" s="171" t="n"/>
      <c r="P472" s="171" t="n"/>
      <c r="Q472" s="171" t="n"/>
      <c r="R472" s="172">
        <f>_xlfn.CEILING.MATH(SUM(I472:P472)*Q472)</f>
        <v/>
      </c>
      <c r="S472" s="173">
        <f>IF(S$3="YES",$R472*S$4/100,0)</f>
        <v/>
      </c>
      <c r="T472" s="173">
        <f>IF(T$3="YES",$R472*T$4/100,0)</f>
        <v/>
      </c>
      <c r="U472" s="173">
        <f>IF(U$3="YES",$R472*U$4/100,0)</f>
        <v/>
      </c>
      <c r="V472" s="173">
        <f>IF(V$3="YES",$R472*V$4/100,0)</f>
        <v/>
      </c>
      <c r="W472" s="173">
        <f>IF(W$3="YES",$R472*W$4/100,0)</f>
        <v/>
      </c>
      <c r="X472" s="173">
        <f>IF(X$3="YES",$R472*X$4/100,0)</f>
        <v/>
      </c>
      <c r="Y472" s="173">
        <f>IF(Y$3="YES",$R472*Y$4/100,0)</f>
        <v/>
      </c>
      <c r="Z472" s="173">
        <f>IF(Z$3="YES",$R472*Z$4/100,0)</f>
        <v/>
      </c>
      <c r="AA472" s="173">
        <f>IF(AA$3="YES",$R472*AA$4/100,0)</f>
        <v/>
      </c>
      <c r="AB472" s="173">
        <f>IF(AB$3="YES",$R472*AB$4/100,0)</f>
        <v/>
      </c>
      <c r="AC472" s="173">
        <f>$R472*AC$4/100</f>
        <v/>
      </c>
      <c r="AD472" s="172">
        <f>SUM(S472:AC472)</f>
        <v/>
      </c>
      <c r="AE472" s="172">
        <f>R472+AD472</f>
        <v/>
      </c>
      <c r="AF472" s="172">
        <f>IF(E472="Make",AE472,AE472/2)</f>
        <v/>
      </c>
      <c r="AG472" s="172">
        <f>((AF472-MOD(AF472,8))/8)+(IF(MOD(AF472,8)=0,0,IF(MOD(AF472,8)&gt;4,1,0.5)))</f>
        <v/>
      </c>
      <c r="AH472" s="174" t="n"/>
      <c r="AI472" s="174" t="n"/>
      <c r="AJ472" s="175">
        <f>ROUNDUP((AH472+AI472+AG472)/3,0)</f>
        <v/>
      </c>
      <c r="AK472" s="47" t="n"/>
    </row>
    <row r="473" ht="15" customHeight="1">
      <c r="A473" s="83" t="n"/>
      <c r="B473" s="49" t="n"/>
      <c r="C473" s="49" t="n"/>
      <c r="D473" s="49" t="n"/>
      <c r="E473" s="43" t="n"/>
      <c r="F473" s="43" t="n"/>
      <c r="G473" s="44" t="n"/>
      <c r="H473" s="45" t="n"/>
      <c r="I473" s="171" t="n"/>
      <c r="J473" s="171" t="n"/>
      <c r="K473" s="171" t="n"/>
      <c r="L473" s="171" t="n"/>
      <c r="M473" s="171" t="n"/>
      <c r="N473" s="171" t="n"/>
      <c r="O473" s="171" t="n"/>
      <c r="P473" s="171" t="n"/>
      <c r="Q473" s="171" t="n"/>
      <c r="R473" s="172">
        <f>_xlfn.CEILING.MATH(SUM(I473:P473)*Q473)</f>
        <v/>
      </c>
      <c r="S473" s="173">
        <f>IF(S$3="YES",$R473*S$4/100,0)</f>
        <v/>
      </c>
      <c r="T473" s="173">
        <f>IF(T$3="YES",$R473*T$4/100,0)</f>
        <v/>
      </c>
      <c r="U473" s="173">
        <f>IF(U$3="YES",$R473*U$4/100,0)</f>
        <v/>
      </c>
      <c r="V473" s="173">
        <f>IF(V$3="YES",$R473*V$4/100,0)</f>
        <v/>
      </c>
      <c r="W473" s="173">
        <f>IF(W$3="YES",$R473*W$4/100,0)</f>
        <v/>
      </c>
      <c r="X473" s="173">
        <f>IF(X$3="YES",$R473*X$4/100,0)</f>
        <v/>
      </c>
      <c r="Y473" s="173">
        <f>IF(Y$3="YES",$R473*Y$4/100,0)</f>
        <v/>
      </c>
      <c r="Z473" s="173">
        <f>IF(Z$3="YES",$R473*Z$4/100,0)</f>
        <v/>
      </c>
      <c r="AA473" s="173">
        <f>IF(AA$3="YES",$R473*AA$4/100,0)</f>
        <v/>
      </c>
      <c r="AB473" s="173">
        <f>IF(AB$3="YES",$R473*AB$4/100,0)</f>
        <v/>
      </c>
      <c r="AC473" s="173">
        <f>$R473*AC$4/100</f>
        <v/>
      </c>
      <c r="AD473" s="172">
        <f>SUM(S473:AC473)</f>
        <v/>
      </c>
      <c r="AE473" s="172">
        <f>R473+AD473</f>
        <v/>
      </c>
      <c r="AF473" s="172">
        <f>IF(E473="Make",AE473,AE473/2)</f>
        <v/>
      </c>
      <c r="AG473" s="172">
        <f>((AF473-MOD(AF473,8))/8)+(IF(MOD(AF473,8)=0,0,IF(MOD(AF473,8)&gt;4,1,0.5)))</f>
        <v/>
      </c>
      <c r="AH473" s="174" t="n"/>
      <c r="AI473" s="174" t="n"/>
      <c r="AJ473" s="175">
        <f>ROUNDUP((AH473+AI473+AG473)/3,0)</f>
        <v/>
      </c>
      <c r="AK473" s="47" t="n"/>
    </row>
    <row r="474" ht="15" customHeight="1">
      <c r="A474" s="83" t="n"/>
      <c r="B474" s="49" t="n"/>
      <c r="C474" s="49" t="n"/>
      <c r="D474" s="49" t="n"/>
      <c r="E474" s="43" t="n"/>
      <c r="F474" s="43" t="n"/>
      <c r="G474" s="44" t="n"/>
      <c r="H474" s="45" t="n"/>
      <c r="I474" s="171" t="n"/>
      <c r="J474" s="171" t="n"/>
      <c r="K474" s="171" t="n"/>
      <c r="L474" s="171" t="n"/>
      <c r="M474" s="171" t="n"/>
      <c r="N474" s="171" t="n"/>
      <c r="O474" s="171" t="n"/>
      <c r="P474" s="171" t="n"/>
      <c r="Q474" s="171" t="n"/>
      <c r="R474" s="172">
        <f>_xlfn.CEILING.MATH(SUM(I474:P474)*Q474)</f>
        <v/>
      </c>
      <c r="S474" s="173">
        <f>IF(S$3="YES",$R474*S$4/100,0)</f>
        <v/>
      </c>
      <c r="T474" s="173">
        <f>IF(T$3="YES",$R474*T$4/100,0)</f>
        <v/>
      </c>
      <c r="U474" s="173">
        <f>IF(U$3="YES",$R474*U$4/100,0)</f>
        <v/>
      </c>
      <c r="V474" s="173">
        <f>IF(V$3="YES",$R474*V$4/100,0)</f>
        <v/>
      </c>
      <c r="W474" s="173">
        <f>IF(W$3="YES",$R474*W$4/100,0)</f>
        <v/>
      </c>
      <c r="X474" s="173">
        <f>IF(X$3="YES",$R474*X$4/100,0)</f>
        <v/>
      </c>
      <c r="Y474" s="173">
        <f>IF(Y$3="YES",$R474*Y$4/100,0)</f>
        <v/>
      </c>
      <c r="Z474" s="173">
        <f>IF(Z$3="YES",$R474*Z$4/100,0)</f>
        <v/>
      </c>
      <c r="AA474" s="173">
        <f>IF(AA$3="YES",$R474*AA$4/100,0)</f>
        <v/>
      </c>
      <c r="AB474" s="173">
        <f>IF(AB$3="YES",$R474*AB$4/100,0)</f>
        <v/>
      </c>
      <c r="AC474" s="173">
        <f>$R474*AC$4/100</f>
        <v/>
      </c>
      <c r="AD474" s="172">
        <f>SUM(S474:AC474)</f>
        <v/>
      </c>
      <c r="AE474" s="172">
        <f>R474+AD474</f>
        <v/>
      </c>
      <c r="AF474" s="172">
        <f>IF(E474="Make",AE474,AE474/2)</f>
        <v/>
      </c>
      <c r="AG474" s="172">
        <f>((AF474-MOD(AF474,8))/8)+(IF(MOD(AF474,8)=0,0,IF(MOD(AF474,8)&gt;4,1,0.5)))</f>
        <v/>
      </c>
      <c r="AH474" s="174" t="n"/>
      <c r="AI474" s="174" t="n"/>
      <c r="AJ474" s="175">
        <f>ROUNDUP((AH474+AI474+AG474)/3,0)</f>
        <v/>
      </c>
      <c r="AK474" s="47" t="n"/>
    </row>
    <row r="475" ht="15" customHeight="1">
      <c r="A475" s="83" t="n"/>
      <c r="B475" s="49" t="n"/>
      <c r="C475" s="49" t="n"/>
      <c r="D475" s="49" t="n"/>
      <c r="E475" s="43" t="n"/>
      <c r="F475" s="43" t="n"/>
      <c r="G475" s="44" t="n"/>
      <c r="H475" s="45" t="n"/>
      <c r="I475" s="171" t="n"/>
      <c r="J475" s="171" t="n"/>
      <c r="K475" s="171" t="n"/>
      <c r="L475" s="171" t="n"/>
      <c r="M475" s="171" t="n"/>
      <c r="N475" s="171" t="n"/>
      <c r="O475" s="171" t="n"/>
      <c r="P475" s="171" t="n"/>
      <c r="Q475" s="171" t="n"/>
      <c r="R475" s="172">
        <f>_xlfn.CEILING.MATH(SUM(I475:P475)*Q475)</f>
        <v/>
      </c>
      <c r="S475" s="173">
        <f>IF(S$3="YES",$R475*S$4/100,0)</f>
        <v/>
      </c>
      <c r="T475" s="173">
        <f>IF(T$3="YES",$R475*T$4/100,0)</f>
        <v/>
      </c>
      <c r="U475" s="173">
        <f>IF(U$3="YES",$R475*U$4/100,0)</f>
        <v/>
      </c>
      <c r="V475" s="173">
        <f>IF(V$3="YES",$R475*V$4/100,0)</f>
        <v/>
      </c>
      <c r="W475" s="173">
        <f>IF(W$3="YES",$R475*W$4/100,0)</f>
        <v/>
      </c>
      <c r="X475" s="173">
        <f>IF(X$3="YES",$R475*X$4/100,0)</f>
        <v/>
      </c>
      <c r="Y475" s="173">
        <f>IF(Y$3="YES",$R475*Y$4/100,0)</f>
        <v/>
      </c>
      <c r="Z475" s="173">
        <f>IF(Z$3="YES",$R475*Z$4/100,0)</f>
        <v/>
      </c>
      <c r="AA475" s="173">
        <f>IF(AA$3="YES",$R475*AA$4/100,0)</f>
        <v/>
      </c>
      <c r="AB475" s="173">
        <f>IF(AB$3="YES",$R475*AB$4/100,0)</f>
        <v/>
      </c>
      <c r="AC475" s="173">
        <f>$R475*AC$4/100</f>
        <v/>
      </c>
      <c r="AD475" s="172">
        <f>SUM(S475:AC475)</f>
        <v/>
      </c>
      <c r="AE475" s="172">
        <f>R475+AD475</f>
        <v/>
      </c>
      <c r="AF475" s="172">
        <f>IF(E475="Make",AE475,AE475/2)</f>
        <v/>
      </c>
      <c r="AG475" s="172">
        <f>((AF475-MOD(AF475,8))/8)+(IF(MOD(AF475,8)=0,0,IF(MOD(AF475,8)&gt;4,1,0.5)))</f>
        <v/>
      </c>
      <c r="AH475" s="174" t="n"/>
      <c r="AI475" s="174" t="n"/>
      <c r="AJ475" s="175">
        <f>ROUNDUP((AH475+AI475+AG475)/3,0)</f>
        <v/>
      </c>
      <c r="AK475" s="47" t="n"/>
    </row>
    <row r="476" ht="15" customHeight="1">
      <c r="A476" s="83" t="n"/>
      <c r="B476" s="49" t="n"/>
      <c r="C476" s="49" t="n"/>
      <c r="D476" s="49" t="n"/>
      <c r="E476" s="43" t="n"/>
      <c r="F476" s="43" t="n"/>
      <c r="G476" s="44" t="n"/>
      <c r="H476" s="45" t="n"/>
      <c r="I476" s="171" t="n"/>
      <c r="J476" s="171" t="n"/>
      <c r="K476" s="171" t="n"/>
      <c r="L476" s="171" t="n"/>
      <c r="M476" s="171" t="n"/>
      <c r="N476" s="171" t="n"/>
      <c r="O476" s="171" t="n"/>
      <c r="P476" s="171" t="n"/>
      <c r="Q476" s="171" t="n"/>
      <c r="R476" s="172">
        <f>_xlfn.CEILING.MATH(SUM(I476:P476)*Q476)</f>
        <v/>
      </c>
      <c r="S476" s="173">
        <f>IF(S$3="YES",$R476*S$4/100,0)</f>
        <v/>
      </c>
      <c r="T476" s="173">
        <f>IF(T$3="YES",$R476*T$4/100,0)</f>
        <v/>
      </c>
      <c r="U476" s="173">
        <f>IF(U$3="YES",$R476*U$4/100,0)</f>
        <v/>
      </c>
      <c r="V476" s="173">
        <f>IF(V$3="YES",$R476*V$4/100,0)</f>
        <v/>
      </c>
      <c r="W476" s="173">
        <f>IF(W$3="YES",$R476*W$4/100,0)</f>
        <v/>
      </c>
      <c r="X476" s="173">
        <f>IF(X$3="YES",$R476*X$4/100,0)</f>
        <v/>
      </c>
      <c r="Y476" s="173">
        <f>IF(Y$3="YES",$R476*Y$4/100,0)</f>
        <v/>
      </c>
      <c r="Z476" s="173">
        <f>IF(Z$3="YES",$R476*Z$4/100,0)</f>
        <v/>
      </c>
      <c r="AA476" s="173">
        <f>IF(AA$3="YES",$R476*AA$4/100,0)</f>
        <v/>
      </c>
      <c r="AB476" s="173">
        <f>IF(AB$3="YES",$R476*AB$4/100,0)</f>
        <v/>
      </c>
      <c r="AC476" s="173">
        <f>$R476*AC$4/100</f>
        <v/>
      </c>
      <c r="AD476" s="172">
        <f>SUM(S476:AC476)</f>
        <v/>
      </c>
      <c r="AE476" s="172">
        <f>R476+AD476</f>
        <v/>
      </c>
      <c r="AF476" s="172">
        <f>IF(E476="Make",AE476,AE476/2)</f>
        <v/>
      </c>
      <c r="AG476" s="172">
        <f>((AF476-MOD(AF476,8))/8)+(IF(MOD(AF476,8)=0,0,IF(MOD(AF476,8)&gt;4,1,0.5)))</f>
        <v/>
      </c>
      <c r="AH476" s="174" t="n"/>
      <c r="AI476" s="174" t="n"/>
      <c r="AJ476" s="175">
        <f>ROUNDUP((AH476+AI476+AG476)/3,0)</f>
        <v/>
      </c>
      <c r="AK476" s="47" t="n"/>
    </row>
    <row r="477" ht="15" customHeight="1">
      <c r="A477" s="83" t="n"/>
      <c r="B477" s="49" t="n"/>
      <c r="C477" s="49" t="n"/>
      <c r="D477" s="49" t="n"/>
      <c r="E477" s="43" t="n"/>
      <c r="F477" s="43" t="n"/>
      <c r="G477" s="44" t="n"/>
      <c r="H477" s="45" t="n"/>
      <c r="I477" s="171" t="n"/>
      <c r="J477" s="171" t="n"/>
      <c r="K477" s="171" t="n"/>
      <c r="L477" s="171" t="n"/>
      <c r="M477" s="171" t="n"/>
      <c r="N477" s="171" t="n"/>
      <c r="O477" s="171" t="n"/>
      <c r="P477" s="171" t="n"/>
      <c r="Q477" s="171" t="n"/>
      <c r="R477" s="172">
        <f>_xlfn.CEILING.MATH(SUM(I477:P477)*Q477)</f>
        <v/>
      </c>
      <c r="S477" s="173">
        <f>IF(S$3="YES",$R477*S$4/100,0)</f>
        <v/>
      </c>
      <c r="T477" s="173">
        <f>IF(T$3="YES",$R477*T$4/100,0)</f>
        <v/>
      </c>
      <c r="U477" s="173">
        <f>IF(U$3="YES",$R477*U$4/100,0)</f>
        <v/>
      </c>
      <c r="V477" s="173">
        <f>IF(V$3="YES",$R477*V$4/100,0)</f>
        <v/>
      </c>
      <c r="W477" s="173">
        <f>IF(W$3="YES",$R477*W$4/100,0)</f>
        <v/>
      </c>
      <c r="X477" s="173">
        <f>IF(X$3="YES",$R477*X$4/100,0)</f>
        <v/>
      </c>
      <c r="Y477" s="173">
        <f>IF(Y$3="YES",$R477*Y$4/100,0)</f>
        <v/>
      </c>
      <c r="Z477" s="173">
        <f>IF(Z$3="YES",$R477*Z$4/100,0)</f>
        <v/>
      </c>
      <c r="AA477" s="173">
        <f>IF(AA$3="YES",$R477*AA$4/100,0)</f>
        <v/>
      </c>
      <c r="AB477" s="173">
        <f>IF(AB$3="YES",$R477*AB$4/100,0)</f>
        <v/>
      </c>
      <c r="AC477" s="173">
        <f>$R477*AC$4/100</f>
        <v/>
      </c>
      <c r="AD477" s="172">
        <f>SUM(S477:AC477)</f>
        <v/>
      </c>
      <c r="AE477" s="172">
        <f>R477+AD477</f>
        <v/>
      </c>
      <c r="AF477" s="172">
        <f>IF(E477="Make",AE477,AE477/2)</f>
        <v/>
      </c>
      <c r="AG477" s="172">
        <f>((AF477-MOD(AF477,8))/8)+(IF(MOD(AF477,8)=0,0,IF(MOD(AF477,8)&gt;4,1,0.5)))</f>
        <v/>
      </c>
      <c r="AH477" s="174" t="n"/>
      <c r="AI477" s="174" t="n"/>
      <c r="AJ477" s="175">
        <f>ROUNDUP((AH477+AI477+AG477)/3,0)</f>
        <v/>
      </c>
      <c r="AK477" s="47" t="n"/>
    </row>
    <row r="478" ht="15" customHeight="1">
      <c r="A478" s="83" t="n"/>
      <c r="B478" s="49" t="n"/>
      <c r="C478" s="49" t="n"/>
      <c r="D478" s="49" t="n"/>
      <c r="E478" s="43" t="n"/>
      <c r="F478" s="43" t="n"/>
      <c r="G478" s="44" t="n"/>
      <c r="H478" s="45" t="n"/>
      <c r="I478" s="171" t="n"/>
      <c r="J478" s="171" t="n"/>
      <c r="K478" s="171" t="n"/>
      <c r="L478" s="171" t="n"/>
      <c r="M478" s="171" t="n"/>
      <c r="N478" s="171" t="n"/>
      <c r="O478" s="171" t="n"/>
      <c r="P478" s="171" t="n"/>
      <c r="Q478" s="171" t="n"/>
      <c r="R478" s="172">
        <f>_xlfn.CEILING.MATH(SUM(I478:P478)*Q478)</f>
        <v/>
      </c>
      <c r="S478" s="173">
        <f>IF(S$3="YES",$R478*S$4/100,0)</f>
        <v/>
      </c>
      <c r="T478" s="173">
        <f>IF(T$3="YES",$R478*T$4/100,0)</f>
        <v/>
      </c>
      <c r="U478" s="173">
        <f>IF(U$3="YES",$R478*U$4/100,0)</f>
        <v/>
      </c>
      <c r="V478" s="173">
        <f>IF(V$3="YES",$R478*V$4/100,0)</f>
        <v/>
      </c>
      <c r="W478" s="173">
        <f>IF(W$3="YES",$R478*W$4/100,0)</f>
        <v/>
      </c>
      <c r="X478" s="173">
        <f>IF(X$3="YES",$R478*X$4/100,0)</f>
        <v/>
      </c>
      <c r="Y478" s="173">
        <f>IF(Y$3="YES",$R478*Y$4/100,0)</f>
        <v/>
      </c>
      <c r="Z478" s="173">
        <f>IF(Z$3="YES",$R478*Z$4/100,0)</f>
        <v/>
      </c>
      <c r="AA478" s="173">
        <f>IF(AA$3="YES",$R478*AA$4/100,0)</f>
        <v/>
      </c>
      <c r="AB478" s="173">
        <f>IF(AB$3="YES",$R478*AB$4/100,0)</f>
        <v/>
      </c>
      <c r="AC478" s="173">
        <f>$R478*AC$4/100</f>
        <v/>
      </c>
      <c r="AD478" s="172">
        <f>SUM(S478:AC478)</f>
        <v/>
      </c>
      <c r="AE478" s="172">
        <f>R478+AD478</f>
        <v/>
      </c>
      <c r="AF478" s="172">
        <f>IF(E478="Make",AE478,AE478/2)</f>
        <v/>
      </c>
      <c r="AG478" s="172">
        <f>((AF478-MOD(AF478,8))/8)+(IF(MOD(AF478,8)=0,0,IF(MOD(AF478,8)&gt;4,1,0.5)))</f>
        <v/>
      </c>
      <c r="AH478" s="174" t="n"/>
      <c r="AI478" s="174" t="n"/>
      <c r="AJ478" s="175">
        <f>ROUNDUP((AH478+AI478+AG478)/3,0)</f>
        <v/>
      </c>
      <c r="AK478" s="47" t="n"/>
    </row>
    <row r="479" ht="15" customHeight="1">
      <c r="A479" s="83" t="n"/>
      <c r="B479" s="49" t="n"/>
      <c r="C479" s="49" t="n"/>
      <c r="D479" s="49" t="n"/>
      <c r="E479" s="43" t="n"/>
      <c r="F479" s="43" t="n"/>
      <c r="G479" s="44" t="n"/>
      <c r="H479" s="45" t="n"/>
      <c r="I479" s="171" t="n"/>
      <c r="J479" s="171" t="n"/>
      <c r="K479" s="171" t="n"/>
      <c r="L479" s="171" t="n"/>
      <c r="M479" s="171" t="n"/>
      <c r="N479" s="171" t="n"/>
      <c r="O479" s="171" t="n"/>
      <c r="P479" s="171" t="n"/>
      <c r="Q479" s="171" t="n"/>
      <c r="R479" s="172">
        <f>_xlfn.CEILING.MATH(SUM(I479:P479)*Q479)</f>
        <v/>
      </c>
      <c r="S479" s="173">
        <f>IF(S$3="YES",$R479*S$4/100,0)</f>
        <v/>
      </c>
      <c r="T479" s="173">
        <f>IF(T$3="YES",$R479*T$4/100,0)</f>
        <v/>
      </c>
      <c r="U479" s="173">
        <f>IF(U$3="YES",$R479*U$4/100,0)</f>
        <v/>
      </c>
      <c r="V479" s="173">
        <f>IF(V$3="YES",$R479*V$4/100,0)</f>
        <v/>
      </c>
      <c r="W479" s="173">
        <f>IF(W$3="YES",$R479*W$4/100,0)</f>
        <v/>
      </c>
      <c r="X479" s="173">
        <f>IF(X$3="YES",$R479*X$4/100,0)</f>
        <v/>
      </c>
      <c r="Y479" s="173">
        <f>IF(Y$3="YES",$R479*Y$4/100,0)</f>
        <v/>
      </c>
      <c r="Z479" s="173">
        <f>IF(Z$3="YES",$R479*Z$4/100,0)</f>
        <v/>
      </c>
      <c r="AA479" s="173">
        <f>IF(AA$3="YES",$R479*AA$4/100,0)</f>
        <v/>
      </c>
      <c r="AB479" s="173">
        <f>IF(AB$3="YES",$R479*AB$4/100,0)</f>
        <v/>
      </c>
      <c r="AC479" s="173">
        <f>$R479*AC$4/100</f>
        <v/>
      </c>
      <c r="AD479" s="172">
        <f>SUM(S479:AC479)</f>
        <v/>
      </c>
      <c r="AE479" s="172">
        <f>R479+AD479</f>
        <v/>
      </c>
      <c r="AF479" s="172">
        <f>IF(E479="Make",AE479,AE479/2)</f>
        <v/>
      </c>
      <c r="AG479" s="172">
        <f>((AF479-MOD(AF479,8))/8)+(IF(MOD(AF479,8)=0,0,IF(MOD(AF479,8)&gt;4,1,0.5)))</f>
        <v/>
      </c>
      <c r="AH479" s="174" t="n"/>
      <c r="AI479" s="174" t="n"/>
      <c r="AJ479" s="175">
        <f>ROUNDUP((AH479+AI479+AG479)/3,0)</f>
        <v/>
      </c>
      <c r="AK479" s="47" t="n"/>
    </row>
    <row r="480" ht="15" customHeight="1">
      <c r="A480" s="83" t="n"/>
      <c r="B480" s="49" t="n"/>
      <c r="C480" s="49" t="n"/>
      <c r="D480" s="49" t="n"/>
      <c r="E480" s="43" t="n"/>
      <c r="F480" s="43" t="n"/>
      <c r="G480" s="44" t="n"/>
      <c r="H480" s="45" t="n"/>
      <c r="I480" s="171" t="n"/>
      <c r="J480" s="171" t="n"/>
      <c r="K480" s="171" t="n"/>
      <c r="L480" s="171" t="n"/>
      <c r="M480" s="171" t="n"/>
      <c r="N480" s="171" t="n"/>
      <c r="O480" s="171" t="n"/>
      <c r="P480" s="171" t="n"/>
      <c r="Q480" s="171" t="n"/>
      <c r="R480" s="172">
        <f>_xlfn.CEILING.MATH(SUM(I480:P480)*Q480)</f>
        <v/>
      </c>
      <c r="S480" s="173">
        <f>IF(S$3="YES",$R480*S$4/100,0)</f>
        <v/>
      </c>
      <c r="T480" s="173">
        <f>IF(T$3="YES",$R480*T$4/100,0)</f>
        <v/>
      </c>
      <c r="U480" s="173">
        <f>IF(U$3="YES",$R480*U$4/100,0)</f>
        <v/>
      </c>
      <c r="V480" s="173">
        <f>IF(V$3="YES",$R480*V$4/100,0)</f>
        <v/>
      </c>
      <c r="W480" s="173">
        <f>IF(W$3="YES",$R480*W$4/100,0)</f>
        <v/>
      </c>
      <c r="X480" s="173">
        <f>IF(X$3="YES",$R480*X$4/100,0)</f>
        <v/>
      </c>
      <c r="Y480" s="173">
        <f>IF(Y$3="YES",$R480*Y$4/100,0)</f>
        <v/>
      </c>
      <c r="Z480" s="173">
        <f>IF(Z$3="YES",$R480*Z$4/100,0)</f>
        <v/>
      </c>
      <c r="AA480" s="173">
        <f>IF(AA$3="YES",$R480*AA$4/100,0)</f>
        <v/>
      </c>
      <c r="AB480" s="173">
        <f>IF(AB$3="YES",$R480*AB$4/100,0)</f>
        <v/>
      </c>
      <c r="AC480" s="173">
        <f>$R480*AC$4/100</f>
        <v/>
      </c>
      <c r="AD480" s="172">
        <f>SUM(S480:AC480)</f>
        <v/>
      </c>
      <c r="AE480" s="172">
        <f>R480+AD480</f>
        <v/>
      </c>
      <c r="AF480" s="172">
        <f>IF(E480="Make",AE480,AE480/2)</f>
        <v/>
      </c>
      <c r="AG480" s="172">
        <f>((AF480-MOD(AF480,8))/8)+(IF(MOD(AF480,8)=0,0,IF(MOD(AF480,8)&gt;4,1,0.5)))</f>
        <v/>
      </c>
      <c r="AH480" s="174" t="n"/>
      <c r="AI480" s="174" t="n"/>
      <c r="AJ480" s="175">
        <f>ROUNDUP((AH480+AI480+AG480)/3,0)</f>
        <v/>
      </c>
      <c r="AK480" s="47" t="n"/>
    </row>
    <row r="481" ht="15" customHeight="1">
      <c r="A481" s="83" t="n"/>
      <c r="B481" s="49" t="n"/>
      <c r="C481" s="49" t="n"/>
      <c r="D481" s="49" t="n"/>
      <c r="E481" s="43" t="n"/>
      <c r="F481" s="43" t="n"/>
      <c r="G481" s="44" t="n"/>
      <c r="H481" s="45" t="n"/>
      <c r="I481" s="171" t="n"/>
      <c r="J481" s="171" t="n"/>
      <c r="K481" s="171" t="n"/>
      <c r="L481" s="171" t="n"/>
      <c r="M481" s="171" t="n"/>
      <c r="N481" s="171" t="n"/>
      <c r="O481" s="171" t="n"/>
      <c r="P481" s="171" t="n"/>
      <c r="Q481" s="171" t="n"/>
      <c r="R481" s="172">
        <f>_xlfn.CEILING.MATH(SUM(I481:P481)*Q481)</f>
        <v/>
      </c>
      <c r="S481" s="173">
        <f>IF(S$3="YES",$R481*S$4/100,0)</f>
        <v/>
      </c>
      <c r="T481" s="173">
        <f>IF(T$3="YES",$R481*T$4/100,0)</f>
        <v/>
      </c>
      <c r="U481" s="173">
        <f>IF(U$3="YES",$R481*U$4/100,0)</f>
        <v/>
      </c>
      <c r="V481" s="173">
        <f>IF(V$3="YES",$R481*V$4/100,0)</f>
        <v/>
      </c>
      <c r="W481" s="173">
        <f>IF(W$3="YES",$R481*W$4/100,0)</f>
        <v/>
      </c>
      <c r="X481" s="173">
        <f>IF(X$3="YES",$R481*X$4/100,0)</f>
        <v/>
      </c>
      <c r="Y481" s="173">
        <f>IF(Y$3="YES",$R481*Y$4/100,0)</f>
        <v/>
      </c>
      <c r="Z481" s="173">
        <f>IF(Z$3="YES",$R481*Z$4/100,0)</f>
        <v/>
      </c>
      <c r="AA481" s="173">
        <f>IF(AA$3="YES",$R481*AA$4/100,0)</f>
        <v/>
      </c>
      <c r="AB481" s="173">
        <f>IF(AB$3="YES",$R481*AB$4/100,0)</f>
        <v/>
      </c>
      <c r="AC481" s="173">
        <f>$R481*AC$4/100</f>
        <v/>
      </c>
      <c r="AD481" s="172">
        <f>SUM(S481:AC481)</f>
        <v/>
      </c>
      <c r="AE481" s="172">
        <f>R481+AD481</f>
        <v/>
      </c>
      <c r="AF481" s="172">
        <f>IF(E481="Make",AE481,AE481/2)</f>
        <v/>
      </c>
      <c r="AG481" s="172">
        <f>((AF481-MOD(AF481,8))/8)+(IF(MOD(AF481,8)=0,0,IF(MOD(AF481,8)&gt;4,1,0.5)))</f>
        <v/>
      </c>
      <c r="AH481" s="174" t="n"/>
      <c r="AI481" s="174" t="n"/>
      <c r="AJ481" s="175">
        <f>ROUNDUP((AH481+AI481+AG481)/3,0)</f>
        <v/>
      </c>
      <c r="AK481" s="47" t="n"/>
    </row>
    <row r="482" ht="15" customHeight="1">
      <c r="A482" s="83" t="n"/>
      <c r="B482" s="49" t="n"/>
      <c r="C482" s="49" t="n"/>
      <c r="D482" s="49" t="n"/>
      <c r="E482" s="43" t="n"/>
      <c r="F482" s="43" t="n"/>
      <c r="G482" s="44" t="n"/>
      <c r="H482" s="45" t="n"/>
      <c r="I482" s="171" t="n"/>
      <c r="J482" s="171" t="n"/>
      <c r="K482" s="171" t="n"/>
      <c r="L482" s="171" t="n"/>
      <c r="M482" s="171" t="n"/>
      <c r="N482" s="171" t="n"/>
      <c r="O482" s="171" t="n"/>
      <c r="P482" s="171" t="n"/>
      <c r="Q482" s="171" t="n"/>
      <c r="R482" s="172">
        <f>_xlfn.CEILING.MATH(SUM(I482:P482)*Q482)</f>
        <v/>
      </c>
      <c r="S482" s="173">
        <f>IF(S$3="YES",$R482*S$4/100,0)</f>
        <v/>
      </c>
      <c r="T482" s="173">
        <f>IF(T$3="YES",$R482*T$4/100,0)</f>
        <v/>
      </c>
      <c r="U482" s="173">
        <f>IF(U$3="YES",$R482*U$4/100,0)</f>
        <v/>
      </c>
      <c r="V482" s="173">
        <f>IF(V$3="YES",$R482*V$4/100,0)</f>
        <v/>
      </c>
      <c r="W482" s="173">
        <f>IF(W$3="YES",$R482*W$4/100,0)</f>
        <v/>
      </c>
      <c r="X482" s="173">
        <f>IF(X$3="YES",$R482*X$4/100,0)</f>
        <v/>
      </c>
      <c r="Y482" s="173">
        <f>IF(Y$3="YES",$R482*Y$4/100,0)</f>
        <v/>
      </c>
      <c r="Z482" s="173">
        <f>IF(Z$3="YES",$R482*Z$4/100,0)</f>
        <v/>
      </c>
      <c r="AA482" s="173">
        <f>IF(AA$3="YES",$R482*AA$4/100,0)</f>
        <v/>
      </c>
      <c r="AB482" s="173">
        <f>IF(AB$3="YES",$R482*AB$4/100,0)</f>
        <v/>
      </c>
      <c r="AC482" s="173">
        <f>$R482*AC$4/100</f>
        <v/>
      </c>
      <c r="AD482" s="172">
        <f>SUM(S482:AC482)</f>
        <v/>
      </c>
      <c r="AE482" s="172">
        <f>R482+AD482</f>
        <v/>
      </c>
      <c r="AF482" s="172">
        <f>IF(E482="Make",AE482,AE482/2)</f>
        <v/>
      </c>
      <c r="AG482" s="172">
        <f>((AF482-MOD(AF482,8))/8)+(IF(MOD(AF482,8)=0,0,IF(MOD(AF482,8)&gt;4,1,0.5)))</f>
        <v/>
      </c>
      <c r="AH482" s="174" t="n"/>
      <c r="AI482" s="174" t="n"/>
      <c r="AJ482" s="175">
        <f>ROUNDUP((AH482+AI482+AG482)/3,0)</f>
        <v/>
      </c>
      <c r="AK482" s="47" t="n"/>
    </row>
    <row r="483" ht="15" customHeight="1">
      <c r="A483" s="83" t="n"/>
      <c r="B483" s="49" t="n"/>
      <c r="C483" s="49" t="n"/>
      <c r="D483" s="49" t="n"/>
      <c r="E483" s="43" t="n"/>
      <c r="F483" s="43" t="n"/>
      <c r="G483" s="44" t="n"/>
      <c r="H483" s="45" t="n"/>
      <c r="I483" s="171" t="n"/>
      <c r="J483" s="171" t="n"/>
      <c r="K483" s="171" t="n"/>
      <c r="L483" s="171" t="n"/>
      <c r="M483" s="171" t="n"/>
      <c r="N483" s="171" t="n"/>
      <c r="O483" s="171" t="n"/>
      <c r="P483" s="171" t="n"/>
      <c r="Q483" s="171" t="n"/>
      <c r="R483" s="172">
        <f>_xlfn.CEILING.MATH(SUM(I483:P483)*Q483)</f>
        <v/>
      </c>
      <c r="S483" s="173">
        <f>IF(S$3="YES",$R483*S$4/100,0)</f>
        <v/>
      </c>
      <c r="T483" s="173">
        <f>IF(T$3="YES",$R483*T$4/100,0)</f>
        <v/>
      </c>
      <c r="U483" s="173">
        <f>IF(U$3="YES",$R483*U$4/100,0)</f>
        <v/>
      </c>
      <c r="V483" s="173">
        <f>IF(V$3="YES",$R483*V$4/100,0)</f>
        <v/>
      </c>
      <c r="W483" s="173">
        <f>IF(W$3="YES",$R483*W$4/100,0)</f>
        <v/>
      </c>
      <c r="X483" s="173">
        <f>IF(X$3="YES",$R483*X$4/100,0)</f>
        <v/>
      </c>
      <c r="Y483" s="173">
        <f>IF(Y$3="YES",$R483*Y$4/100,0)</f>
        <v/>
      </c>
      <c r="Z483" s="173">
        <f>IF(Z$3="YES",$R483*Z$4/100,0)</f>
        <v/>
      </c>
      <c r="AA483" s="173">
        <f>IF(AA$3="YES",$R483*AA$4/100,0)</f>
        <v/>
      </c>
      <c r="AB483" s="173">
        <f>IF(AB$3="YES",$R483*AB$4/100,0)</f>
        <v/>
      </c>
      <c r="AC483" s="173">
        <f>$R483*AC$4/100</f>
        <v/>
      </c>
      <c r="AD483" s="172">
        <f>SUM(S483:AC483)</f>
        <v/>
      </c>
      <c r="AE483" s="172">
        <f>R483+AD483</f>
        <v/>
      </c>
      <c r="AF483" s="172">
        <f>IF(E483="Make",AE483,AE483/2)</f>
        <v/>
      </c>
      <c r="AG483" s="172">
        <f>((AF483-MOD(AF483,8))/8)+(IF(MOD(AF483,8)=0,0,IF(MOD(AF483,8)&gt;4,1,0.5)))</f>
        <v/>
      </c>
      <c r="AH483" s="174" t="n"/>
      <c r="AI483" s="174" t="n"/>
      <c r="AJ483" s="175">
        <f>ROUNDUP((AH483+AI483+AG483)/3,0)</f>
        <v/>
      </c>
      <c r="AK483" s="47" t="n"/>
    </row>
    <row r="484" ht="15" customHeight="1">
      <c r="A484" s="83" t="n"/>
      <c r="B484" s="49" t="n"/>
      <c r="C484" s="49" t="n"/>
      <c r="D484" s="49" t="n"/>
      <c r="E484" s="43" t="n"/>
      <c r="F484" s="43" t="n"/>
      <c r="G484" s="44" t="n"/>
      <c r="H484" s="45" t="n"/>
      <c r="I484" s="171" t="n"/>
      <c r="J484" s="171" t="n"/>
      <c r="K484" s="171" t="n"/>
      <c r="L484" s="171" t="n"/>
      <c r="M484" s="171" t="n"/>
      <c r="N484" s="171" t="n"/>
      <c r="O484" s="171" t="n"/>
      <c r="P484" s="171" t="n"/>
      <c r="Q484" s="171" t="n"/>
      <c r="R484" s="172">
        <f>_xlfn.CEILING.MATH(SUM(I484:P484)*Q484)</f>
        <v/>
      </c>
      <c r="S484" s="173">
        <f>IF(S$3="YES",$R484*S$4/100,0)</f>
        <v/>
      </c>
      <c r="T484" s="173">
        <f>IF(T$3="YES",$R484*T$4/100,0)</f>
        <v/>
      </c>
      <c r="U484" s="173">
        <f>IF(U$3="YES",$R484*U$4/100,0)</f>
        <v/>
      </c>
      <c r="V484" s="173">
        <f>IF(V$3="YES",$R484*V$4/100,0)</f>
        <v/>
      </c>
      <c r="W484" s="173">
        <f>IF(W$3="YES",$R484*W$4/100,0)</f>
        <v/>
      </c>
      <c r="X484" s="173">
        <f>IF(X$3="YES",$R484*X$4/100,0)</f>
        <v/>
      </c>
      <c r="Y484" s="173">
        <f>IF(Y$3="YES",$R484*Y$4/100,0)</f>
        <v/>
      </c>
      <c r="Z484" s="173">
        <f>IF(Z$3="YES",$R484*Z$4/100,0)</f>
        <v/>
      </c>
      <c r="AA484" s="173">
        <f>IF(AA$3="YES",$R484*AA$4/100,0)</f>
        <v/>
      </c>
      <c r="AB484" s="173">
        <f>IF(AB$3="YES",$R484*AB$4/100,0)</f>
        <v/>
      </c>
      <c r="AC484" s="173">
        <f>$R484*AC$4/100</f>
        <v/>
      </c>
      <c r="AD484" s="172">
        <f>SUM(S484:AC484)</f>
        <v/>
      </c>
      <c r="AE484" s="172">
        <f>R484+AD484</f>
        <v/>
      </c>
      <c r="AF484" s="172">
        <f>IF(E484="Make",AE484,AE484/2)</f>
        <v/>
      </c>
      <c r="AG484" s="172">
        <f>((AF484-MOD(AF484,8))/8)+(IF(MOD(AF484,8)=0,0,IF(MOD(AF484,8)&gt;4,1,0.5)))</f>
        <v/>
      </c>
      <c r="AH484" s="174" t="n"/>
      <c r="AI484" s="174" t="n"/>
      <c r="AJ484" s="175">
        <f>ROUNDUP((AH484+AI484+AG484)/3,0)</f>
        <v/>
      </c>
      <c r="AK484" s="47" t="n"/>
    </row>
    <row r="485" ht="15" customHeight="1">
      <c r="A485" s="83" t="n"/>
      <c r="B485" s="49" t="n"/>
      <c r="C485" s="49" t="n"/>
      <c r="D485" s="49" t="n"/>
      <c r="E485" s="43" t="n"/>
      <c r="F485" s="43" t="n"/>
      <c r="G485" s="44" t="n"/>
      <c r="H485" s="45" t="n"/>
      <c r="I485" s="171" t="n"/>
      <c r="J485" s="171" t="n"/>
      <c r="K485" s="171" t="n"/>
      <c r="L485" s="171" t="n"/>
      <c r="M485" s="171" t="n"/>
      <c r="N485" s="171" t="n"/>
      <c r="O485" s="171" t="n"/>
      <c r="P485" s="171" t="n"/>
      <c r="Q485" s="171" t="n"/>
      <c r="R485" s="172">
        <f>_xlfn.CEILING.MATH(SUM(I485:P485)*Q485)</f>
        <v/>
      </c>
      <c r="S485" s="173">
        <f>IF(S$3="YES",$R485*S$4/100,0)</f>
        <v/>
      </c>
      <c r="T485" s="173">
        <f>IF(T$3="YES",$R485*T$4/100,0)</f>
        <v/>
      </c>
      <c r="U485" s="173">
        <f>IF(U$3="YES",$R485*U$4/100,0)</f>
        <v/>
      </c>
      <c r="V485" s="173">
        <f>IF(V$3="YES",$R485*V$4/100,0)</f>
        <v/>
      </c>
      <c r="W485" s="173">
        <f>IF(W$3="YES",$R485*W$4/100,0)</f>
        <v/>
      </c>
      <c r="X485" s="173">
        <f>IF(X$3="YES",$R485*X$4/100,0)</f>
        <v/>
      </c>
      <c r="Y485" s="173">
        <f>IF(Y$3="YES",$R485*Y$4/100,0)</f>
        <v/>
      </c>
      <c r="Z485" s="173">
        <f>IF(Z$3="YES",$R485*Z$4/100,0)</f>
        <v/>
      </c>
      <c r="AA485" s="173">
        <f>IF(AA$3="YES",$R485*AA$4/100,0)</f>
        <v/>
      </c>
      <c r="AB485" s="173">
        <f>IF(AB$3="YES",$R485*AB$4/100,0)</f>
        <v/>
      </c>
      <c r="AC485" s="173">
        <f>$R485*AC$4/100</f>
        <v/>
      </c>
      <c r="AD485" s="172">
        <f>SUM(S485:AC485)</f>
        <v/>
      </c>
      <c r="AE485" s="172">
        <f>R485+AD485</f>
        <v/>
      </c>
      <c r="AF485" s="172">
        <f>IF(E485="Make",AE485,AE485/2)</f>
        <v/>
      </c>
      <c r="AG485" s="172">
        <f>((AF485-MOD(AF485,8))/8)+(IF(MOD(AF485,8)=0,0,IF(MOD(AF485,8)&gt;4,1,0.5)))</f>
        <v/>
      </c>
      <c r="AH485" s="174" t="n"/>
      <c r="AI485" s="174" t="n"/>
      <c r="AJ485" s="175">
        <f>ROUNDUP((AH485+AI485+AG485)/3,0)</f>
        <v/>
      </c>
      <c r="AK485" s="47" t="n"/>
    </row>
    <row r="486" ht="15" customHeight="1">
      <c r="A486" s="83" t="n"/>
      <c r="B486" s="49" t="n"/>
      <c r="C486" s="49" t="n"/>
      <c r="D486" s="49" t="n"/>
      <c r="E486" s="43" t="n"/>
      <c r="F486" s="43" t="n"/>
      <c r="G486" s="44" t="n"/>
      <c r="H486" s="45" t="n"/>
      <c r="I486" s="171" t="n"/>
      <c r="J486" s="171" t="n"/>
      <c r="K486" s="171" t="n"/>
      <c r="L486" s="171" t="n"/>
      <c r="M486" s="171" t="n"/>
      <c r="N486" s="171" t="n"/>
      <c r="O486" s="171" t="n"/>
      <c r="P486" s="171" t="n"/>
      <c r="Q486" s="171" t="n"/>
      <c r="R486" s="172">
        <f>_xlfn.CEILING.MATH(SUM(I486:P486)*Q486)</f>
        <v/>
      </c>
      <c r="S486" s="173">
        <f>IF(S$3="YES",$R486*S$4/100,0)</f>
        <v/>
      </c>
      <c r="T486" s="173">
        <f>IF(T$3="YES",$R486*T$4/100,0)</f>
        <v/>
      </c>
      <c r="U486" s="173">
        <f>IF(U$3="YES",$R486*U$4/100,0)</f>
        <v/>
      </c>
      <c r="V486" s="173">
        <f>IF(V$3="YES",$R486*V$4/100,0)</f>
        <v/>
      </c>
      <c r="W486" s="173">
        <f>IF(W$3="YES",$R486*W$4/100,0)</f>
        <v/>
      </c>
      <c r="X486" s="173">
        <f>IF(X$3="YES",$R486*X$4/100,0)</f>
        <v/>
      </c>
      <c r="Y486" s="173">
        <f>IF(Y$3="YES",$R486*Y$4/100,0)</f>
        <v/>
      </c>
      <c r="Z486" s="173">
        <f>IF(Z$3="YES",$R486*Z$4/100,0)</f>
        <v/>
      </c>
      <c r="AA486" s="173">
        <f>IF(AA$3="YES",$R486*AA$4/100,0)</f>
        <v/>
      </c>
      <c r="AB486" s="173">
        <f>IF(AB$3="YES",$R486*AB$4/100,0)</f>
        <v/>
      </c>
      <c r="AC486" s="173">
        <f>$R486*AC$4/100</f>
        <v/>
      </c>
      <c r="AD486" s="172">
        <f>SUM(S486:AC486)</f>
        <v/>
      </c>
      <c r="AE486" s="172">
        <f>R486+AD486</f>
        <v/>
      </c>
      <c r="AF486" s="172">
        <f>IF(E486="Make",AE486,AE486/2)</f>
        <v/>
      </c>
      <c r="AG486" s="172">
        <f>((AF486-MOD(AF486,8))/8)+(IF(MOD(AF486,8)=0,0,IF(MOD(AF486,8)&gt;4,1,0.5)))</f>
        <v/>
      </c>
      <c r="AH486" s="174" t="n"/>
      <c r="AI486" s="174" t="n"/>
      <c r="AJ486" s="175">
        <f>ROUNDUP((AH486+AI486+AG486)/3,0)</f>
        <v/>
      </c>
      <c r="AK486" s="47" t="n"/>
    </row>
    <row r="487" ht="15" customHeight="1">
      <c r="A487" s="83" t="n"/>
      <c r="B487" s="49" t="n"/>
      <c r="C487" s="49" t="n"/>
      <c r="D487" s="49" t="n"/>
      <c r="E487" s="43" t="n"/>
      <c r="F487" s="43" t="n"/>
      <c r="G487" s="44" t="n"/>
      <c r="H487" s="45" t="n"/>
      <c r="I487" s="171" t="n"/>
      <c r="J487" s="171" t="n"/>
      <c r="K487" s="171" t="n"/>
      <c r="L487" s="171" t="n"/>
      <c r="M487" s="171" t="n"/>
      <c r="N487" s="171" t="n"/>
      <c r="O487" s="171" t="n"/>
      <c r="P487" s="171" t="n"/>
      <c r="Q487" s="171" t="n"/>
      <c r="R487" s="172">
        <f>_xlfn.CEILING.MATH(SUM(I487:P487)*Q487)</f>
        <v/>
      </c>
      <c r="S487" s="173">
        <f>IF(S$3="YES",$R487*S$4/100,0)</f>
        <v/>
      </c>
      <c r="T487" s="173">
        <f>IF(T$3="YES",$R487*T$4/100,0)</f>
        <v/>
      </c>
      <c r="U487" s="173">
        <f>IF(U$3="YES",$R487*U$4/100,0)</f>
        <v/>
      </c>
      <c r="V487" s="173">
        <f>IF(V$3="YES",$R487*V$4/100,0)</f>
        <v/>
      </c>
      <c r="W487" s="173">
        <f>IF(W$3="YES",$R487*W$4/100,0)</f>
        <v/>
      </c>
      <c r="X487" s="173">
        <f>IF(X$3="YES",$R487*X$4/100,0)</f>
        <v/>
      </c>
      <c r="Y487" s="173">
        <f>IF(Y$3="YES",$R487*Y$4/100,0)</f>
        <v/>
      </c>
      <c r="Z487" s="173">
        <f>IF(Z$3="YES",$R487*Z$4/100,0)</f>
        <v/>
      </c>
      <c r="AA487" s="173">
        <f>IF(AA$3="YES",$R487*AA$4/100,0)</f>
        <v/>
      </c>
      <c r="AB487" s="173">
        <f>IF(AB$3="YES",$R487*AB$4/100,0)</f>
        <v/>
      </c>
      <c r="AC487" s="173">
        <f>$R487*AC$4/100</f>
        <v/>
      </c>
      <c r="AD487" s="172">
        <f>SUM(S487:AC487)</f>
        <v/>
      </c>
      <c r="AE487" s="172">
        <f>R487+AD487</f>
        <v/>
      </c>
      <c r="AF487" s="172">
        <f>IF(E487="Make",AE487,AE487/2)</f>
        <v/>
      </c>
      <c r="AG487" s="172">
        <f>((AF487-MOD(AF487,8))/8)+(IF(MOD(AF487,8)=0,0,IF(MOD(AF487,8)&gt;4,1,0.5)))</f>
        <v/>
      </c>
      <c r="AH487" s="174" t="n"/>
      <c r="AI487" s="174" t="n"/>
      <c r="AJ487" s="175">
        <f>ROUNDUP((AH487+AI487+AG487)/3,0)</f>
        <v/>
      </c>
      <c r="AK487" s="47" t="n"/>
    </row>
    <row r="488" ht="15" customHeight="1">
      <c r="A488" s="83" t="n"/>
      <c r="B488" s="49" t="n"/>
      <c r="C488" s="49" t="n"/>
      <c r="D488" s="49" t="n"/>
      <c r="E488" s="43" t="n"/>
      <c r="F488" s="43" t="n"/>
      <c r="G488" s="44" t="n"/>
      <c r="H488" s="45" t="n"/>
      <c r="I488" s="171" t="n"/>
      <c r="J488" s="171" t="n"/>
      <c r="K488" s="171" t="n"/>
      <c r="L488" s="171" t="n"/>
      <c r="M488" s="171" t="n"/>
      <c r="N488" s="171" t="n"/>
      <c r="O488" s="171" t="n"/>
      <c r="P488" s="171" t="n"/>
      <c r="Q488" s="171" t="n"/>
      <c r="R488" s="172">
        <f>_xlfn.CEILING.MATH(SUM(I488:P488)*Q488)</f>
        <v/>
      </c>
      <c r="S488" s="173">
        <f>IF(S$3="YES",$R488*S$4/100,0)</f>
        <v/>
      </c>
      <c r="T488" s="173">
        <f>IF(T$3="YES",$R488*T$4/100,0)</f>
        <v/>
      </c>
      <c r="U488" s="173">
        <f>IF(U$3="YES",$R488*U$4/100,0)</f>
        <v/>
      </c>
      <c r="V488" s="173">
        <f>IF(V$3="YES",$R488*V$4/100,0)</f>
        <v/>
      </c>
      <c r="W488" s="173">
        <f>IF(W$3="YES",$R488*W$4/100,0)</f>
        <v/>
      </c>
      <c r="X488" s="173">
        <f>IF(X$3="YES",$R488*X$4/100,0)</f>
        <v/>
      </c>
      <c r="Y488" s="173">
        <f>IF(Y$3="YES",$R488*Y$4/100,0)</f>
        <v/>
      </c>
      <c r="Z488" s="173">
        <f>IF(Z$3="YES",$R488*Z$4/100,0)</f>
        <v/>
      </c>
      <c r="AA488" s="173">
        <f>IF(AA$3="YES",$R488*AA$4/100,0)</f>
        <v/>
      </c>
      <c r="AB488" s="173">
        <f>IF(AB$3="YES",$R488*AB$4/100,0)</f>
        <v/>
      </c>
      <c r="AC488" s="173">
        <f>$R488*AC$4/100</f>
        <v/>
      </c>
      <c r="AD488" s="172">
        <f>SUM(S488:AC488)</f>
        <v/>
      </c>
      <c r="AE488" s="172">
        <f>R488+AD488</f>
        <v/>
      </c>
      <c r="AF488" s="172">
        <f>IF(E488="Make",AE488,AE488/2)</f>
        <v/>
      </c>
      <c r="AG488" s="172">
        <f>((AF488-MOD(AF488,8))/8)+(IF(MOD(AF488,8)=0,0,IF(MOD(AF488,8)&gt;4,1,0.5)))</f>
        <v/>
      </c>
      <c r="AH488" s="174" t="n"/>
      <c r="AI488" s="174" t="n"/>
      <c r="AJ488" s="175">
        <f>ROUNDUP((AH488+AI488+AG488)/3,0)</f>
        <v/>
      </c>
      <c r="AK488" s="47" t="n"/>
    </row>
    <row r="489" ht="15" customHeight="1">
      <c r="A489" s="83" t="n"/>
      <c r="B489" s="49" t="n"/>
      <c r="C489" s="49" t="n"/>
      <c r="D489" s="49" t="n"/>
      <c r="E489" s="43" t="n"/>
      <c r="F489" s="43" t="n"/>
      <c r="G489" s="44" t="n"/>
      <c r="H489" s="45" t="n"/>
      <c r="I489" s="171" t="n"/>
      <c r="J489" s="171" t="n"/>
      <c r="K489" s="171" t="n"/>
      <c r="L489" s="171" t="n"/>
      <c r="M489" s="171" t="n"/>
      <c r="N489" s="171" t="n"/>
      <c r="O489" s="171" t="n"/>
      <c r="P489" s="171" t="n"/>
      <c r="Q489" s="171" t="n"/>
      <c r="R489" s="172">
        <f>_xlfn.CEILING.MATH(SUM(I489:P489)*Q489)</f>
        <v/>
      </c>
      <c r="S489" s="173">
        <f>IF(S$3="YES",$R489*S$4/100,0)</f>
        <v/>
      </c>
      <c r="T489" s="173">
        <f>IF(T$3="YES",$R489*T$4/100,0)</f>
        <v/>
      </c>
      <c r="U489" s="173">
        <f>IF(U$3="YES",$R489*U$4/100,0)</f>
        <v/>
      </c>
      <c r="V489" s="173">
        <f>IF(V$3="YES",$R489*V$4/100,0)</f>
        <v/>
      </c>
      <c r="W489" s="173">
        <f>IF(W$3="YES",$R489*W$4/100,0)</f>
        <v/>
      </c>
      <c r="X489" s="173">
        <f>IF(X$3="YES",$R489*X$4/100,0)</f>
        <v/>
      </c>
      <c r="Y489" s="173">
        <f>IF(Y$3="YES",$R489*Y$4/100,0)</f>
        <v/>
      </c>
      <c r="Z489" s="173">
        <f>IF(Z$3="YES",$R489*Z$4/100,0)</f>
        <v/>
      </c>
      <c r="AA489" s="173">
        <f>IF(AA$3="YES",$R489*AA$4/100,0)</f>
        <v/>
      </c>
      <c r="AB489" s="173">
        <f>IF(AB$3="YES",$R489*AB$4/100,0)</f>
        <v/>
      </c>
      <c r="AC489" s="173">
        <f>$R489*AC$4/100</f>
        <v/>
      </c>
      <c r="AD489" s="172">
        <f>SUM(S489:AC489)</f>
        <v/>
      </c>
      <c r="AE489" s="172">
        <f>R489+AD489</f>
        <v/>
      </c>
      <c r="AF489" s="172">
        <f>IF(E489="Make",AE489,AE489/2)</f>
        <v/>
      </c>
      <c r="AG489" s="172">
        <f>((AF489-MOD(AF489,8))/8)+(IF(MOD(AF489,8)=0,0,IF(MOD(AF489,8)&gt;4,1,0.5)))</f>
        <v/>
      </c>
      <c r="AH489" s="174" t="n"/>
      <c r="AI489" s="174" t="n"/>
      <c r="AJ489" s="175">
        <f>ROUNDUP((AH489+AI489+AG489)/3,0)</f>
        <v/>
      </c>
      <c r="AK489" s="47" t="n"/>
    </row>
    <row r="490" ht="15" customHeight="1">
      <c r="A490" s="83" t="n"/>
      <c r="B490" s="49" t="n"/>
      <c r="C490" s="49" t="n"/>
      <c r="D490" s="49" t="n"/>
      <c r="E490" s="43" t="n"/>
      <c r="F490" s="43" t="n"/>
      <c r="G490" s="44" t="n"/>
      <c r="H490" s="45" t="n"/>
      <c r="I490" s="171" t="n"/>
      <c r="J490" s="171" t="n"/>
      <c r="K490" s="171" t="n"/>
      <c r="L490" s="171" t="n"/>
      <c r="M490" s="171" t="n"/>
      <c r="N490" s="171" t="n"/>
      <c r="O490" s="171" t="n"/>
      <c r="P490" s="171" t="n"/>
      <c r="Q490" s="171" t="n"/>
      <c r="R490" s="172">
        <f>_xlfn.CEILING.MATH(SUM(I490:P490)*Q490)</f>
        <v/>
      </c>
      <c r="S490" s="173">
        <f>IF(S$3="YES",$R490*S$4/100,0)</f>
        <v/>
      </c>
      <c r="T490" s="173">
        <f>IF(T$3="YES",$R490*T$4/100,0)</f>
        <v/>
      </c>
      <c r="U490" s="173">
        <f>IF(U$3="YES",$R490*U$4/100,0)</f>
        <v/>
      </c>
      <c r="V490" s="173">
        <f>IF(V$3="YES",$R490*V$4/100,0)</f>
        <v/>
      </c>
      <c r="W490" s="173">
        <f>IF(W$3="YES",$R490*W$4/100,0)</f>
        <v/>
      </c>
      <c r="X490" s="173">
        <f>IF(X$3="YES",$R490*X$4/100,0)</f>
        <v/>
      </c>
      <c r="Y490" s="173">
        <f>IF(Y$3="YES",$R490*Y$4/100,0)</f>
        <v/>
      </c>
      <c r="Z490" s="173">
        <f>IF(Z$3="YES",$R490*Z$4/100,0)</f>
        <v/>
      </c>
      <c r="AA490" s="173">
        <f>IF(AA$3="YES",$R490*AA$4/100,0)</f>
        <v/>
      </c>
      <c r="AB490" s="173">
        <f>IF(AB$3="YES",$R490*AB$4/100,0)</f>
        <v/>
      </c>
      <c r="AC490" s="173">
        <f>$R490*AC$4/100</f>
        <v/>
      </c>
      <c r="AD490" s="172">
        <f>SUM(S490:AC490)</f>
        <v/>
      </c>
      <c r="AE490" s="172">
        <f>R490+AD490</f>
        <v/>
      </c>
      <c r="AF490" s="172">
        <f>IF(E490="Make",AE490,AE490/2)</f>
        <v/>
      </c>
      <c r="AG490" s="172">
        <f>((AF490-MOD(AF490,8))/8)+(IF(MOD(AF490,8)=0,0,IF(MOD(AF490,8)&gt;4,1,0.5)))</f>
        <v/>
      </c>
      <c r="AH490" s="174" t="n"/>
      <c r="AI490" s="174" t="n"/>
      <c r="AJ490" s="175">
        <f>ROUNDUP((AH490+AI490+AG490)/3,0)</f>
        <v/>
      </c>
      <c r="AK490" s="47" t="n"/>
    </row>
    <row r="491" ht="15" customHeight="1">
      <c r="A491" s="83" t="n"/>
      <c r="B491" s="49" t="n"/>
      <c r="C491" s="49" t="n"/>
      <c r="D491" s="49" t="n"/>
      <c r="E491" s="43" t="n"/>
      <c r="F491" s="43" t="n"/>
      <c r="G491" s="44" t="n"/>
      <c r="H491" s="45" t="n"/>
      <c r="I491" s="171" t="n"/>
      <c r="J491" s="171" t="n"/>
      <c r="K491" s="171" t="n"/>
      <c r="L491" s="171" t="n"/>
      <c r="M491" s="171" t="n"/>
      <c r="N491" s="171" t="n"/>
      <c r="O491" s="171" t="n"/>
      <c r="P491" s="171" t="n"/>
      <c r="Q491" s="171" t="n"/>
      <c r="R491" s="172">
        <f>_xlfn.CEILING.MATH(SUM(I491:P491)*Q491)</f>
        <v/>
      </c>
      <c r="S491" s="173">
        <f>IF(S$3="YES",$R491*S$4/100,0)</f>
        <v/>
      </c>
      <c r="T491" s="173">
        <f>IF(T$3="YES",$R491*T$4/100,0)</f>
        <v/>
      </c>
      <c r="U491" s="173">
        <f>IF(U$3="YES",$R491*U$4/100,0)</f>
        <v/>
      </c>
      <c r="V491" s="173">
        <f>IF(V$3="YES",$R491*V$4/100,0)</f>
        <v/>
      </c>
      <c r="W491" s="173">
        <f>IF(W$3="YES",$R491*W$4/100,0)</f>
        <v/>
      </c>
      <c r="X491" s="173">
        <f>IF(X$3="YES",$R491*X$4/100,0)</f>
        <v/>
      </c>
      <c r="Y491" s="173">
        <f>IF(Y$3="YES",$R491*Y$4/100,0)</f>
        <v/>
      </c>
      <c r="Z491" s="173">
        <f>IF(Z$3="YES",$R491*Z$4/100,0)</f>
        <v/>
      </c>
      <c r="AA491" s="173">
        <f>IF(AA$3="YES",$R491*AA$4/100,0)</f>
        <v/>
      </c>
      <c r="AB491" s="173">
        <f>IF(AB$3="YES",$R491*AB$4/100,0)</f>
        <v/>
      </c>
      <c r="AC491" s="173">
        <f>$R491*AC$4/100</f>
        <v/>
      </c>
      <c r="AD491" s="172">
        <f>SUM(S491:AC491)</f>
        <v/>
      </c>
      <c r="AE491" s="172">
        <f>R491+AD491</f>
        <v/>
      </c>
      <c r="AF491" s="172">
        <f>IF(E491="Make",AE491,AE491/2)</f>
        <v/>
      </c>
      <c r="AG491" s="172">
        <f>((AF491-MOD(AF491,8))/8)+(IF(MOD(AF491,8)=0,0,IF(MOD(AF491,8)&gt;4,1,0.5)))</f>
        <v/>
      </c>
      <c r="AH491" s="174" t="n"/>
      <c r="AI491" s="174" t="n"/>
      <c r="AJ491" s="175">
        <f>ROUNDUP((AH491+AI491+AG491)/3,0)</f>
        <v/>
      </c>
      <c r="AK491" s="47" t="n"/>
    </row>
    <row r="492" ht="15" customHeight="1">
      <c r="A492" s="83" t="n"/>
      <c r="B492" s="49" t="n"/>
      <c r="C492" s="49" t="n"/>
      <c r="D492" s="49" t="n"/>
      <c r="E492" s="43" t="n"/>
      <c r="F492" s="43" t="n"/>
      <c r="G492" s="44" t="n"/>
      <c r="H492" s="45" t="n"/>
      <c r="I492" s="171" t="n"/>
      <c r="J492" s="171" t="n"/>
      <c r="K492" s="171" t="n"/>
      <c r="L492" s="171" t="n"/>
      <c r="M492" s="171" t="n"/>
      <c r="N492" s="171" t="n"/>
      <c r="O492" s="171" t="n"/>
      <c r="P492" s="171" t="n"/>
      <c r="Q492" s="171" t="n"/>
      <c r="R492" s="172">
        <f>_xlfn.CEILING.MATH(SUM(I492:P492)*Q492)</f>
        <v/>
      </c>
      <c r="S492" s="173">
        <f>IF(S$3="YES",$R492*S$4/100,0)</f>
        <v/>
      </c>
      <c r="T492" s="173">
        <f>IF(T$3="YES",$R492*T$4/100,0)</f>
        <v/>
      </c>
      <c r="U492" s="173">
        <f>IF(U$3="YES",$R492*U$4/100,0)</f>
        <v/>
      </c>
      <c r="V492" s="173">
        <f>IF(V$3="YES",$R492*V$4/100,0)</f>
        <v/>
      </c>
      <c r="W492" s="173">
        <f>IF(W$3="YES",$R492*W$4/100,0)</f>
        <v/>
      </c>
      <c r="X492" s="173">
        <f>IF(X$3="YES",$R492*X$4/100,0)</f>
        <v/>
      </c>
      <c r="Y492" s="173">
        <f>IF(Y$3="YES",$R492*Y$4/100,0)</f>
        <v/>
      </c>
      <c r="Z492" s="173">
        <f>IF(Z$3="YES",$R492*Z$4/100,0)</f>
        <v/>
      </c>
      <c r="AA492" s="173">
        <f>IF(AA$3="YES",$R492*AA$4/100,0)</f>
        <v/>
      </c>
      <c r="AB492" s="173">
        <f>IF(AB$3="YES",$R492*AB$4/100,0)</f>
        <v/>
      </c>
      <c r="AC492" s="173">
        <f>$R492*AC$4/100</f>
        <v/>
      </c>
      <c r="AD492" s="172">
        <f>SUM(S492:AC492)</f>
        <v/>
      </c>
      <c r="AE492" s="172">
        <f>R492+AD492</f>
        <v/>
      </c>
      <c r="AF492" s="172">
        <f>IF(E492="Make",AE492,AE492/2)</f>
        <v/>
      </c>
      <c r="AG492" s="172">
        <f>((AF492-MOD(AF492,8))/8)+(IF(MOD(AF492,8)=0,0,IF(MOD(AF492,8)&gt;4,1,0.5)))</f>
        <v/>
      </c>
      <c r="AH492" s="174" t="n"/>
      <c r="AI492" s="174" t="n"/>
      <c r="AJ492" s="175">
        <f>ROUNDUP((AH492+AI492+AG492)/3,0)</f>
        <v/>
      </c>
      <c r="AK492" s="47" t="n"/>
    </row>
    <row r="493" ht="15" customHeight="1">
      <c r="A493" s="83" t="n"/>
      <c r="B493" s="49" t="n"/>
      <c r="C493" s="49" t="n"/>
      <c r="D493" s="49" t="n"/>
      <c r="E493" s="43" t="n"/>
      <c r="F493" s="43" t="n"/>
      <c r="G493" s="44" t="n"/>
      <c r="H493" s="45" t="n"/>
      <c r="I493" s="171" t="n"/>
      <c r="J493" s="171" t="n"/>
      <c r="K493" s="171" t="n"/>
      <c r="L493" s="171" t="n"/>
      <c r="M493" s="171" t="n"/>
      <c r="N493" s="171" t="n"/>
      <c r="O493" s="171" t="n"/>
      <c r="P493" s="171" t="n"/>
      <c r="Q493" s="171" t="n"/>
      <c r="R493" s="172">
        <f>_xlfn.CEILING.MATH(SUM(I493:P493)*Q493)</f>
        <v/>
      </c>
      <c r="S493" s="173">
        <f>IF(S$3="YES",$R493*S$4/100,0)</f>
        <v/>
      </c>
      <c r="T493" s="173">
        <f>IF(T$3="YES",$R493*T$4/100,0)</f>
        <v/>
      </c>
      <c r="U493" s="173">
        <f>IF(U$3="YES",$R493*U$4/100,0)</f>
        <v/>
      </c>
      <c r="V493" s="173">
        <f>IF(V$3="YES",$R493*V$4/100,0)</f>
        <v/>
      </c>
      <c r="W493" s="173">
        <f>IF(W$3="YES",$R493*W$4/100,0)</f>
        <v/>
      </c>
      <c r="X493" s="173">
        <f>IF(X$3="YES",$R493*X$4/100,0)</f>
        <v/>
      </c>
      <c r="Y493" s="173">
        <f>IF(Y$3="YES",$R493*Y$4/100,0)</f>
        <v/>
      </c>
      <c r="Z493" s="173">
        <f>IF(Z$3="YES",$R493*Z$4/100,0)</f>
        <v/>
      </c>
      <c r="AA493" s="173">
        <f>IF(AA$3="YES",$R493*AA$4/100,0)</f>
        <v/>
      </c>
      <c r="AB493" s="173">
        <f>IF(AB$3="YES",$R493*AB$4/100,0)</f>
        <v/>
      </c>
      <c r="AC493" s="173">
        <f>$R493*AC$4/100</f>
        <v/>
      </c>
      <c r="AD493" s="172">
        <f>SUM(S493:AC493)</f>
        <v/>
      </c>
      <c r="AE493" s="172">
        <f>R493+AD493</f>
        <v/>
      </c>
      <c r="AF493" s="172">
        <f>IF(E493="Make",AE493,AE493/2)</f>
        <v/>
      </c>
      <c r="AG493" s="172">
        <f>((AF493-MOD(AF493,8))/8)+(IF(MOD(AF493,8)=0,0,IF(MOD(AF493,8)&gt;4,1,0.5)))</f>
        <v/>
      </c>
      <c r="AH493" s="174" t="n"/>
      <c r="AI493" s="174" t="n"/>
      <c r="AJ493" s="175">
        <f>ROUNDUP((AH493+AI493+AG493)/3,0)</f>
        <v/>
      </c>
      <c r="AK493" s="47" t="n"/>
    </row>
    <row r="494" ht="15" customHeight="1">
      <c r="A494" s="83" t="n"/>
      <c r="B494" s="49" t="n"/>
      <c r="C494" s="49" t="n"/>
      <c r="D494" s="49" t="n"/>
      <c r="E494" s="43" t="n"/>
      <c r="F494" s="43" t="n"/>
      <c r="G494" s="44" t="n"/>
      <c r="H494" s="45" t="n"/>
      <c r="I494" s="171" t="n"/>
      <c r="J494" s="171" t="n"/>
      <c r="K494" s="171" t="n"/>
      <c r="L494" s="171" t="n"/>
      <c r="M494" s="171" t="n"/>
      <c r="N494" s="171" t="n"/>
      <c r="O494" s="171" t="n"/>
      <c r="P494" s="171" t="n"/>
      <c r="Q494" s="171" t="n"/>
      <c r="R494" s="172">
        <f>_xlfn.CEILING.MATH(SUM(I494:P494)*Q494)</f>
        <v/>
      </c>
      <c r="S494" s="173">
        <f>IF(S$3="YES",$R494*S$4/100,0)</f>
        <v/>
      </c>
      <c r="T494" s="173">
        <f>IF(T$3="YES",$R494*T$4/100,0)</f>
        <v/>
      </c>
      <c r="U494" s="173">
        <f>IF(U$3="YES",$R494*U$4/100,0)</f>
        <v/>
      </c>
      <c r="V494" s="173">
        <f>IF(V$3="YES",$R494*V$4/100,0)</f>
        <v/>
      </c>
      <c r="W494" s="173">
        <f>IF(W$3="YES",$R494*W$4/100,0)</f>
        <v/>
      </c>
      <c r="X494" s="173">
        <f>IF(X$3="YES",$R494*X$4/100,0)</f>
        <v/>
      </c>
      <c r="Y494" s="173">
        <f>IF(Y$3="YES",$R494*Y$4/100,0)</f>
        <v/>
      </c>
      <c r="Z494" s="173">
        <f>IF(Z$3="YES",$R494*Z$4/100,0)</f>
        <v/>
      </c>
      <c r="AA494" s="173">
        <f>IF(AA$3="YES",$R494*AA$4/100,0)</f>
        <v/>
      </c>
      <c r="AB494" s="173">
        <f>IF(AB$3="YES",$R494*AB$4/100,0)</f>
        <v/>
      </c>
      <c r="AC494" s="173">
        <f>$R494*AC$4/100</f>
        <v/>
      </c>
      <c r="AD494" s="172">
        <f>SUM(S494:AC494)</f>
        <v/>
      </c>
      <c r="AE494" s="172">
        <f>R494+AD494</f>
        <v/>
      </c>
      <c r="AF494" s="172">
        <f>IF(E494="Make",AE494,AE494/2)</f>
        <v/>
      </c>
      <c r="AG494" s="172">
        <f>((AF494-MOD(AF494,8))/8)+(IF(MOD(AF494,8)=0,0,IF(MOD(AF494,8)&gt;4,1,0.5)))</f>
        <v/>
      </c>
      <c r="AH494" s="174" t="n"/>
      <c r="AI494" s="174" t="n"/>
      <c r="AJ494" s="175">
        <f>ROUNDUP((AH494+AI494+AG494)/3,0)</f>
        <v/>
      </c>
      <c r="AK494" s="47" t="n"/>
    </row>
    <row r="495" ht="15" customHeight="1">
      <c r="A495" s="83" t="n"/>
      <c r="B495" s="49" t="n"/>
      <c r="C495" s="49" t="n"/>
      <c r="D495" s="49" t="n"/>
      <c r="E495" s="43" t="n"/>
      <c r="F495" s="43" t="n"/>
      <c r="G495" s="44" t="n"/>
      <c r="H495" s="45" t="n"/>
      <c r="I495" s="171" t="n"/>
      <c r="J495" s="171" t="n"/>
      <c r="K495" s="171" t="n"/>
      <c r="L495" s="171" t="n"/>
      <c r="M495" s="171" t="n"/>
      <c r="N495" s="171" t="n"/>
      <c r="O495" s="171" t="n"/>
      <c r="P495" s="171" t="n"/>
      <c r="Q495" s="171" t="n"/>
      <c r="R495" s="172">
        <f>_xlfn.CEILING.MATH(SUM(I495:P495)*Q495)</f>
        <v/>
      </c>
      <c r="S495" s="173">
        <f>IF(S$3="YES",$R495*S$4/100,0)</f>
        <v/>
      </c>
      <c r="T495" s="173">
        <f>IF(T$3="YES",$R495*T$4/100,0)</f>
        <v/>
      </c>
      <c r="U495" s="173">
        <f>IF(U$3="YES",$R495*U$4/100,0)</f>
        <v/>
      </c>
      <c r="V495" s="173">
        <f>IF(V$3="YES",$R495*V$4/100,0)</f>
        <v/>
      </c>
      <c r="W495" s="173">
        <f>IF(W$3="YES",$R495*W$4/100,0)</f>
        <v/>
      </c>
      <c r="X495" s="173">
        <f>IF(X$3="YES",$R495*X$4/100,0)</f>
        <v/>
      </c>
      <c r="Y495" s="173">
        <f>IF(Y$3="YES",$R495*Y$4/100,0)</f>
        <v/>
      </c>
      <c r="Z495" s="173">
        <f>IF(Z$3="YES",$R495*Z$4/100,0)</f>
        <v/>
      </c>
      <c r="AA495" s="173">
        <f>IF(AA$3="YES",$R495*AA$4/100,0)</f>
        <v/>
      </c>
      <c r="AB495" s="173">
        <f>IF(AB$3="YES",$R495*AB$4/100,0)</f>
        <v/>
      </c>
      <c r="AC495" s="173">
        <f>$R495*AC$4/100</f>
        <v/>
      </c>
      <c r="AD495" s="172">
        <f>SUM(S495:AC495)</f>
        <v/>
      </c>
      <c r="AE495" s="172">
        <f>R495+AD495</f>
        <v/>
      </c>
      <c r="AF495" s="172">
        <f>IF(E495="Make",AE495,AE495/2)</f>
        <v/>
      </c>
      <c r="AG495" s="172">
        <f>((AF495-MOD(AF495,8))/8)+(IF(MOD(AF495,8)=0,0,IF(MOD(AF495,8)&gt;4,1,0.5)))</f>
        <v/>
      </c>
      <c r="AH495" s="174" t="n"/>
      <c r="AI495" s="174" t="n"/>
      <c r="AJ495" s="175">
        <f>ROUNDUP((AH495+AI495+AG495)/3,0)</f>
        <v/>
      </c>
      <c r="AK495" s="47" t="n"/>
    </row>
    <row r="496" ht="15" customHeight="1">
      <c r="A496" s="83" t="n"/>
      <c r="B496" s="49" t="n"/>
      <c r="C496" s="49" t="n"/>
      <c r="D496" s="49" t="n"/>
      <c r="E496" s="43" t="n"/>
      <c r="F496" s="43" t="n"/>
      <c r="G496" s="44" t="n"/>
      <c r="H496" s="45" t="n"/>
      <c r="I496" s="171" t="n"/>
      <c r="J496" s="171" t="n"/>
      <c r="K496" s="171" t="n"/>
      <c r="L496" s="171" t="n"/>
      <c r="M496" s="171" t="n"/>
      <c r="N496" s="171" t="n"/>
      <c r="O496" s="171" t="n"/>
      <c r="P496" s="171" t="n"/>
      <c r="Q496" s="171" t="n"/>
      <c r="R496" s="172">
        <f>_xlfn.CEILING.MATH(SUM(I496:P496)*Q496)</f>
        <v/>
      </c>
      <c r="S496" s="173">
        <f>IF(S$3="YES",$R496*S$4/100,0)</f>
        <v/>
      </c>
      <c r="T496" s="173">
        <f>IF(T$3="YES",$R496*T$4/100,0)</f>
        <v/>
      </c>
      <c r="U496" s="173">
        <f>IF(U$3="YES",$R496*U$4/100,0)</f>
        <v/>
      </c>
      <c r="V496" s="173">
        <f>IF(V$3="YES",$R496*V$4/100,0)</f>
        <v/>
      </c>
      <c r="W496" s="173">
        <f>IF(W$3="YES",$R496*W$4/100,0)</f>
        <v/>
      </c>
      <c r="X496" s="173">
        <f>IF(X$3="YES",$R496*X$4/100,0)</f>
        <v/>
      </c>
      <c r="Y496" s="173">
        <f>IF(Y$3="YES",$R496*Y$4/100,0)</f>
        <v/>
      </c>
      <c r="Z496" s="173">
        <f>IF(Z$3="YES",$R496*Z$4/100,0)</f>
        <v/>
      </c>
      <c r="AA496" s="173">
        <f>IF(AA$3="YES",$R496*AA$4/100,0)</f>
        <v/>
      </c>
      <c r="AB496" s="173">
        <f>IF(AB$3="YES",$R496*AB$4/100,0)</f>
        <v/>
      </c>
      <c r="AC496" s="173">
        <f>$R496*AC$4/100</f>
        <v/>
      </c>
      <c r="AD496" s="172">
        <f>SUM(S496:AC496)</f>
        <v/>
      </c>
      <c r="AE496" s="172">
        <f>R496+AD496</f>
        <v/>
      </c>
      <c r="AF496" s="172">
        <f>IF(E496="Make",AE496,AE496/2)</f>
        <v/>
      </c>
      <c r="AG496" s="172">
        <f>((AF496-MOD(AF496,8))/8)+(IF(MOD(AF496,8)=0,0,IF(MOD(AF496,8)&gt;4,1,0.5)))</f>
        <v/>
      </c>
      <c r="AH496" s="174" t="n"/>
      <c r="AI496" s="174" t="n"/>
      <c r="AJ496" s="175">
        <f>ROUNDUP((AH496+AI496+AG496)/3,0)</f>
        <v/>
      </c>
      <c r="AK496" s="47" t="n"/>
    </row>
    <row r="497" ht="15" customHeight="1">
      <c r="A497" s="83" t="n"/>
      <c r="B497" s="49" t="n"/>
      <c r="C497" s="49" t="n"/>
      <c r="D497" s="49" t="n"/>
      <c r="E497" s="43" t="n"/>
      <c r="F497" s="43" t="n"/>
      <c r="G497" s="44" t="n"/>
      <c r="H497" s="45" t="n"/>
      <c r="I497" s="171" t="n"/>
      <c r="J497" s="171" t="n"/>
      <c r="K497" s="171" t="n"/>
      <c r="L497" s="171" t="n"/>
      <c r="M497" s="171" t="n"/>
      <c r="N497" s="171" t="n"/>
      <c r="O497" s="171" t="n"/>
      <c r="P497" s="171" t="n"/>
      <c r="Q497" s="171" t="n"/>
      <c r="R497" s="172">
        <f>_xlfn.CEILING.MATH(SUM(I497:P497)*Q497)</f>
        <v/>
      </c>
      <c r="S497" s="173">
        <f>IF(S$3="YES",$R497*S$4/100,0)</f>
        <v/>
      </c>
      <c r="T497" s="173">
        <f>IF(T$3="YES",$R497*T$4/100,0)</f>
        <v/>
      </c>
      <c r="U497" s="173">
        <f>IF(U$3="YES",$R497*U$4/100,0)</f>
        <v/>
      </c>
      <c r="V497" s="173">
        <f>IF(V$3="YES",$R497*V$4/100,0)</f>
        <v/>
      </c>
      <c r="W497" s="173">
        <f>IF(W$3="YES",$R497*W$4/100,0)</f>
        <v/>
      </c>
      <c r="X497" s="173">
        <f>IF(X$3="YES",$R497*X$4/100,0)</f>
        <v/>
      </c>
      <c r="Y497" s="173">
        <f>IF(Y$3="YES",$R497*Y$4/100,0)</f>
        <v/>
      </c>
      <c r="Z497" s="173">
        <f>IF(Z$3="YES",$R497*Z$4/100,0)</f>
        <v/>
      </c>
      <c r="AA497" s="173">
        <f>IF(AA$3="YES",$R497*AA$4/100,0)</f>
        <v/>
      </c>
      <c r="AB497" s="173">
        <f>IF(AB$3="YES",$R497*AB$4/100,0)</f>
        <v/>
      </c>
      <c r="AC497" s="173">
        <f>$R497*AC$4/100</f>
        <v/>
      </c>
      <c r="AD497" s="172">
        <f>SUM(S497:AC497)</f>
        <v/>
      </c>
      <c r="AE497" s="172">
        <f>R497+AD497</f>
        <v/>
      </c>
      <c r="AF497" s="172">
        <f>IF(E497="Make",AE497,AE497/2)</f>
        <v/>
      </c>
      <c r="AG497" s="172">
        <f>((AF497-MOD(AF497,8))/8)+(IF(MOD(AF497,8)=0,0,IF(MOD(AF497,8)&gt;4,1,0.5)))</f>
        <v/>
      </c>
      <c r="AH497" s="174" t="n"/>
      <c r="AI497" s="174" t="n"/>
      <c r="AJ497" s="175">
        <f>ROUNDUP((AH497+AI497+AG497)/3,0)</f>
        <v/>
      </c>
      <c r="AK497" s="47" t="n"/>
    </row>
    <row r="498" ht="15" customHeight="1">
      <c r="A498" s="83" t="n"/>
      <c r="B498" s="49" t="n"/>
      <c r="C498" s="49" t="n"/>
      <c r="D498" s="49" t="n"/>
      <c r="E498" s="43" t="n"/>
      <c r="F498" s="43" t="n"/>
      <c r="G498" s="44" t="n"/>
      <c r="H498" s="45" t="n"/>
      <c r="I498" s="171" t="n"/>
      <c r="J498" s="171" t="n"/>
      <c r="K498" s="171" t="n"/>
      <c r="L498" s="171" t="n"/>
      <c r="M498" s="171" t="n"/>
      <c r="N498" s="171" t="n"/>
      <c r="O498" s="171" t="n"/>
      <c r="P498" s="171" t="n"/>
      <c r="Q498" s="171" t="n"/>
      <c r="R498" s="172">
        <f>_xlfn.CEILING.MATH(SUM(I498:P498)*Q498)</f>
        <v/>
      </c>
      <c r="S498" s="173">
        <f>IF(S$3="YES",$R498*S$4/100,0)</f>
        <v/>
      </c>
      <c r="T498" s="173">
        <f>IF(T$3="YES",$R498*T$4/100,0)</f>
        <v/>
      </c>
      <c r="U498" s="173">
        <f>IF(U$3="YES",$R498*U$4/100,0)</f>
        <v/>
      </c>
      <c r="V498" s="173">
        <f>IF(V$3="YES",$R498*V$4/100,0)</f>
        <v/>
      </c>
      <c r="W498" s="173">
        <f>IF(W$3="YES",$R498*W$4/100,0)</f>
        <v/>
      </c>
      <c r="X498" s="173">
        <f>IF(X$3="YES",$R498*X$4/100,0)</f>
        <v/>
      </c>
      <c r="Y498" s="173">
        <f>IF(Y$3="YES",$R498*Y$4/100,0)</f>
        <v/>
      </c>
      <c r="Z498" s="173">
        <f>IF(Z$3="YES",$R498*Z$4/100,0)</f>
        <v/>
      </c>
      <c r="AA498" s="173">
        <f>IF(AA$3="YES",$R498*AA$4/100,0)</f>
        <v/>
      </c>
      <c r="AB498" s="173">
        <f>IF(AB$3="YES",$R498*AB$4/100,0)</f>
        <v/>
      </c>
      <c r="AC498" s="173">
        <f>$R498*AC$4/100</f>
        <v/>
      </c>
      <c r="AD498" s="172">
        <f>SUM(S498:AC498)</f>
        <v/>
      </c>
      <c r="AE498" s="172">
        <f>R498+AD498</f>
        <v/>
      </c>
      <c r="AF498" s="172">
        <f>IF(E498="Make",AE498,AE498/2)</f>
        <v/>
      </c>
      <c r="AG498" s="172">
        <f>((AF498-MOD(AF498,8))/8)+(IF(MOD(AF498,8)=0,0,IF(MOD(AF498,8)&gt;4,1,0.5)))</f>
        <v/>
      </c>
      <c r="AH498" s="174" t="n"/>
      <c r="AI498" s="174" t="n"/>
      <c r="AJ498" s="175">
        <f>ROUNDUP((AH498+AI498+AG498)/3,0)</f>
        <v/>
      </c>
      <c r="AK498" s="47" t="n"/>
    </row>
    <row r="499" ht="15" customHeight="1">
      <c r="A499" s="83" t="n"/>
      <c r="B499" s="49" t="n"/>
      <c r="C499" s="49" t="n"/>
      <c r="D499" s="49" t="n"/>
      <c r="E499" s="43" t="n"/>
      <c r="F499" s="43" t="n"/>
      <c r="G499" s="44" t="n"/>
      <c r="H499" s="45" t="n"/>
      <c r="I499" s="171" t="n"/>
      <c r="J499" s="171" t="n"/>
      <c r="K499" s="171" t="n"/>
      <c r="L499" s="171" t="n"/>
      <c r="M499" s="171" t="n"/>
      <c r="N499" s="171" t="n"/>
      <c r="O499" s="171" t="n"/>
      <c r="P499" s="171" t="n"/>
      <c r="Q499" s="171" t="n"/>
      <c r="R499" s="172">
        <f>_xlfn.CEILING.MATH(SUM(I499:P499)*Q499)</f>
        <v/>
      </c>
      <c r="S499" s="173">
        <f>IF(S$3="YES",$R499*S$4/100,0)</f>
        <v/>
      </c>
      <c r="T499" s="173">
        <f>IF(T$3="YES",$R499*T$4/100,0)</f>
        <v/>
      </c>
      <c r="U499" s="173">
        <f>IF(U$3="YES",$R499*U$4/100,0)</f>
        <v/>
      </c>
      <c r="V499" s="173">
        <f>IF(V$3="YES",$R499*V$4/100,0)</f>
        <v/>
      </c>
      <c r="W499" s="173">
        <f>IF(W$3="YES",$R499*W$4/100,0)</f>
        <v/>
      </c>
      <c r="X499" s="173">
        <f>IF(X$3="YES",$R499*X$4/100,0)</f>
        <v/>
      </c>
      <c r="Y499" s="173">
        <f>IF(Y$3="YES",$R499*Y$4/100,0)</f>
        <v/>
      </c>
      <c r="Z499" s="173">
        <f>IF(Z$3="YES",$R499*Z$4/100,0)</f>
        <v/>
      </c>
      <c r="AA499" s="173">
        <f>IF(AA$3="YES",$R499*AA$4/100,0)</f>
        <v/>
      </c>
      <c r="AB499" s="173">
        <f>IF(AB$3="YES",$R499*AB$4/100,0)</f>
        <v/>
      </c>
      <c r="AC499" s="173">
        <f>$R499*AC$4/100</f>
        <v/>
      </c>
      <c r="AD499" s="172">
        <f>SUM(S499:AC499)</f>
        <v/>
      </c>
      <c r="AE499" s="172">
        <f>R499+AD499</f>
        <v/>
      </c>
      <c r="AF499" s="172">
        <f>IF(E499="Make",AE499,AE499/2)</f>
        <v/>
      </c>
      <c r="AG499" s="172">
        <f>((AF499-MOD(AF499,8))/8)+(IF(MOD(AF499,8)=0,0,IF(MOD(AF499,8)&gt;4,1,0.5)))</f>
        <v/>
      </c>
      <c r="AH499" s="174" t="n"/>
      <c r="AI499" s="174" t="n"/>
      <c r="AJ499" s="175">
        <f>ROUNDUP((AH499+AI499+AG499)/3,0)</f>
        <v/>
      </c>
      <c r="AK499" s="47" t="n"/>
    </row>
    <row r="500" ht="15" customHeight="1">
      <c r="A500" s="83" t="n"/>
      <c r="B500" s="49" t="n"/>
      <c r="C500" s="49" t="n"/>
      <c r="D500" s="49" t="n"/>
      <c r="E500" s="43" t="n"/>
      <c r="F500" s="43" t="n"/>
      <c r="G500" s="44" t="n"/>
      <c r="H500" s="45" t="n"/>
      <c r="I500" s="171" t="n"/>
      <c r="J500" s="171" t="n"/>
      <c r="K500" s="171" t="n"/>
      <c r="L500" s="171" t="n"/>
      <c r="M500" s="171" t="n"/>
      <c r="N500" s="171" t="n"/>
      <c r="O500" s="171" t="n"/>
      <c r="P500" s="171" t="n"/>
      <c r="Q500" s="171" t="n"/>
      <c r="R500" s="172">
        <f>_xlfn.CEILING.MATH(SUM(I500:P500)*Q500)</f>
        <v/>
      </c>
      <c r="S500" s="173">
        <f>IF(S$3="YES",$R500*S$4/100,0)</f>
        <v/>
      </c>
      <c r="T500" s="173">
        <f>IF(T$3="YES",$R500*T$4/100,0)</f>
        <v/>
      </c>
      <c r="U500" s="173">
        <f>IF(U$3="YES",$R500*U$4/100,0)</f>
        <v/>
      </c>
      <c r="V500" s="173">
        <f>IF(V$3="YES",$R500*V$4/100,0)</f>
        <v/>
      </c>
      <c r="W500" s="173">
        <f>IF(W$3="YES",$R500*W$4/100,0)</f>
        <v/>
      </c>
      <c r="X500" s="173">
        <f>IF(X$3="YES",$R500*X$4/100,0)</f>
        <v/>
      </c>
      <c r="Y500" s="173">
        <f>IF(Y$3="YES",$R500*Y$4/100,0)</f>
        <v/>
      </c>
      <c r="Z500" s="173">
        <f>IF(Z$3="YES",$R500*Z$4/100,0)</f>
        <v/>
      </c>
      <c r="AA500" s="173">
        <f>IF(AA$3="YES",$R500*AA$4/100,0)</f>
        <v/>
      </c>
      <c r="AB500" s="173">
        <f>IF(AB$3="YES",$R500*AB$4/100,0)</f>
        <v/>
      </c>
      <c r="AC500" s="173">
        <f>$R500*AC$4/100</f>
        <v/>
      </c>
      <c r="AD500" s="172">
        <f>SUM(S500:AC500)</f>
        <v/>
      </c>
      <c r="AE500" s="172">
        <f>R500+AD500</f>
        <v/>
      </c>
      <c r="AF500" s="172">
        <f>IF(E500="Make",AE500,AE500/2)</f>
        <v/>
      </c>
      <c r="AG500" s="172">
        <f>((AF500-MOD(AF500,8))/8)+(IF(MOD(AF500,8)=0,0,IF(MOD(AF500,8)&gt;4,1,0.5)))</f>
        <v/>
      </c>
      <c r="AH500" s="174" t="n"/>
      <c r="AI500" s="174" t="n"/>
      <c r="AJ500" s="175">
        <f>ROUNDUP((AH500+AI500+AG500)/3,0)</f>
        <v/>
      </c>
      <c r="AK500" s="47" t="n"/>
    </row>
    <row r="501" ht="15" customHeight="1">
      <c r="A501" s="83" t="n"/>
      <c r="B501" s="49" t="n"/>
      <c r="C501" s="49" t="n"/>
      <c r="D501" s="49" t="n"/>
      <c r="E501" s="43" t="n"/>
      <c r="F501" s="43" t="n"/>
      <c r="G501" s="44" t="n"/>
      <c r="H501" s="45" t="n"/>
      <c r="I501" s="171" t="n"/>
      <c r="J501" s="171" t="n"/>
      <c r="K501" s="171" t="n"/>
      <c r="L501" s="171" t="n"/>
      <c r="M501" s="171" t="n"/>
      <c r="N501" s="171" t="n"/>
      <c r="O501" s="171" t="n"/>
      <c r="P501" s="171" t="n"/>
      <c r="Q501" s="171" t="n"/>
      <c r="R501" s="172">
        <f>_xlfn.CEILING.MATH(SUM(I501:P501)*Q501)</f>
        <v/>
      </c>
      <c r="S501" s="173">
        <f>IF(S$3="YES",$R501*S$4/100,0)</f>
        <v/>
      </c>
      <c r="T501" s="173">
        <f>IF(T$3="YES",$R501*T$4/100,0)</f>
        <v/>
      </c>
      <c r="U501" s="173">
        <f>IF(U$3="YES",$R501*U$4/100,0)</f>
        <v/>
      </c>
      <c r="V501" s="173">
        <f>IF(V$3="YES",$R501*V$4/100,0)</f>
        <v/>
      </c>
      <c r="W501" s="173">
        <f>IF(W$3="YES",$R501*W$4/100,0)</f>
        <v/>
      </c>
      <c r="X501" s="173">
        <f>IF(X$3="YES",$R501*X$4/100,0)</f>
        <v/>
      </c>
      <c r="Y501" s="173">
        <f>IF(Y$3="YES",$R501*Y$4/100,0)</f>
        <v/>
      </c>
      <c r="Z501" s="173">
        <f>IF(Z$3="YES",$R501*Z$4/100,0)</f>
        <v/>
      </c>
      <c r="AA501" s="173">
        <f>IF(AA$3="YES",$R501*AA$4/100,0)</f>
        <v/>
      </c>
      <c r="AB501" s="173">
        <f>IF(AB$3="YES",$R501*AB$4/100,0)</f>
        <v/>
      </c>
      <c r="AC501" s="173">
        <f>$R501*AC$4/100</f>
        <v/>
      </c>
      <c r="AD501" s="172">
        <f>SUM(S501:AC501)</f>
        <v/>
      </c>
      <c r="AE501" s="172">
        <f>R501+AD501</f>
        <v/>
      </c>
      <c r="AF501" s="172">
        <f>IF(E501="Make",AE501,AE501/2)</f>
        <v/>
      </c>
      <c r="AG501" s="172">
        <f>((AF501-MOD(AF501,8))/8)+(IF(MOD(AF501,8)=0,0,IF(MOD(AF501,8)&gt;4,1,0.5)))</f>
        <v/>
      </c>
      <c r="AH501" s="174" t="n"/>
      <c r="AI501" s="174" t="n"/>
      <c r="AJ501" s="175">
        <f>ROUNDUP((AH501+AI501+AG501)/3,0)</f>
        <v/>
      </c>
      <c r="AK501" s="47" t="n"/>
    </row>
    <row r="502" ht="15" customHeight="1">
      <c r="A502" s="83" t="n"/>
      <c r="B502" s="49" t="n"/>
      <c r="C502" s="49" t="n"/>
      <c r="D502" s="49" t="n"/>
      <c r="E502" s="43" t="n"/>
      <c r="F502" s="43" t="n"/>
      <c r="G502" s="44" t="n"/>
      <c r="H502" s="45" t="n"/>
      <c r="I502" s="171" t="n"/>
      <c r="J502" s="171" t="n"/>
      <c r="K502" s="171" t="n"/>
      <c r="L502" s="171" t="n"/>
      <c r="M502" s="171" t="n"/>
      <c r="N502" s="171" t="n"/>
      <c r="O502" s="171" t="n"/>
      <c r="P502" s="171" t="n"/>
      <c r="Q502" s="171" t="n"/>
      <c r="R502" s="172">
        <f>_xlfn.CEILING.MATH(SUM(I502:P502)*Q502)</f>
        <v/>
      </c>
      <c r="S502" s="173">
        <f>IF(S$3="YES",$R502*S$4/100,0)</f>
        <v/>
      </c>
      <c r="T502" s="173">
        <f>IF(T$3="YES",$R502*T$4/100,0)</f>
        <v/>
      </c>
      <c r="U502" s="173">
        <f>IF(U$3="YES",$R502*U$4/100,0)</f>
        <v/>
      </c>
      <c r="V502" s="173">
        <f>IF(V$3="YES",$R502*V$4/100,0)</f>
        <v/>
      </c>
      <c r="W502" s="173">
        <f>IF(W$3="YES",$R502*W$4/100,0)</f>
        <v/>
      </c>
      <c r="X502" s="173">
        <f>IF(X$3="YES",$R502*X$4/100,0)</f>
        <v/>
      </c>
      <c r="Y502" s="173">
        <f>IF(Y$3="YES",$R502*Y$4/100,0)</f>
        <v/>
      </c>
      <c r="Z502" s="173">
        <f>IF(Z$3="YES",$R502*Z$4/100,0)</f>
        <v/>
      </c>
      <c r="AA502" s="173">
        <f>IF(AA$3="YES",$R502*AA$4/100,0)</f>
        <v/>
      </c>
      <c r="AB502" s="173">
        <f>IF(AB$3="YES",$R502*AB$4/100,0)</f>
        <v/>
      </c>
      <c r="AC502" s="173">
        <f>$R502*AC$4/100</f>
        <v/>
      </c>
      <c r="AD502" s="172">
        <f>SUM(S502:AC502)</f>
        <v/>
      </c>
      <c r="AE502" s="172">
        <f>R502+AD502</f>
        <v/>
      </c>
      <c r="AF502" s="172">
        <f>IF(E502="Make",AE502,AE502/2)</f>
        <v/>
      </c>
      <c r="AG502" s="172">
        <f>((AF502-MOD(AF502,8))/8)+(IF(MOD(AF502,8)=0,0,IF(MOD(AF502,8)&gt;4,1,0.5)))</f>
        <v/>
      </c>
      <c r="AH502" s="174" t="n"/>
      <c r="AI502" s="174" t="n"/>
      <c r="AJ502" s="175">
        <f>ROUNDUP((AH502+AI502+AG502)/3,0)</f>
        <v/>
      </c>
      <c r="AK502" s="47" t="n"/>
    </row>
    <row r="503" ht="15" customHeight="1">
      <c r="A503" s="83" t="n"/>
      <c r="B503" s="49" t="n"/>
      <c r="C503" s="49" t="n"/>
      <c r="D503" s="49" t="n"/>
      <c r="E503" s="43" t="n"/>
      <c r="F503" s="43" t="n"/>
      <c r="G503" s="44" t="n"/>
      <c r="H503" s="45" t="n"/>
      <c r="I503" s="171" t="n"/>
      <c r="J503" s="171" t="n"/>
      <c r="K503" s="171" t="n"/>
      <c r="L503" s="171" t="n"/>
      <c r="M503" s="171" t="n"/>
      <c r="N503" s="171" t="n"/>
      <c r="O503" s="171" t="n"/>
      <c r="P503" s="171" t="n"/>
      <c r="Q503" s="171" t="n"/>
      <c r="R503" s="172">
        <f>_xlfn.CEILING.MATH(SUM(I503:P503)*Q503)</f>
        <v/>
      </c>
      <c r="S503" s="173">
        <f>IF(S$3="YES",$R503*S$4/100,0)</f>
        <v/>
      </c>
      <c r="T503" s="173">
        <f>IF(T$3="YES",$R503*T$4/100,0)</f>
        <v/>
      </c>
      <c r="U503" s="173">
        <f>IF(U$3="YES",$R503*U$4/100,0)</f>
        <v/>
      </c>
      <c r="V503" s="173">
        <f>IF(V$3="YES",$R503*V$4/100,0)</f>
        <v/>
      </c>
      <c r="W503" s="173">
        <f>IF(W$3="YES",$R503*W$4/100,0)</f>
        <v/>
      </c>
      <c r="X503" s="173">
        <f>IF(X$3="YES",$R503*X$4/100,0)</f>
        <v/>
      </c>
      <c r="Y503" s="173">
        <f>IF(Y$3="YES",$R503*Y$4/100,0)</f>
        <v/>
      </c>
      <c r="Z503" s="173">
        <f>IF(Z$3="YES",$R503*Z$4/100,0)</f>
        <v/>
      </c>
      <c r="AA503" s="173">
        <f>IF(AA$3="YES",$R503*AA$4/100,0)</f>
        <v/>
      </c>
      <c r="AB503" s="173">
        <f>IF(AB$3="YES",$R503*AB$4/100,0)</f>
        <v/>
      </c>
      <c r="AC503" s="173">
        <f>$R503*AC$4/100</f>
        <v/>
      </c>
      <c r="AD503" s="172">
        <f>SUM(S503:AC503)</f>
        <v/>
      </c>
      <c r="AE503" s="172">
        <f>R503+AD503</f>
        <v/>
      </c>
      <c r="AF503" s="172">
        <f>IF(E503="Make",AE503,AE503/2)</f>
        <v/>
      </c>
      <c r="AG503" s="172">
        <f>((AF503-MOD(AF503,8))/8)+(IF(MOD(AF503,8)=0,0,IF(MOD(AF503,8)&gt;4,1,0.5)))</f>
        <v/>
      </c>
      <c r="AH503" s="174" t="n"/>
      <c r="AI503" s="174" t="n"/>
      <c r="AJ503" s="175">
        <f>ROUNDUP((AH503+AI503+AG503)/3,0)</f>
        <v/>
      </c>
      <c r="AK503" s="47" t="n"/>
    </row>
    <row r="504" ht="15" customHeight="1">
      <c r="A504" s="83" t="n"/>
      <c r="B504" s="49" t="n"/>
      <c r="C504" s="49" t="n"/>
      <c r="D504" s="49" t="n"/>
      <c r="E504" s="43" t="n"/>
      <c r="F504" s="43" t="n"/>
      <c r="G504" s="44" t="n"/>
      <c r="H504" s="45" t="n"/>
      <c r="I504" s="171" t="n"/>
      <c r="J504" s="171" t="n"/>
      <c r="K504" s="171" t="n"/>
      <c r="L504" s="171" t="n"/>
      <c r="M504" s="171" t="n"/>
      <c r="N504" s="171" t="n"/>
      <c r="O504" s="171" t="n"/>
      <c r="P504" s="171" t="n"/>
      <c r="Q504" s="171" t="n"/>
      <c r="R504" s="172">
        <f>_xlfn.CEILING.MATH(SUM(I504:P504)*Q504)</f>
        <v/>
      </c>
      <c r="S504" s="173">
        <f>IF(S$3="YES",$R504*S$4/100,0)</f>
        <v/>
      </c>
      <c r="T504" s="173">
        <f>IF(T$3="YES",$R504*T$4/100,0)</f>
        <v/>
      </c>
      <c r="U504" s="173">
        <f>IF(U$3="YES",$R504*U$4/100,0)</f>
        <v/>
      </c>
      <c r="V504" s="173">
        <f>IF(V$3="YES",$R504*V$4/100,0)</f>
        <v/>
      </c>
      <c r="W504" s="173">
        <f>IF(W$3="YES",$R504*W$4/100,0)</f>
        <v/>
      </c>
      <c r="X504" s="173">
        <f>IF(X$3="YES",$R504*X$4/100,0)</f>
        <v/>
      </c>
      <c r="Y504" s="173">
        <f>IF(Y$3="YES",$R504*Y$4/100,0)</f>
        <v/>
      </c>
      <c r="Z504" s="173">
        <f>IF(Z$3="YES",$R504*Z$4/100,0)</f>
        <v/>
      </c>
      <c r="AA504" s="173">
        <f>IF(AA$3="YES",$R504*AA$4/100,0)</f>
        <v/>
      </c>
      <c r="AB504" s="173">
        <f>IF(AB$3="YES",$R504*AB$4/100,0)</f>
        <v/>
      </c>
      <c r="AC504" s="173">
        <f>$R504*AC$4/100</f>
        <v/>
      </c>
      <c r="AD504" s="172">
        <f>SUM(S504:AC504)</f>
        <v/>
      </c>
      <c r="AE504" s="172">
        <f>R504+AD504</f>
        <v/>
      </c>
      <c r="AF504" s="172">
        <f>IF(E504="Make",AE504,AE504/2)</f>
        <v/>
      </c>
      <c r="AG504" s="172">
        <f>((AF504-MOD(AF504,8))/8)+(IF(MOD(AF504,8)=0,0,IF(MOD(AF504,8)&gt;4,1,0.5)))</f>
        <v/>
      </c>
      <c r="AH504" s="174" t="n"/>
      <c r="AI504" s="174" t="n"/>
      <c r="AJ504" s="175">
        <f>ROUNDUP((AH504+AI504+AG504)/3,0)</f>
        <v/>
      </c>
      <c r="AK504" s="47" t="n"/>
    </row>
    <row r="505" ht="15" customHeight="1">
      <c r="A505" s="83" t="n"/>
      <c r="B505" s="49" t="n"/>
      <c r="C505" s="49" t="n"/>
      <c r="D505" s="49" t="n"/>
      <c r="E505" s="43" t="n"/>
      <c r="F505" s="43" t="n"/>
      <c r="G505" s="44" t="n"/>
      <c r="H505" s="45" t="n"/>
      <c r="I505" s="171" t="n"/>
      <c r="J505" s="171" t="n"/>
      <c r="K505" s="171" t="n"/>
      <c r="L505" s="171" t="n"/>
      <c r="M505" s="171" t="n"/>
      <c r="N505" s="171" t="n"/>
      <c r="O505" s="171" t="n"/>
      <c r="P505" s="171" t="n"/>
      <c r="Q505" s="171" t="n"/>
      <c r="R505" s="172">
        <f>_xlfn.CEILING.MATH(SUM(I505:P505)*Q505)</f>
        <v/>
      </c>
      <c r="S505" s="173">
        <f>IF(S$3="YES",$R505*S$4/100,0)</f>
        <v/>
      </c>
      <c r="T505" s="173">
        <f>IF(T$3="YES",$R505*T$4/100,0)</f>
        <v/>
      </c>
      <c r="U505" s="173">
        <f>IF(U$3="YES",$R505*U$4/100,0)</f>
        <v/>
      </c>
      <c r="V505" s="173">
        <f>IF(V$3="YES",$R505*V$4/100,0)</f>
        <v/>
      </c>
      <c r="W505" s="173">
        <f>IF(W$3="YES",$R505*W$4/100,0)</f>
        <v/>
      </c>
      <c r="X505" s="173">
        <f>IF(X$3="YES",$R505*X$4/100,0)</f>
        <v/>
      </c>
      <c r="Y505" s="173">
        <f>IF(Y$3="YES",$R505*Y$4/100,0)</f>
        <v/>
      </c>
      <c r="Z505" s="173">
        <f>IF(Z$3="YES",$R505*Z$4/100,0)</f>
        <v/>
      </c>
      <c r="AA505" s="173">
        <f>IF(AA$3="YES",$R505*AA$4/100,0)</f>
        <v/>
      </c>
      <c r="AB505" s="173">
        <f>IF(AB$3="YES",$R505*AB$4/100,0)</f>
        <v/>
      </c>
      <c r="AC505" s="173">
        <f>$R505*AC$4/100</f>
        <v/>
      </c>
      <c r="AD505" s="172">
        <f>SUM(S505:AC505)</f>
        <v/>
      </c>
      <c r="AE505" s="172">
        <f>R505+AD505</f>
        <v/>
      </c>
      <c r="AF505" s="172">
        <f>IF(E505="Make",AE505,AE505/2)</f>
        <v/>
      </c>
      <c r="AG505" s="172">
        <f>((AF505-MOD(AF505,8))/8)+(IF(MOD(AF505,8)=0,0,IF(MOD(AF505,8)&gt;4,1,0.5)))</f>
        <v/>
      </c>
      <c r="AH505" s="174" t="n"/>
      <c r="AI505" s="174" t="n"/>
      <c r="AJ505" s="175">
        <f>ROUNDUP((AH505+AI505+AG505)/3,0)</f>
        <v/>
      </c>
      <c r="AK505" s="47" t="n"/>
    </row>
    <row r="506" ht="15" customHeight="1">
      <c r="A506" s="83" t="n"/>
      <c r="B506" s="49" t="n"/>
      <c r="C506" s="49" t="n"/>
      <c r="D506" s="49" t="n"/>
      <c r="E506" s="43" t="n"/>
      <c r="F506" s="43" t="n"/>
      <c r="G506" s="44" t="n"/>
      <c r="H506" s="45" t="n"/>
      <c r="I506" s="171" t="n"/>
      <c r="J506" s="171" t="n"/>
      <c r="K506" s="171" t="n"/>
      <c r="L506" s="171" t="n"/>
      <c r="M506" s="171" t="n"/>
      <c r="N506" s="171" t="n"/>
      <c r="O506" s="171" t="n"/>
      <c r="P506" s="171" t="n"/>
      <c r="Q506" s="171" t="n"/>
      <c r="R506" s="172">
        <f>_xlfn.CEILING.MATH(SUM(I506:P506)*Q506)</f>
        <v/>
      </c>
      <c r="S506" s="173">
        <f>IF(S$3="YES",$R506*S$4/100,0)</f>
        <v/>
      </c>
      <c r="T506" s="173">
        <f>IF(T$3="YES",$R506*T$4/100,0)</f>
        <v/>
      </c>
      <c r="U506" s="173">
        <f>IF(U$3="YES",$R506*U$4/100,0)</f>
        <v/>
      </c>
      <c r="V506" s="173">
        <f>IF(V$3="YES",$R506*V$4/100,0)</f>
        <v/>
      </c>
      <c r="W506" s="173">
        <f>IF(W$3="YES",$R506*W$4/100,0)</f>
        <v/>
      </c>
      <c r="X506" s="173">
        <f>IF(X$3="YES",$R506*X$4/100,0)</f>
        <v/>
      </c>
      <c r="Y506" s="173">
        <f>IF(Y$3="YES",$R506*Y$4/100,0)</f>
        <v/>
      </c>
      <c r="Z506" s="173">
        <f>IF(Z$3="YES",$R506*Z$4/100,0)</f>
        <v/>
      </c>
      <c r="AA506" s="173">
        <f>IF(AA$3="YES",$R506*AA$4/100,0)</f>
        <v/>
      </c>
      <c r="AB506" s="173">
        <f>IF(AB$3="YES",$R506*AB$4/100,0)</f>
        <v/>
      </c>
      <c r="AC506" s="173">
        <f>$R506*AC$4/100</f>
        <v/>
      </c>
      <c r="AD506" s="172">
        <f>SUM(S506:AC506)</f>
        <v/>
      </c>
      <c r="AE506" s="172">
        <f>R506+AD506</f>
        <v/>
      </c>
      <c r="AF506" s="172">
        <f>IF(E506="Make",AE506,AE506/2)</f>
        <v/>
      </c>
      <c r="AG506" s="172">
        <f>((AF506-MOD(AF506,8))/8)+(IF(MOD(AF506,8)=0,0,IF(MOD(AF506,8)&gt;4,1,0.5)))</f>
        <v/>
      </c>
      <c r="AH506" s="174" t="n"/>
      <c r="AI506" s="174" t="n"/>
      <c r="AJ506" s="175">
        <f>ROUNDUP((AH506+AI506+AG506)/3,0)</f>
        <v/>
      </c>
      <c r="AK506" s="47" t="n"/>
    </row>
    <row r="507" ht="15" customHeight="1">
      <c r="A507" s="83" t="n"/>
      <c r="B507" s="49" t="n"/>
      <c r="C507" s="49" t="n"/>
      <c r="D507" s="49" t="n"/>
      <c r="E507" s="43" t="n"/>
      <c r="F507" s="43" t="n"/>
      <c r="G507" s="44" t="n"/>
      <c r="H507" s="45" t="n"/>
      <c r="I507" s="171" t="n"/>
      <c r="J507" s="171" t="n"/>
      <c r="K507" s="171" t="n"/>
      <c r="L507" s="171" t="n"/>
      <c r="M507" s="171" t="n"/>
      <c r="N507" s="171" t="n"/>
      <c r="O507" s="171" t="n"/>
      <c r="P507" s="171" t="n"/>
      <c r="Q507" s="171" t="n"/>
      <c r="R507" s="172">
        <f>_xlfn.CEILING.MATH(SUM(I507:P507)*Q507)</f>
        <v/>
      </c>
      <c r="S507" s="173">
        <f>IF(S$3="YES",$R507*S$4/100,0)</f>
        <v/>
      </c>
      <c r="T507" s="173">
        <f>IF(T$3="YES",$R507*T$4/100,0)</f>
        <v/>
      </c>
      <c r="U507" s="173">
        <f>IF(U$3="YES",$R507*U$4/100,0)</f>
        <v/>
      </c>
      <c r="V507" s="173">
        <f>IF(V$3="YES",$R507*V$4/100,0)</f>
        <v/>
      </c>
      <c r="W507" s="173">
        <f>IF(W$3="YES",$R507*W$4/100,0)</f>
        <v/>
      </c>
      <c r="X507" s="173">
        <f>IF(X$3="YES",$R507*X$4/100,0)</f>
        <v/>
      </c>
      <c r="Y507" s="173">
        <f>IF(Y$3="YES",$R507*Y$4/100,0)</f>
        <v/>
      </c>
      <c r="Z507" s="173">
        <f>IF(Z$3="YES",$R507*Z$4/100,0)</f>
        <v/>
      </c>
      <c r="AA507" s="173">
        <f>IF(AA$3="YES",$R507*AA$4/100,0)</f>
        <v/>
      </c>
      <c r="AB507" s="173">
        <f>IF(AB$3="YES",$R507*AB$4/100,0)</f>
        <v/>
      </c>
      <c r="AC507" s="173">
        <f>$R507*AC$4/100</f>
        <v/>
      </c>
      <c r="AD507" s="172">
        <f>SUM(S507:AC507)</f>
        <v/>
      </c>
      <c r="AE507" s="172">
        <f>R507+AD507</f>
        <v/>
      </c>
      <c r="AF507" s="172">
        <f>IF(E507="Make",AE507,AE507/2)</f>
        <v/>
      </c>
      <c r="AG507" s="172">
        <f>((AF507-MOD(AF507,8))/8)+(IF(MOD(AF507,8)=0,0,IF(MOD(AF507,8)&gt;4,1,0.5)))</f>
        <v/>
      </c>
      <c r="AH507" s="174" t="n"/>
      <c r="AI507" s="174" t="n"/>
      <c r="AJ507" s="175">
        <f>ROUNDUP((AH507+AI507+AG507)/3,0)</f>
        <v/>
      </c>
      <c r="AK507" s="47" t="n"/>
    </row>
    <row r="508" ht="15" customHeight="1">
      <c r="A508" s="83" t="n"/>
      <c r="B508" s="49" t="n"/>
      <c r="C508" s="49" t="n"/>
      <c r="D508" s="49" t="n"/>
      <c r="E508" s="43" t="n"/>
      <c r="F508" s="43" t="n"/>
      <c r="G508" s="44" t="n"/>
      <c r="H508" s="45" t="n"/>
      <c r="I508" s="171" t="n"/>
      <c r="J508" s="171" t="n"/>
      <c r="K508" s="171" t="n"/>
      <c r="L508" s="171" t="n"/>
      <c r="M508" s="171" t="n"/>
      <c r="N508" s="171" t="n"/>
      <c r="O508" s="171" t="n"/>
      <c r="P508" s="171" t="n"/>
      <c r="Q508" s="171" t="n"/>
      <c r="R508" s="172">
        <f>_xlfn.CEILING.MATH(SUM(I508:P508)*Q508)</f>
        <v/>
      </c>
      <c r="S508" s="173">
        <f>IF(S$3="YES",$R508*S$4/100,0)</f>
        <v/>
      </c>
      <c r="T508" s="173">
        <f>IF(T$3="YES",$R508*T$4/100,0)</f>
        <v/>
      </c>
      <c r="U508" s="173">
        <f>IF(U$3="YES",$R508*U$4/100,0)</f>
        <v/>
      </c>
      <c r="V508" s="173">
        <f>IF(V$3="YES",$R508*V$4/100,0)</f>
        <v/>
      </c>
      <c r="W508" s="173">
        <f>IF(W$3="YES",$R508*W$4/100,0)</f>
        <v/>
      </c>
      <c r="X508" s="173">
        <f>IF(X$3="YES",$R508*X$4/100,0)</f>
        <v/>
      </c>
      <c r="Y508" s="173">
        <f>IF(Y$3="YES",$R508*Y$4/100,0)</f>
        <v/>
      </c>
      <c r="Z508" s="173">
        <f>IF(Z$3="YES",$R508*Z$4/100,0)</f>
        <v/>
      </c>
      <c r="AA508" s="173">
        <f>IF(AA$3="YES",$R508*AA$4/100,0)</f>
        <v/>
      </c>
      <c r="AB508" s="173">
        <f>IF(AB$3="YES",$R508*AB$4/100,0)</f>
        <v/>
      </c>
      <c r="AC508" s="173">
        <f>$R508*AC$4/100</f>
        <v/>
      </c>
      <c r="AD508" s="172">
        <f>SUM(S508:AC508)</f>
        <v/>
      </c>
      <c r="AE508" s="172">
        <f>R508+AD508</f>
        <v/>
      </c>
      <c r="AF508" s="172">
        <f>IF(E508="Make",AE508,AE508/2)</f>
        <v/>
      </c>
      <c r="AG508" s="172">
        <f>((AF508-MOD(AF508,8))/8)+(IF(MOD(AF508,8)=0,0,IF(MOD(AF508,8)&gt;4,1,0.5)))</f>
        <v/>
      </c>
      <c r="AH508" s="174" t="n"/>
      <c r="AI508" s="174" t="n"/>
      <c r="AJ508" s="175">
        <f>ROUNDUP((AH508+AI508+AG508)/3,0)</f>
        <v/>
      </c>
      <c r="AK508" s="47" t="n"/>
    </row>
    <row r="509" ht="15" customHeight="1">
      <c r="A509" s="83" t="n"/>
      <c r="B509" s="49" t="n"/>
      <c r="C509" s="49" t="n"/>
      <c r="D509" s="49" t="n"/>
      <c r="E509" s="43" t="n"/>
      <c r="F509" s="43" t="n"/>
      <c r="G509" s="44" t="n"/>
      <c r="H509" s="45" t="n"/>
      <c r="I509" s="171" t="n"/>
      <c r="J509" s="171" t="n"/>
      <c r="K509" s="171" t="n"/>
      <c r="L509" s="171" t="n"/>
      <c r="M509" s="171" t="n"/>
      <c r="N509" s="171" t="n"/>
      <c r="O509" s="171" t="n"/>
      <c r="P509" s="171" t="n"/>
      <c r="Q509" s="171" t="n"/>
      <c r="R509" s="172">
        <f>_xlfn.CEILING.MATH(SUM(I509:P509)*Q509)</f>
        <v/>
      </c>
      <c r="S509" s="173">
        <f>IF(S$3="YES",$R509*S$4/100,0)</f>
        <v/>
      </c>
      <c r="T509" s="173">
        <f>IF(T$3="YES",$R509*T$4/100,0)</f>
        <v/>
      </c>
      <c r="U509" s="173">
        <f>IF(U$3="YES",$R509*U$4/100,0)</f>
        <v/>
      </c>
      <c r="V509" s="173">
        <f>IF(V$3="YES",$R509*V$4/100,0)</f>
        <v/>
      </c>
      <c r="W509" s="173">
        <f>IF(W$3="YES",$R509*W$4/100,0)</f>
        <v/>
      </c>
      <c r="X509" s="173">
        <f>IF(X$3="YES",$R509*X$4/100,0)</f>
        <v/>
      </c>
      <c r="Y509" s="173">
        <f>IF(Y$3="YES",$R509*Y$4/100,0)</f>
        <v/>
      </c>
      <c r="Z509" s="173">
        <f>IF(Z$3="YES",$R509*Z$4/100,0)</f>
        <v/>
      </c>
      <c r="AA509" s="173">
        <f>IF(AA$3="YES",$R509*AA$4/100,0)</f>
        <v/>
      </c>
      <c r="AB509" s="173">
        <f>IF(AB$3="YES",$R509*AB$4/100,0)</f>
        <v/>
      </c>
      <c r="AC509" s="173">
        <f>$R509*AC$4/100</f>
        <v/>
      </c>
      <c r="AD509" s="172">
        <f>SUM(S509:AC509)</f>
        <v/>
      </c>
      <c r="AE509" s="172">
        <f>R509+AD509</f>
        <v/>
      </c>
      <c r="AF509" s="172">
        <f>IF(E509="Make",AE509,AE509/2)</f>
        <v/>
      </c>
      <c r="AG509" s="172">
        <f>((AF509-MOD(AF509,8))/8)+(IF(MOD(AF509,8)=0,0,IF(MOD(AF509,8)&gt;4,1,0.5)))</f>
        <v/>
      </c>
      <c r="AH509" s="174" t="n"/>
      <c r="AI509" s="174" t="n"/>
      <c r="AJ509" s="175">
        <f>ROUNDUP((AH509+AI509+AG509)/3,0)</f>
        <v/>
      </c>
      <c r="AK509" s="47" t="n"/>
    </row>
    <row r="510" ht="15" customHeight="1">
      <c r="A510" s="83" t="n"/>
      <c r="B510" s="49" t="n"/>
      <c r="C510" s="49" t="n"/>
      <c r="D510" s="49" t="n"/>
      <c r="E510" s="43" t="n"/>
      <c r="F510" s="43" t="n"/>
      <c r="G510" s="44" t="n"/>
      <c r="H510" s="45" t="n"/>
      <c r="I510" s="171" t="n"/>
      <c r="J510" s="171" t="n"/>
      <c r="K510" s="171" t="n"/>
      <c r="L510" s="171" t="n"/>
      <c r="M510" s="171" t="n"/>
      <c r="N510" s="171" t="n"/>
      <c r="O510" s="171" t="n"/>
      <c r="P510" s="171" t="n"/>
      <c r="Q510" s="171" t="n"/>
      <c r="R510" s="172">
        <f>_xlfn.CEILING.MATH(SUM(I510:P510)*Q510)</f>
        <v/>
      </c>
      <c r="S510" s="173">
        <f>IF(S$3="YES",$R510*S$4/100,0)</f>
        <v/>
      </c>
      <c r="T510" s="173">
        <f>IF(T$3="YES",$R510*T$4/100,0)</f>
        <v/>
      </c>
      <c r="U510" s="173">
        <f>IF(U$3="YES",$R510*U$4/100,0)</f>
        <v/>
      </c>
      <c r="V510" s="173">
        <f>IF(V$3="YES",$R510*V$4/100,0)</f>
        <v/>
      </c>
      <c r="W510" s="173">
        <f>IF(W$3="YES",$R510*W$4/100,0)</f>
        <v/>
      </c>
      <c r="X510" s="173">
        <f>IF(X$3="YES",$R510*X$4/100,0)</f>
        <v/>
      </c>
      <c r="Y510" s="173">
        <f>IF(Y$3="YES",$R510*Y$4/100,0)</f>
        <v/>
      </c>
      <c r="Z510" s="173">
        <f>IF(Z$3="YES",$R510*Z$4/100,0)</f>
        <v/>
      </c>
      <c r="AA510" s="173">
        <f>IF(AA$3="YES",$R510*AA$4/100,0)</f>
        <v/>
      </c>
      <c r="AB510" s="173">
        <f>IF(AB$3="YES",$R510*AB$4/100,0)</f>
        <v/>
      </c>
      <c r="AC510" s="173">
        <f>$R510*AC$4/100</f>
        <v/>
      </c>
      <c r="AD510" s="172">
        <f>SUM(S510:AC510)</f>
        <v/>
      </c>
      <c r="AE510" s="172">
        <f>R510+AD510</f>
        <v/>
      </c>
      <c r="AF510" s="172">
        <f>IF(E510="Make",AE510,AE510/2)</f>
        <v/>
      </c>
      <c r="AG510" s="172">
        <f>((AF510-MOD(AF510,8))/8)+(IF(MOD(AF510,8)=0,0,IF(MOD(AF510,8)&gt;4,1,0.5)))</f>
        <v/>
      </c>
      <c r="AH510" s="174" t="n"/>
      <c r="AI510" s="174" t="n"/>
      <c r="AJ510" s="175">
        <f>ROUNDUP((AH510+AI510+AG510)/3,0)</f>
        <v/>
      </c>
      <c r="AK510" s="47" t="n"/>
    </row>
    <row r="511" ht="15" customHeight="1">
      <c r="A511" s="83" t="n"/>
      <c r="B511" s="49" t="n"/>
      <c r="C511" s="49" t="n"/>
      <c r="D511" s="49" t="n"/>
      <c r="E511" s="43" t="n"/>
      <c r="F511" s="43" t="n"/>
      <c r="G511" s="44" t="n"/>
      <c r="H511" s="45" t="n"/>
      <c r="I511" s="171" t="n"/>
      <c r="J511" s="171" t="n"/>
      <c r="K511" s="171" t="n"/>
      <c r="L511" s="171" t="n"/>
      <c r="M511" s="171" t="n"/>
      <c r="N511" s="171" t="n"/>
      <c r="O511" s="171" t="n"/>
      <c r="P511" s="171" t="n"/>
      <c r="Q511" s="171" t="n"/>
      <c r="R511" s="172">
        <f>_xlfn.CEILING.MATH(SUM(I511:P511)*Q511)</f>
        <v/>
      </c>
      <c r="S511" s="173">
        <f>IF(S$3="YES",$R511*S$4/100,0)</f>
        <v/>
      </c>
      <c r="T511" s="173">
        <f>IF(T$3="YES",$R511*T$4/100,0)</f>
        <v/>
      </c>
      <c r="U511" s="173">
        <f>IF(U$3="YES",$R511*U$4/100,0)</f>
        <v/>
      </c>
      <c r="V511" s="173">
        <f>IF(V$3="YES",$R511*V$4/100,0)</f>
        <v/>
      </c>
      <c r="W511" s="173">
        <f>IF(W$3="YES",$R511*W$4/100,0)</f>
        <v/>
      </c>
      <c r="X511" s="173">
        <f>IF(X$3="YES",$R511*X$4/100,0)</f>
        <v/>
      </c>
      <c r="Y511" s="173">
        <f>IF(Y$3="YES",$R511*Y$4/100,0)</f>
        <v/>
      </c>
      <c r="Z511" s="173">
        <f>IF(Z$3="YES",$R511*Z$4/100,0)</f>
        <v/>
      </c>
      <c r="AA511" s="173">
        <f>IF(AA$3="YES",$R511*AA$4/100,0)</f>
        <v/>
      </c>
      <c r="AB511" s="173">
        <f>IF(AB$3="YES",$R511*AB$4/100,0)</f>
        <v/>
      </c>
      <c r="AC511" s="173">
        <f>$R511*AC$4/100</f>
        <v/>
      </c>
      <c r="AD511" s="172">
        <f>SUM(S511:AC511)</f>
        <v/>
      </c>
      <c r="AE511" s="172">
        <f>R511+AD511</f>
        <v/>
      </c>
      <c r="AF511" s="172">
        <f>IF(E511="Make",AE511,AE511/2)</f>
        <v/>
      </c>
      <c r="AG511" s="172">
        <f>((AF511-MOD(AF511,8))/8)+(IF(MOD(AF511,8)=0,0,IF(MOD(AF511,8)&gt;4,1,0.5)))</f>
        <v/>
      </c>
      <c r="AH511" s="174" t="n"/>
      <c r="AI511" s="174" t="n"/>
      <c r="AJ511" s="175">
        <f>ROUNDUP((AH511+AI511+AG511)/3,0)</f>
        <v/>
      </c>
      <c r="AK511" s="47" t="n"/>
    </row>
    <row r="512" ht="15" customHeight="1">
      <c r="A512" s="83" t="n"/>
      <c r="B512" s="49" t="n"/>
      <c r="C512" s="49" t="n"/>
      <c r="D512" s="49" t="n"/>
      <c r="E512" s="43" t="n"/>
      <c r="F512" s="43" t="n"/>
      <c r="G512" s="44" t="n"/>
      <c r="H512" s="45" t="n"/>
      <c r="I512" s="171" t="n"/>
      <c r="J512" s="171" t="n"/>
      <c r="K512" s="171" t="n"/>
      <c r="L512" s="171" t="n"/>
      <c r="M512" s="171" t="n"/>
      <c r="N512" s="171" t="n"/>
      <c r="O512" s="171" t="n"/>
      <c r="P512" s="171" t="n"/>
      <c r="Q512" s="171" t="n"/>
      <c r="R512" s="172">
        <f>_xlfn.CEILING.MATH(SUM(I512:P512)*Q512)</f>
        <v/>
      </c>
      <c r="S512" s="173">
        <f>IF(S$3="YES",$R512*S$4/100,0)</f>
        <v/>
      </c>
      <c r="T512" s="173">
        <f>IF(T$3="YES",$R512*T$4/100,0)</f>
        <v/>
      </c>
      <c r="U512" s="173">
        <f>IF(U$3="YES",$R512*U$4/100,0)</f>
        <v/>
      </c>
      <c r="V512" s="173">
        <f>IF(V$3="YES",$R512*V$4/100,0)</f>
        <v/>
      </c>
      <c r="W512" s="173">
        <f>IF(W$3="YES",$R512*W$4/100,0)</f>
        <v/>
      </c>
      <c r="X512" s="173">
        <f>IF(X$3="YES",$R512*X$4/100,0)</f>
        <v/>
      </c>
      <c r="Y512" s="173">
        <f>IF(Y$3="YES",$R512*Y$4/100,0)</f>
        <v/>
      </c>
      <c r="Z512" s="173">
        <f>IF(Z$3="YES",$R512*Z$4/100,0)</f>
        <v/>
      </c>
      <c r="AA512" s="173">
        <f>IF(AA$3="YES",$R512*AA$4/100,0)</f>
        <v/>
      </c>
      <c r="AB512" s="173">
        <f>IF(AB$3="YES",$R512*AB$4/100,0)</f>
        <v/>
      </c>
      <c r="AC512" s="173">
        <f>$R512*AC$4/100</f>
        <v/>
      </c>
      <c r="AD512" s="172">
        <f>SUM(S512:AC512)</f>
        <v/>
      </c>
      <c r="AE512" s="172">
        <f>R512+AD512</f>
        <v/>
      </c>
      <c r="AF512" s="172">
        <f>IF(E512="Make",AE512,AE512/2)</f>
        <v/>
      </c>
      <c r="AG512" s="172">
        <f>((AF512-MOD(AF512,8))/8)+(IF(MOD(AF512,8)=0,0,IF(MOD(AF512,8)&gt;4,1,0.5)))</f>
        <v/>
      </c>
      <c r="AH512" s="174" t="n"/>
      <c r="AI512" s="174" t="n"/>
      <c r="AJ512" s="175">
        <f>ROUNDUP((AH512+AI512+AG512)/3,0)</f>
        <v/>
      </c>
      <c r="AK512" s="47" t="n"/>
    </row>
    <row r="513" ht="15" customHeight="1">
      <c r="A513" s="83" t="n"/>
      <c r="B513" s="49" t="n"/>
      <c r="C513" s="49" t="n"/>
      <c r="D513" s="49" t="n"/>
      <c r="E513" s="43" t="n"/>
      <c r="F513" s="43" t="n"/>
      <c r="G513" s="44" t="n"/>
      <c r="H513" s="45" t="n"/>
      <c r="I513" s="171" t="n"/>
      <c r="J513" s="171" t="n"/>
      <c r="K513" s="171" t="n"/>
      <c r="L513" s="171" t="n"/>
      <c r="M513" s="171" t="n"/>
      <c r="N513" s="171" t="n"/>
      <c r="O513" s="171" t="n"/>
      <c r="P513" s="171" t="n"/>
      <c r="Q513" s="171" t="n"/>
      <c r="R513" s="172">
        <f>_xlfn.CEILING.MATH(SUM(I513:P513)*Q513)</f>
        <v/>
      </c>
      <c r="S513" s="173">
        <f>IF(S$3="YES",$R513*S$4/100,0)</f>
        <v/>
      </c>
      <c r="T513" s="173">
        <f>IF(T$3="YES",$R513*T$4/100,0)</f>
        <v/>
      </c>
      <c r="U513" s="173">
        <f>IF(U$3="YES",$R513*U$4/100,0)</f>
        <v/>
      </c>
      <c r="V513" s="173">
        <f>IF(V$3="YES",$R513*V$4/100,0)</f>
        <v/>
      </c>
      <c r="W513" s="173">
        <f>IF(W$3="YES",$R513*W$4/100,0)</f>
        <v/>
      </c>
      <c r="X513" s="173">
        <f>IF(X$3="YES",$R513*X$4/100,0)</f>
        <v/>
      </c>
      <c r="Y513" s="173">
        <f>IF(Y$3="YES",$R513*Y$4/100,0)</f>
        <v/>
      </c>
      <c r="Z513" s="173">
        <f>IF(Z$3="YES",$R513*Z$4/100,0)</f>
        <v/>
      </c>
      <c r="AA513" s="173">
        <f>IF(AA$3="YES",$R513*AA$4/100,0)</f>
        <v/>
      </c>
      <c r="AB513" s="173">
        <f>IF(AB$3="YES",$R513*AB$4/100,0)</f>
        <v/>
      </c>
      <c r="AC513" s="173">
        <f>$R513*AC$4/100</f>
        <v/>
      </c>
      <c r="AD513" s="172">
        <f>SUM(S513:AC513)</f>
        <v/>
      </c>
      <c r="AE513" s="172">
        <f>R513+AD513</f>
        <v/>
      </c>
      <c r="AF513" s="172">
        <f>IF(E513="Make",AE513,AE513/2)</f>
        <v/>
      </c>
      <c r="AG513" s="172">
        <f>((AF513-MOD(AF513,8))/8)+(IF(MOD(AF513,8)=0,0,IF(MOD(AF513,8)&gt;4,1,0.5)))</f>
        <v/>
      </c>
      <c r="AH513" s="174" t="n"/>
      <c r="AI513" s="174" t="n"/>
      <c r="AJ513" s="175">
        <f>ROUNDUP((AH513+AI513+AG513)/3,0)</f>
        <v/>
      </c>
      <c r="AK513" s="47" t="n"/>
    </row>
    <row r="514" ht="15" customHeight="1">
      <c r="A514" s="83" t="n"/>
      <c r="B514" s="49" t="n"/>
      <c r="C514" s="49" t="n"/>
      <c r="D514" s="49" t="n"/>
      <c r="E514" s="43" t="n"/>
      <c r="F514" s="43" t="n"/>
      <c r="G514" s="44" t="n"/>
      <c r="H514" s="45" t="n"/>
      <c r="I514" s="171" t="n"/>
      <c r="J514" s="171" t="n"/>
      <c r="K514" s="171" t="n"/>
      <c r="L514" s="171" t="n"/>
      <c r="M514" s="171" t="n"/>
      <c r="N514" s="171" t="n"/>
      <c r="O514" s="171" t="n"/>
      <c r="P514" s="171" t="n"/>
      <c r="Q514" s="171" t="n"/>
      <c r="R514" s="172">
        <f>_xlfn.CEILING.MATH(SUM(I514:P514)*Q514)</f>
        <v/>
      </c>
      <c r="S514" s="173">
        <f>IF(S$3="YES",$R514*S$4/100,0)</f>
        <v/>
      </c>
      <c r="T514" s="173">
        <f>IF(T$3="YES",$R514*T$4/100,0)</f>
        <v/>
      </c>
      <c r="U514" s="173">
        <f>IF(U$3="YES",$R514*U$4/100,0)</f>
        <v/>
      </c>
      <c r="V514" s="173">
        <f>IF(V$3="YES",$R514*V$4/100,0)</f>
        <v/>
      </c>
      <c r="W514" s="173">
        <f>IF(W$3="YES",$R514*W$4/100,0)</f>
        <v/>
      </c>
      <c r="X514" s="173">
        <f>IF(X$3="YES",$R514*X$4/100,0)</f>
        <v/>
      </c>
      <c r="Y514" s="173">
        <f>IF(Y$3="YES",$R514*Y$4/100,0)</f>
        <v/>
      </c>
      <c r="Z514" s="173">
        <f>IF(Z$3="YES",$R514*Z$4/100,0)</f>
        <v/>
      </c>
      <c r="AA514" s="173">
        <f>IF(AA$3="YES",$R514*AA$4/100,0)</f>
        <v/>
      </c>
      <c r="AB514" s="173">
        <f>IF(AB$3="YES",$R514*AB$4/100,0)</f>
        <v/>
      </c>
      <c r="AC514" s="173">
        <f>$R514*AC$4/100</f>
        <v/>
      </c>
      <c r="AD514" s="172">
        <f>SUM(S514:AC514)</f>
        <v/>
      </c>
      <c r="AE514" s="172">
        <f>R514+AD514</f>
        <v/>
      </c>
      <c r="AF514" s="172">
        <f>IF(E514="Make",AE514,AE514/2)</f>
        <v/>
      </c>
      <c r="AG514" s="172">
        <f>((AF514-MOD(AF514,8))/8)+(IF(MOD(AF514,8)=0,0,IF(MOD(AF514,8)&gt;4,1,0.5)))</f>
        <v/>
      </c>
      <c r="AH514" s="174" t="n"/>
      <c r="AI514" s="174" t="n"/>
      <c r="AJ514" s="175">
        <f>ROUNDUP((AH514+AI514+AG514)/3,0)</f>
        <v/>
      </c>
      <c r="AK514" s="47" t="n"/>
    </row>
    <row r="515" ht="15" customHeight="1">
      <c r="A515" s="83" t="n"/>
      <c r="B515" s="49" t="n"/>
      <c r="C515" s="49" t="n"/>
      <c r="D515" s="49" t="n"/>
      <c r="E515" s="43" t="n"/>
      <c r="F515" s="43" t="n"/>
      <c r="G515" s="44" t="n"/>
      <c r="H515" s="45" t="n"/>
      <c r="I515" s="171" t="n"/>
      <c r="J515" s="171" t="n"/>
      <c r="K515" s="171" t="n"/>
      <c r="L515" s="171" t="n"/>
      <c r="M515" s="171" t="n"/>
      <c r="N515" s="171" t="n"/>
      <c r="O515" s="171" t="n"/>
      <c r="P515" s="171" t="n"/>
      <c r="Q515" s="171" t="n"/>
      <c r="R515" s="172">
        <f>_xlfn.CEILING.MATH(SUM(I515:P515)*Q515)</f>
        <v/>
      </c>
      <c r="S515" s="173">
        <f>IF(S$3="YES",$R515*S$4/100,0)</f>
        <v/>
      </c>
      <c r="T515" s="173">
        <f>IF(T$3="YES",$R515*T$4/100,0)</f>
        <v/>
      </c>
      <c r="U515" s="173">
        <f>IF(U$3="YES",$R515*U$4/100,0)</f>
        <v/>
      </c>
      <c r="V515" s="173">
        <f>IF(V$3="YES",$R515*V$4/100,0)</f>
        <v/>
      </c>
      <c r="W515" s="173">
        <f>IF(W$3="YES",$R515*W$4/100,0)</f>
        <v/>
      </c>
      <c r="X515" s="173">
        <f>IF(X$3="YES",$R515*X$4/100,0)</f>
        <v/>
      </c>
      <c r="Y515" s="173">
        <f>IF(Y$3="YES",$R515*Y$4/100,0)</f>
        <v/>
      </c>
      <c r="Z515" s="173">
        <f>IF(Z$3="YES",$R515*Z$4/100,0)</f>
        <v/>
      </c>
      <c r="AA515" s="173">
        <f>IF(AA$3="YES",$R515*AA$4/100,0)</f>
        <v/>
      </c>
      <c r="AB515" s="173">
        <f>IF(AB$3="YES",$R515*AB$4/100,0)</f>
        <v/>
      </c>
      <c r="AC515" s="173">
        <f>$R515*AC$4/100</f>
        <v/>
      </c>
      <c r="AD515" s="172">
        <f>SUM(S515:AC515)</f>
        <v/>
      </c>
      <c r="AE515" s="172">
        <f>R515+AD515</f>
        <v/>
      </c>
      <c r="AF515" s="172">
        <f>IF(E515="Make",AE515,AE515/2)</f>
        <v/>
      </c>
      <c r="AG515" s="172">
        <f>((AF515-MOD(AF515,8))/8)+(IF(MOD(AF515,8)=0,0,IF(MOD(AF515,8)&gt;4,1,0.5)))</f>
        <v/>
      </c>
      <c r="AH515" s="174" t="n"/>
      <c r="AI515" s="174" t="n"/>
      <c r="AJ515" s="175">
        <f>ROUNDUP((AH515+AI515+AG515)/3,0)</f>
        <v/>
      </c>
      <c r="AK515" s="47" t="n"/>
    </row>
    <row r="516" ht="15" customHeight="1">
      <c r="A516" s="83" t="n"/>
      <c r="B516" s="49" t="n"/>
      <c r="C516" s="49" t="n"/>
      <c r="D516" s="49" t="n"/>
      <c r="E516" s="43" t="n"/>
      <c r="F516" s="43" t="n"/>
      <c r="G516" s="44" t="n"/>
      <c r="H516" s="45" t="n"/>
      <c r="I516" s="171" t="n"/>
      <c r="J516" s="171" t="n"/>
      <c r="K516" s="171" t="n"/>
      <c r="L516" s="171" t="n"/>
      <c r="M516" s="171" t="n"/>
      <c r="N516" s="171" t="n"/>
      <c r="O516" s="171" t="n"/>
      <c r="P516" s="171" t="n"/>
      <c r="Q516" s="171" t="n"/>
      <c r="R516" s="172">
        <f>_xlfn.CEILING.MATH(SUM(I516:P516)*Q516)</f>
        <v/>
      </c>
      <c r="S516" s="173">
        <f>IF(S$3="YES",$R516*S$4/100,0)</f>
        <v/>
      </c>
      <c r="T516" s="173">
        <f>IF(T$3="YES",$R516*T$4/100,0)</f>
        <v/>
      </c>
      <c r="U516" s="173">
        <f>IF(U$3="YES",$R516*U$4/100,0)</f>
        <v/>
      </c>
      <c r="V516" s="173">
        <f>IF(V$3="YES",$R516*V$4/100,0)</f>
        <v/>
      </c>
      <c r="W516" s="173">
        <f>IF(W$3="YES",$R516*W$4/100,0)</f>
        <v/>
      </c>
      <c r="X516" s="173">
        <f>IF(X$3="YES",$R516*X$4/100,0)</f>
        <v/>
      </c>
      <c r="Y516" s="173">
        <f>IF(Y$3="YES",$R516*Y$4/100,0)</f>
        <v/>
      </c>
      <c r="Z516" s="173">
        <f>IF(Z$3="YES",$R516*Z$4/100,0)</f>
        <v/>
      </c>
      <c r="AA516" s="173">
        <f>IF(AA$3="YES",$R516*AA$4/100,0)</f>
        <v/>
      </c>
      <c r="AB516" s="173">
        <f>IF(AB$3="YES",$R516*AB$4/100,0)</f>
        <v/>
      </c>
      <c r="AC516" s="173">
        <f>$R516*AC$4/100</f>
        <v/>
      </c>
      <c r="AD516" s="172">
        <f>SUM(S516:AC516)</f>
        <v/>
      </c>
      <c r="AE516" s="172">
        <f>R516+AD516</f>
        <v/>
      </c>
      <c r="AF516" s="172">
        <f>IF(E516="Make",AE516,AE516/2)</f>
        <v/>
      </c>
      <c r="AG516" s="172">
        <f>((AF516-MOD(AF516,8))/8)+(IF(MOD(AF516,8)=0,0,IF(MOD(AF516,8)&gt;4,1,0.5)))</f>
        <v/>
      </c>
      <c r="AH516" s="174" t="n"/>
      <c r="AI516" s="174" t="n"/>
      <c r="AJ516" s="175">
        <f>ROUNDUP((AH516+AI516+AG516)/3,0)</f>
        <v/>
      </c>
      <c r="AK516" s="47" t="n"/>
    </row>
    <row r="517" ht="15" customHeight="1">
      <c r="A517" s="83" t="n"/>
      <c r="B517" s="49" t="n"/>
      <c r="C517" s="49" t="n"/>
      <c r="D517" s="49" t="n"/>
      <c r="E517" s="43" t="n"/>
      <c r="F517" s="43" t="n"/>
      <c r="G517" s="44" t="n"/>
      <c r="H517" s="45" t="n"/>
      <c r="I517" s="171" t="n"/>
      <c r="J517" s="171" t="n"/>
      <c r="K517" s="171" t="n"/>
      <c r="L517" s="171" t="n"/>
      <c r="M517" s="171" t="n"/>
      <c r="N517" s="171" t="n"/>
      <c r="O517" s="171" t="n"/>
      <c r="P517" s="171" t="n"/>
      <c r="Q517" s="171" t="n"/>
      <c r="R517" s="172">
        <f>_xlfn.CEILING.MATH(SUM(I517:P517)*Q517)</f>
        <v/>
      </c>
      <c r="S517" s="173">
        <f>IF(S$3="YES",$R517*S$4/100,0)</f>
        <v/>
      </c>
      <c r="T517" s="173">
        <f>IF(T$3="YES",$R517*T$4/100,0)</f>
        <v/>
      </c>
      <c r="U517" s="173">
        <f>IF(U$3="YES",$R517*U$4/100,0)</f>
        <v/>
      </c>
      <c r="V517" s="173">
        <f>IF(V$3="YES",$R517*V$4/100,0)</f>
        <v/>
      </c>
      <c r="W517" s="173">
        <f>IF(W$3="YES",$R517*W$4/100,0)</f>
        <v/>
      </c>
      <c r="X517" s="173">
        <f>IF(X$3="YES",$R517*X$4/100,0)</f>
        <v/>
      </c>
      <c r="Y517" s="173">
        <f>IF(Y$3="YES",$R517*Y$4/100,0)</f>
        <v/>
      </c>
      <c r="Z517" s="173">
        <f>IF(Z$3="YES",$R517*Z$4/100,0)</f>
        <v/>
      </c>
      <c r="AA517" s="173">
        <f>IF(AA$3="YES",$R517*AA$4/100,0)</f>
        <v/>
      </c>
      <c r="AB517" s="173">
        <f>IF(AB$3="YES",$R517*AB$4/100,0)</f>
        <v/>
      </c>
      <c r="AC517" s="173">
        <f>$R517*AC$4/100</f>
        <v/>
      </c>
      <c r="AD517" s="172">
        <f>SUM(S517:AC517)</f>
        <v/>
      </c>
      <c r="AE517" s="172">
        <f>R517+AD517</f>
        <v/>
      </c>
      <c r="AF517" s="172">
        <f>IF(E517="Make",AE517,AE517/2)</f>
        <v/>
      </c>
      <c r="AG517" s="172">
        <f>((AF517-MOD(AF517,8))/8)+(IF(MOD(AF517,8)=0,0,IF(MOD(AF517,8)&gt;4,1,0.5)))</f>
        <v/>
      </c>
      <c r="AH517" s="174" t="n"/>
      <c r="AI517" s="174" t="n"/>
      <c r="AJ517" s="175">
        <f>ROUNDUP((AH517+AI517+AG517)/3,0)</f>
        <v/>
      </c>
      <c r="AK517" s="47" t="n"/>
    </row>
    <row r="518" ht="15" customHeight="1">
      <c r="A518" s="83" t="n"/>
      <c r="B518" s="49" t="n"/>
      <c r="C518" s="49" t="n"/>
      <c r="D518" s="49" t="n"/>
      <c r="E518" s="43" t="n"/>
      <c r="F518" s="43" t="n"/>
      <c r="G518" s="44" t="n"/>
      <c r="H518" s="45" t="n"/>
      <c r="I518" s="171" t="n"/>
      <c r="J518" s="171" t="n"/>
      <c r="K518" s="171" t="n"/>
      <c r="L518" s="171" t="n"/>
      <c r="M518" s="171" t="n"/>
      <c r="N518" s="171" t="n"/>
      <c r="O518" s="171" t="n"/>
      <c r="P518" s="171" t="n"/>
      <c r="Q518" s="171" t="n"/>
      <c r="R518" s="172">
        <f>_xlfn.CEILING.MATH(SUM(I518:P518)*Q518)</f>
        <v/>
      </c>
      <c r="S518" s="173">
        <f>IF(S$3="YES",$R518*S$4/100,0)</f>
        <v/>
      </c>
      <c r="T518" s="173">
        <f>IF(T$3="YES",$R518*T$4/100,0)</f>
        <v/>
      </c>
      <c r="U518" s="173">
        <f>IF(U$3="YES",$R518*U$4/100,0)</f>
        <v/>
      </c>
      <c r="V518" s="173">
        <f>IF(V$3="YES",$R518*V$4/100,0)</f>
        <v/>
      </c>
      <c r="W518" s="173">
        <f>IF(W$3="YES",$R518*W$4/100,0)</f>
        <v/>
      </c>
      <c r="X518" s="173">
        <f>IF(X$3="YES",$R518*X$4/100,0)</f>
        <v/>
      </c>
      <c r="Y518" s="173">
        <f>IF(Y$3="YES",$R518*Y$4/100,0)</f>
        <v/>
      </c>
      <c r="Z518" s="173">
        <f>IF(Z$3="YES",$R518*Z$4/100,0)</f>
        <v/>
      </c>
      <c r="AA518" s="173">
        <f>IF(AA$3="YES",$R518*AA$4/100,0)</f>
        <v/>
      </c>
      <c r="AB518" s="173">
        <f>IF(AB$3="YES",$R518*AB$4/100,0)</f>
        <v/>
      </c>
      <c r="AC518" s="173">
        <f>$R518*AC$4/100</f>
        <v/>
      </c>
      <c r="AD518" s="172">
        <f>SUM(S518:AC518)</f>
        <v/>
      </c>
      <c r="AE518" s="172">
        <f>R518+AD518</f>
        <v/>
      </c>
      <c r="AF518" s="172">
        <f>IF(E518="Make",AE518,AE518/2)</f>
        <v/>
      </c>
      <c r="AG518" s="172">
        <f>((AF518-MOD(AF518,8))/8)+(IF(MOD(AF518,8)=0,0,IF(MOD(AF518,8)&gt;4,1,0.5)))</f>
        <v/>
      </c>
      <c r="AH518" s="174" t="n"/>
      <c r="AI518" s="174" t="n"/>
      <c r="AJ518" s="175">
        <f>ROUNDUP((AH518+AI518+AG518)/3,0)</f>
        <v/>
      </c>
      <c r="AK518" s="47" t="n"/>
    </row>
    <row r="519" ht="15" customHeight="1">
      <c r="A519" s="83" t="n"/>
      <c r="B519" s="49" t="n"/>
      <c r="C519" s="49" t="n"/>
      <c r="D519" s="49" t="n"/>
      <c r="E519" s="43" t="n"/>
      <c r="F519" s="43" t="n"/>
      <c r="G519" s="44" t="n"/>
      <c r="H519" s="45" t="n"/>
      <c r="I519" s="171" t="n"/>
      <c r="J519" s="171" t="n"/>
      <c r="K519" s="171" t="n"/>
      <c r="L519" s="171" t="n"/>
      <c r="M519" s="171" t="n"/>
      <c r="N519" s="171" t="n"/>
      <c r="O519" s="171" t="n"/>
      <c r="P519" s="171" t="n"/>
      <c r="Q519" s="171" t="n"/>
      <c r="R519" s="172">
        <f>_xlfn.CEILING.MATH(SUM(I519:P519)*Q519)</f>
        <v/>
      </c>
      <c r="S519" s="173">
        <f>IF(S$3="YES",$R519*S$4/100,0)</f>
        <v/>
      </c>
      <c r="T519" s="173">
        <f>IF(T$3="YES",$R519*T$4/100,0)</f>
        <v/>
      </c>
      <c r="U519" s="173">
        <f>IF(U$3="YES",$R519*U$4/100,0)</f>
        <v/>
      </c>
      <c r="V519" s="173">
        <f>IF(V$3="YES",$R519*V$4/100,0)</f>
        <v/>
      </c>
      <c r="W519" s="173">
        <f>IF(W$3="YES",$R519*W$4/100,0)</f>
        <v/>
      </c>
      <c r="X519" s="173">
        <f>IF(X$3="YES",$R519*X$4/100,0)</f>
        <v/>
      </c>
      <c r="Y519" s="173">
        <f>IF(Y$3="YES",$R519*Y$4/100,0)</f>
        <v/>
      </c>
      <c r="Z519" s="173">
        <f>IF(Z$3="YES",$R519*Z$4/100,0)</f>
        <v/>
      </c>
      <c r="AA519" s="173">
        <f>IF(AA$3="YES",$R519*AA$4/100,0)</f>
        <v/>
      </c>
      <c r="AB519" s="173">
        <f>IF(AB$3="YES",$R519*AB$4/100,0)</f>
        <v/>
      </c>
      <c r="AC519" s="173">
        <f>$R519*AC$4/100</f>
        <v/>
      </c>
      <c r="AD519" s="172">
        <f>SUM(S519:AC519)</f>
        <v/>
      </c>
      <c r="AE519" s="172">
        <f>R519+AD519</f>
        <v/>
      </c>
      <c r="AF519" s="172">
        <f>IF(E519="Make",AE519,AE519/2)</f>
        <v/>
      </c>
      <c r="AG519" s="172">
        <f>((AF519-MOD(AF519,8))/8)+(IF(MOD(AF519,8)=0,0,IF(MOD(AF519,8)&gt;4,1,0.5)))</f>
        <v/>
      </c>
      <c r="AH519" s="174" t="n"/>
      <c r="AI519" s="174" t="n"/>
      <c r="AJ519" s="175">
        <f>ROUNDUP((AH519+AI519+AG519)/3,0)</f>
        <v/>
      </c>
      <c r="AK519" s="47" t="n"/>
    </row>
    <row r="520" ht="15" customHeight="1">
      <c r="A520" s="83" t="n"/>
      <c r="B520" s="49" t="n"/>
      <c r="C520" s="49" t="n"/>
      <c r="D520" s="49" t="n"/>
      <c r="E520" s="43" t="n"/>
      <c r="F520" s="43" t="n"/>
      <c r="G520" s="44" t="n"/>
      <c r="H520" s="45" t="n"/>
      <c r="I520" s="171" t="n"/>
      <c r="J520" s="171" t="n"/>
      <c r="K520" s="171" t="n"/>
      <c r="L520" s="171" t="n"/>
      <c r="M520" s="171" t="n"/>
      <c r="N520" s="171" t="n"/>
      <c r="O520" s="171" t="n"/>
      <c r="P520" s="171" t="n"/>
      <c r="Q520" s="171" t="n"/>
      <c r="R520" s="172">
        <f>_xlfn.CEILING.MATH(SUM(I520:P520)*Q520)</f>
        <v/>
      </c>
      <c r="S520" s="173">
        <f>IF(S$3="YES",$R520*S$4/100,0)</f>
        <v/>
      </c>
      <c r="T520" s="173">
        <f>IF(T$3="YES",$R520*T$4/100,0)</f>
        <v/>
      </c>
      <c r="U520" s="173">
        <f>IF(U$3="YES",$R520*U$4/100,0)</f>
        <v/>
      </c>
      <c r="V520" s="173">
        <f>IF(V$3="YES",$R520*V$4/100,0)</f>
        <v/>
      </c>
      <c r="W520" s="173">
        <f>IF(W$3="YES",$R520*W$4/100,0)</f>
        <v/>
      </c>
      <c r="X520" s="173">
        <f>IF(X$3="YES",$R520*X$4/100,0)</f>
        <v/>
      </c>
      <c r="Y520" s="173">
        <f>IF(Y$3="YES",$R520*Y$4/100,0)</f>
        <v/>
      </c>
      <c r="Z520" s="173">
        <f>IF(Z$3="YES",$R520*Z$4/100,0)</f>
        <v/>
      </c>
      <c r="AA520" s="173">
        <f>IF(AA$3="YES",$R520*AA$4/100,0)</f>
        <v/>
      </c>
      <c r="AB520" s="173">
        <f>IF(AB$3="YES",$R520*AB$4/100,0)</f>
        <v/>
      </c>
      <c r="AC520" s="173">
        <f>$R520*AC$4/100</f>
        <v/>
      </c>
      <c r="AD520" s="172">
        <f>SUM(S520:AC520)</f>
        <v/>
      </c>
      <c r="AE520" s="172">
        <f>R520+AD520</f>
        <v/>
      </c>
      <c r="AF520" s="172">
        <f>IF(E520="Make",AE520,AE520/2)</f>
        <v/>
      </c>
      <c r="AG520" s="172">
        <f>((AF520-MOD(AF520,8))/8)+(IF(MOD(AF520,8)=0,0,IF(MOD(AF520,8)&gt;4,1,0.5)))</f>
        <v/>
      </c>
      <c r="AH520" s="174" t="n"/>
      <c r="AI520" s="174" t="n"/>
      <c r="AJ520" s="175">
        <f>ROUNDUP((AH520+AI520+AG520)/3,0)</f>
        <v/>
      </c>
      <c r="AK520" s="47" t="n"/>
    </row>
    <row r="521" ht="15" customHeight="1">
      <c r="A521" s="83" t="n"/>
      <c r="B521" s="49" t="n"/>
      <c r="C521" s="49" t="n"/>
      <c r="D521" s="49" t="n"/>
      <c r="E521" s="43" t="n"/>
      <c r="F521" s="43" t="n"/>
      <c r="G521" s="44" t="n"/>
      <c r="H521" s="45" t="n"/>
      <c r="I521" s="171" t="n"/>
      <c r="J521" s="171" t="n"/>
      <c r="K521" s="171" t="n"/>
      <c r="L521" s="171" t="n"/>
      <c r="M521" s="171" t="n"/>
      <c r="N521" s="171" t="n"/>
      <c r="O521" s="171" t="n"/>
      <c r="P521" s="171" t="n"/>
      <c r="Q521" s="171" t="n"/>
      <c r="R521" s="172">
        <f>_xlfn.CEILING.MATH(SUM(I521:P521)*Q521)</f>
        <v/>
      </c>
      <c r="S521" s="173">
        <f>IF(S$3="YES",$R521*S$4/100,0)</f>
        <v/>
      </c>
      <c r="T521" s="173">
        <f>IF(T$3="YES",$R521*T$4/100,0)</f>
        <v/>
      </c>
      <c r="U521" s="173">
        <f>IF(U$3="YES",$R521*U$4/100,0)</f>
        <v/>
      </c>
      <c r="V521" s="173">
        <f>IF(V$3="YES",$R521*V$4/100,0)</f>
        <v/>
      </c>
      <c r="W521" s="173">
        <f>IF(W$3="YES",$R521*W$4/100,0)</f>
        <v/>
      </c>
      <c r="X521" s="173">
        <f>IF(X$3="YES",$R521*X$4/100,0)</f>
        <v/>
      </c>
      <c r="Y521" s="173">
        <f>IF(Y$3="YES",$R521*Y$4/100,0)</f>
        <v/>
      </c>
      <c r="Z521" s="173">
        <f>IF(Z$3="YES",$R521*Z$4/100,0)</f>
        <v/>
      </c>
      <c r="AA521" s="173">
        <f>IF(AA$3="YES",$R521*AA$4/100,0)</f>
        <v/>
      </c>
      <c r="AB521" s="173">
        <f>IF(AB$3="YES",$R521*AB$4/100,0)</f>
        <v/>
      </c>
      <c r="AC521" s="173">
        <f>$R521*AC$4/100</f>
        <v/>
      </c>
      <c r="AD521" s="172">
        <f>SUM(S521:AC521)</f>
        <v/>
      </c>
      <c r="AE521" s="172">
        <f>R521+AD521</f>
        <v/>
      </c>
      <c r="AF521" s="172">
        <f>IF(E521="Make",AE521,AE521/2)</f>
        <v/>
      </c>
      <c r="AG521" s="172">
        <f>((AF521-MOD(AF521,8))/8)+(IF(MOD(AF521,8)=0,0,IF(MOD(AF521,8)&gt;4,1,0.5)))</f>
        <v/>
      </c>
      <c r="AH521" s="174" t="n"/>
      <c r="AI521" s="174" t="n"/>
      <c r="AJ521" s="175">
        <f>ROUNDUP((AH521+AI521+AG521)/3,0)</f>
        <v/>
      </c>
      <c r="AK521" s="47" t="n"/>
    </row>
    <row r="522" ht="15" customHeight="1">
      <c r="A522" s="83" t="n"/>
      <c r="B522" s="49" t="n"/>
      <c r="C522" s="49" t="n"/>
      <c r="D522" s="49" t="n"/>
      <c r="E522" s="43" t="n"/>
      <c r="F522" s="43" t="n"/>
      <c r="G522" s="44" t="n"/>
      <c r="H522" s="45" t="n"/>
      <c r="I522" s="171" t="n"/>
      <c r="J522" s="171" t="n"/>
      <c r="K522" s="171" t="n"/>
      <c r="L522" s="171" t="n"/>
      <c r="M522" s="171" t="n"/>
      <c r="N522" s="171" t="n"/>
      <c r="O522" s="171" t="n"/>
      <c r="P522" s="171" t="n"/>
      <c r="Q522" s="171" t="n"/>
      <c r="R522" s="172">
        <f>_xlfn.CEILING.MATH(SUM(I522:P522)*Q522)</f>
        <v/>
      </c>
      <c r="S522" s="173">
        <f>IF(S$3="YES",$R522*S$4/100,0)</f>
        <v/>
      </c>
      <c r="T522" s="173">
        <f>IF(T$3="YES",$R522*T$4/100,0)</f>
        <v/>
      </c>
      <c r="U522" s="173">
        <f>IF(U$3="YES",$R522*U$4/100,0)</f>
        <v/>
      </c>
      <c r="V522" s="173">
        <f>IF(V$3="YES",$R522*V$4/100,0)</f>
        <v/>
      </c>
      <c r="W522" s="173">
        <f>IF(W$3="YES",$R522*W$4/100,0)</f>
        <v/>
      </c>
      <c r="X522" s="173">
        <f>IF(X$3="YES",$R522*X$4/100,0)</f>
        <v/>
      </c>
      <c r="Y522" s="173">
        <f>IF(Y$3="YES",$R522*Y$4/100,0)</f>
        <v/>
      </c>
      <c r="Z522" s="173">
        <f>IF(Z$3="YES",$R522*Z$4/100,0)</f>
        <v/>
      </c>
      <c r="AA522" s="173">
        <f>IF(AA$3="YES",$R522*AA$4/100,0)</f>
        <v/>
      </c>
      <c r="AB522" s="173">
        <f>IF(AB$3="YES",$R522*AB$4/100,0)</f>
        <v/>
      </c>
      <c r="AC522" s="173">
        <f>$R522*AC$4/100</f>
        <v/>
      </c>
      <c r="AD522" s="172">
        <f>SUM(S522:AC522)</f>
        <v/>
      </c>
      <c r="AE522" s="172">
        <f>R522+AD522</f>
        <v/>
      </c>
      <c r="AF522" s="172">
        <f>IF(E522="Make",AE522,AE522/2)</f>
        <v/>
      </c>
      <c r="AG522" s="172">
        <f>((AF522-MOD(AF522,8))/8)+(IF(MOD(AF522,8)=0,0,IF(MOD(AF522,8)&gt;4,1,0.5)))</f>
        <v/>
      </c>
      <c r="AH522" s="174" t="n"/>
      <c r="AI522" s="174" t="n"/>
      <c r="AJ522" s="175">
        <f>ROUNDUP((AH522+AI522+AG522)/3,0)</f>
        <v/>
      </c>
      <c r="AK522" s="47" t="n"/>
    </row>
    <row r="523" ht="15" customHeight="1">
      <c r="A523" s="83" t="n"/>
      <c r="B523" s="49" t="n"/>
      <c r="C523" s="49" t="n"/>
      <c r="D523" s="49" t="n"/>
      <c r="E523" s="43" t="n"/>
      <c r="F523" s="43" t="n"/>
      <c r="G523" s="44" t="n"/>
      <c r="H523" s="45" t="n"/>
      <c r="I523" s="171" t="n"/>
      <c r="J523" s="171" t="n"/>
      <c r="K523" s="171" t="n"/>
      <c r="L523" s="171" t="n"/>
      <c r="M523" s="171" t="n"/>
      <c r="N523" s="171" t="n"/>
      <c r="O523" s="171" t="n"/>
      <c r="P523" s="171" t="n"/>
      <c r="Q523" s="171" t="n"/>
      <c r="R523" s="172">
        <f>_xlfn.CEILING.MATH(SUM(I523:P523)*Q523)</f>
        <v/>
      </c>
      <c r="S523" s="173">
        <f>IF(S$3="YES",$R523*S$4/100,0)</f>
        <v/>
      </c>
      <c r="T523" s="173">
        <f>IF(T$3="YES",$R523*T$4/100,0)</f>
        <v/>
      </c>
      <c r="U523" s="173">
        <f>IF(U$3="YES",$R523*U$4/100,0)</f>
        <v/>
      </c>
      <c r="V523" s="173">
        <f>IF(V$3="YES",$R523*V$4/100,0)</f>
        <v/>
      </c>
      <c r="W523" s="173">
        <f>IF(W$3="YES",$R523*W$4/100,0)</f>
        <v/>
      </c>
      <c r="X523" s="173">
        <f>IF(X$3="YES",$R523*X$4/100,0)</f>
        <v/>
      </c>
      <c r="Y523" s="173">
        <f>IF(Y$3="YES",$R523*Y$4/100,0)</f>
        <v/>
      </c>
      <c r="Z523" s="173">
        <f>IF(Z$3="YES",$R523*Z$4/100,0)</f>
        <v/>
      </c>
      <c r="AA523" s="173">
        <f>IF(AA$3="YES",$R523*AA$4/100,0)</f>
        <v/>
      </c>
      <c r="AB523" s="173">
        <f>IF(AB$3="YES",$R523*AB$4/100,0)</f>
        <v/>
      </c>
      <c r="AC523" s="173">
        <f>$R523*AC$4/100</f>
        <v/>
      </c>
      <c r="AD523" s="172">
        <f>SUM(S523:AC523)</f>
        <v/>
      </c>
      <c r="AE523" s="172">
        <f>R523+AD523</f>
        <v/>
      </c>
      <c r="AF523" s="172">
        <f>IF(E523="Make",AE523,AE523/2)</f>
        <v/>
      </c>
      <c r="AG523" s="172">
        <f>((AF523-MOD(AF523,8))/8)+(IF(MOD(AF523,8)=0,0,IF(MOD(AF523,8)&gt;4,1,0.5)))</f>
        <v/>
      </c>
      <c r="AH523" s="174" t="n"/>
      <c r="AI523" s="174" t="n"/>
      <c r="AJ523" s="175">
        <f>ROUNDUP((AH523+AI523+AG523)/3,0)</f>
        <v/>
      </c>
      <c r="AK523" s="47" t="n"/>
    </row>
    <row r="524" ht="15" customHeight="1">
      <c r="A524" s="83" t="n"/>
      <c r="B524" s="49" t="n"/>
      <c r="C524" s="49" t="n"/>
      <c r="D524" s="49" t="n"/>
      <c r="E524" s="43" t="n"/>
      <c r="F524" s="43" t="n"/>
      <c r="G524" s="44" t="n"/>
      <c r="H524" s="45" t="n"/>
      <c r="I524" s="171" t="n"/>
      <c r="J524" s="171" t="n"/>
      <c r="K524" s="171" t="n"/>
      <c r="L524" s="171" t="n"/>
      <c r="M524" s="171" t="n"/>
      <c r="N524" s="171" t="n"/>
      <c r="O524" s="171" t="n"/>
      <c r="P524" s="171" t="n"/>
      <c r="Q524" s="171" t="n"/>
      <c r="R524" s="172">
        <f>_xlfn.CEILING.MATH(SUM(I524:P524)*Q524)</f>
        <v/>
      </c>
      <c r="S524" s="173">
        <f>IF(S$3="YES",$R524*S$4/100,0)</f>
        <v/>
      </c>
      <c r="T524" s="173">
        <f>IF(T$3="YES",$R524*T$4/100,0)</f>
        <v/>
      </c>
      <c r="U524" s="173">
        <f>IF(U$3="YES",$R524*U$4/100,0)</f>
        <v/>
      </c>
      <c r="V524" s="173">
        <f>IF(V$3="YES",$R524*V$4/100,0)</f>
        <v/>
      </c>
      <c r="W524" s="173">
        <f>IF(W$3="YES",$R524*W$4/100,0)</f>
        <v/>
      </c>
      <c r="X524" s="173">
        <f>IF(X$3="YES",$R524*X$4/100,0)</f>
        <v/>
      </c>
      <c r="Y524" s="173">
        <f>IF(Y$3="YES",$R524*Y$4/100,0)</f>
        <v/>
      </c>
      <c r="Z524" s="173">
        <f>IF(Z$3="YES",$R524*Z$4/100,0)</f>
        <v/>
      </c>
      <c r="AA524" s="173">
        <f>IF(AA$3="YES",$R524*AA$4/100,0)</f>
        <v/>
      </c>
      <c r="AB524" s="173">
        <f>IF(AB$3="YES",$R524*AB$4/100,0)</f>
        <v/>
      </c>
      <c r="AC524" s="173">
        <f>$R524*AC$4/100</f>
        <v/>
      </c>
      <c r="AD524" s="172">
        <f>SUM(S524:AC524)</f>
        <v/>
      </c>
      <c r="AE524" s="172">
        <f>R524+AD524</f>
        <v/>
      </c>
      <c r="AF524" s="172">
        <f>IF(E524="Make",AE524,AE524/2)</f>
        <v/>
      </c>
      <c r="AG524" s="172">
        <f>((AF524-MOD(AF524,8))/8)+(IF(MOD(AF524,8)=0,0,IF(MOD(AF524,8)&gt;4,1,0.5)))</f>
        <v/>
      </c>
      <c r="AH524" s="174" t="n"/>
      <c r="AI524" s="174" t="n"/>
      <c r="AJ524" s="175">
        <f>ROUNDUP((AH524+AI524+AG524)/3,0)</f>
        <v/>
      </c>
      <c r="AK524" s="47" t="n"/>
    </row>
    <row r="525" ht="15" customHeight="1">
      <c r="A525" s="83" t="n"/>
      <c r="B525" s="49" t="n"/>
      <c r="C525" s="49" t="n"/>
      <c r="D525" s="49" t="n"/>
      <c r="E525" s="43" t="n"/>
      <c r="F525" s="43" t="n"/>
      <c r="G525" s="44" t="n"/>
      <c r="H525" s="45" t="n"/>
      <c r="I525" s="171" t="n"/>
      <c r="J525" s="171" t="n"/>
      <c r="K525" s="171" t="n"/>
      <c r="L525" s="171" t="n"/>
      <c r="M525" s="171" t="n"/>
      <c r="N525" s="171" t="n"/>
      <c r="O525" s="171" t="n"/>
      <c r="P525" s="171" t="n"/>
      <c r="Q525" s="171" t="n"/>
      <c r="R525" s="172">
        <f>_xlfn.CEILING.MATH(SUM(I525:P525)*Q525)</f>
        <v/>
      </c>
      <c r="S525" s="173">
        <f>IF(S$3="YES",$R525*S$4/100,0)</f>
        <v/>
      </c>
      <c r="T525" s="173">
        <f>IF(T$3="YES",$R525*T$4/100,0)</f>
        <v/>
      </c>
      <c r="U525" s="173">
        <f>IF(U$3="YES",$R525*U$4/100,0)</f>
        <v/>
      </c>
      <c r="V525" s="173">
        <f>IF(V$3="YES",$R525*V$4/100,0)</f>
        <v/>
      </c>
      <c r="W525" s="173">
        <f>IF(W$3="YES",$R525*W$4/100,0)</f>
        <v/>
      </c>
      <c r="X525" s="173">
        <f>IF(X$3="YES",$R525*X$4/100,0)</f>
        <v/>
      </c>
      <c r="Y525" s="173">
        <f>IF(Y$3="YES",$R525*Y$4/100,0)</f>
        <v/>
      </c>
      <c r="Z525" s="173">
        <f>IF(Z$3="YES",$R525*Z$4/100,0)</f>
        <v/>
      </c>
      <c r="AA525" s="173">
        <f>IF(AA$3="YES",$R525*AA$4/100,0)</f>
        <v/>
      </c>
      <c r="AB525" s="173">
        <f>IF(AB$3="YES",$R525*AB$4/100,0)</f>
        <v/>
      </c>
      <c r="AC525" s="173">
        <f>$R525*AC$4/100</f>
        <v/>
      </c>
      <c r="AD525" s="172">
        <f>SUM(S525:AC525)</f>
        <v/>
      </c>
      <c r="AE525" s="172">
        <f>R525+AD525</f>
        <v/>
      </c>
      <c r="AF525" s="172">
        <f>IF(E525="Make",AE525,AE525/2)</f>
        <v/>
      </c>
      <c r="AG525" s="172">
        <f>((AF525-MOD(AF525,8))/8)+(IF(MOD(AF525,8)=0,0,IF(MOD(AF525,8)&gt;4,1,0.5)))</f>
        <v/>
      </c>
      <c r="AH525" s="174" t="n"/>
      <c r="AI525" s="174" t="n"/>
      <c r="AJ525" s="175">
        <f>ROUNDUP((AH525+AI525+AG525)/3,0)</f>
        <v/>
      </c>
      <c r="AK525" s="47" t="n"/>
    </row>
    <row r="526" ht="15" customHeight="1">
      <c r="A526" s="83" t="n"/>
      <c r="B526" s="49" t="n"/>
      <c r="C526" s="49" t="n"/>
      <c r="D526" s="49" t="n"/>
      <c r="E526" s="43" t="n"/>
      <c r="F526" s="43" t="n"/>
      <c r="G526" s="44" t="n"/>
      <c r="H526" s="45" t="n"/>
      <c r="I526" s="171" t="n"/>
      <c r="J526" s="171" t="n"/>
      <c r="K526" s="171" t="n"/>
      <c r="L526" s="171" t="n"/>
      <c r="M526" s="171" t="n"/>
      <c r="N526" s="171" t="n"/>
      <c r="O526" s="171" t="n"/>
      <c r="P526" s="171" t="n"/>
      <c r="Q526" s="171" t="n"/>
      <c r="R526" s="172">
        <f>_xlfn.CEILING.MATH(SUM(I526:P526)*Q526)</f>
        <v/>
      </c>
      <c r="S526" s="173">
        <f>IF(S$3="YES",$R526*S$4/100,0)</f>
        <v/>
      </c>
      <c r="T526" s="173">
        <f>IF(T$3="YES",$R526*T$4/100,0)</f>
        <v/>
      </c>
      <c r="U526" s="173">
        <f>IF(U$3="YES",$R526*U$4/100,0)</f>
        <v/>
      </c>
      <c r="V526" s="173">
        <f>IF(V$3="YES",$R526*V$4/100,0)</f>
        <v/>
      </c>
      <c r="W526" s="173">
        <f>IF(W$3="YES",$R526*W$4/100,0)</f>
        <v/>
      </c>
      <c r="X526" s="173">
        <f>IF(X$3="YES",$R526*X$4/100,0)</f>
        <v/>
      </c>
      <c r="Y526" s="173">
        <f>IF(Y$3="YES",$R526*Y$4/100,0)</f>
        <v/>
      </c>
      <c r="Z526" s="173">
        <f>IF(Z$3="YES",$R526*Z$4/100,0)</f>
        <v/>
      </c>
      <c r="AA526" s="173">
        <f>IF(AA$3="YES",$R526*AA$4/100,0)</f>
        <v/>
      </c>
      <c r="AB526" s="173">
        <f>IF(AB$3="YES",$R526*AB$4/100,0)</f>
        <v/>
      </c>
      <c r="AC526" s="173">
        <f>$R526*AC$4/100</f>
        <v/>
      </c>
      <c r="AD526" s="172">
        <f>SUM(S526:AC526)</f>
        <v/>
      </c>
      <c r="AE526" s="172">
        <f>R526+AD526</f>
        <v/>
      </c>
      <c r="AF526" s="172">
        <f>IF(E526="Make",AE526,AE526/2)</f>
        <v/>
      </c>
      <c r="AG526" s="172">
        <f>((AF526-MOD(AF526,8))/8)+(IF(MOD(AF526,8)=0,0,IF(MOD(AF526,8)&gt;4,1,0.5)))</f>
        <v/>
      </c>
      <c r="AH526" s="174" t="n"/>
      <c r="AI526" s="174" t="n"/>
      <c r="AJ526" s="175">
        <f>ROUNDUP((AH526+AI526+AG526)/3,0)</f>
        <v/>
      </c>
      <c r="AK526" s="47" t="n"/>
    </row>
    <row r="527" ht="15" customHeight="1">
      <c r="A527" s="83" t="n"/>
      <c r="B527" s="49" t="n"/>
      <c r="C527" s="49" t="n"/>
      <c r="D527" s="49" t="n"/>
      <c r="E527" s="43" t="n"/>
      <c r="F527" s="43" t="n"/>
      <c r="G527" s="44" t="n"/>
      <c r="H527" s="45" t="n"/>
      <c r="I527" s="171" t="n"/>
      <c r="J527" s="171" t="n"/>
      <c r="K527" s="171" t="n"/>
      <c r="L527" s="171" t="n"/>
      <c r="M527" s="171" t="n"/>
      <c r="N527" s="171" t="n"/>
      <c r="O527" s="171" t="n"/>
      <c r="P527" s="171" t="n"/>
      <c r="Q527" s="171" t="n"/>
      <c r="R527" s="172">
        <f>_xlfn.CEILING.MATH(SUM(I527:P527)*Q527)</f>
        <v/>
      </c>
      <c r="S527" s="173">
        <f>IF(S$3="YES",$R527*S$4/100,0)</f>
        <v/>
      </c>
      <c r="T527" s="173">
        <f>IF(T$3="YES",$R527*T$4/100,0)</f>
        <v/>
      </c>
      <c r="U527" s="173">
        <f>IF(U$3="YES",$R527*U$4/100,0)</f>
        <v/>
      </c>
      <c r="V527" s="173">
        <f>IF(V$3="YES",$R527*V$4/100,0)</f>
        <v/>
      </c>
      <c r="W527" s="173">
        <f>IF(W$3="YES",$R527*W$4/100,0)</f>
        <v/>
      </c>
      <c r="X527" s="173">
        <f>IF(X$3="YES",$R527*X$4/100,0)</f>
        <v/>
      </c>
      <c r="Y527" s="173">
        <f>IF(Y$3="YES",$R527*Y$4/100,0)</f>
        <v/>
      </c>
      <c r="Z527" s="173">
        <f>IF(Z$3="YES",$R527*Z$4/100,0)</f>
        <v/>
      </c>
      <c r="AA527" s="173">
        <f>IF(AA$3="YES",$R527*AA$4/100,0)</f>
        <v/>
      </c>
      <c r="AB527" s="173">
        <f>IF(AB$3="YES",$R527*AB$4/100,0)</f>
        <v/>
      </c>
      <c r="AC527" s="173">
        <f>$R527*AC$4/100</f>
        <v/>
      </c>
      <c r="AD527" s="172">
        <f>SUM(S527:AC527)</f>
        <v/>
      </c>
      <c r="AE527" s="172">
        <f>R527+AD527</f>
        <v/>
      </c>
      <c r="AF527" s="172">
        <f>IF(E527="Make",AE527,AE527/2)</f>
        <v/>
      </c>
      <c r="AG527" s="172">
        <f>((AF527-MOD(AF527,8))/8)+(IF(MOD(AF527,8)=0,0,IF(MOD(AF527,8)&gt;4,1,0.5)))</f>
        <v/>
      </c>
      <c r="AH527" s="174" t="n"/>
      <c r="AI527" s="174" t="n"/>
      <c r="AJ527" s="175">
        <f>ROUNDUP((AH527+AI527+AG527)/3,0)</f>
        <v/>
      </c>
      <c r="AK527" s="47" t="n"/>
    </row>
    <row r="528" ht="15" customHeight="1">
      <c r="A528" s="83" t="n"/>
      <c r="B528" s="49" t="n"/>
      <c r="C528" s="49" t="n"/>
      <c r="D528" s="49" t="n"/>
      <c r="E528" s="43" t="n"/>
      <c r="F528" s="43" t="n"/>
      <c r="G528" s="44" t="n"/>
      <c r="H528" s="45" t="n"/>
      <c r="I528" s="171" t="n"/>
      <c r="J528" s="171" t="n"/>
      <c r="K528" s="171" t="n"/>
      <c r="L528" s="171" t="n"/>
      <c r="M528" s="171" t="n"/>
      <c r="N528" s="171" t="n"/>
      <c r="O528" s="171" t="n"/>
      <c r="P528" s="171" t="n"/>
      <c r="Q528" s="171" t="n"/>
      <c r="R528" s="172">
        <f>_xlfn.CEILING.MATH(SUM(I528:P528)*Q528)</f>
        <v/>
      </c>
      <c r="S528" s="173">
        <f>IF(S$3="YES",$R528*S$4/100,0)</f>
        <v/>
      </c>
      <c r="T528" s="173">
        <f>IF(T$3="YES",$R528*T$4/100,0)</f>
        <v/>
      </c>
      <c r="U528" s="173">
        <f>IF(U$3="YES",$R528*U$4/100,0)</f>
        <v/>
      </c>
      <c r="V528" s="173">
        <f>IF(V$3="YES",$R528*V$4/100,0)</f>
        <v/>
      </c>
      <c r="W528" s="173">
        <f>IF(W$3="YES",$R528*W$4/100,0)</f>
        <v/>
      </c>
      <c r="X528" s="173">
        <f>IF(X$3="YES",$R528*X$4/100,0)</f>
        <v/>
      </c>
      <c r="Y528" s="173">
        <f>IF(Y$3="YES",$R528*Y$4/100,0)</f>
        <v/>
      </c>
      <c r="Z528" s="173">
        <f>IF(Z$3="YES",$R528*Z$4/100,0)</f>
        <v/>
      </c>
      <c r="AA528" s="173">
        <f>IF(AA$3="YES",$R528*AA$4/100,0)</f>
        <v/>
      </c>
      <c r="AB528" s="173">
        <f>IF(AB$3="YES",$R528*AB$4/100,0)</f>
        <v/>
      </c>
      <c r="AC528" s="173">
        <f>$R528*AC$4/100</f>
        <v/>
      </c>
      <c r="AD528" s="172">
        <f>SUM(S528:AC528)</f>
        <v/>
      </c>
      <c r="AE528" s="172">
        <f>R528+AD528</f>
        <v/>
      </c>
      <c r="AF528" s="172">
        <f>IF(E528="Make",AE528,AE528/2)</f>
        <v/>
      </c>
      <c r="AG528" s="172">
        <f>((AF528-MOD(AF528,8))/8)+(IF(MOD(AF528,8)=0,0,IF(MOD(AF528,8)&gt;4,1,0.5)))</f>
        <v/>
      </c>
      <c r="AH528" s="174" t="n"/>
      <c r="AI528" s="174" t="n"/>
      <c r="AJ528" s="175">
        <f>ROUNDUP((AH528+AI528+AG528)/3,0)</f>
        <v/>
      </c>
      <c r="AK528" s="47" t="n"/>
    </row>
    <row r="529" ht="15" customHeight="1">
      <c r="A529" s="83" t="n"/>
      <c r="B529" s="49" t="n"/>
      <c r="C529" s="49" t="n"/>
      <c r="D529" s="49" t="n"/>
      <c r="E529" s="43" t="n"/>
      <c r="F529" s="43" t="n"/>
      <c r="G529" s="44" t="n"/>
      <c r="H529" s="45" t="n"/>
      <c r="I529" s="171" t="n"/>
      <c r="J529" s="171" t="n"/>
      <c r="K529" s="171" t="n"/>
      <c r="L529" s="171" t="n"/>
      <c r="M529" s="171" t="n"/>
      <c r="N529" s="171" t="n"/>
      <c r="O529" s="171" t="n"/>
      <c r="P529" s="171" t="n"/>
      <c r="Q529" s="171" t="n"/>
      <c r="R529" s="172">
        <f>_xlfn.CEILING.MATH(SUM(I529:P529)*Q529)</f>
        <v/>
      </c>
      <c r="S529" s="173">
        <f>IF(S$3="YES",$R529*S$4/100,0)</f>
        <v/>
      </c>
      <c r="T529" s="173">
        <f>IF(T$3="YES",$R529*T$4/100,0)</f>
        <v/>
      </c>
      <c r="U529" s="173">
        <f>IF(U$3="YES",$R529*U$4/100,0)</f>
        <v/>
      </c>
      <c r="V529" s="173">
        <f>IF(V$3="YES",$R529*V$4/100,0)</f>
        <v/>
      </c>
      <c r="W529" s="173">
        <f>IF(W$3="YES",$R529*W$4/100,0)</f>
        <v/>
      </c>
      <c r="X529" s="173">
        <f>IF(X$3="YES",$R529*X$4/100,0)</f>
        <v/>
      </c>
      <c r="Y529" s="173">
        <f>IF(Y$3="YES",$R529*Y$4/100,0)</f>
        <v/>
      </c>
      <c r="Z529" s="173">
        <f>IF(Z$3="YES",$R529*Z$4/100,0)</f>
        <v/>
      </c>
      <c r="AA529" s="173">
        <f>IF(AA$3="YES",$R529*AA$4/100,0)</f>
        <v/>
      </c>
      <c r="AB529" s="173">
        <f>IF(AB$3="YES",$R529*AB$4/100,0)</f>
        <v/>
      </c>
      <c r="AC529" s="173">
        <f>$R529*AC$4/100</f>
        <v/>
      </c>
      <c r="AD529" s="172">
        <f>SUM(S529:AC529)</f>
        <v/>
      </c>
      <c r="AE529" s="172">
        <f>R529+AD529</f>
        <v/>
      </c>
      <c r="AF529" s="172">
        <f>IF(E529="Make",AE529,AE529/2)</f>
        <v/>
      </c>
      <c r="AG529" s="172">
        <f>((AF529-MOD(AF529,8))/8)+(IF(MOD(AF529,8)=0,0,IF(MOD(AF529,8)&gt;4,1,0.5)))</f>
        <v/>
      </c>
      <c r="AH529" s="174" t="n"/>
      <c r="AI529" s="174" t="n"/>
      <c r="AJ529" s="175">
        <f>ROUNDUP((AH529+AI529+AG529)/3,0)</f>
        <v/>
      </c>
      <c r="AK529" s="47" t="n"/>
    </row>
    <row r="530" ht="15" customHeight="1">
      <c r="A530" s="83" t="n"/>
      <c r="B530" s="49" t="n"/>
      <c r="C530" s="49" t="n"/>
      <c r="D530" s="49" t="n"/>
      <c r="E530" s="43" t="n"/>
      <c r="F530" s="43" t="n"/>
      <c r="G530" s="44" t="n"/>
      <c r="H530" s="45" t="n"/>
      <c r="I530" s="171" t="n"/>
      <c r="J530" s="171" t="n"/>
      <c r="K530" s="171" t="n"/>
      <c r="L530" s="171" t="n"/>
      <c r="M530" s="171" t="n"/>
      <c r="N530" s="171" t="n"/>
      <c r="O530" s="171" t="n"/>
      <c r="P530" s="171" t="n"/>
      <c r="Q530" s="171" t="n"/>
      <c r="R530" s="172">
        <f>_xlfn.CEILING.MATH(SUM(I530:P530)*Q530)</f>
        <v/>
      </c>
      <c r="S530" s="173">
        <f>IF(S$3="YES",$R530*S$4/100,0)</f>
        <v/>
      </c>
      <c r="T530" s="173">
        <f>IF(T$3="YES",$R530*T$4/100,0)</f>
        <v/>
      </c>
      <c r="U530" s="173">
        <f>IF(U$3="YES",$R530*U$4/100,0)</f>
        <v/>
      </c>
      <c r="V530" s="173">
        <f>IF(V$3="YES",$R530*V$4/100,0)</f>
        <v/>
      </c>
      <c r="W530" s="173">
        <f>IF(W$3="YES",$R530*W$4/100,0)</f>
        <v/>
      </c>
      <c r="X530" s="173">
        <f>IF(X$3="YES",$R530*X$4/100,0)</f>
        <v/>
      </c>
      <c r="Y530" s="173">
        <f>IF(Y$3="YES",$R530*Y$4/100,0)</f>
        <v/>
      </c>
      <c r="Z530" s="173">
        <f>IF(Z$3="YES",$R530*Z$4/100,0)</f>
        <v/>
      </c>
      <c r="AA530" s="173">
        <f>IF(AA$3="YES",$R530*AA$4/100,0)</f>
        <v/>
      </c>
      <c r="AB530" s="173">
        <f>IF(AB$3="YES",$R530*AB$4/100,0)</f>
        <v/>
      </c>
      <c r="AC530" s="173">
        <f>$R530*AC$4/100</f>
        <v/>
      </c>
      <c r="AD530" s="172">
        <f>SUM(S530:AC530)</f>
        <v/>
      </c>
      <c r="AE530" s="172">
        <f>R530+AD530</f>
        <v/>
      </c>
      <c r="AF530" s="172">
        <f>IF(E530="Make",AE530,AE530/2)</f>
        <v/>
      </c>
      <c r="AG530" s="172">
        <f>((AF530-MOD(AF530,8))/8)+(IF(MOD(AF530,8)=0,0,IF(MOD(AF530,8)&gt;4,1,0.5)))</f>
        <v/>
      </c>
      <c r="AH530" s="174" t="n"/>
      <c r="AI530" s="174" t="n"/>
      <c r="AJ530" s="175">
        <f>ROUNDUP((AH530+AI530+AG530)/3,0)</f>
        <v/>
      </c>
      <c r="AK530" s="47" t="n"/>
    </row>
    <row r="531" ht="15" customHeight="1">
      <c r="A531" s="83" t="n"/>
      <c r="B531" s="49" t="n"/>
      <c r="C531" s="49" t="n"/>
      <c r="D531" s="49" t="n"/>
      <c r="E531" s="43" t="n"/>
      <c r="F531" s="43" t="n"/>
      <c r="G531" s="44" t="n"/>
      <c r="H531" s="45" t="n"/>
      <c r="I531" s="171" t="n"/>
      <c r="J531" s="171" t="n"/>
      <c r="K531" s="171" t="n"/>
      <c r="L531" s="171" t="n"/>
      <c r="M531" s="171" t="n"/>
      <c r="N531" s="171" t="n"/>
      <c r="O531" s="171" t="n"/>
      <c r="P531" s="171" t="n"/>
      <c r="Q531" s="171" t="n"/>
      <c r="R531" s="172">
        <f>_xlfn.CEILING.MATH(SUM(I531:P531)*Q531)</f>
        <v/>
      </c>
      <c r="S531" s="173">
        <f>IF(S$3="YES",$R531*S$4/100,0)</f>
        <v/>
      </c>
      <c r="T531" s="173">
        <f>IF(T$3="YES",$R531*T$4/100,0)</f>
        <v/>
      </c>
      <c r="U531" s="173">
        <f>IF(U$3="YES",$R531*U$4/100,0)</f>
        <v/>
      </c>
      <c r="V531" s="173">
        <f>IF(V$3="YES",$R531*V$4/100,0)</f>
        <v/>
      </c>
      <c r="W531" s="173">
        <f>IF(W$3="YES",$R531*W$4/100,0)</f>
        <v/>
      </c>
      <c r="X531" s="173">
        <f>IF(X$3="YES",$R531*X$4/100,0)</f>
        <v/>
      </c>
      <c r="Y531" s="173">
        <f>IF(Y$3="YES",$R531*Y$4/100,0)</f>
        <v/>
      </c>
      <c r="Z531" s="173">
        <f>IF(Z$3="YES",$R531*Z$4/100,0)</f>
        <v/>
      </c>
      <c r="AA531" s="173">
        <f>IF(AA$3="YES",$R531*AA$4/100,0)</f>
        <v/>
      </c>
      <c r="AB531" s="173">
        <f>IF(AB$3="YES",$R531*AB$4/100,0)</f>
        <v/>
      </c>
      <c r="AC531" s="173">
        <f>$R531*AC$4/100</f>
        <v/>
      </c>
      <c r="AD531" s="172">
        <f>SUM(S531:AC531)</f>
        <v/>
      </c>
      <c r="AE531" s="172">
        <f>R531+AD531</f>
        <v/>
      </c>
      <c r="AF531" s="172">
        <f>IF(E531="Make",AE531,AE531/2)</f>
        <v/>
      </c>
      <c r="AG531" s="172">
        <f>((AF531-MOD(AF531,8))/8)+(IF(MOD(AF531,8)=0,0,IF(MOD(AF531,8)&gt;4,1,0.5)))</f>
        <v/>
      </c>
      <c r="AH531" s="174" t="n"/>
      <c r="AI531" s="174" t="n"/>
      <c r="AJ531" s="175">
        <f>ROUNDUP((AH531+AI531+AG531)/3,0)</f>
        <v/>
      </c>
      <c r="AK531" s="47" t="n"/>
    </row>
    <row r="532" ht="15" customHeight="1">
      <c r="A532" s="83" t="n"/>
      <c r="B532" s="49" t="n"/>
      <c r="C532" s="49" t="n"/>
      <c r="D532" s="49" t="n"/>
      <c r="E532" s="43" t="n"/>
      <c r="F532" s="43" t="n"/>
      <c r="G532" s="44" t="n"/>
      <c r="H532" s="45" t="n"/>
      <c r="I532" s="171" t="n"/>
      <c r="J532" s="171" t="n"/>
      <c r="K532" s="171" t="n"/>
      <c r="L532" s="171" t="n"/>
      <c r="M532" s="171" t="n"/>
      <c r="N532" s="171" t="n"/>
      <c r="O532" s="171" t="n"/>
      <c r="P532" s="171" t="n"/>
      <c r="Q532" s="171" t="n"/>
      <c r="R532" s="172">
        <f>_xlfn.CEILING.MATH(SUM(I532:P532)*Q532)</f>
        <v/>
      </c>
      <c r="S532" s="173">
        <f>IF(S$3="YES",$R532*S$4/100,0)</f>
        <v/>
      </c>
      <c r="T532" s="173">
        <f>IF(T$3="YES",$R532*T$4/100,0)</f>
        <v/>
      </c>
      <c r="U532" s="173">
        <f>IF(U$3="YES",$R532*U$4/100,0)</f>
        <v/>
      </c>
      <c r="V532" s="173">
        <f>IF(V$3="YES",$R532*V$4/100,0)</f>
        <v/>
      </c>
      <c r="W532" s="173">
        <f>IF(W$3="YES",$R532*W$4/100,0)</f>
        <v/>
      </c>
      <c r="X532" s="173">
        <f>IF(X$3="YES",$R532*X$4/100,0)</f>
        <v/>
      </c>
      <c r="Y532" s="173">
        <f>IF(Y$3="YES",$R532*Y$4/100,0)</f>
        <v/>
      </c>
      <c r="Z532" s="173">
        <f>IF(Z$3="YES",$R532*Z$4/100,0)</f>
        <v/>
      </c>
      <c r="AA532" s="173">
        <f>IF(AA$3="YES",$R532*AA$4/100,0)</f>
        <v/>
      </c>
      <c r="AB532" s="173">
        <f>IF(AB$3="YES",$R532*AB$4/100,0)</f>
        <v/>
      </c>
      <c r="AC532" s="173">
        <f>$R532*AC$4/100</f>
        <v/>
      </c>
      <c r="AD532" s="172">
        <f>SUM(S532:AC532)</f>
        <v/>
      </c>
      <c r="AE532" s="172">
        <f>R532+AD532</f>
        <v/>
      </c>
      <c r="AF532" s="172">
        <f>IF(E532="Make",AE532,AE532/2)</f>
        <v/>
      </c>
      <c r="AG532" s="172">
        <f>((AF532-MOD(AF532,8))/8)+(IF(MOD(AF532,8)=0,0,IF(MOD(AF532,8)&gt;4,1,0.5)))</f>
        <v/>
      </c>
      <c r="AH532" s="174" t="n"/>
      <c r="AI532" s="174" t="n"/>
      <c r="AJ532" s="175">
        <f>ROUNDUP((AH532+AI532+AG532)/3,0)</f>
        <v/>
      </c>
      <c r="AK532" s="47" t="n"/>
    </row>
    <row r="533" ht="15" customHeight="1">
      <c r="A533" s="83" t="n"/>
      <c r="B533" s="49" t="n"/>
      <c r="C533" s="49" t="n"/>
      <c r="D533" s="49" t="n"/>
      <c r="E533" s="43" t="n"/>
      <c r="F533" s="43" t="n"/>
      <c r="G533" s="44" t="n"/>
      <c r="H533" s="45" t="n"/>
      <c r="I533" s="171" t="n"/>
      <c r="J533" s="171" t="n"/>
      <c r="K533" s="171" t="n"/>
      <c r="L533" s="171" t="n"/>
      <c r="M533" s="171" t="n"/>
      <c r="N533" s="171" t="n"/>
      <c r="O533" s="171" t="n"/>
      <c r="P533" s="171" t="n"/>
      <c r="Q533" s="171" t="n"/>
      <c r="R533" s="172">
        <f>_xlfn.CEILING.MATH(SUM(I533:P533)*Q533)</f>
        <v/>
      </c>
      <c r="S533" s="173">
        <f>IF(S$3="YES",$R533*S$4/100,0)</f>
        <v/>
      </c>
      <c r="T533" s="173">
        <f>IF(T$3="YES",$R533*T$4/100,0)</f>
        <v/>
      </c>
      <c r="U533" s="173">
        <f>IF(U$3="YES",$R533*U$4/100,0)</f>
        <v/>
      </c>
      <c r="V533" s="173">
        <f>IF(V$3="YES",$R533*V$4/100,0)</f>
        <v/>
      </c>
      <c r="W533" s="173">
        <f>IF(W$3="YES",$R533*W$4/100,0)</f>
        <v/>
      </c>
      <c r="X533" s="173">
        <f>IF(X$3="YES",$R533*X$4/100,0)</f>
        <v/>
      </c>
      <c r="Y533" s="173">
        <f>IF(Y$3="YES",$R533*Y$4/100,0)</f>
        <v/>
      </c>
      <c r="Z533" s="173">
        <f>IF(Z$3="YES",$R533*Z$4/100,0)</f>
        <v/>
      </c>
      <c r="AA533" s="173">
        <f>IF(AA$3="YES",$R533*AA$4/100,0)</f>
        <v/>
      </c>
      <c r="AB533" s="173">
        <f>IF(AB$3="YES",$R533*AB$4/100,0)</f>
        <v/>
      </c>
      <c r="AC533" s="173">
        <f>$R533*AC$4/100</f>
        <v/>
      </c>
      <c r="AD533" s="172">
        <f>SUM(S533:AC533)</f>
        <v/>
      </c>
      <c r="AE533" s="172">
        <f>R533+AD533</f>
        <v/>
      </c>
      <c r="AF533" s="172">
        <f>IF(E533="Make",AE533,AE533/2)</f>
        <v/>
      </c>
      <c r="AG533" s="172">
        <f>((AF533-MOD(AF533,8))/8)+(IF(MOD(AF533,8)=0,0,IF(MOD(AF533,8)&gt;4,1,0.5)))</f>
        <v/>
      </c>
      <c r="AH533" s="174" t="n"/>
      <c r="AI533" s="174" t="n"/>
      <c r="AJ533" s="175">
        <f>ROUNDUP((AH533+AI533+AG533)/3,0)</f>
        <v/>
      </c>
      <c r="AK533" s="47" t="n"/>
    </row>
    <row r="534" ht="15" customHeight="1">
      <c r="A534" s="83" t="n"/>
      <c r="B534" s="49" t="n"/>
      <c r="C534" s="49" t="n"/>
      <c r="D534" s="49" t="n"/>
      <c r="E534" s="43" t="n"/>
      <c r="F534" s="43" t="n"/>
      <c r="G534" s="44" t="n"/>
      <c r="H534" s="45" t="n"/>
      <c r="I534" s="171" t="n"/>
      <c r="J534" s="171" t="n"/>
      <c r="K534" s="171" t="n"/>
      <c r="L534" s="171" t="n"/>
      <c r="M534" s="171" t="n"/>
      <c r="N534" s="171" t="n"/>
      <c r="O534" s="171" t="n"/>
      <c r="P534" s="171" t="n"/>
      <c r="Q534" s="171" t="n"/>
      <c r="R534" s="172">
        <f>_xlfn.CEILING.MATH(SUM(I534:P534)*Q534)</f>
        <v/>
      </c>
      <c r="S534" s="173">
        <f>IF(S$3="YES",$R534*S$4/100,0)</f>
        <v/>
      </c>
      <c r="T534" s="173">
        <f>IF(T$3="YES",$R534*T$4/100,0)</f>
        <v/>
      </c>
      <c r="U534" s="173">
        <f>IF(U$3="YES",$R534*U$4/100,0)</f>
        <v/>
      </c>
      <c r="V534" s="173">
        <f>IF(V$3="YES",$R534*V$4/100,0)</f>
        <v/>
      </c>
      <c r="W534" s="173">
        <f>IF(W$3="YES",$R534*W$4/100,0)</f>
        <v/>
      </c>
      <c r="X534" s="173">
        <f>IF(X$3="YES",$R534*X$4/100,0)</f>
        <v/>
      </c>
      <c r="Y534" s="173">
        <f>IF(Y$3="YES",$R534*Y$4/100,0)</f>
        <v/>
      </c>
      <c r="Z534" s="173">
        <f>IF(Z$3="YES",$R534*Z$4/100,0)</f>
        <v/>
      </c>
      <c r="AA534" s="173">
        <f>IF(AA$3="YES",$R534*AA$4/100,0)</f>
        <v/>
      </c>
      <c r="AB534" s="173">
        <f>IF(AB$3="YES",$R534*AB$4/100,0)</f>
        <v/>
      </c>
      <c r="AC534" s="173">
        <f>$R534*AC$4/100</f>
        <v/>
      </c>
      <c r="AD534" s="172">
        <f>SUM(S534:AC534)</f>
        <v/>
      </c>
      <c r="AE534" s="172">
        <f>R534+AD534</f>
        <v/>
      </c>
      <c r="AF534" s="172">
        <f>IF(E534="Make",AE534,AE534/2)</f>
        <v/>
      </c>
      <c r="AG534" s="172">
        <f>((AF534-MOD(AF534,8))/8)+(IF(MOD(AF534,8)=0,0,IF(MOD(AF534,8)&gt;4,1,0.5)))</f>
        <v/>
      </c>
      <c r="AH534" s="174" t="n"/>
      <c r="AI534" s="174" t="n"/>
      <c r="AJ534" s="175">
        <f>ROUNDUP((AH534+AI534+AG534)/3,0)</f>
        <v/>
      </c>
      <c r="AK534" s="47" t="n"/>
    </row>
    <row r="535" ht="15" customHeight="1">
      <c r="A535" s="83" t="n"/>
      <c r="B535" s="49" t="n"/>
      <c r="C535" s="49" t="n"/>
      <c r="D535" s="49" t="n"/>
      <c r="E535" s="43" t="n"/>
      <c r="F535" s="43" t="n"/>
      <c r="G535" s="44" t="n"/>
      <c r="H535" s="45" t="n"/>
      <c r="I535" s="171" t="n"/>
      <c r="J535" s="171" t="n"/>
      <c r="K535" s="171" t="n"/>
      <c r="L535" s="171" t="n"/>
      <c r="M535" s="171" t="n"/>
      <c r="N535" s="171" t="n"/>
      <c r="O535" s="171" t="n"/>
      <c r="P535" s="171" t="n"/>
      <c r="Q535" s="171" t="n"/>
      <c r="R535" s="172">
        <f>_xlfn.CEILING.MATH(SUM(I535:P535)*Q535)</f>
        <v/>
      </c>
      <c r="S535" s="173">
        <f>IF(S$3="YES",$R535*S$4/100,0)</f>
        <v/>
      </c>
      <c r="T535" s="173">
        <f>IF(T$3="YES",$R535*T$4/100,0)</f>
        <v/>
      </c>
      <c r="U535" s="173">
        <f>IF(U$3="YES",$R535*U$4/100,0)</f>
        <v/>
      </c>
      <c r="V535" s="173">
        <f>IF(V$3="YES",$R535*V$4/100,0)</f>
        <v/>
      </c>
      <c r="W535" s="173">
        <f>IF(W$3="YES",$R535*W$4/100,0)</f>
        <v/>
      </c>
      <c r="X535" s="173">
        <f>IF(X$3="YES",$R535*X$4/100,0)</f>
        <v/>
      </c>
      <c r="Y535" s="173">
        <f>IF(Y$3="YES",$R535*Y$4/100,0)</f>
        <v/>
      </c>
      <c r="Z535" s="173">
        <f>IF(Z$3="YES",$R535*Z$4/100,0)</f>
        <v/>
      </c>
      <c r="AA535" s="173">
        <f>IF(AA$3="YES",$R535*AA$4/100,0)</f>
        <v/>
      </c>
      <c r="AB535" s="173">
        <f>IF(AB$3="YES",$R535*AB$4/100,0)</f>
        <v/>
      </c>
      <c r="AC535" s="173">
        <f>$R535*AC$4/100</f>
        <v/>
      </c>
      <c r="AD535" s="172">
        <f>SUM(S535:AC535)</f>
        <v/>
      </c>
      <c r="AE535" s="172">
        <f>R535+AD535</f>
        <v/>
      </c>
      <c r="AF535" s="172">
        <f>IF(E535="Make",AE535,AE535/2)</f>
        <v/>
      </c>
      <c r="AG535" s="172">
        <f>((AF535-MOD(AF535,8))/8)+(IF(MOD(AF535,8)=0,0,IF(MOD(AF535,8)&gt;4,1,0.5)))</f>
        <v/>
      </c>
      <c r="AH535" s="174" t="n"/>
      <c r="AI535" s="174" t="n"/>
      <c r="AJ535" s="175">
        <f>ROUNDUP((AH535+AI535+AG535)/3,0)</f>
        <v/>
      </c>
      <c r="AK535" s="47" t="n"/>
    </row>
    <row r="536" ht="15" customHeight="1">
      <c r="A536" s="83" t="n"/>
      <c r="B536" s="49" t="n"/>
      <c r="C536" s="49" t="n"/>
      <c r="D536" s="49" t="n"/>
      <c r="E536" s="43" t="n"/>
      <c r="F536" s="43" t="n"/>
      <c r="G536" s="44" t="n"/>
      <c r="H536" s="45" t="n"/>
      <c r="I536" s="171" t="n"/>
      <c r="J536" s="171" t="n"/>
      <c r="K536" s="171" t="n"/>
      <c r="L536" s="171" t="n"/>
      <c r="M536" s="171" t="n"/>
      <c r="N536" s="171" t="n"/>
      <c r="O536" s="171" t="n"/>
      <c r="P536" s="171" t="n"/>
      <c r="Q536" s="171" t="n"/>
      <c r="R536" s="172">
        <f>_xlfn.CEILING.MATH(SUM(I536:P536)*Q536)</f>
        <v/>
      </c>
      <c r="S536" s="173">
        <f>IF(S$3="YES",$R536*S$4/100,0)</f>
        <v/>
      </c>
      <c r="T536" s="173">
        <f>IF(T$3="YES",$R536*T$4/100,0)</f>
        <v/>
      </c>
      <c r="U536" s="173">
        <f>IF(U$3="YES",$R536*U$4/100,0)</f>
        <v/>
      </c>
      <c r="V536" s="173">
        <f>IF(V$3="YES",$R536*V$4/100,0)</f>
        <v/>
      </c>
      <c r="W536" s="173">
        <f>IF(W$3="YES",$R536*W$4/100,0)</f>
        <v/>
      </c>
      <c r="X536" s="173">
        <f>IF(X$3="YES",$R536*X$4/100,0)</f>
        <v/>
      </c>
      <c r="Y536" s="173">
        <f>IF(Y$3="YES",$R536*Y$4/100,0)</f>
        <v/>
      </c>
      <c r="Z536" s="173">
        <f>IF(Z$3="YES",$R536*Z$4/100,0)</f>
        <v/>
      </c>
      <c r="AA536" s="173">
        <f>IF(AA$3="YES",$R536*AA$4/100,0)</f>
        <v/>
      </c>
      <c r="AB536" s="173">
        <f>IF(AB$3="YES",$R536*AB$4/100,0)</f>
        <v/>
      </c>
      <c r="AC536" s="173">
        <f>$R536*AC$4/100</f>
        <v/>
      </c>
      <c r="AD536" s="172">
        <f>SUM(S536:AC536)</f>
        <v/>
      </c>
      <c r="AE536" s="172">
        <f>R536+AD536</f>
        <v/>
      </c>
      <c r="AF536" s="172">
        <f>IF(E536="Make",AE536,AE536/2)</f>
        <v/>
      </c>
      <c r="AG536" s="172">
        <f>((AF536-MOD(AF536,8))/8)+(IF(MOD(AF536,8)=0,0,IF(MOD(AF536,8)&gt;4,1,0.5)))</f>
        <v/>
      </c>
      <c r="AH536" s="174" t="n"/>
      <c r="AI536" s="174" t="n"/>
      <c r="AJ536" s="175">
        <f>ROUNDUP((AH536+AI536+AG536)/3,0)</f>
        <v/>
      </c>
      <c r="AK536" s="47" t="n"/>
    </row>
    <row r="537" ht="15" customHeight="1">
      <c r="A537" s="83" t="n"/>
      <c r="B537" s="49" t="n"/>
      <c r="C537" s="49" t="n"/>
      <c r="D537" s="49" t="n"/>
      <c r="E537" s="43" t="n"/>
      <c r="F537" s="43" t="n"/>
      <c r="G537" s="44" t="n"/>
      <c r="H537" s="45" t="n"/>
      <c r="I537" s="171" t="n"/>
      <c r="J537" s="171" t="n"/>
      <c r="K537" s="171" t="n"/>
      <c r="L537" s="171" t="n"/>
      <c r="M537" s="171" t="n"/>
      <c r="N537" s="171" t="n"/>
      <c r="O537" s="171" t="n"/>
      <c r="P537" s="171" t="n"/>
      <c r="Q537" s="171" t="n"/>
      <c r="R537" s="172">
        <f>_xlfn.CEILING.MATH(SUM(I537:P537)*Q537)</f>
        <v/>
      </c>
      <c r="S537" s="173">
        <f>IF(S$3="YES",$R537*S$4/100,0)</f>
        <v/>
      </c>
      <c r="T537" s="173">
        <f>IF(T$3="YES",$R537*T$4/100,0)</f>
        <v/>
      </c>
      <c r="U537" s="173">
        <f>IF(U$3="YES",$R537*U$4/100,0)</f>
        <v/>
      </c>
      <c r="V537" s="173">
        <f>IF(V$3="YES",$R537*V$4/100,0)</f>
        <v/>
      </c>
      <c r="W537" s="173">
        <f>IF(W$3="YES",$R537*W$4/100,0)</f>
        <v/>
      </c>
      <c r="X537" s="173">
        <f>IF(X$3="YES",$R537*X$4/100,0)</f>
        <v/>
      </c>
      <c r="Y537" s="173">
        <f>IF(Y$3="YES",$R537*Y$4/100,0)</f>
        <v/>
      </c>
      <c r="Z537" s="173">
        <f>IF(Z$3="YES",$R537*Z$4/100,0)</f>
        <v/>
      </c>
      <c r="AA537" s="173">
        <f>IF(AA$3="YES",$R537*AA$4/100,0)</f>
        <v/>
      </c>
      <c r="AB537" s="173">
        <f>IF(AB$3="YES",$R537*AB$4/100,0)</f>
        <v/>
      </c>
      <c r="AC537" s="173">
        <f>$R537*AC$4/100</f>
        <v/>
      </c>
      <c r="AD537" s="172">
        <f>SUM(S537:AC537)</f>
        <v/>
      </c>
      <c r="AE537" s="172">
        <f>R537+AD537</f>
        <v/>
      </c>
      <c r="AF537" s="172">
        <f>IF(E537="Make",AE537,AE537/2)</f>
        <v/>
      </c>
      <c r="AG537" s="172">
        <f>((AF537-MOD(AF537,8))/8)+(IF(MOD(AF537,8)=0,0,IF(MOD(AF537,8)&gt;4,1,0.5)))</f>
        <v/>
      </c>
      <c r="AH537" s="174" t="n"/>
      <c r="AI537" s="174" t="n"/>
      <c r="AJ537" s="175">
        <f>ROUNDUP((AH537+AI537+AG537)/3,0)</f>
        <v/>
      </c>
      <c r="AK537" s="47" t="n"/>
    </row>
    <row r="538" ht="15" customHeight="1">
      <c r="A538" s="83" t="n"/>
      <c r="B538" s="49" t="n"/>
      <c r="C538" s="49" t="n"/>
      <c r="D538" s="49" t="n"/>
      <c r="E538" s="43" t="n"/>
      <c r="F538" s="43" t="n"/>
      <c r="G538" s="44" t="n"/>
      <c r="H538" s="45" t="n"/>
      <c r="I538" s="171" t="n"/>
      <c r="J538" s="171" t="n"/>
      <c r="K538" s="171" t="n"/>
      <c r="L538" s="171" t="n"/>
      <c r="M538" s="171" t="n"/>
      <c r="N538" s="171" t="n"/>
      <c r="O538" s="171" t="n"/>
      <c r="P538" s="171" t="n"/>
      <c r="Q538" s="171" t="n"/>
      <c r="R538" s="172">
        <f>_xlfn.CEILING.MATH(SUM(I538:P538)*Q538)</f>
        <v/>
      </c>
      <c r="S538" s="173">
        <f>IF(S$3="YES",$R538*S$4/100,0)</f>
        <v/>
      </c>
      <c r="T538" s="173">
        <f>IF(T$3="YES",$R538*T$4/100,0)</f>
        <v/>
      </c>
      <c r="U538" s="173">
        <f>IF(U$3="YES",$R538*U$4/100,0)</f>
        <v/>
      </c>
      <c r="V538" s="173">
        <f>IF(V$3="YES",$R538*V$4/100,0)</f>
        <v/>
      </c>
      <c r="W538" s="173">
        <f>IF(W$3="YES",$R538*W$4/100,0)</f>
        <v/>
      </c>
      <c r="X538" s="173">
        <f>IF(X$3="YES",$R538*X$4/100,0)</f>
        <v/>
      </c>
      <c r="Y538" s="173">
        <f>IF(Y$3="YES",$R538*Y$4/100,0)</f>
        <v/>
      </c>
      <c r="Z538" s="173">
        <f>IF(Z$3="YES",$R538*Z$4/100,0)</f>
        <v/>
      </c>
      <c r="AA538" s="173">
        <f>IF(AA$3="YES",$R538*AA$4/100,0)</f>
        <v/>
      </c>
      <c r="AB538" s="173">
        <f>IF(AB$3="YES",$R538*AB$4/100,0)</f>
        <v/>
      </c>
      <c r="AC538" s="173">
        <f>$R538*AC$4/100</f>
        <v/>
      </c>
      <c r="AD538" s="172">
        <f>SUM(S538:AC538)</f>
        <v/>
      </c>
      <c r="AE538" s="172">
        <f>R538+AD538</f>
        <v/>
      </c>
      <c r="AF538" s="172">
        <f>IF(E538="Make",AE538,AE538/2)</f>
        <v/>
      </c>
      <c r="AG538" s="172">
        <f>((AF538-MOD(AF538,8))/8)+(IF(MOD(AF538,8)=0,0,IF(MOD(AF538,8)&gt;4,1,0.5)))</f>
        <v/>
      </c>
      <c r="AH538" s="174" t="n"/>
      <c r="AI538" s="174" t="n"/>
      <c r="AJ538" s="175">
        <f>ROUNDUP((AH538+AI538+AG538)/3,0)</f>
        <v/>
      </c>
      <c r="AK538" s="47" t="n"/>
    </row>
    <row r="539" ht="15" customHeight="1">
      <c r="A539" s="83" t="n"/>
      <c r="B539" s="49" t="n"/>
      <c r="C539" s="49" t="n"/>
      <c r="D539" s="49" t="n"/>
      <c r="E539" s="43" t="n"/>
      <c r="F539" s="43" t="n"/>
      <c r="G539" s="44" t="n"/>
      <c r="H539" s="45" t="n"/>
      <c r="I539" s="171" t="n"/>
      <c r="J539" s="171" t="n"/>
      <c r="K539" s="171" t="n"/>
      <c r="L539" s="171" t="n"/>
      <c r="M539" s="171" t="n"/>
      <c r="N539" s="171" t="n"/>
      <c r="O539" s="171" t="n"/>
      <c r="P539" s="171" t="n"/>
      <c r="Q539" s="171" t="n"/>
      <c r="R539" s="172">
        <f>_xlfn.CEILING.MATH(SUM(I539:P539)*Q539)</f>
        <v/>
      </c>
      <c r="S539" s="173">
        <f>IF(S$3="YES",$R539*S$4/100,0)</f>
        <v/>
      </c>
      <c r="T539" s="173">
        <f>IF(T$3="YES",$R539*T$4/100,0)</f>
        <v/>
      </c>
      <c r="U539" s="173">
        <f>IF(U$3="YES",$R539*U$4/100,0)</f>
        <v/>
      </c>
      <c r="V539" s="173">
        <f>IF(V$3="YES",$R539*V$4/100,0)</f>
        <v/>
      </c>
      <c r="W539" s="173">
        <f>IF(W$3="YES",$R539*W$4/100,0)</f>
        <v/>
      </c>
      <c r="X539" s="173">
        <f>IF(X$3="YES",$R539*X$4/100,0)</f>
        <v/>
      </c>
      <c r="Y539" s="173">
        <f>IF(Y$3="YES",$R539*Y$4/100,0)</f>
        <v/>
      </c>
      <c r="Z539" s="173">
        <f>IF(Z$3="YES",$R539*Z$4/100,0)</f>
        <v/>
      </c>
      <c r="AA539" s="173">
        <f>IF(AA$3="YES",$R539*AA$4/100,0)</f>
        <v/>
      </c>
      <c r="AB539" s="173">
        <f>IF(AB$3="YES",$R539*AB$4/100,0)</f>
        <v/>
      </c>
      <c r="AC539" s="173">
        <f>$R539*AC$4/100</f>
        <v/>
      </c>
      <c r="AD539" s="172">
        <f>SUM(S539:AC539)</f>
        <v/>
      </c>
      <c r="AE539" s="172">
        <f>R539+AD539</f>
        <v/>
      </c>
      <c r="AF539" s="172">
        <f>IF(E539="Make",AE539,AE539/2)</f>
        <v/>
      </c>
      <c r="AG539" s="172">
        <f>((AF539-MOD(AF539,8))/8)+(IF(MOD(AF539,8)=0,0,IF(MOD(AF539,8)&gt;4,1,0.5)))</f>
        <v/>
      </c>
      <c r="AH539" s="174" t="n"/>
      <c r="AI539" s="174" t="n"/>
      <c r="AJ539" s="175">
        <f>ROUNDUP((AH539+AI539+AG539)/3,0)</f>
        <v/>
      </c>
      <c r="AK539" s="47" t="n"/>
    </row>
    <row r="540" ht="15" customHeight="1">
      <c r="A540" s="83" t="n"/>
      <c r="B540" s="49" t="n"/>
      <c r="C540" s="49" t="n"/>
      <c r="D540" s="49" t="n"/>
      <c r="E540" s="43" t="n"/>
      <c r="F540" s="43" t="n"/>
      <c r="G540" s="44" t="n"/>
      <c r="H540" s="45" t="n"/>
      <c r="I540" s="171" t="n"/>
      <c r="J540" s="171" t="n"/>
      <c r="K540" s="171" t="n"/>
      <c r="L540" s="171" t="n"/>
      <c r="M540" s="171" t="n"/>
      <c r="N540" s="171" t="n"/>
      <c r="O540" s="171" t="n"/>
      <c r="P540" s="171" t="n"/>
      <c r="Q540" s="171" t="n"/>
      <c r="R540" s="172">
        <f>_xlfn.CEILING.MATH(SUM(I540:P540)*Q540)</f>
        <v/>
      </c>
      <c r="S540" s="173">
        <f>IF(S$3="YES",$R540*S$4/100,0)</f>
        <v/>
      </c>
      <c r="T540" s="173">
        <f>IF(T$3="YES",$R540*T$4/100,0)</f>
        <v/>
      </c>
      <c r="U540" s="173">
        <f>IF(U$3="YES",$R540*U$4/100,0)</f>
        <v/>
      </c>
      <c r="V540" s="173">
        <f>IF(V$3="YES",$R540*V$4/100,0)</f>
        <v/>
      </c>
      <c r="W540" s="173">
        <f>IF(W$3="YES",$R540*W$4/100,0)</f>
        <v/>
      </c>
      <c r="X540" s="173">
        <f>IF(X$3="YES",$R540*X$4/100,0)</f>
        <v/>
      </c>
      <c r="Y540" s="173">
        <f>IF(Y$3="YES",$R540*Y$4/100,0)</f>
        <v/>
      </c>
      <c r="Z540" s="173">
        <f>IF(Z$3="YES",$R540*Z$4/100,0)</f>
        <v/>
      </c>
      <c r="AA540" s="173">
        <f>IF(AA$3="YES",$R540*AA$4/100,0)</f>
        <v/>
      </c>
      <c r="AB540" s="173">
        <f>IF(AB$3="YES",$R540*AB$4/100,0)</f>
        <v/>
      </c>
      <c r="AC540" s="173">
        <f>$R540*AC$4/100</f>
        <v/>
      </c>
      <c r="AD540" s="172">
        <f>SUM(S540:AC540)</f>
        <v/>
      </c>
      <c r="AE540" s="172">
        <f>R540+AD540</f>
        <v/>
      </c>
      <c r="AF540" s="172">
        <f>IF(E540="Make",AE540,AE540/2)</f>
        <v/>
      </c>
      <c r="AG540" s="172">
        <f>((AF540-MOD(AF540,8))/8)+(IF(MOD(AF540,8)=0,0,IF(MOD(AF540,8)&gt;4,1,0.5)))</f>
        <v/>
      </c>
      <c r="AH540" s="174" t="n"/>
      <c r="AI540" s="174" t="n"/>
      <c r="AJ540" s="175">
        <f>ROUNDUP((AH540+AI540+AG540)/3,0)</f>
        <v/>
      </c>
      <c r="AK540" s="47" t="n"/>
    </row>
    <row r="541" ht="15" customHeight="1">
      <c r="A541" s="83" t="n"/>
      <c r="B541" s="49" t="n"/>
      <c r="C541" s="49" t="n"/>
      <c r="D541" s="49" t="n"/>
      <c r="E541" s="43" t="n"/>
      <c r="F541" s="43" t="n"/>
      <c r="G541" s="44" t="n"/>
      <c r="H541" s="45" t="n"/>
      <c r="I541" s="171" t="n"/>
      <c r="J541" s="171" t="n"/>
      <c r="K541" s="171" t="n"/>
      <c r="L541" s="171" t="n"/>
      <c r="M541" s="171" t="n"/>
      <c r="N541" s="171" t="n"/>
      <c r="O541" s="171" t="n"/>
      <c r="P541" s="171" t="n"/>
      <c r="Q541" s="171" t="n"/>
      <c r="R541" s="172">
        <f>_xlfn.CEILING.MATH(SUM(I541:P541)*Q541)</f>
        <v/>
      </c>
      <c r="S541" s="173">
        <f>IF(S$3="YES",$R541*S$4/100,0)</f>
        <v/>
      </c>
      <c r="T541" s="173">
        <f>IF(T$3="YES",$R541*T$4/100,0)</f>
        <v/>
      </c>
      <c r="U541" s="173">
        <f>IF(U$3="YES",$R541*U$4/100,0)</f>
        <v/>
      </c>
      <c r="V541" s="173">
        <f>IF(V$3="YES",$R541*V$4/100,0)</f>
        <v/>
      </c>
      <c r="W541" s="173">
        <f>IF(W$3="YES",$R541*W$4/100,0)</f>
        <v/>
      </c>
      <c r="X541" s="173">
        <f>IF(X$3="YES",$R541*X$4/100,0)</f>
        <v/>
      </c>
      <c r="Y541" s="173">
        <f>IF(Y$3="YES",$R541*Y$4/100,0)</f>
        <v/>
      </c>
      <c r="Z541" s="173">
        <f>IF(Z$3="YES",$R541*Z$4/100,0)</f>
        <v/>
      </c>
      <c r="AA541" s="173">
        <f>IF(AA$3="YES",$R541*AA$4/100,0)</f>
        <v/>
      </c>
      <c r="AB541" s="173">
        <f>IF(AB$3="YES",$R541*AB$4/100,0)</f>
        <v/>
      </c>
      <c r="AC541" s="173">
        <f>$R541*AC$4/100</f>
        <v/>
      </c>
      <c r="AD541" s="172">
        <f>SUM(S541:AC541)</f>
        <v/>
      </c>
      <c r="AE541" s="172">
        <f>R541+AD541</f>
        <v/>
      </c>
      <c r="AF541" s="172">
        <f>IF(E541="Make",AE541,AE541/2)</f>
        <v/>
      </c>
      <c r="AG541" s="172">
        <f>((AF541-MOD(AF541,8))/8)+(IF(MOD(AF541,8)=0,0,IF(MOD(AF541,8)&gt;4,1,0.5)))</f>
        <v/>
      </c>
      <c r="AH541" s="174" t="n"/>
      <c r="AI541" s="174" t="n"/>
      <c r="AJ541" s="175">
        <f>ROUNDUP((AH541+AI541+AG541)/3,0)</f>
        <v/>
      </c>
      <c r="AK541" s="47" t="n"/>
    </row>
    <row r="542" ht="15" customHeight="1">
      <c r="A542" s="83" t="n"/>
      <c r="B542" s="49" t="n"/>
      <c r="C542" s="49" t="n"/>
      <c r="D542" s="49" t="n"/>
      <c r="E542" s="43" t="n"/>
      <c r="F542" s="43" t="n"/>
      <c r="G542" s="44" t="n"/>
      <c r="H542" s="45" t="n"/>
      <c r="I542" s="171" t="n"/>
      <c r="J542" s="171" t="n"/>
      <c r="K542" s="171" t="n"/>
      <c r="L542" s="171" t="n"/>
      <c r="M542" s="171" t="n"/>
      <c r="N542" s="171" t="n"/>
      <c r="O542" s="171" t="n"/>
      <c r="P542" s="171" t="n"/>
      <c r="Q542" s="171" t="n"/>
      <c r="R542" s="172">
        <f>_xlfn.CEILING.MATH(SUM(I542:P542)*Q542)</f>
        <v/>
      </c>
      <c r="S542" s="173">
        <f>IF(S$3="YES",$R542*S$4/100,0)</f>
        <v/>
      </c>
      <c r="T542" s="173">
        <f>IF(T$3="YES",$R542*T$4/100,0)</f>
        <v/>
      </c>
      <c r="U542" s="173">
        <f>IF(U$3="YES",$R542*U$4/100,0)</f>
        <v/>
      </c>
      <c r="V542" s="173">
        <f>IF(V$3="YES",$R542*V$4/100,0)</f>
        <v/>
      </c>
      <c r="W542" s="173">
        <f>IF(W$3="YES",$R542*W$4/100,0)</f>
        <v/>
      </c>
      <c r="X542" s="173">
        <f>IF(X$3="YES",$R542*X$4/100,0)</f>
        <v/>
      </c>
      <c r="Y542" s="173">
        <f>IF(Y$3="YES",$R542*Y$4/100,0)</f>
        <v/>
      </c>
      <c r="Z542" s="173">
        <f>IF(Z$3="YES",$R542*Z$4/100,0)</f>
        <v/>
      </c>
      <c r="AA542" s="173">
        <f>IF(AA$3="YES",$R542*AA$4/100,0)</f>
        <v/>
      </c>
      <c r="AB542" s="173">
        <f>IF(AB$3="YES",$R542*AB$4/100,0)</f>
        <v/>
      </c>
      <c r="AC542" s="173">
        <f>$R542*AC$4/100</f>
        <v/>
      </c>
      <c r="AD542" s="172">
        <f>SUM(S542:AC542)</f>
        <v/>
      </c>
      <c r="AE542" s="172">
        <f>R542+AD542</f>
        <v/>
      </c>
      <c r="AF542" s="172">
        <f>IF(E542="Make",AE542,AE542/2)</f>
        <v/>
      </c>
      <c r="AG542" s="172">
        <f>((AF542-MOD(AF542,8))/8)+(IF(MOD(AF542,8)=0,0,IF(MOD(AF542,8)&gt;4,1,0.5)))</f>
        <v/>
      </c>
      <c r="AH542" s="174" t="n"/>
      <c r="AI542" s="174" t="n"/>
      <c r="AJ542" s="175">
        <f>ROUNDUP((AH542+AI542+AG542)/3,0)</f>
        <v/>
      </c>
      <c r="AK542" s="47" t="n"/>
    </row>
    <row r="543" ht="15" customHeight="1">
      <c r="A543" s="83" t="n"/>
      <c r="B543" s="49" t="n"/>
      <c r="C543" s="49" t="n"/>
      <c r="D543" s="49" t="n"/>
      <c r="E543" s="43" t="n"/>
      <c r="F543" s="43" t="n"/>
      <c r="G543" s="44" t="n"/>
      <c r="H543" s="45" t="n"/>
      <c r="I543" s="171" t="n"/>
      <c r="J543" s="171" t="n"/>
      <c r="K543" s="171" t="n"/>
      <c r="L543" s="171" t="n"/>
      <c r="M543" s="171" t="n"/>
      <c r="N543" s="171" t="n"/>
      <c r="O543" s="171" t="n"/>
      <c r="P543" s="171" t="n"/>
      <c r="Q543" s="171" t="n"/>
      <c r="R543" s="172">
        <f>_xlfn.CEILING.MATH(SUM(I543:P543)*Q543)</f>
        <v/>
      </c>
      <c r="S543" s="173">
        <f>IF(S$3="YES",$R543*S$4/100,0)</f>
        <v/>
      </c>
      <c r="T543" s="173">
        <f>IF(T$3="YES",$R543*T$4/100,0)</f>
        <v/>
      </c>
      <c r="U543" s="173">
        <f>IF(U$3="YES",$R543*U$4/100,0)</f>
        <v/>
      </c>
      <c r="V543" s="173">
        <f>IF(V$3="YES",$R543*V$4/100,0)</f>
        <v/>
      </c>
      <c r="W543" s="173">
        <f>IF(W$3="YES",$R543*W$4/100,0)</f>
        <v/>
      </c>
      <c r="X543" s="173">
        <f>IF(X$3="YES",$R543*X$4/100,0)</f>
        <v/>
      </c>
      <c r="Y543" s="173">
        <f>IF(Y$3="YES",$R543*Y$4/100,0)</f>
        <v/>
      </c>
      <c r="Z543" s="173">
        <f>IF(Z$3="YES",$R543*Z$4/100,0)</f>
        <v/>
      </c>
      <c r="AA543" s="173">
        <f>IF(AA$3="YES",$R543*AA$4/100,0)</f>
        <v/>
      </c>
      <c r="AB543" s="173">
        <f>IF(AB$3="YES",$R543*AB$4/100,0)</f>
        <v/>
      </c>
      <c r="AC543" s="173">
        <f>$R543*AC$4/100</f>
        <v/>
      </c>
      <c r="AD543" s="172">
        <f>SUM(S543:AC543)</f>
        <v/>
      </c>
      <c r="AE543" s="172">
        <f>R543+AD543</f>
        <v/>
      </c>
      <c r="AF543" s="172">
        <f>IF(E543="Make",AE543,AE543/2)</f>
        <v/>
      </c>
      <c r="AG543" s="172">
        <f>((AF543-MOD(AF543,8))/8)+(IF(MOD(AF543,8)=0,0,IF(MOD(AF543,8)&gt;4,1,0.5)))</f>
        <v/>
      </c>
      <c r="AH543" s="174" t="n"/>
      <c r="AI543" s="174" t="n"/>
      <c r="AJ543" s="175">
        <f>ROUNDUP((AH543+AI543+AG543)/3,0)</f>
        <v/>
      </c>
      <c r="AK543" s="47" t="n"/>
    </row>
    <row r="544" ht="15" customHeight="1">
      <c r="A544" s="83" t="n"/>
      <c r="B544" s="49" t="n"/>
      <c r="C544" s="49" t="n"/>
      <c r="D544" s="49" t="n"/>
      <c r="E544" s="43" t="n"/>
      <c r="F544" s="43" t="n"/>
      <c r="G544" s="44" t="n"/>
      <c r="H544" s="45" t="n"/>
      <c r="I544" s="171" t="n"/>
      <c r="J544" s="171" t="n"/>
      <c r="K544" s="171" t="n"/>
      <c r="L544" s="171" t="n"/>
      <c r="M544" s="171" t="n"/>
      <c r="N544" s="171" t="n"/>
      <c r="O544" s="171" t="n"/>
      <c r="P544" s="171" t="n"/>
      <c r="Q544" s="171" t="n"/>
      <c r="R544" s="172">
        <f>_xlfn.CEILING.MATH(SUM(I544:P544)*Q544)</f>
        <v/>
      </c>
      <c r="S544" s="173">
        <f>IF(S$3="YES",$R544*S$4/100,0)</f>
        <v/>
      </c>
      <c r="T544" s="173">
        <f>IF(T$3="YES",$R544*T$4/100,0)</f>
        <v/>
      </c>
      <c r="U544" s="173">
        <f>IF(U$3="YES",$R544*U$4/100,0)</f>
        <v/>
      </c>
      <c r="V544" s="173">
        <f>IF(V$3="YES",$R544*V$4/100,0)</f>
        <v/>
      </c>
      <c r="W544" s="173">
        <f>IF(W$3="YES",$R544*W$4/100,0)</f>
        <v/>
      </c>
      <c r="X544" s="173">
        <f>IF(X$3="YES",$R544*X$4/100,0)</f>
        <v/>
      </c>
      <c r="Y544" s="173">
        <f>IF(Y$3="YES",$R544*Y$4/100,0)</f>
        <v/>
      </c>
      <c r="Z544" s="173">
        <f>IF(Z$3="YES",$R544*Z$4/100,0)</f>
        <v/>
      </c>
      <c r="AA544" s="173">
        <f>IF(AA$3="YES",$R544*AA$4/100,0)</f>
        <v/>
      </c>
      <c r="AB544" s="173">
        <f>IF(AB$3="YES",$R544*AB$4/100,0)</f>
        <v/>
      </c>
      <c r="AC544" s="173">
        <f>$R544*AC$4/100</f>
        <v/>
      </c>
      <c r="AD544" s="172">
        <f>SUM(S544:AC544)</f>
        <v/>
      </c>
      <c r="AE544" s="172">
        <f>R544+AD544</f>
        <v/>
      </c>
      <c r="AF544" s="172">
        <f>IF(E544="Make",AE544,AE544/2)</f>
        <v/>
      </c>
      <c r="AG544" s="172">
        <f>((AF544-MOD(AF544,8))/8)+(IF(MOD(AF544,8)=0,0,IF(MOD(AF544,8)&gt;4,1,0.5)))</f>
        <v/>
      </c>
      <c r="AH544" s="174" t="n"/>
      <c r="AI544" s="174" t="n"/>
      <c r="AJ544" s="175">
        <f>ROUNDUP((AH544+AI544+AG544)/3,0)</f>
        <v/>
      </c>
      <c r="AK544" s="47" t="n"/>
    </row>
    <row r="545" ht="15" customHeight="1">
      <c r="A545" s="83" t="n"/>
      <c r="B545" s="49" t="n"/>
      <c r="C545" s="49" t="n"/>
      <c r="D545" s="49" t="n"/>
      <c r="E545" s="43" t="n"/>
      <c r="F545" s="43" t="n"/>
      <c r="G545" s="44" t="n"/>
      <c r="H545" s="45" t="n"/>
      <c r="I545" s="171" t="n"/>
      <c r="J545" s="171" t="n"/>
      <c r="K545" s="171" t="n"/>
      <c r="L545" s="171" t="n"/>
      <c r="M545" s="171" t="n"/>
      <c r="N545" s="171" t="n"/>
      <c r="O545" s="171" t="n"/>
      <c r="P545" s="171" t="n"/>
      <c r="Q545" s="171" t="n"/>
      <c r="R545" s="172">
        <f>_xlfn.CEILING.MATH(SUM(I545:P545)*Q545)</f>
        <v/>
      </c>
      <c r="S545" s="173">
        <f>IF(S$3="YES",$R545*S$4/100,0)</f>
        <v/>
      </c>
      <c r="T545" s="173">
        <f>IF(T$3="YES",$R545*T$4/100,0)</f>
        <v/>
      </c>
      <c r="U545" s="173">
        <f>IF(U$3="YES",$R545*U$4/100,0)</f>
        <v/>
      </c>
      <c r="V545" s="173">
        <f>IF(V$3="YES",$R545*V$4/100,0)</f>
        <v/>
      </c>
      <c r="W545" s="173">
        <f>IF(W$3="YES",$R545*W$4/100,0)</f>
        <v/>
      </c>
      <c r="X545" s="173">
        <f>IF(X$3="YES",$R545*X$4/100,0)</f>
        <v/>
      </c>
      <c r="Y545" s="173">
        <f>IF(Y$3="YES",$R545*Y$4/100,0)</f>
        <v/>
      </c>
      <c r="Z545" s="173">
        <f>IF(Z$3="YES",$R545*Z$4/100,0)</f>
        <v/>
      </c>
      <c r="AA545" s="173">
        <f>IF(AA$3="YES",$R545*AA$4/100,0)</f>
        <v/>
      </c>
      <c r="AB545" s="173">
        <f>IF(AB$3="YES",$R545*AB$4/100,0)</f>
        <v/>
      </c>
      <c r="AC545" s="173">
        <f>$R545*AC$4/100</f>
        <v/>
      </c>
      <c r="AD545" s="172">
        <f>SUM(S545:AC545)</f>
        <v/>
      </c>
      <c r="AE545" s="172">
        <f>R545+AD545</f>
        <v/>
      </c>
      <c r="AF545" s="172">
        <f>IF(E545="Make",AE545,AE545/2)</f>
        <v/>
      </c>
      <c r="AG545" s="172">
        <f>((AF545-MOD(AF545,8))/8)+(IF(MOD(AF545,8)=0,0,IF(MOD(AF545,8)&gt;4,1,0.5)))</f>
        <v/>
      </c>
      <c r="AH545" s="174" t="n"/>
      <c r="AI545" s="174" t="n"/>
      <c r="AJ545" s="175">
        <f>ROUNDUP((AH545+AI545+AG545)/3,0)</f>
        <v/>
      </c>
      <c r="AK545" s="47" t="n"/>
    </row>
    <row r="546" ht="15" customHeight="1">
      <c r="A546" s="83" t="n"/>
      <c r="B546" s="49" t="n"/>
      <c r="C546" s="49" t="n"/>
      <c r="D546" s="49" t="n"/>
      <c r="E546" s="43" t="n"/>
      <c r="F546" s="43" t="n"/>
      <c r="G546" s="44" t="n"/>
      <c r="H546" s="45" t="n"/>
      <c r="I546" s="171" t="n"/>
      <c r="J546" s="171" t="n"/>
      <c r="K546" s="171" t="n"/>
      <c r="L546" s="171" t="n"/>
      <c r="M546" s="171" t="n"/>
      <c r="N546" s="171" t="n"/>
      <c r="O546" s="171" t="n"/>
      <c r="P546" s="171" t="n"/>
      <c r="Q546" s="171" t="n"/>
      <c r="R546" s="172">
        <f>_xlfn.CEILING.MATH(SUM(I546:P546)*Q546)</f>
        <v/>
      </c>
      <c r="S546" s="173">
        <f>IF(S$3="YES",$R546*S$4/100,0)</f>
        <v/>
      </c>
      <c r="T546" s="173">
        <f>IF(T$3="YES",$R546*T$4/100,0)</f>
        <v/>
      </c>
      <c r="U546" s="173">
        <f>IF(U$3="YES",$R546*U$4/100,0)</f>
        <v/>
      </c>
      <c r="V546" s="173">
        <f>IF(V$3="YES",$R546*V$4/100,0)</f>
        <v/>
      </c>
      <c r="W546" s="173">
        <f>IF(W$3="YES",$R546*W$4/100,0)</f>
        <v/>
      </c>
      <c r="X546" s="173">
        <f>IF(X$3="YES",$R546*X$4/100,0)</f>
        <v/>
      </c>
      <c r="Y546" s="173">
        <f>IF(Y$3="YES",$R546*Y$4/100,0)</f>
        <v/>
      </c>
      <c r="Z546" s="173">
        <f>IF(Z$3="YES",$R546*Z$4/100,0)</f>
        <v/>
      </c>
      <c r="AA546" s="173">
        <f>IF(AA$3="YES",$R546*AA$4/100,0)</f>
        <v/>
      </c>
      <c r="AB546" s="173">
        <f>IF(AB$3="YES",$R546*AB$4/100,0)</f>
        <v/>
      </c>
      <c r="AC546" s="173">
        <f>$R546*AC$4/100</f>
        <v/>
      </c>
      <c r="AD546" s="172">
        <f>SUM(S546:AC546)</f>
        <v/>
      </c>
      <c r="AE546" s="172">
        <f>R546+AD546</f>
        <v/>
      </c>
      <c r="AF546" s="172">
        <f>IF(E546="Make",AE546,AE546/2)</f>
        <v/>
      </c>
      <c r="AG546" s="172">
        <f>((AF546-MOD(AF546,8))/8)+(IF(MOD(AF546,8)=0,0,IF(MOD(AF546,8)&gt;4,1,0.5)))</f>
        <v/>
      </c>
      <c r="AH546" s="174" t="n"/>
      <c r="AI546" s="174" t="n"/>
      <c r="AJ546" s="175">
        <f>ROUNDUP((AH546+AI546+AG546)/3,0)</f>
        <v/>
      </c>
      <c r="AK546" s="47" t="n"/>
    </row>
    <row r="547" ht="15" customHeight="1">
      <c r="A547" s="83" t="n"/>
      <c r="B547" s="49" t="n"/>
      <c r="C547" s="49" t="n"/>
      <c r="D547" s="49" t="n"/>
      <c r="E547" s="43" t="n"/>
      <c r="F547" s="43" t="n"/>
      <c r="G547" s="44" t="n"/>
      <c r="H547" s="45" t="n"/>
      <c r="I547" s="171" t="n"/>
      <c r="J547" s="171" t="n"/>
      <c r="K547" s="171" t="n"/>
      <c r="L547" s="171" t="n"/>
      <c r="M547" s="171" t="n"/>
      <c r="N547" s="171" t="n"/>
      <c r="O547" s="171" t="n"/>
      <c r="P547" s="171" t="n"/>
      <c r="Q547" s="171" t="n"/>
      <c r="R547" s="172">
        <f>_xlfn.CEILING.MATH(SUM(I547:P547)*Q547)</f>
        <v/>
      </c>
      <c r="S547" s="173">
        <f>IF(S$3="YES",$R547*S$4/100,0)</f>
        <v/>
      </c>
      <c r="T547" s="173">
        <f>IF(T$3="YES",$R547*T$4/100,0)</f>
        <v/>
      </c>
      <c r="U547" s="173">
        <f>IF(U$3="YES",$R547*U$4/100,0)</f>
        <v/>
      </c>
      <c r="V547" s="173">
        <f>IF(V$3="YES",$R547*V$4/100,0)</f>
        <v/>
      </c>
      <c r="W547" s="173">
        <f>IF(W$3="YES",$R547*W$4/100,0)</f>
        <v/>
      </c>
      <c r="X547" s="173">
        <f>IF(X$3="YES",$R547*X$4/100,0)</f>
        <v/>
      </c>
      <c r="Y547" s="173">
        <f>IF(Y$3="YES",$R547*Y$4/100,0)</f>
        <v/>
      </c>
      <c r="Z547" s="173">
        <f>IF(Z$3="YES",$R547*Z$4/100,0)</f>
        <v/>
      </c>
      <c r="AA547" s="173">
        <f>IF(AA$3="YES",$R547*AA$4/100,0)</f>
        <v/>
      </c>
      <c r="AB547" s="173">
        <f>IF(AB$3="YES",$R547*AB$4/100,0)</f>
        <v/>
      </c>
      <c r="AC547" s="173">
        <f>$R547*AC$4/100</f>
        <v/>
      </c>
      <c r="AD547" s="172">
        <f>SUM(S547:AC547)</f>
        <v/>
      </c>
      <c r="AE547" s="172">
        <f>R547+AD547</f>
        <v/>
      </c>
      <c r="AF547" s="172">
        <f>IF(E547="Make",AE547,AE547/2)</f>
        <v/>
      </c>
      <c r="AG547" s="172">
        <f>((AF547-MOD(AF547,8))/8)+(IF(MOD(AF547,8)=0,0,IF(MOD(AF547,8)&gt;4,1,0.5)))</f>
        <v/>
      </c>
      <c r="AH547" s="174" t="n"/>
      <c r="AI547" s="174" t="n"/>
      <c r="AJ547" s="175">
        <f>ROUNDUP((AH547+AI547+AG547)/3,0)</f>
        <v/>
      </c>
      <c r="AK547" s="47" t="n"/>
    </row>
    <row r="548" ht="15" customHeight="1">
      <c r="A548" s="83" t="n"/>
      <c r="B548" s="49" t="n"/>
      <c r="C548" s="49" t="n"/>
      <c r="D548" s="49" t="n"/>
      <c r="E548" s="43" t="n"/>
      <c r="F548" s="43" t="n"/>
      <c r="G548" s="44" t="n"/>
      <c r="H548" s="45" t="n"/>
      <c r="I548" s="171" t="n"/>
      <c r="J548" s="171" t="n"/>
      <c r="K548" s="171" t="n"/>
      <c r="L548" s="171" t="n"/>
      <c r="M548" s="171" t="n"/>
      <c r="N548" s="171" t="n"/>
      <c r="O548" s="171" t="n"/>
      <c r="P548" s="171" t="n"/>
      <c r="Q548" s="171" t="n"/>
      <c r="R548" s="172">
        <f>_xlfn.CEILING.MATH(SUM(I548:P548)*Q548)</f>
        <v/>
      </c>
      <c r="S548" s="173">
        <f>IF(S$3="YES",$R548*S$4/100,0)</f>
        <v/>
      </c>
      <c r="T548" s="173">
        <f>IF(T$3="YES",$R548*T$4/100,0)</f>
        <v/>
      </c>
      <c r="U548" s="173">
        <f>IF(U$3="YES",$R548*U$4/100,0)</f>
        <v/>
      </c>
      <c r="V548" s="173">
        <f>IF(V$3="YES",$R548*V$4/100,0)</f>
        <v/>
      </c>
      <c r="W548" s="173">
        <f>IF(W$3="YES",$R548*W$4/100,0)</f>
        <v/>
      </c>
      <c r="X548" s="173">
        <f>IF(X$3="YES",$R548*X$4/100,0)</f>
        <v/>
      </c>
      <c r="Y548" s="173">
        <f>IF(Y$3="YES",$R548*Y$4/100,0)</f>
        <v/>
      </c>
      <c r="Z548" s="173">
        <f>IF(Z$3="YES",$R548*Z$4/100,0)</f>
        <v/>
      </c>
      <c r="AA548" s="173">
        <f>IF(AA$3="YES",$R548*AA$4/100,0)</f>
        <v/>
      </c>
      <c r="AB548" s="173">
        <f>IF(AB$3="YES",$R548*AB$4/100,0)</f>
        <v/>
      </c>
      <c r="AC548" s="173">
        <f>$R548*AC$4/100</f>
        <v/>
      </c>
      <c r="AD548" s="172">
        <f>SUM(S548:AC548)</f>
        <v/>
      </c>
      <c r="AE548" s="172">
        <f>R548+AD548</f>
        <v/>
      </c>
      <c r="AF548" s="172">
        <f>IF(E548="Make",AE548,AE548/2)</f>
        <v/>
      </c>
      <c r="AG548" s="172">
        <f>((AF548-MOD(AF548,8))/8)+(IF(MOD(AF548,8)=0,0,IF(MOD(AF548,8)&gt;4,1,0.5)))</f>
        <v/>
      </c>
      <c r="AH548" s="174" t="n"/>
      <c r="AI548" s="174" t="n"/>
      <c r="AJ548" s="175">
        <f>ROUNDUP((AH548+AI548+AG548)/3,0)</f>
        <v/>
      </c>
      <c r="AK548" s="47" t="n"/>
    </row>
    <row r="549" ht="15" customHeight="1">
      <c r="A549" s="83" t="n"/>
      <c r="B549" s="49" t="n"/>
      <c r="C549" s="49" t="n"/>
      <c r="D549" s="49" t="n"/>
      <c r="E549" s="43" t="n"/>
      <c r="F549" s="43" t="n"/>
      <c r="G549" s="44" t="n"/>
      <c r="H549" s="45" t="n"/>
      <c r="I549" s="171" t="n"/>
      <c r="J549" s="171" t="n"/>
      <c r="K549" s="171" t="n"/>
      <c r="L549" s="171" t="n"/>
      <c r="M549" s="171" t="n"/>
      <c r="N549" s="171" t="n"/>
      <c r="O549" s="171" t="n"/>
      <c r="P549" s="171" t="n"/>
      <c r="Q549" s="171" t="n"/>
      <c r="R549" s="172">
        <f>_xlfn.CEILING.MATH(SUM(I549:P549)*Q549)</f>
        <v/>
      </c>
      <c r="S549" s="173">
        <f>IF(S$3="YES",$R549*S$4/100,0)</f>
        <v/>
      </c>
      <c r="T549" s="173">
        <f>IF(T$3="YES",$R549*T$4/100,0)</f>
        <v/>
      </c>
      <c r="U549" s="173">
        <f>IF(U$3="YES",$R549*U$4/100,0)</f>
        <v/>
      </c>
      <c r="V549" s="173">
        <f>IF(V$3="YES",$R549*V$4/100,0)</f>
        <v/>
      </c>
      <c r="W549" s="173">
        <f>IF(W$3="YES",$R549*W$4/100,0)</f>
        <v/>
      </c>
      <c r="X549" s="173">
        <f>IF(X$3="YES",$R549*X$4/100,0)</f>
        <v/>
      </c>
      <c r="Y549" s="173">
        <f>IF(Y$3="YES",$R549*Y$4/100,0)</f>
        <v/>
      </c>
      <c r="Z549" s="173">
        <f>IF(Z$3="YES",$R549*Z$4/100,0)</f>
        <v/>
      </c>
      <c r="AA549" s="173">
        <f>IF(AA$3="YES",$R549*AA$4/100,0)</f>
        <v/>
      </c>
      <c r="AB549" s="173">
        <f>IF(AB$3="YES",$R549*AB$4/100,0)</f>
        <v/>
      </c>
      <c r="AC549" s="173">
        <f>$R549*AC$4/100</f>
        <v/>
      </c>
      <c r="AD549" s="172">
        <f>SUM(S549:AC549)</f>
        <v/>
      </c>
      <c r="AE549" s="172">
        <f>R549+AD549</f>
        <v/>
      </c>
      <c r="AF549" s="172">
        <f>IF(E549="Make",AE549,AE549/2)</f>
        <v/>
      </c>
      <c r="AG549" s="172">
        <f>((AF549-MOD(AF549,8))/8)+(IF(MOD(AF549,8)=0,0,IF(MOD(AF549,8)&gt;4,1,0.5)))</f>
        <v/>
      </c>
      <c r="AH549" s="174" t="n"/>
      <c r="AI549" s="174" t="n"/>
      <c r="AJ549" s="175">
        <f>ROUNDUP((AH549+AI549+AG549)/3,0)</f>
        <v/>
      </c>
      <c r="AK549" s="47" t="n"/>
    </row>
    <row r="550" ht="15" customHeight="1">
      <c r="A550" s="83" t="n"/>
      <c r="B550" s="49" t="n"/>
      <c r="C550" s="49" t="n"/>
      <c r="D550" s="49" t="n"/>
      <c r="E550" s="43" t="n"/>
      <c r="F550" s="43" t="n"/>
      <c r="G550" s="44" t="n"/>
      <c r="H550" s="45" t="n"/>
      <c r="I550" s="171" t="n"/>
      <c r="J550" s="171" t="n"/>
      <c r="K550" s="171" t="n"/>
      <c r="L550" s="171" t="n"/>
      <c r="M550" s="171" t="n"/>
      <c r="N550" s="171" t="n"/>
      <c r="O550" s="171" t="n"/>
      <c r="P550" s="171" t="n"/>
      <c r="Q550" s="171" t="n"/>
      <c r="R550" s="172">
        <f>_xlfn.CEILING.MATH(SUM(I550:P550)*Q550)</f>
        <v/>
      </c>
      <c r="S550" s="173">
        <f>IF(S$3="YES",$R550*S$4/100,0)</f>
        <v/>
      </c>
      <c r="T550" s="173">
        <f>IF(T$3="YES",$R550*T$4/100,0)</f>
        <v/>
      </c>
      <c r="U550" s="173">
        <f>IF(U$3="YES",$R550*U$4/100,0)</f>
        <v/>
      </c>
      <c r="V550" s="173">
        <f>IF(V$3="YES",$R550*V$4/100,0)</f>
        <v/>
      </c>
      <c r="W550" s="173">
        <f>IF(W$3="YES",$R550*W$4/100,0)</f>
        <v/>
      </c>
      <c r="X550" s="173">
        <f>IF(X$3="YES",$R550*X$4/100,0)</f>
        <v/>
      </c>
      <c r="Y550" s="173">
        <f>IF(Y$3="YES",$R550*Y$4/100,0)</f>
        <v/>
      </c>
      <c r="Z550" s="173">
        <f>IF(Z$3="YES",$R550*Z$4/100,0)</f>
        <v/>
      </c>
      <c r="AA550" s="173">
        <f>IF(AA$3="YES",$R550*AA$4/100,0)</f>
        <v/>
      </c>
      <c r="AB550" s="173">
        <f>IF(AB$3="YES",$R550*AB$4/100,0)</f>
        <v/>
      </c>
      <c r="AC550" s="173">
        <f>$R550*AC$4/100</f>
        <v/>
      </c>
      <c r="AD550" s="172">
        <f>SUM(S550:AC550)</f>
        <v/>
      </c>
      <c r="AE550" s="172">
        <f>R550+AD550</f>
        <v/>
      </c>
      <c r="AF550" s="172">
        <f>IF(E550="Make",AE550,AE550/2)</f>
        <v/>
      </c>
      <c r="AG550" s="172">
        <f>((AF550-MOD(AF550,8))/8)+(IF(MOD(AF550,8)=0,0,IF(MOD(AF550,8)&gt;4,1,0.5)))</f>
        <v/>
      </c>
      <c r="AH550" s="174" t="n"/>
      <c r="AI550" s="174" t="n"/>
      <c r="AJ550" s="175">
        <f>ROUNDUP((AH550+AI550+AG550)/3,0)</f>
        <v/>
      </c>
      <c r="AK550" s="47" t="n"/>
    </row>
    <row r="551" ht="15" customHeight="1">
      <c r="A551" s="83" t="n"/>
      <c r="B551" s="49" t="n"/>
      <c r="C551" s="49" t="n"/>
      <c r="D551" s="49" t="n"/>
      <c r="E551" s="43" t="n"/>
      <c r="F551" s="43" t="n"/>
      <c r="G551" s="44" t="n"/>
      <c r="H551" s="45" t="n"/>
      <c r="I551" s="171" t="n"/>
      <c r="J551" s="171" t="n"/>
      <c r="K551" s="171" t="n"/>
      <c r="L551" s="171" t="n"/>
      <c r="M551" s="171" t="n"/>
      <c r="N551" s="171" t="n"/>
      <c r="O551" s="171" t="n"/>
      <c r="P551" s="171" t="n"/>
      <c r="Q551" s="171" t="n"/>
      <c r="R551" s="172">
        <f>_xlfn.CEILING.MATH(SUM(I551:P551)*Q551)</f>
        <v/>
      </c>
      <c r="S551" s="173">
        <f>IF(S$3="YES",$R551*S$4/100,0)</f>
        <v/>
      </c>
      <c r="T551" s="173">
        <f>IF(T$3="YES",$R551*T$4/100,0)</f>
        <v/>
      </c>
      <c r="U551" s="173">
        <f>IF(U$3="YES",$R551*U$4/100,0)</f>
        <v/>
      </c>
      <c r="V551" s="173">
        <f>IF(V$3="YES",$R551*V$4/100,0)</f>
        <v/>
      </c>
      <c r="W551" s="173">
        <f>IF(W$3="YES",$R551*W$4/100,0)</f>
        <v/>
      </c>
      <c r="X551" s="173">
        <f>IF(X$3="YES",$R551*X$4/100,0)</f>
        <v/>
      </c>
      <c r="Y551" s="173">
        <f>IF(Y$3="YES",$R551*Y$4/100,0)</f>
        <v/>
      </c>
      <c r="Z551" s="173">
        <f>IF(Z$3="YES",$R551*Z$4/100,0)</f>
        <v/>
      </c>
      <c r="AA551" s="173">
        <f>IF(AA$3="YES",$R551*AA$4/100,0)</f>
        <v/>
      </c>
      <c r="AB551" s="173">
        <f>IF(AB$3="YES",$R551*AB$4/100,0)</f>
        <v/>
      </c>
      <c r="AC551" s="173">
        <f>$R551*AC$4/100</f>
        <v/>
      </c>
      <c r="AD551" s="172">
        <f>SUM(S551:AC551)</f>
        <v/>
      </c>
      <c r="AE551" s="172">
        <f>R551+AD551</f>
        <v/>
      </c>
      <c r="AF551" s="172">
        <f>IF(E551="Make",AE551,AE551/2)</f>
        <v/>
      </c>
      <c r="AG551" s="172">
        <f>((AF551-MOD(AF551,8))/8)+(IF(MOD(AF551,8)=0,0,IF(MOD(AF551,8)&gt;4,1,0.5)))</f>
        <v/>
      </c>
      <c r="AH551" s="174" t="n"/>
      <c r="AI551" s="174" t="n"/>
      <c r="AJ551" s="175">
        <f>ROUNDUP((AH551+AI551+AG551)/3,0)</f>
        <v/>
      </c>
      <c r="AK551" s="47" t="n"/>
    </row>
    <row r="552" ht="15" customHeight="1">
      <c r="A552" s="83" t="n"/>
      <c r="B552" s="49" t="n"/>
      <c r="C552" s="49" t="n"/>
      <c r="D552" s="49" t="n"/>
      <c r="E552" s="43" t="n"/>
      <c r="F552" s="43" t="n"/>
      <c r="G552" s="44" t="n"/>
      <c r="H552" s="45" t="n"/>
      <c r="I552" s="171" t="n"/>
      <c r="J552" s="171" t="n"/>
      <c r="K552" s="171" t="n"/>
      <c r="L552" s="171" t="n"/>
      <c r="M552" s="171" t="n"/>
      <c r="N552" s="171" t="n"/>
      <c r="O552" s="171" t="n"/>
      <c r="P552" s="171" t="n"/>
      <c r="Q552" s="171" t="n"/>
      <c r="R552" s="172">
        <f>_xlfn.CEILING.MATH(SUM(I552:P552)*Q552)</f>
        <v/>
      </c>
      <c r="S552" s="173">
        <f>IF(S$3="YES",$R552*S$4/100,0)</f>
        <v/>
      </c>
      <c r="T552" s="173">
        <f>IF(T$3="YES",$R552*T$4/100,0)</f>
        <v/>
      </c>
      <c r="U552" s="173">
        <f>IF(U$3="YES",$R552*U$4/100,0)</f>
        <v/>
      </c>
      <c r="V552" s="173">
        <f>IF(V$3="YES",$R552*V$4/100,0)</f>
        <v/>
      </c>
      <c r="W552" s="173">
        <f>IF(W$3="YES",$R552*W$4/100,0)</f>
        <v/>
      </c>
      <c r="X552" s="173">
        <f>IF(X$3="YES",$R552*X$4/100,0)</f>
        <v/>
      </c>
      <c r="Y552" s="173">
        <f>IF(Y$3="YES",$R552*Y$4/100,0)</f>
        <v/>
      </c>
      <c r="Z552" s="173">
        <f>IF(Z$3="YES",$R552*Z$4/100,0)</f>
        <v/>
      </c>
      <c r="AA552" s="173">
        <f>IF(AA$3="YES",$R552*AA$4/100,0)</f>
        <v/>
      </c>
      <c r="AB552" s="173">
        <f>IF(AB$3="YES",$R552*AB$4/100,0)</f>
        <v/>
      </c>
      <c r="AC552" s="173">
        <f>$R552*AC$4/100</f>
        <v/>
      </c>
      <c r="AD552" s="172">
        <f>SUM(S552:AC552)</f>
        <v/>
      </c>
      <c r="AE552" s="172">
        <f>R552+AD552</f>
        <v/>
      </c>
      <c r="AF552" s="172">
        <f>IF(E552="Make",AE552,AE552/2)</f>
        <v/>
      </c>
      <c r="AG552" s="172">
        <f>((AF552-MOD(AF552,8))/8)+(IF(MOD(AF552,8)=0,0,IF(MOD(AF552,8)&gt;4,1,0.5)))</f>
        <v/>
      </c>
      <c r="AH552" s="174" t="n"/>
      <c r="AI552" s="174" t="n"/>
      <c r="AJ552" s="175">
        <f>ROUNDUP((AH552+AI552+AG552)/3,0)</f>
        <v/>
      </c>
      <c r="AK552" s="47" t="n"/>
    </row>
    <row r="553" ht="15" customHeight="1">
      <c r="A553" s="83" t="n"/>
      <c r="B553" s="49" t="n"/>
      <c r="C553" s="49" t="n"/>
      <c r="D553" s="49" t="n"/>
      <c r="E553" s="43" t="n"/>
      <c r="F553" s="43" t="n"/>
      <c r="G553" s="44" t="n"/>
      <c r="H553" s="45" t="n"/>
      <c r="I553" s="171" t="n"/>
      <c r="J553" s="171" t="n"/>
      <c r="K553" s="171" t="n"/>
      <c r="L553" s="171" t="n"/>
      <c r="M553" s="171" t="n"/>
      <c r="N553" s="171" t="n"/>
      <c r="O553" s="171" t="n"/>
      <c r="P553" s="171" t="n"/>
      <c r="Q553" s="171" t="n"/>
      <c r="R553" s="172">
        <f>_xlfn.CEILING.MATH(SUM(I553:P553)*Q553)</f>
        <v/>
      </c>
      <c r="S553" s="173">
        <f>IF(S$3="YES",$R553*S$4/100,0)</f>
        <v/>
      </c>
      <c r="T553" s="173">
        <f>IF(T$3="YES",$R553*T$4/100,0)</f>
        <v/>
      </c>
      <c r="U553" s="173">
        <f>IF(U$3="YES",$R553*U$4/100,0)</f>
        <v/>
      </c>
      <c r="V553" s="173">
        <f>IF(V$3="YES",$R553*V$4/100,0)</f>
        <v/>
      </c>
      <c r="W553" s="173">
        <f>IF(W$3="YES",$R553*W$4/100,0)</f>
        <v/>
      </c>
      <c r="X553" s="173">
        <f>IF(X$3="YES",$R553*X$4/100,0)</f>
        <v/>
      </c>
      <c r="Y553" s="173">
        <f>IF(Y$3="YES",$R553*Y$4/100,0)</f>
        <v/>
      </c>
      <c r="Z553" s="173">
        <f>IF(Z$3="YES",$R553*Z$4/100,0)</f>
        <v/>
      </c>
      <c r="AA553" s="173">
        <f>IF(AA$3="YES",$R553*AA$4/100,0)</f>
        <v/>
      </c>
      <c r="AB553" s="173">
        <f>IF(AB$3="YES",$R553*AB$4/100,0)</f>
        <v/>
      </c>
      <c r="AC553" s="173">
        <f>$R553*AC$4/100</f>
        <v/>
      </c>
      <c r="AD553" s="172">
        <f>SUM(S553:AC553)</f>
        <v/>
      </c>
      <c r="AE553" s="172">
        <f>R553+AD553</f>
        <v/>
      </c>
      <c r="AF553" s="172">
        <f>IF(E553="Make",AE553,AE553/2)</f>
        <v/>
      </c>
      <c r="AG553" s="172">
        <f>((AF553-MOD(AF553,8))/8)+(IF(MOD(AF553,8)=0,0,IF(MOD(AF553,8)&gt;4,1,0.5)))</f>
        <v/>
      </c>
      <c r="AH553" s="174" t="n"/>
      <c r="AI553" s="174" t="n"/>
      <c r="AJ553" s="175">
        <f>ROUNDUP((AH553+AI553+AG553)/3,0)</f>
        <v/>
      </c>
      <c r="AK553" s="47" t="n"/>
    </row>
    <row r="554" ht="15" customHeight="1">
      <c r="A554" s="83" t="n"/>
      <c r="B554" s="49" t="n"/>
      <c r="C554" s="49" t="n"/>
      <c r="D554" s="49" t="n"/>
      <c r="E554" s="43" t="n"/>
      <c r="F554" s="43" t="n"/>
      <c r="G554" s="44" t="n"/>
      <c r="H554" s="45" t="n"/>
      <c r="I554" s="171" t="n"/>
      <c r="J554" s="171" t="n"/>
      <c r="K554" s="171" t="n"/>
      <c r="L554" s="171" t="n"/>
      <c r="M554" s="171" t="n"/>
      <c r="N554" s="171" t="n"/>
      <c r="O554" s="171" t="n"/>
      <c r="P554" s="171" t="n"/>
      <c r="Q554" s="171" t="n"/>
      <c r="R554" s="172">
        <f>_xlfn.CEILING.MATH(SUM(I554:P554)*Q554)</f>
        <v/>
      </c>
      <c r="S554" s="173">
        <f>IF(S$3="YES",$R554*S$4/100,0)</f>
        <v/>
      </c>
      <c r="T554" s="173">
        <f>IF(T$3="YES",$R554*T$4/100,0)</f>
        <v/>
      </c>
      <c r="U554" s="173">
        <f>IF(U$3="YES",$R554*U$4/100,0)</f>
        <v/>
      </c>
      <c r="V554" s="173">
        <f>IF(V$3="YES",$R554*V$4/100,0)</f>
        <v/>
      </c>
      <c r="W554" s="173">
        <f>IF(W$3="YES",$R554*W$4/100,0)</f>
        <v/>
      </c>
      <c r="X554" s="173">
        <f>IF(X$3="YES",$R554*X$4/100,0)</f>
        <v/>
      </c>
      <c r="Y554" s="173">
        <f>IF(Y$3="YES",$R554*Y$4/100,0)</f>
        <v/>
      </c>
      <c r="Z554" s="173">
        <f>IF(Z$3="YES",$R554*Z$4/100,0)</f>
        <v/>
      </c>
      <c r="AA554" s="173">
        <f>IF(AA$3="YES",$R554*AA$4/100,0)</f>
        <v/>
      </c>
      <c r="AB554" s="173">
        <f>IF(AB$3="YES",$R554*AB$4/100,0)</f>
        <v/>
      </c>
      <c r="AC554" s="173">
        <f>$R554*AC$4/100</f>
        <v/>
      </c>
      <c r="AD554" s="172">
        <f>SUM(S554:AC554)</f>
        <v/>
      </c>
      <c r="AE554" s="172">
        <f>R554+AD554</f>
        <v/>
      </c>
      <c r="AF554" s="172">
        <f>IF(E554="Make",AE554,AE554/2)</f>
        <v/>
      </c>
      <c r="AG554" s="172">
        <f>((AF554-MOD(AF554,8))/8)+(IF(MOD(AF554,8)=0,0,IF(MOD(AF554,8)&gt;4,1,0.5)))</f>
        <v/>
      </c>
      <c r="AH554" s="174" t="n"/>
      <c r="AI554" s="174" t="n"/>
      <c r="AJ554" s="175">
        <f>ROUNDUP((AH554+AI554+AG554)/3,0)</f>
        <v/>
      </c>
      <c r="AK554" s="47" t="n"/>
    </row>
    <row r="555" ht="15" customHeight="1">
      <c r="A555" s="83" t="n"/>
      <c r="B555" s="49" t="n"/>
      <c r="C555" s="49" t="n"/>
      <c r="D555" s="49" t="n"/>
      <c r="E555" s="43" t="n"/>
      <c r="F555" s="43" t="n"/>
      <c r="G555" s="44" t="n"/>
      <c r="H555" s="45" t="n"/>
      <c r="I555" s="171" t="n"/>
      <c r="J555" s="171" t="n"/>
      <c r="K555" s="171" t="n"/>
      <c r="L555" s="171" t="n"/>
      <c r="M555" s="171" t="n"/>
      <c r="N555" s="171" t="n"/>
      <c r="O555" s="171" t="n"/>
      <c r="P555" s="171" t="n"/>
      <c r="Q555" s="171" t="n"/>
      <c r="R555" s="172">
        <f>_xlfn.CEILING.MATH(SUM(I555:P555)*Q555)</f>
        <v/>
      </c>
      <c r="S555" s="173">
        <f>IF(S$3="YES",$R555*S$4/100,0)</f>
        <v/>
      </c>
      <c r="T555" s="173">
        <f>IF(T$3="YES",$R555*T$4/100,0)</f>
        <v/>
      </c>
      <c r="U555" s="173">
        <f>IF(U$3="YES",$R555*U$4/100,0)</f>
        <v/>
      </c>
      <c r="V555" s="173">
        <f>IF(V$3="YES",$R555*V$4/100,0)</f>
        <v/>
      </c>
      <c r="W555" s="173">
        <f>IF(W$3="YES",$R555*W$4/100,0)</f>
        <v/>
      </c>
      <c r="X555" s="173">
        <f>IF(X$3="YES",$R555*X$4/100,0)</f>
        <v/>
      </c>
      <c r="Y555" s="173">
        <f>IF(Y$3="YES",$R555*Y$4/100,0)</f>
        <v/>
      </c>
      <c r="Z555" s="173">
        <f>IF(Z$3="YES",$R555*Z$4/100,0)</f>
        <v/>
      </c>
      <c r="AA555" s="173">
        <f>IF(AA$3="YES",$R555*AA$4/100,0)</f>
        <v/>
      </c>
      <c r="AB555" s="173">
        <f>IF(AB$3="YES",$R555*AB$4/100,0)</f>
        <v/>
      </c>
      <c r="AC555" s="173">
        <f>$R555*AC$4/100</f>
        <v/>
      </c>
      <c r="AD555" s="172">
        <f>SUM(S555:AC555)</f>
        <v/>
      </c>
      <c r="AE555" s="172">
        <f>R555+AD555</f>
        <v/>
      </c>
      <c r="AF555" s="172">
        <f>IF(E555="Make",AE555,AE555/2)</f>
        <v/>
      </c>
      <c r="AG555" s="172">
        <f>((AF555-MOD(AF555,8))/8)+(IF(MOD(AF555,8)=0,0,IF(MOD(AF555,8)&gt;4,1,0.5)))</f>
        <v/>
      </c>
      <c r="AH555" s="174" t="n"/>
      <c r="AI555" s="174" t="n"/>
      <c r="AJ555" s="175">
        <f>ROUNDUP((AH555+AI555+AG555)/3,0)</f>
        <v/>
      </c>
      <c r="AK555" s="47" t="n"/>
    </row>
    <row r="556" ht="15" customHeight="1">
      <c r="A556" s="83" t="n"/>
      <c r="B556" s="49" t="n"/>
      <c r="C556" s="49" t="n"/>
      <c r="D556" s="49" t="n"/>
      <c r="E556" s="43" t="n"/>
      <c r="F556" s="43" t="n"/>
      <c r="G556" s="44" t="n"/>
      <c r="H556" s="45" t="n"/>
      <c r="I556" s="171" t="n"/>
      <c r="J556" s="171" t="n"/>
      <c r="K556" s="171" t="n"/>
      <c r="L556" s="171" t="n"/>
      <c r="M556" s="171" t="n"/>
      <c r="N556" s="171" t="n"/>
      <c r="O556" s="171" t="n"/>
      <c r="P556" s="171" t="n"/>
      <c r="Q556" s="171" t="n"/>
      <c r="R556" s="172">
        <f>_xlfn.CEILING.MATH(SUM(I556:P556)*Q556)</f>
        <v/>
      </c>
      <c r="S556" s="173">
        <f>IF(S$3="YES",$R556*S$4/100,0)</f>
        <v/>
      </c>
      <c r="T556" s="173">
        <f>IF(T$3="YES",$R556*T$4/100,0)</f>
        <v/>
      </c>
      <c r="U556" s="173">
        <f>IF(U$3="YES",$R556*U$4/100,0)</f>
        <v/>
      </c>
      <c r="V556" s="173">
        <f>IF(V$3="YES",$R556*V$4/100,0)</f>
        <v/>
      </c>
      <c r="W556" s="173">
        <f>IF(W$3="YES",$R556*W$4/100,0)</f>
        <v/>
      </c>
      <c r="X556" s="173">
        <f>IF(X$3="YES",$R556*X$4/100,0)</f>
        <v/>
      </c>
      <c r="Y556" s="173">
        <f>IF(Y$3="YES",$R556*Y$4/100,0)</f>
        <v/>
      </c>
      <c r="Z556" s="173">
        <f>IF(Z$3="YES",$R556*Z$4/100,0)</f>
        <v/>
      </c>
      <c r="AA556" s="173">
        <f>IF(AA$3="YES",$R556*AA$4/100,0)</f>
        <v/>
      </c>
      <c r="AB556" s="173">
        <f>IF(AB$3="YES",$R556*AB$4/100,0)</f>
        <v/>
      </c>
      <c r="AC556" s="173">
        <f>$R556*AC$4/100</f>
        <v/>
      </c>
      <c r="AD556" s="172">
        <f>SUM(S556:AC556)</f>
        <v/>
      </c>
      <c r="AE556" s="172">
        <f>R556+AD556</f>
        <v/>
      </c>
      <c r="AF556" s="172">
        <f>IF(E556="Make",AE556,AE556/2)</f>
        <v/>
      </c>
      <c r="AG556" s="172">
        <f>((AF556-MOD(AF556,8))/8)+(IF(MOD(AF556,8)=0,0,IF(MOD(AF556,8)&gt;4,1,0.5)))</f>
        <v/>
      </c>
      <c r="AH556" s="174" t="n"/>
      <c r="AI556" s="174" t="n"/>
      <c r="AJ556" s="175">
        <f>ROUNDUP((AH556+AI556+AG556)/3,0)</f>
        <v/>
      </c>
      <c r="AK556" s="47" t="n"/>
    </row>
    <row r="557" ht="15" customHeight="1">
      <c r="A557" s="83" t="n"/>
      <c r="B557" s="49" t="n"/>
      <c r="C557" s="49" t="n"/>
      <c r="D557" s="49" t="n"/>
      <c r="E557" s="43" t="n"/>
      <c r="F557" s="43" t="n"/>
      <c r="G557" s="44" t="n"/>
      <c r="H557" s="45" t="n"/>
      <c r="I557" s="171" t="n"/>
      <c r="J557" s="171" t="n"/>
      <c r="K557" s="171" t="n"/>
      <c r="L557" s="171" t="n"/>
      <c r="M557" s="171" t="n"/>
      <c r="N557" s="171" t="n"/>
      <c r="O557" s="171" t="n"/>
      <c r="P557" s="171" t="n"/>
      <c r="Q557" s="171" t="n"/>
      <c r="R557" s="172">
        <f>_xlfn.CEILING.MATH(SUM(I557:P557)*Q557)</f>
        <v/>
      </c>
      <c r="S557" s="173">
        <f>IF(S$3="YES",$R557*S$4/100,0)</f>
        <v/>
      </c>
      <c r="T557" s="173">
        <f>IF(T$3="YES",$R557*T$4/100,0)</f>
        <v/>
      </c>
      <c r="U557" s="173">
        <f>IF(U$3="YES",$R557*U$4/100,0)</f>
        <v/>
      </c>
      <c r="V557" s="173">
        <f>IF(V$3="YES",$R557*V$4/100,0)</f>
        <v/>
      </c>
      <c r="W557" s="173">
        <f>IF(W$3="YES",$R557*W$4/100,0)</f>
        <v/>
      </c>
      <c r="X557" s="173">
        <f>IF(X$3="YES",$R557*X$4/100,0)</f>
        <v/>
      </c>
      <c r="Y557" s="173">
        <f>IF(Y$3="YES",$R557*Y$4/100,0)</f>
        <v/>
      </c>
      <c r="Z557" s="173">
        <f>IF(Z$3="YES",$R557*Z$4/100,0)</f>
        <v/>
      </c>
      <c r="AA557" s="173">
        <f>IF(AA$3="YES",$R557*AA$4/100,0)</f>
        <v/>
      </c>
      <c r="AB557" s="173">
        <f>IF(AB$3="YES",$R557*AB$4/100,0)</f>
        <v/>
      </c>
      <c r="AC557" s="173">
        <f>$R557*AC$4/100</f>
        <v/>
      </c>
      <c r="AD557" s="172">
        <f>SUM(S557:AC557)</f>
        <v/>
      </c>
      <c r="AE557" s="172">
        <f>R557+AD557</f>
        <v/>
      </c>
      <c r="AF557" s="172">
        <f>IF(E557="Make",AE557,AE557/2)</f>
        <v/>
      </c>
      <c r="AG557" s="172">
        <f>((AF557-MOD(AF557,8))/8)+(IF(MOD(AF557,8)=0,0,IF(MOD(AF557,8)&gt;4,1,0.5)))</f>
        <v/>
      </c>
      <c r="AH557" s="174" t="n"/>
      <c r="AI557" s="174" t="n"/>
      <c r="AJ557" s="175">
        <f>ROUNDUP((AH557+AI557+AG557)/3,0)</f>
        <v/>
      </c>
      <c r="AK557" s="47" t="n"/>
    </row>
    <row r="558" ht="15" customHeight="1">
      <c r="A558" s="83" t="n"/>
      <c r="B558" s="49" t="n"/>
      <c r="C558" s="49" t="n"/>
      <c r="D558" s="49" t="n"/>
      <c r="E558" s="43" t="n"/>
      <c r="F558" s="43" t="n"/>
      <c r="G558" s="44" t="n"/>
      <c r="H558" s="45" t="n"/>
      <c r="I558" s="171" t="n"/>
      <c r="J558" s="171" t="n"/>
      <c r="K558" s="171" t="n"/>
      <c r="L558" s="171" t="n"/>
      <c r="M558" s="171" t="n"/>
      <c r="N558" s="171" t="n"/>
      <c r="O558" s="171" t="n"/>
      <c r="P558" s="171" t="n"/>
      <c r="Q558" s="171" t="n"/>
      <c r="R558" s="172">
        <f>_xlfn.CEILING.MATH(SUM(I558:P558)*Q558)</f>
        <v/>
      </c>
      <c r="S558" s="173">
        <f>IF(S$3="YES",$R558*S$4/100,0)</f>
        <v/>
      </c>
      <c r="T558" s="173">
        <f>IF(T$3="YES",$R558*T$4/100,0)</f>
        <v/>
      </c>
      <c r="U558" s="173">
        <f>IF(U$3="YES",$R558*U$4/100,0)</f>
        <v/>
      </c>
      <c r="V558" s="173">
        <f>IF(V$3="YES",$R558*V$4/100,0)</f>
        <v/>
      </c>
      <c r="W558" s="173">
        <f>IF(W$3="YES",$R558*W$4/100,0)</f>
        <v/>
      </c>
      <c r="X558" s="173">
        <f>IF(X$3="YES",$R558*X$4/100,0)</f>
        <v/>
      </c>
      <c r="Y558" s="173">
        <f>IF(Y$3="YES",$R558*Y$4/100,0)</f>
        <v/>
      </c>
      <c r="Z558" s="173">
        <f>IF(Z$3="YES",$R558*Z$4/100,0)</f>
        <v/>
      </c>
      <c r="AA558" s="173">
        <f>IF(AA$3="YES",$R558*AA$4/100,0)</f>
        <v/>
      </c>
      <c r="AB558" s="173">
        <f>IF(AB$3="YES",$R558*AB$4/100,0)</f>
        <v/>
      </c>
      <c r="AC558" s="173">
        <f>$R558*AC$4/100</f>
        <v/>
      </c>
      <c r="AD558" s="172">
        <f>SUM(S558:AC558)</f>
        <v/>
      </c>
      <c r="AE558" s="172">
        <f>R558+AD558</f>
        <v/>
      </c>
      <c r="AF558" s="172">
        <f>IF(E558="Make",AE558,AE558/2)</f>
        <v/>
      </c>
      <c r="AG558" s="172">
        <f>((AF558-MOD(AF558,8))/8)+(IF(MOD(AF558,8)=0,0,IF(MOD(AF558,8)&gt;4,1,0.5)))</f>
        <v/>
      </c>
      <c r="AH558" s="174" t="n"/>
      <c r="AI558" s="174" t="n"/>
      <c r="AJ558" s="175">
        <f>ROUNDUP((AH558+AI558+AG558)/3,0)</f>
        <v/>
      </c>
      <c r="AK558" s="47" t="n"/>
    </row>
    <row r="559" ht="15" customHeight="1">
      <c r="A559" s="83" t="n"/>
      <c r="B559" s="49" t="n"/>
      <c r="C559" s="49" t="n"/>
      <c r="D559" s="49" t="n"/>
      <c r="E559" s="43" t="n"/>
      <c r="F559" s="43" t="n"/>
      <c r="G559" s="44" t="n"/>
      <c r="H559" s="45" t="n"/>
      <c r="I559" s="171" t="n"/>
      <c r="J559" s="171" t="n"/>
      <c r="K559" s="171" t="n"/>
      <c r="L559" s="171" t="n"/>
      <c r="M559" s="171" t="n"/>
      <c r="N559" s="171" t="n"/>
      <c r="O559" s="171" t="n"/>
      <c r="P559" s="171" t="n"/>
      <c r="Q559" s="171" t="n"/>
      <c r="R559" s="172">
        <f>_xlfn.CEILING.MATH(SUM(I559:P559)*Q559)</f>
        <v/>
      </c>
      <c r="S559" s="173">
        <f>IF(S$3="YES",$R559*S$4/100,0)</f>
        <v/>
      </c>
      <c r="T559" s="173">
        <f>IF(T$3="YES",$R559*T$4/100,0)</f>
        <v/>
      </c>
      <c r="U559" s="173">
        <f>IF(U$3="YES",$R559*U$4/100,0)</f>
        <v/>
      </c>
      <c r="V559" s="173">
        <f>IF(V$3="YES",$R559*V$4/100,0)</f>
        <v/>
      </c>
      <c r="W559" s="173">
        <f>IF(W$3="YES",$R559*W$4/100,0)</f>
        <v/>
      </c>
      <c r="X559" s="173">
        <f>IF(X$3="YES",$R559*X$4/100,0)</f>
        <v/>
      </c>
      <c r="Y559" s="173">
        <f>IF(Y$3="YES",$R559*Y$4/100,0)</f>
        <v/>
      </c>
      <c r="Z559" s="173">
        <f>IF(Z$3="YES",$R559*Z$4/100,0)</f>
        <v/>
      </c>
      <c r="AA559" s="173">
        <f>IF(AA$3="YES",$R559*AA$4/100,0)</f>
        <v/>
      </c>
      <c r="AB559" s="173">
        <f>IF(AB$3="YES",$R559*AB$4/100,0)</f>
        <v/>
      </c>
      <c r="AC559" s="173">
        <f>$R559*AC$4/100</f>
        <v/>
      </c>
      <c r="AD559" s="172">
        <f>SUM(S559:AC559)</f>
        <v/>
      </c>
      <c r="AE559" s="172">
        <f>R559+AD559</f>
        <v/>
      </c>
      <c r="AF559" s="172">
        <f>IF(E559="Make",AE559,AE559/2)</f>
        <v/>
      </c>
      <c r="AG559" s="172">
        <f>((AF559-MOD(AF559,8))/8)+(IF(MOD(AF559,8)=0,0,IF(MOD(AF559,8)&gt;4,1,0.5)))</f>
        <v/>
      </c>
      <c r="AH559" s="174" t="n"/>
      <c r="AI559" s="174" t="n"/>
      <c r="AJ559" s="175">
        <f>ROUNDUP((AH559+AI559+AG559)/3,0)</f>
        <v/>
      </c>
      <c r="AK559" s="47" t="n"/>
    </row>
    <row r="560" ht="15" customHeight="1">
      <c r="A560" s="83" t="n"/>
      <c r="B560" s="49" t="n"/>
      <c r="C560" s="49" t="n"/>
      <c r="D560" s="49" t="n"/>
      <c r="E560" s="43" t="n"/>
      <c r="F560" s="43" t="n"/>
      <c r="G560" s="44" t="n"/>
      <c r="H560" s="45" t="n"/>
      <c r="I560" s="171" t="n"/>
      <c r="J560" s="171" t="n"/>
      <c r="K560" s="171" t="n"/>
      <c r="L560" s="171" t="n"/>
      <c r="M560" s="171" t="n"/>
      <c r="N560" s="171" t="n"/>
      <c r="O560" s="171" t="n"/>
      <c r="P560" s="171" t="n"/>
      <c r="Q560" s="171" t="n"/>
      <c r="R560" s="172">
        <f>_xlfn.CEILING.MATH(SUM(I560:P560)*Q560)</f>
        <v/>
      </c>
      <c r="S560" s="173">
        <f>IF(S$3="YES",$R560*S$4/100,0)</f>
        <v/>
      </c>
      <c r="T560" s="173">
        <f>IF(T$3="YES",$R560*T$4/100,0)</f>
        <v/>
      </c>
      <c r="U560" s="173">
        <f>IF(U$3="YES",$R560*U$4/100,0)</f>
        <v/>
      </c>
      <c r="V560" s="173">
        <f>IF(V$3="YES",$R560*V$4/100,0)</f>
        <v/>
      </c>
      <c r="W560" s="173">
        <f>IF(W$3="YES",$R560*W$4/100,0)</f>
        <v/>
      </c>
      <c r="X560" s="173">
        <f>IF(X$3="YES",$R560*X$4/100,0)</f>
        <v/>
      </c>
      <c r="Y560" s="173">
        <f>IF(Y$3="YES",$R560*Y$4/100,0)</f>
        <v/>
      </c>
      <c r="Z560" s="173">
        <f>IF(Z$3="YES",$R560*Z$4/100,0)</f>
        <v/>
      </c>
      <c r="AA560" s="173">
        <f>IF(AA$3="YES",$R560*AA$4/100,0)</f>
        <v/>
      </c>
      <c r="AB560" s="173">
        <f>IF(AB$3="YES",$R560*AB$4/100,0)</f>
        <v/>
      </c>
      <c r="AC560" s="173">
        <f>$R560*AC$4/100</f>
        <v/>
      </c>
      <c r="AD560" s="172">
        <f>SUM(S560:AC560)</f>
        <v/>
      </c>
      <c r="AE560" s="172">
        <f>R560+AD560</f>
        <v/>
      </c>
      <c r="AF560" s="172">
        <f>IF(E560="Make",AE560,AE560/2)</f>
        <v/>
      </c>
      <c r="AG560" s="172">
        <f>((AF560-MOD(AF560,8))/8)+(IF(MOD(AF560,8)=0,0,IF(MOD(AF560,8)&gt;4,1,0.5)))</f>
        <v/>
      </c>
      <c r="AH560" s="174" t="n"/>
      <c r="AI560" s="174" t="n"/>
      <c r="AJ560" s="175">
        <f>ROUNDUP((AH560+AI560+AG560)/3,0)</f>
        <v/>
      </c>
      <c r="AK560" s="47" t="n"/>
    </row>
    <row r="561" ht="15" customHeight="1">
      <c r="A561" s="83" t="n"/>
      <c r="B561" s="49" t="n"/>
      <c r="C561" s="49" t="n"/>
      <c r="D561" s="49" t="n"/>
      <c r="E561" s="43" t="n"/>
      <c r="F561" s="43" t="n"/>
      <c r="G561" s="44" t="n"/>
      <c r="H561" s="45" t="n"/>
      <c r="I561" s="171" t="n"/>
      <c r="J561" s="171" t="n"/>
      <c r="K561" s="171" t="n"/>
      <c r="L561" s="171" t="n"/>
      <c r="M561" s="171" t="n"/>
      <c r="N561" s="171" t="n"/>
      <c r="O561" s="171" t="n"/>
      <c r="P561" s="171" t="n"/>
      <c r="Q561" s="171" t="n"/>
      <c r="R561" s="172">
        <f>_xlfn.CEILING.MATH(SUM(I561:P561)*Q561)</f>
        <v/>
      </c>
      <c r="S561" s="173">
        <f>IF(S$3="YES",$R561*S$4/100,0)</f>
        <v/>
      </c>
      <c r="T561" s="173">
        <f>IF(T$3="YES",$R561*T$4/100,0)</f>
        <v/>
      </c>
      <c r="U561" s="173">
        <f>IF(U$3="YES",$R561*U$4/100,0)</f>
        <v/>
      </c>
      <c r="V561" s="173">
        <f>IF(V$3="YES",$R561*V$4/100,0)</f>
        <v/>
      </c>
      <c r="W561" s="173">
        <f>IF(W$3="YES",$R561*W$4/100,0)</f>
        <v/>
      </c>
      <c r="X561" s="173">
        <f>IF(X$3="YES",$R561*X$4/100,0)</f>
        <v/>
      </c>
      <c r="Y561" s="173">
        <f>IF(Y$3="YES",$R561*Y$4/100,0)</f>
        <v/>
      </c>
      <c r="Z561" s="173">
        <f>IF(Z$3="YES",$R561*Z$4/100,0)</f>
        <v/>
      </c>
      <c r="AA561" s="173">
        <f>IF(AA$3="YES",$R561*AA$4/100,0)</f>
        <v/>
      </c>
      <c r="AB561" s="173">
        <f>IF(AB$3="YES",$R561*AB$4/100,0)</f>
        <v/>
      </c>
      <c r="AC561" s="173">
        <f>$R561*AC$4/100</f>
        <v/>
      </c>
      <c r="AD561" s="172">
        <f>SUM(S561:AC561)</f>
        <v/>
      </c>
      <c r="AE561" s="172">
        <f>R561+AD561</f>
        <v/>
      </c>
      <c r="AF561" s="172">
        <f>IF(E561="Make",AE561,AE561/2)</f>
        <v/>
      </c>
      <c r="AG561" s="172">
        <f>((AF561-MOD(AF561,8))/8)+(IF(MOD(AF561,8)=0,0,IF(MOD(AF561,8)&gt;4,1,0.5)))</f>
        <v/>
      </c>
      <c r="AH561" s="174" t="n"/>
      <c r="AI561" s="174" t="n"/>
      <c r="AJ561" s="175">
        <f>ROUNDUP((AH561+AI561+AG561)/3,0)</f>
        <v/>
      </c>
      <c r="AK561" s="47" t="n"/>
    </row>
    <row r="562" ht="15" customHeight="1">
      <c r="A562" s="83" t="n"/>
      <c r="B562" s="49" t="n"/>
      <c r="C562" s="49" t="n"/>
      <c r="D562" s="49" t="n"/>
      <c r="E562" s="43" t="n"/>
      <c r="F562" s="43" t="n"/>
      <c r="G562" s="44" t="n"/>
      <c r="H562" s="45" t="n"/>
      <c r="I562" s="171" t="n"/>
      <c r="J562" s="171" t="n"/>
      <c r="K562" s="171" t="n"/>
      <c r="L562" s="171" t="n"/>
      <c r="M562" s="171" t="n"/>
      <c r="N562" s="171" t="n"/>
      <c r="O562" s="171" t="n"/>
      <c r="P562" s="171" t="n"/>
      <c r="Q562" s="171" t="n"/>
      <c r="R562" s="172">
        <f>_xlfn.CEILING.MATH(SUM(I562:P562)*Q562)</f>
        <v/>
      </c>
      <c r="S562" s="173">
        <f>IF(S$3="YES",$R562*S$4/100,0)</f>
        <v/>
      </c>
      <c r="T562" s="173">
        <f>IF(T$3="YES",$R562*T$4/100,0)</f>
        <v/>
      </c>
      <c r="U562" s="173">
        <f>IF(U$3="YES",$R562*U$4/100,0)</f>
        <v/>
      </c>
      <c r="V562" s="173">
        <f>IF(V$3="YES",$R562*V$4/100,0)</f>
        <v/>
      </c>
      <c r="W562" s="173">
        <f>IF(W$3="YES",$R562*W$4/100,0)</f>
        <v/>
      </c>
      <c r="X562" s="173">
        <f>IF(X$3="YES",$R562*X$4/100,0)</f>
        <v/>
      </c>
      <c r="Y562" s="173">
        <f>IF(Y$3="YES",$R562*Y$4/100,0)</f>
        <v/>
      </c>
      <c r="Z562" s="173">
        <f>IF(Z$3="YES",$R562*Z$4/100,0)</f>
        <v/>
      </c>
      <c r="AA562" s="173">
        <f>IF(AA$3="YES",$R562*AA$4/100,0)</f>
        <v/>
      </c>
      <c r="AB562" s="173">
        <f>IF(AB$3="YES",$R562*AB$4/100,0)</f>
        <v/>
      </c>
      <c r="AC562" s="173">
        <f>$R562*AC$4/100</f>
        <v/>
      </c>
      <c r="AD562" s="172">
        <f>SUM(S562:AC562)</f>
        <v/>
      </c>
      <c r="AE562" s="172">
        <f>R562+AD562</f>
        <v/>
      </c>
      <c r="AF562" s="172">
        <f>IF(E562="Make",AE562,AE562/2)</f>
        <v/>
      </c>
      <c r="AG562" s="172">
        <f>((AF562-MOD(AF562,8))/8)+(IF(MOD(AF562,8)=0,0,IF(MOD(AF562,8)&gt;4,1,0.5)))</f>
        <v/>
      </c>
      <c r="AH562" s="174" t="n"/>
      <c r="AI562" s="174" t="n"/>
      <c r="AJ562" s="175">
        <f>ROUNDUP((AH562+AI562+AG562)/3,0)</f>
        <v/>
      </c>
      <c r="AK562" s="47" t="n"/>
    </row>
    <row r="563" ht="15" customHeight="1">
      <c r="A563" s="83" t="n"/>
      <c r="B563" s="49" t="n"/>
      <c r="C563" s="49" t="n"/>
      <c r="D563" s="49" t="n"/>
      <c r="E563" s="43" t="n"/>
      <c r="F563" s="43" t="n"/>
      <c r="G563" s="44" t="n"/>
      <c r="H563" s="45" t="n"/>
      <c r="I563" s="171" t="n"/>
      <c r="J563" s="171" t="n"/>
      <c r="K563" s="171" t="n"/>
      <c r="L563" s="171" t="n"/>
      <c r="M563" s="171" t="n"/>
      <c r="N563" s="171" t="n"/>
      <c r="O563" s="171" t="n"/>
      <c r="P563" s="171" t="n"/>
      <c r="Q563" s="171" t="n"/>
      <c r="R563" s="172">
        <f>_xlfn.CEILING.MATH(SUM(I563:P563)*Q563)</f>
        <v/>
      </c>
      <c r="S563" s="173">
        <f>IF(S$3="YES",$R563*S$4/100,0)</f>
        <v/>
      </c>
      <c r="T563" s="173">
        <f>IF(T$3="YES",$R563*T$4/100,0)</f>
        <v/>
      </c>
      <c r="U563" s="173">
        <f>IF(U$3="YES",$R563*U$4/100,0)</f>
        <v/>
      </c>
      <c r="V563" s="173">
        <f>IF(V$3="YES",$R563*V$4/100,0)</f>
        <v/>
      </c>
      <c r="W563" s="173">
        <f>IF(W$3="YES",$R563*W$4/100,0)</f>
        <v/>
      </c>
      <c r="X563" s="173">
        <f>IF(X$3="YES",$R563*X$4/100,0)</f>
        <v/>
      </c>
      <c r="Y563" s="173">
        <f>IF(Y$3="YES",$R563*Y$4/100,0)</f>
        <v/>
      </c>
      <c r="Z563" s="173">
        <f>IF(Z$3="YES",$R563*Z$4/100,0)</f>
        <v/>
      </c>
      <c r="AA563" s="173">
        <f>IF(AA$3="YES",$R563*AA$4/100,0)</f>
        <v/>
      </c>
      <c r="AB563" s="173">
        <f>IF(AB$3="YES",$R563*AB$4/100,0)</f>
        <v/>
      </c>
      <c r="AC563" s="173">
        <f>$R563*AC$4/100</f>
        <v/>
      </c>
      <c r="AD563" s="172">
        <f>SUM(S563:AC563)</f>
        <v/>
      </c>
      <c r="AE563" s="172">
        <f>R563+AD563</f>
        <v/>
      </c>
      <c r="AF563" s="172">
        <f>IF(E563="Make",AE563,AE563/2)</f>
        <v/>
      </c>
      <c r="AG563" s="172">
        <f>((AF563-MOD(AF563,8))/8)+(IF(MOD(AF563,8)=0,0,IF(MOD(AF563,8)&gt;4,1,0.5)))</f>
        <v/>
      </c>
      <c r="AH563" s="174" t="n"/>
      <c r="AI563" s="174" t="n"/>
      <c r="AJ563" s="175">
        <f>ROUNDUP((AH563+AI563+AG563)/3,0)</f>
        <v/>
      </c>
      <c r="AK563" s="47" t="n"/>
    </row>
    <row r="564" ht="15" customHeight="1">
      <c r="A564" s="83" t="n"/>
      <c r="B564" s="49" t="n"/>
      <c r="C564" s="49" t="n"/>
      <c r="D564" s="49" t="n"/>
      <c r="E564" s="43" t="n"/>
      <c r="F564" s="43" t="n"/>
      <c r="G564" s="44" t="n"/>
      <c r="H564" s="45" t="n"/>
      <c r="I564" s="171" t="n"/>
      <c r="J564" s="171" t="n"/>
      <c r="K564" s="171" t="n"/>
      <c r="L564" s="171" t="n"/>
      <c r="M564" s="171" t="n"/>
      <c r="N564" s="171" t="n"/>
      <c r="O564" s="171" t="n"/>
      <c r="P564" s="171" t="n"/>
      <c r="Q564" s="171" t="n"/>
      <c r="R564" s="172">
        <f>_xlfn.CEILING.MATH(SUM(I564:P564)*Q564)</f>
        <v/>
      </c>
      <c r="S564" s="173">
        <f>IF(S$3="YES",$R564*S$4/100,0)</f>
        <v/>
      </c>
      <c r="T564" s="173">
        <f>IF(T$3="YES",$R564*T$4/100,0)</f>
        <v/>
      </c>
      <c r="U564" s="173">
        <f>IF(U$3="YES",$R564*U$4/100,0)</f>
        <v/>
      </c>
      <c r="V564" s="173">
        <f>IF(V$3="YES",$R564*V$4/100,0)</f>
        <v/>
      </c>
      <c r="W564" s="173">
        <f>IF(W$3="YES",$R564*W$4/100,0)</f>
        <v/>
      </c>
      <c r="X564" s="173">
        <f>IF(X$3="YES",$R564*X$4/100,0)</f>
        <v/>
      </c>
      <c r="Y564" s="173">
        <f>IF(Y$3="YES",$R564*Y$4/100,0)</f>
        <v/>
      </c>
      <c r="Z564" s="173">
        <f>IF(Z$3="YES",$R564*Z$4/100,0)</f>
        <v/>
      </c>
      <c r="AA564" s="173">
        <f>IF(AA$3="YES",$R564*AA$4/100,0)</f>
        <v/>
      </c>
      <c r="AB564" s="173">
        <f>IF(AB$3="YES",$R564*AB$4/100,0)</f>
        <v/>
      </c>
      <c r="AC564" s="173">
        <f>$R564*AC$4/100</f>
        <v/>
      </c>
      <c r="AD564" s="172">
        <f>SUM(S564:AC564)</f>
        <v/>
      </c>
      <c r="AE564" s="172">
        <f>R564+AD564</f>
        <v/>
      </c>
      <c r="AF564" s="172">
        <f>IF(E564="Make",AE564,AE564/2)</f>
        <v/>
      </c>
      <c r="AG564" s="172">
        <f>((AF564-MOD(AF564,8))/8)+(IF(MOD(AF564,8)=0,0,IF(MOD(AF564,8)&gt;4,1,0.5)))</f>
        <v/>
      </c>
      <c r="AH564" s="174" t="n"/>
      <c r="AI564" s="174" t="n"/>
      <c r="AJ564" s="175">
        <f>ROUNDUP((AH564+AI564+AG564)/3,0)</f>
        <v/>
      </c>
      <c r="AK564" s="47" t="n"/>
    </row>
    <row r="565" ht="15" customHeight="1">
      <c r="A565" s="83" t="n"/>
      <c r="B565" s="49" t="n"/>
      <c r="C565" s="49" t="n"/>
      <c r="D565" s="49" t="n"/>
      <c r="E565" s="43" t="n"/>
      <c r="F565" s="43" t="n"/>
      <c r="G565" s="44" t="n"/>
      <c r="H565" s="45" t="n"/>
      <c r="I565" s="171" t="n"/>
      <c r="J565" s="171" t="n"/>
      <c r="K565" s="171" t="n"/>
      <c r="L565" s="171" t="n"/>
      <c r="M565" s="171" t="n"/>
      <c r="N565" s="171" t="n"/>
      <c r="O565" s="171" t="n"/>
      <c r="P565" s="171" t="n"/>
      <c r="Q565" s="171" t="n"/>
      <c r="R565" s="172">
        <f>_xlfn.CEILING.MATH(SUM(I565:P565)*Q565)</f>
        <v/>
      </c>
      <c r="S565" s="173">
        <f>IF(S$3="YES",$R565*S$4/100,0)</f>
        <v/>
      </c>
      <c r="T565" s="173">
        <f>IF(T$3="YES",$R565*T$4/100,0)</f>
        <v/>
      </c>
      <c r="U565" s="173">
        <f>IF(U$3="YES",$R565*U$4/100,0)</f>
        <v/>
      </c>
      <c r="V565" s="173">
        <f>IF(V$3="YES",$R565*V$4/100,0)</f>
        <v/>
      </c>
      <c r="W565" s="173">
        <f>IF(W$3="YES",$R565*W$4/100,0)</f>
        <v/>
      </c>
      <c r="X565" s="173">
        <f>IF(X$3="YES",$R565*X$4/100,0)</f>
        <v/>
      </c>
      <c r="Y565" s="173">
        <f>IF(Y$3="YES",$R565*Y$4/100,0)</f>
        <v/>
      </c>
      <c r="Z565" s="173">
        <f>IF(Z$3="YES",$R565*Z$4/100,0)</f>
        <v/>
      </c>
      <c r="AA565" s="173">
        <f>IF(AA$3="YES",$R565*AA$4/100,0)</f>
        <v/>
      </c>
      <c r="AB565" s="173">
        <f>IF(AB$3="YES",$R565*AB$4/100,0)</f>
        <v/>
      </c>
      <c r="AC565" s="173">
        <f>$R565*AC$4/100</f>
        <v/>
      </c>
      <c r="AD565" s="172">
        <f>SUM(S565:AC565)</f>
        <v/>
      </c>
      <c r="AE565" s="172">
        <f>R565+AD565</f>
        <v/>
      </c>
      <c r="AF565" s="172">
        <f>IF(E565="Make",AE565,AE565/2)</f>
        <v/>
      </c>
      <c r="AG565" s="172">
        <f>((AF565-MOD(AF565,8))/8)+(IF(MOD(AF565,8)=0,0,IF(MOD(AF565,8)&gt;4,1,0.5)))</f>
        <v/>
      </c>
      <c r="AH565" s="174" t="n"/>
      <c r="AI565" s="174" t="n"/>
      <c r="AJ565" s="175">
        <f>ROUNDUP((AH565+AI565+AG565)/3,0)</f>
        <v/>
      </c>
      <c r="AK565" s="47" t="n"/>
    </row>
    <row r="566" ht="15" customHeight="1">
      <c r="A566" s="83" t="n"/>
      <c r="B566" s="49" t="n"/>
      <c r="C566" s="49" t="n"/>
      <c r="D566" s="49" t="n"/>
      <c r="E566" s="43" t="n"/>
      <c r="F566" s="43" t="n"/>
      <c r="G566" s="44" t="n"/>
      <c r="H566" s="45" t="n"/>
      <c r="I566" s="171" t="n"/>
      <c r="J566" s="171" t="n"/>
      <c r="K566" s="171" t="n"/>
      <c r="L566" s="171" t="n"/>
      <c r="M566" s="171" t="n"/>
      <c r="N566" s="171" t="n"/>
      <c r="O566" s="171" t="n"/>
      <c r="P566" s="171" t="n"/>
      <c r="Q566" s="171" t="n"/>
      <c r="R566" s="172">
        <f>_xlfn.CEILING.MATH(SUM(I566:P566)*Q566)</f>
        <v/>
      </c>
      <c r="S566" s="173">
        <f>IF(S$3="YES",$R566*S$4/100,0)</f>
        <v/>
      </c>
      <c r="T566" s="173">
        <f>IF(T$3="YES",$R566*T$4/100,0)</f>
        <v/>
      </c>
      <c r="U566" s="173">
        <f>IF(U$3="YES",$R566*U$4/100,0)</f>
        <v/>
      </c>
      <c r="V566" s="173">
        <f>IF(V$3="YES",$R566*V$4/100,0)</f>
        <v/>
      </c>
      <c r="W566" s="173">
        <f>IF(W$3="YES",$R566*W$4/100,0)</f>
        <v/>
      </c>
      <c r="X566" s="173">
        <f>IF(X$3="YES",$R566*X$4/100,0)</f>
        <v/>
      </c>
      <c r="Y566" s="173">
        <f>IF(Y$3="YES",$R566*Y$4/100,0)</f>
        <v/>
      </c>
      <c r="Z566" s="173">
        <f>IF(Z$3="YES",$R566*Z$4/100,0)</f>
        <v/>
      </c>
      <c r="AA566" s="173">
        <f>IF(AA$3="YES",$R566*AA$4/100,0)</f>
        <v/>
      </c>
      <c r="AB566" s="173">
        <f>IF(AB$3="YES",$R566*AB$4/100,0)</f>
        <v/>
      </c>
      <c r="AC566" s="173">
        <f>$R566*AC$4/100</f>
        <v/>
      </c>
      <c r="AD566" s="172">
        <f>SUM(S566:AC566)</f>
        <v/>
      </c>
      <c r="AE566" s="172">
        <f>R566+AD566</f>
        <v/>
      </c>
      <c r="AF566" s="172">
        <f>IF(E566="Make",AE566,AE566/2)</f>
        <v/>
      </c>
      <c r="AG566" s="172">
        <f>((AF566-MOD(AF566,8))/8)+(IF(MOD(AF566,8)=0,0,IF(MOD(AF566,8)&gt;4,1,0.5)))</f>
        <v/>
      </c>
      <c r="AH566" s="174" t="n"/>
      <c r="AI566" s="174" t="n"/>
      <c r="AJ566" s="175">
        <f>ROUNDUP((AH566+AI566+AG566)/3,0)</f>
        <v/>
      </c>
      <c r="AK566" s="47" t="n"/>
    </row>
    <row r="567" ht="15" customHeight="1">
      <c r="A567" s="83" t="n"/>
      <c r="B567" s="49" t="n"/>
      <c r="C567" s="49" t="n"/>
      <c r="D567" s="49" t="n"/>
      <c r="E567" s="43" t="n"/>
      <c r="F567" s="43" t="n"/>
      <c r="G567" s="44" t="n"/>
      <c r="H567" s="45" t="n"/>
      <c r="I567" s="171" t="n"/>
      <c r="J567" s="171" t="n"/>
      <c r="K567" s="171" t="n"/>
      <c r="L567" s="171" t="n"/>
      <c r="M567" s="171" t="n"/>
      <c r="N567" s="171" t="n"/>
      <c r="O567" s="171" t="n"/>
      <c r="P567" s="171" t="n"/>
      <c r="Q567" s="171" t="n"/>
      <c r="R567" s="172">
        <f>_xlfn.CEILING.MATH(SUM(I567:P567)*Q567)</f>
        <v/>
      </c>
      <c r="S567" s="173">
        <f>IF(S$3="YES",$R567*S$4/100,0)</f>
        <v/>
      </c>
      <c r="T567" s="173">
        <f>IF(T$3="YES",$R567*T$4/100,0)</f>
        <v/>
      </c>
      <c r="U567" s="173">
        <f>IF(U$3="YES",$R567*U$4/100,0)</f>
        <v/>
      </c>
      <c r="V567" s="173">
        <f>IF(V$3="YES",$R567*V$4/100,0)</f>
        <v/>
      </c>
      <c r="W567" s="173">
        <f>IF(W$3="YES",$R567*W$4/100,0)</f>
        <v/>
      </c>
      <c r="X567" s="173">
        <f>IF(X$3="YES",$R567*X$4/100,0)</f>
        <v/>
      </c>
      <c r="Y567" s="173">
        <f>IF(Y$3="YES",$R567*Y$4/100,0)</f>
        <v/>
      </c>
      <c r="Z567" s="173">
        <f>IF(Z$3="YES",$R567*Z$4/100,0)</f>
        <v/>
      </c>
      <c r="AA567" s="173">
        <f>IF(AA$3="YES",$R567*AA$4/100,0)</f>
        <v/>
      </c>
      <c r="AB567" s="173">
        <f>IF(AB$3="YES",$R567*AB$4/100,0)</f>
        <v/>
      </c>
      <c r="AC567" s="173">
        <f>$R567*AC$4/100</f>
        <v/>
      </c>
      <c r="AD567" s="172">
        <f>SUM(S567:AC567)</f>
        <v/>
      </c>
      <c r="AE567" s="172">
        <f>R567+AD567</f>
        <v/>
      </c>
      <c r="AF567" s="172">
        <f>IF(E567="Make",AE567,AE567/2)</f>
        <v/>
      </c>
      <c r="AG567" s="172">
        <f>((AF567-MOD(AF567,8))/8)+(IF(MOD(AF567,8)=0,0,IF(MOD(AF567,8)&gt;4,1,0.5)))</f>
        <v/>
      </c>
      <c r="AH567" s="174" t="n"/>
      <c r="AI567" s="174" t="n"/>
      <c r="AJ567" s="175">
        <f>ROUNDUP((AH567+AI567+AG567)/3,0)</f>
        <v/>
      </c>
      <c r="AK567" s="47" t="n"/>
    </row>
    <row r="568" ht="15" customHeight="1">
      <c r="A568" s="83" t="n"/>
      <c r="B568" s="49" t="n"/>
      <c r="C568" s="49" t="n"/>
      <c r="D568" s="49" t="n"/>
      <c r="E568" s="43" t="n"/>
      <c r="F568" s="43" t="n"/>
      <c r="G568" s="44" t="n"/>
      <c r="H568" s="45" t="n"/>
      <c r="I568" s="171" t="n"/>
      <c r="J568" s="171" t="n"/>
      <c r="K568" s="171" t="n"/>
      <c r="L568" s="171" t="n"/>
      <c r="M568" s="171" t="n"/>
      <c r="N568" s="171" t="n"/>
      <c r="O568" s="171" t="n"/>
      <c r="P568" s="171" t="n"/>
      <c r="Q568" s="171" t="n"/>
      <c r="R568" s="172">
        <f>_xlfn.CEILING.MATH(SUM(I568:P568)*Q568)</f>
        <v/>
      </c>
      <c r="S568" s="173">
        <f>IF(S$3="YES",$R568*S$4/100,0)</f>
        <v/>
      </c>
      <c r="T568" s="173">
        <f>IF(T$3="YES",$R568*T$4/100,0)</f>
        <v/>
      </c>
      <c r="U568" s="173">
        <f>IF(U$3="YES",$R568*U$4/100,0)</f>
        <v/>
      </c>
      <c r="V568" s="173">
        <f>IF(V$3="YES",$R568*V$4/100,0)</f>
        <v/>
      </c>
      <c r="W568" s="173">
        <f>IF(W$3="YES",$R568*W$4/100,0)</f>
        <v/>
      </c>
      <c r="X568" s="173">
        <f>IF(X$3="YES",$R568*X$4/100,0)</f>
        <v/>
      </c>
      <c r="Y568" s="173">
        <f>IF(Y$3="YES",$R568*Y$4/100,0)</f>
        <v/>
      </c>
      <c r="Z568" s="173">
        <f>IF(Z$3="YES",$R568*Z$4/100,0)</f>
        <v/>
      </c>
      <c r="AA568" s="173">
        <f>IF(AA$3="YES",$R568*AA$4/100,0)</f>
        <v/>
      </c>
      <c r="AB568" s="173">
        <f>IF(AB$3="YES",$R568*AB$4/100,0)</f>
        <v/>
      </c>
      <c r="AC568" s="173">
        <f>$R568*AC$4/100</f>
        <v/>
      </c>
      <c r="AD568" s="172">
        <f>SUM(S568:AC568)</f>
        <v/>
      </c>
      <c r="AE568" s="172">
        <f>R568+AD568</f>
        <v/>
      </c>
      <c r="AF568" s="172">
        <f>IF(E568="Make",AE568,AE568/2)</f>
        <v/>
      </c>
      <c r="AG568" s="172">
        <f>((AF568-MOD(AF568,8))/8)+(IF(MOD(AF568,8)=0,0,IF(MOD(AF568,8)&gt;4,1,0.5)))</f>
        <v/>
      </c>
      <c r="AH568" s="174" t="n"/>
      <c r="AI568" s="174" t="n"/>
      <c r="AJ568" s="175">
        <f>ROUNDUP((AH568+AI568+AG568)/3,0)</f>
        <v/>
      </c>
      <c r="AK568" s="47" t="n"/>
    </row>
    <row r="569" ht="15" customHeight="1">
      <c r="A569" s="83" t="n"/>
      <c r="B569" s="49" t="n"/>
      <c r="C569" s="49" t="n"/>
      <c r="D569" s="49" t="n"/>
      <c r="E569" s="43" t="n"/>
      <c r="F569" s="43" t="n"/>
      <c r="G569" s="44" t="n"/>
      <c r="H569" s="45" t="n"/>
      <c r="I569" s="171" t="n"/>
      <c r="J569" s="171" t="n"/>
      <c r="K569" s="171" t="n"/>
      <c r="L569" s="171" t="n"/>
      <c r="M569" s="171" t="n"/>
      <c r="N569" s="171" t="n"/>
      <c r="O569" s="171" t="n"/>
      <c r="P569" s="171" t="n"/>
      <c r="Q569" s="171" t="n"/>
      <c r="R569" s="172">
        <f>_xlfn.CEILING.MATH(SUM(I569:P569)*Q569)</f>
        <v/>
      </c>
      <c r="S569" s="173">
        <f>IF(S$3="YES",$R569*S$4/100,0)</f>
        <v/>
      </c>
      <c r="T569" s="173">
        <f>IF(T$3="YES",$R569*T$4/100,0)</f>
        <v/>
      </c>
      <c r="U569" s="173">
        <f>IF(U$3="YES",$R569*U$4/100,0)</f>
        <v/>
      </c>
      <c r="V569" s="173">
        <f>IF(V$3="YES",$R569*V$4/100,0)</f>
        <v/>
      </c>
      <c r="W569" s="173">
        <f>IF(W$3="YES",$R569*W$4/100,0)</f>
        <v/>
      </c>
      <c r="X569" s="173">
        <f>IF(X$3="YES",$R569*X$4/100,0)</f>
        <v/>
      </c>
      <c r="Y569" s="173">
        <f>IF(Y$3="YES",$R569*Y$4/100,0)</f>
        <v/>
      </c>
      <c r="Z569" s="173">
        <f>IF(Z$3="YES",$R569*Z$4/100,0)</f>
        <v/>
      </c>
      <c r="AA569" s="173">
        <f>IF(AA$3="YES",$R569*AA$4/100,0)</f>
        <v/>
      </c>
      <c r="AB569" s="173">
        <f>IF(AB$3="YES",$R569*AB$4/100,0)</f>
        <v/>
      </c>
      <c r="AC569" s="173">
        <f>$R569*AC$4/100</f>
        <v/>
      </c>
      <c r="AD569" s="172">
        <f>SUM(S569:AC569)</f>
        <v/>
      </c>
      <c r="AE569" s="172">
        <f>R569+AD569</f>
        <v/>
      </c>
      <c r="AF569" s="172">
        <f>IF(E569="Make",AE569,AE569/2)</f>
        <v/>
      </c>
      <c r="AG569" s="172">
        <f>((AF569-MOD(AF569,8))/8)+(IF(MOD(AF569,8)=0,0,IF(MOD(AF569,8)&gt;4,1,0.5)))</f>
        <v/>
      </c>
      <c r="AH569" s="174" t="n"/>
      <c r="AI569" s="174" t="n"/>
      <c r="AJ569" s="175">
        <f>ROUNDUP((AH569+AI569+AG569)/3,0)</f>
        <v/>
      </c>
      <c r="AK569" s="47" t="n"/>
    </row>
    <row r="570" ht="15" customHeight="1">
      <c r="A570" s="83" t="n"/>
      <c r="B570" s="49" t="n"/>
      <c r="C570" s="49" t="n"/>
      <c r="D570" s="49" t="n"/>
      <c r="E570" s="43" t="n"/>
      <c r="F570" s="43" t="n"/>
      <c r="G570" s="44" t="n"/>
      <c r="H570" s="45" t="n"/>
      <c r="I570" s="171" t="n"/>
      <c r="J570" s="171" t="n"/>
      <c r="K570" s="171" t="n"/>
      <c r="L570" s="171" t="n"/>
      <c r="M570" s="171" t="n"/>
      <c r="N570" s="171" t="n"/>
      <c r="O570" s="171" t="n"/>
      <c r="P570" s="171" t="n"/>
      <c r="Q570" s="171" t="n"/>
      <c r="R570" s="172">
        <f>_xlfn.CEILING.MATH(SUM(I570:P570)*Q570)</f>
        <v/>
      </c>
      <c r="S570" s="173">
        <f>IF(S$3="YES",$R570*S$4/100,0)</f>
        <v/>
      </c>
      <c r="T570" s="173">
        <f>IF(T$3="YES",$R570*T$4/100,0)</f>
        <v/>
      </c>
      <c r="U570" s="173">
        <f>IF(U$3="YES",$R570*U$4/100,0)</f>
        <v/>
      </c>
      <c r="V570" s="173">
        <f>IF(V$3="YES",$R570*V$4/100,0)</f>
        <v/>
      </c>
      <c r="W570" s="173">
        <f>IF(W$3="YES",$R570*W$4/100,0)</f>
        <v/>
      </c>
      <c r="X570" s="173">
        <f>IF(X$3="YES",$R570*X$4/100,0)</f>
        <v/>
      </c>
      <c r="Y570" s="173">
        <f>IF(Y$3="YES",$R570*Y$4/100,0)</f>
        <v/>
      </c>
      <c r="Z570" s="173">
        <f>IF(Z$3="YES",$R570*Z$4/100,0)</f>
        <v/>
      </c>
      <c r="AA570" s="173">
        <f>IF(AA$3="YES",$R570*AA$4/100,0)</f>
        <v/>
      </c>
      <c r="AB570" s="173">
        <f>IF(AB$3="YES",$R570*AB$4/100,0)</f>
        <v/>
      </c>
      <c r="AC570" s="173">
        <f>$R570*AC$4/100</f>
        <v/>
      </c>
      <c r="AD570" s="172">
        <f>SUM(S570:AC570)</f>
        <v/>
      </c>
      <c r="AE570" s="172">
        <f>R570+AD570</f>
        <v/>
      </c>
      <c r="AF570" s="172">
        <f>IF(E570="Make",AE570,AE570/2)</f>
        <v/>
      </c>
      <c r="AG570" s="172">
        <f>((AF570-MOD(AF570,8))/8)+(IF(MOD(AF570,8)=0,0,IF(MOD(AF570,8)&gt;4,1,0.5)))</f>
        <v/>
      </c>
      <c r="AH570" s="174" t="n"/>
      <c r="AI570" s="174" t="n"/>
      <c r="AJ570" s="175">
        <f>ROUNDUP((AH570+AI570+AG570)/3,0)</f>
        <v/>
      </c>
      <c r="AK570" s="47" t="n"/>
    </row>
    <row r="571" ht="15" customHeight="1">
      <c r="A571" s="83" t="n"/>
      <c r="B571" s="49" t="n"/>
      <c r="C571" s="49" t="n"/>
      <c r="D571" s="49" t="n"/>
      <c r="E571" s="43" t="n"/>
      <c r="F571" s="43" t="n"/>
      <c r="G571" s="44" t="n"/>
      <c r="H571" s="45" t="n"/>
      <c r="I571" s="171" t="n"/>
      <c r="J571" s="171" t="n"/>
      <c r="K571" s="171" t="n"/>
      <c r="L571" s="171" t="n"/>
      <c r="M571" s="171" t="n"/>
      <c r="N571" s="171" t="n"/>
      <c r="O571" s="171" t="n"/>
      <c r="P571" s="171" t="n"/>
      <c r="Q571" s="171" t="n"/>
      <c r="R571" s="172">
        <f>_xlfn.CEILING.MATH(SUM(I571:P571)*Q571)</f>
        <v/>
      </c>
      <c r="S571" s="173">
        <f>IF(S$3="YES",$R571*S$4/100,0)</f>
        <v/>
      </c>
      <c r="T571" s="173">
        <f>IF(T$3="YES",$R571*T$4/100,0)</f>
        <v/>
      </c>
      <c r="U571" s="173">
        <f>IF(U$3="YES",$R571*U$4/100,0)</f>
        <v/>
      </c>
      <c r="V571" s="173">
        <f>IF(V$3="YES",$R571*V$4/100,0)</f>
        <v/>
      </c>
      <c r="W571" s="173">
        <f>IF(W$3="YES",$R571*W$4/100,0)</f>
        <v/>
      </c>
      <c r="X571" s="173">
        <f>IF(X$3="YES",$R571*X$4/100,0)</f>
        <v/>
      </c>
      <c r="Y571" s="173">
        <f>IF(Y$3="YES",$R571*Y$4/100,0)</f>
        <v/>
      </c>
      <c r="Z571" s="173">
        <f>IF(Z$3="YES",$R571*Z$4/100,0)</f>
        <v/>
      </c>
      <c r="AA571" s="173">
        <f>IF(AA$3="YES",$R571*AA$4/100,0)</f>
        <v/>
      </c>
      <c r="AB571" s="173">
        <f>IF(AB$3="YES",$R571*AB$4/100,0)</f>
        <v/>
      </c>
      <c r="AC571" s="173">
        <f>$R571*AC$4/100</f>
        <v/>
      </c>
      <c r="AD571" s="172">
        <f>SUM(S571:AC571)</f>
        <v/>
      </c>
      <c r="AE571" s="172">
        <f>R571+AD571</f>
        <v/>
      </c>
      <c r="AF571" s="172">
        <f>IF(E571="Make",AE571,AE571/2)</f>
        <v/>
      </c>
      <c r="AG571" s="172">
        <f>((AF571-MOD(AF571,8))/8)+(IF(MOD(AF571,8)=0,0,IF(MOD(AF571,8)&gt;4,1,0.5)))</f>
        <v/>
      </c>
      <c r="AH571" s="174" t="n"/>
      <c r="AI571" s="174" t="n"/>
      <c r="AJ571" s="175">
        <f>ROUNDUP((AH571+AI571+AG571)/3,0)</f>
        <v/>
      </c>
      <c r="AK571" s="47" t="n"/>
    </row>
    <row r="572" ht="15" customHeight="1">
      <c r="A572" s="83" t="n"/>
      <c r="B572" s="49" t="n"/>
      <c r="C572" s="49" t="n"/>
      <c r="D572" s="49" t="n"/>
      <c r="E572" s="43" t="n"/>
      <c r="F572" s="43" t="n"/>
      <c r="G572" s="44" t="n"/>
      <c r="H572" s="45" t="n"/>
      <c r="I572" s="171" t="n"/>
      <c r="J572" s="171" t="n"/>
      <c r="K572" s="171" t="n"/>
      <c r="L572" s="171" t="n"/>
      <c r="M572" s="171" t="n"/>
      <c r="N572" s="171" t="n"/>
      <c r="O572" s="171" t="n"/>
      <c r="P572" s="171" t="n"/>
      <c r="Q572" s="171" t="n"/>
      <c r="R572" s="172">
        <f>_xlfn.CEILING.MATH(SUM(I572:P572)*Q572)</f>
        <v/>
      </c>
      <c r="S572" s="173">
        <f>IF(S$3="YES",$R572*S$4/100,0)</f>
        <v/>
      </c>
      <c r="T572" s="173">
        <f>IF(T$3="YES",$R572*T$4/100,0)</f>
        <v/>
      </c>
      <c r="U572" s="173">
        <f>IF(U$3="YES",$R572*U$4/100,0)</f>
        <v/>
      </c>
      <c r="V572" s="173">
        <f>IF(V$3="YES",$R572*V$4/100,0)</f>
        <v/>
      </c>
      <c r="W572" s="173">
        <f>IF(W$3="YES",$R572*W$4/100,0)</f>
        <v/>
      </c>
      <c r="X572" s="173">
        <f>IF(X$3="YES",$R572*X$4/100,0)</f>
        <v/>
      </c>
      <c r="Y572" s="173">
        <f>IF(Y$3="YES",$R572*Y$4/100,0)</f>
        <v/>
      </c>
      <c r="Z572" s="173">
        <f>IF(Z$3="YES",$R572*Z$4/100,0)</f>
        <v/>
      </c>
      <c r="AA572" s="173">
        <f>IF(AA$3="YES",$R572*AA$4/100,0)</f>
        <v/>
      </c>
      <c r="AB572" s="173">
        <f>IF(AB$3="YES",$R572*AB$4/100,0)</f>
        <v/>
      </c>
      <c r="AC572" s="173">
        <f>$R572*AC$4/100</f>
        <v/>
      </c>
      <c r="AD572" s="172">
        <f>SUM(S572:AC572)</f>
        <v/>
      </c>
      <c r="AE572" s="172">
        <f>R572+AD572</f>
        <v/>
      </c>
      <c r="AF572" s="172">
        <f>IF(E572="Make",AE572,AE572/2)</f>
        <v/>
      </c>
      <c r="AG572" s="172">
        <f>((AF572-MOD(AF572,8))/8)+(IF(MOD(AF572,8)=0,0,IF(MOD(AF572,8)&gt;4,1,0.5)))</f>
        <v/>
      </c>
      <c r="AH572" s="174" t="n"/>
      <c r="AI572" s="174" t="n"/>
      <c r="AJ572" s="175">
        <f>ROUNDUP((AH572+AI572+AG572)/3,0)</f>
        <v/>
      </c>
      <c r="AK572" s="47" t="n"/>
    </row>
    <row r="573" ht="15" customHeight="1">
      <c r="A573" s="83" t="n"/>
      <c r="B573" s="49" t="n"/>
      <c r="C573" s="49" t="n"/>
      <c r="D573" s="49" t="n"/>
      <c r="E573" s="43" t="n"/>
      <c r="F573" s="43" t="n"/>
      <c r="G573" s="44" t="n"/>
      <c r="H573" s="45" t="n"/>
      <c r="I573" s="171" t="n"/>
      <c r="J573" s="171" t="n"/>
      <c r="K573" s="171" t="n"/>
      <c r="L573" s="171" t="n"/>
      <c r="M573" s="171" t="n"/>
      <c r="N573" s="171" t="n"/>
      <c r="O573" s="171" t="n"/>
      <c r="P573" s="171" t="n"/>
      <c r="Q573" s="171" t="n"/>
      <c r="R573" s="172">
        <f>_xlfn.CEILING.MATH(SUM(I573:P573)*Q573)</f>
        <v/>
      </c>
      <c r="S573" s="173">
        <f>IF(S$3="YES",$R573*S$4/100,0)</f>
        <v/>
      </c>
      <c r="T573" s="173">
        <f>IF(T$3="YES",$R573*T$4/100,0)</f>
        <v/>
      </c>
      <c r="U573" s="173">
        <f>IF(U$3="YES",$R573*U$4/100,0)</f>
        <v/>
      </c>
      <c r="V573" s="173">
        <f>IF(V$3="YES",$R573*V$4/100,0)</f>
        <v/>
      </c>
      <c r="W573" s="173">
        <f>IF(W$3="YES",$R573*W$4/100,0)</f>
        <v/>
      </c>
      <c r="X573" s="173">
        <f>IF(X$3="YES",$R573*X$4/100,0)</f>
        <v/>
      </c>
      <c r="Y573" s="173">
        <f>IF(Y$3="YES",$R573*Y$4/100,0)</f>
        <v/>
      </c>
      <c r="Z573" s="173">
        <f>IF(Z$3="YES",$R573*Z$4/100,0)</f>
        <v/>
      </c>
      <c r="AA573" s="173">
        <f>IF(AA$3="YES",$R573*AA$4/100,0)</f>
        <v/>
      </c>
      <c r="AB573" s="173">
        <f>IF(AB$3="YES",$R573*AB$4/100,0)</f>
        <v/>
      </c>
      <c r="AC573" s="173">
        <f>$R573*AC$4/100</f>
        <v/>
      </c>
      <c r="AD573" s="172">
        <f>SUM(S573:AC573)</f>
        <v/>
      </c>
      <c r="AE573" s="172">
        <f>R573+AD573</f>
        <v/>
      </c>
      <c r="AF573" s="172">
        <f>IF(E573="Make",AE573,AE573/2)</f>
        <v/>
      </c>
      <c r="AG573" s="172">
        <f>((AF573-MOD(AF573,8))/8)+(IF(MOD(AF573,8)=0,0,IF(MOD(AF573,8)&gt;4,1,0.5)))</f>
        <v/>
      </c>
      <c r="AH573" s="174" t="n"/>
      <c r="AI573" s="174" t="n"/>
      <c r="AJ573" s="175">
        <f>ROUNDUP((AH573+AI573+AG573)/3,0)</f>
        <v/>
      </c>
      <c r="AK573" s="47" t="n"/>
    </row>
    <row r="574" ht="15" customHeight="1">
      <c r="A574" s="83" t="n"/>
      <c r="B574" s="49" t="n"/>
      <c r="C574" s="49" t="n"/>
      <c r="D574" s="49" t="n"/>
      <c r="E574" s="43" t="n"/>
      <c r="F574" s="43" t="n"/>
      <c r="G574" s="44" t="n"/>
      <c r="H574" s="45" t="n"/>
      <c r="I574" s="171" t="n"/>
      <c r="J574" s="171" t="n"/>
      <c r="K574" s="171" t="n"/>
      <c r="L574" s="171" t="n"/>
      <c r="M574" s="171" t="n"/>
      <c r="N574" s="171" t="n"/>
      <c r="O574" s="171" t="n"/>
      <c r="P574" s="171" t="n"/>
      <c r="Q574" s="171" t="n"/>
      <c r="R574" s="172">
        <f>_xlfn.CEILING.MATH(SUM(I574:P574)*Q574)</f>
        <v/>
      </c>
      <c r="S574" s="173">
        <f>IF(S$3="YES",$R574*S$4/100,0)</f>
        <v/>
      </c>
      <c r="T574" s="173">
        <f>IF(T$3="YES",$R574*T$4/100,0)</f>
        <v/>
      </c>
      <c r="U574" s="173">
        <f>IF(U$3="YES",$R574*U$4/100,0)</f>
        <v/>
      </c>
      <c r="V574" s="173">
        <f>IF(V$3="YES",$R574*V$4/100,0)</f>
        <v/>
      </c>
      <c r="W574" s="173">
        <f>IF(W$3="YES",$R574*W$4/100,0)</f>
        <v/>
      </c>
      <c r="X574" s="173">
        <f>IF(X$3="YES",$R574*X$4/100,0)</f>
        <v/>
      </c>
      <c r="Y574" s="173">
        <f>IF(Y$3="YES",$R574*Y$4/100,0)</f>
        <v/>
      </c>
      <c r="Z574" s="173">
        <f>IF(Z$3="YES",$R574*Z$4/100,0)</f>
        <v/>
      </c>
      <c r="AA574" s="173">
        <f>IF(AA$3="YES",$R574*AA$4/100,0)</f>
        <v/>
      </c>
      <c r="AB574" s="173">
        <f>IF(AB$3="YES",$R574*AB$4/100,0)</f>
        <v/>
      </c>
      <c r="AC574" s="173">
        <f>$R574*AC$4/100</f>
        <v/>
      </c>
      <c r="AD574" s="172">
        <f>SUM(S574:AC574)</f>
        <v/>
      </c>
      <c r="AE574" s="172">
        <f>R574+AD574</f>
        <v/>
      </c>
      <c r="AF574" s="172">
        <f>IF(E574="Make",AE574,AE574/2)</f>
        <v/>
      </c>
      <c r="AG574" s="172">
        <f>((AF574-MOD(AF574,8))/8)+(IF(MOD(AF574,8)=0,0,IF(MOD(AF574,8)&gt;4,1,0.5)))</f>
        <v/>
      </c>
      <c r="AH574" s="174" t="n"/>
      <c r="AI574" s="174" t="n"/>
      <c r="AJ574" s="175">
        <f>ROUNDUP((AH574+AI574+AG574)/3,0)</f>
        <v/>
      </c>
      <c r="AK574" s="47" t="n"/>
    </row>
    <row r="575" ht="15" customHeight="1">
      <c r="A575" s="83" t="n"/>
      <c r="B575" s="49" t="n"/>
      <c r="C575" s="49" t="n"/>
      <c r="D575" s="49" t="n"/>
      <c r="E575" s="43" t="n"/>
      <c r="F575" s="43" t="n"/>
      <c r="G575" s="44" t="n"/>
      <c r="H575" s="45" t="n"/>
      <c r="I575" s="171" t="n"/>
      <c r="J575" s="171" t="n"/>
      <c r="K575" s="171" t="n"/>
      <c r="L575" s="171" t="n"/>
      <c r="M575" s="171" t="n"/>
      <c r="N575" s="171" t="n"/>
      <c r="O575" s="171" t="n"/>
      <c r="P575" s="171" t="n"/>
      <c r="Q575" s="171" t="n"/>
      <c r="R575" s="172">
        <f>_xlfn.CEILING.MATH(SUM(I575:P575)*Q575)</f>
        <v/>
      </c>
      <c r="S575" s="173">
        <f>IF(S$3="YES",$R575*S$4/100,0)</f>
        <v/>
      </c>
      <c r="T575" s="173">
        <f>IF(T$3="YES",$R575*T$4/100,0)</f>
        <v/>
      </c>
      <c r="U575" s="173">
        <f>IF(U$3="YES",$R575*U$4/100,0)</f>
        <v/>
      </c>
      <c r="V575" s="173">
        <f>IF(V$3="YES",$R575*V$4/100,0)</f>
        <v/>
      </c>
      <c r="W575" s="173">
        <f>IF(W$3="YES",$R575*W$4/100,0)</f>
        <v/>
      </c>
      <c r="X575" s="173">
        <f>IF(X$3="YES",$R575*X$4/100,0)</f>
        <v/>
      </c>
      <c r="Y575" s="173">
        <f>IF(Y$3="YES",$R575*Y$4/100,0)</f>
        <v/>
      </c>
      <c r="Z575" s="173">
        <f>IF(Z$3="YES",$R575*Z$4/100,0)</f>
        <v/>
      </c>
      <c r="AA575" s="173">
        <f>IF(AA$3="YES",$R575*AA$4/100,0)</f>
        <v/>
      </c>
      <c r="AB575" s="173">
        <f>IF(AB$3="YES",$R575*AB$4/100,0)</f>
        <v/>
      </c>
      <c r="AC575" s="173">
        <f>$R575*AC$4/100</f>
        <v/>
      </c>
      <c r="AD575" s="172">
        <f>SUM(S575:AC575)</f>
        <v/>
      </c>
      <c r="AE575" s="172">
        <f>R575+AD575</f>
        <v/>
      </c>
      <c r="AF575" s="172">
        <f>IF(E575="Make",AE575,AE575/2)</f>
        <v/>
      </c>
      <c r="AG575" s="172">
        <f>((AF575-MOD(AF575,8))/8)+(IF(MOD(AF575,8)=0,0,IF(MOD(AF575,8)&gt;4,1,0.5)))</f>
        <v/>
      </c>
      <c r="AH575" s="174" t="n"/>
      <c r="AI575" s="174" t="n"/>
      <c r="AJ575" s="175">
        <f>ROUNDUP((AH575+AI575+AG575)/3,0)</f>
        <v/>
      </c>
      <c r="AK575" s="47" t="n"/>
    </row>
    <row r="576" ht="15" customHeight="1">
      <c r="A576" s="83" t="n"/>
      <c r="B576" s="49" t="n"/>
      <c r="C576" s="49" t="n"/>
      <c r="D576" s="49" t="n"/>
      <c r="E576" s="43" t="n"/>
      <c r="F576" s="43" t="n"/>
      <c r="G576" s="44" t="n"/>
      <c r="H576" s="45" t="n"/>
      <c r="I576" s="171" t="n"/>
      <c r="J576" s="171" t="n"/>
      <c r="K576" s="171" t="n"/>
      <c r="L576" s="171" t="n"/>
      <c r="M576" s="171" t="n"/>
      <c r="N576" s="171" t="n"/>
      <c r="O576" s="171" t="n"/>
      <c r="P576" s="171" t="n"/>
      <c r="Q576" s="171" t="n"/>
      <c r="R576" s="172">
        <f>_xlfn.CEILING.MATH(SUM(I576:P576)*Q576)</f>
        <v/>
      </c>
      <c r="S576" s="173">
        <f>IF(S$3="YES",$R576*S$4/100,0)</f>
        <v/>
      </c>
      <c r="T576" s="173">
        <f>IF(T$3="YES",$R576*T$4/100,0)</f>
        <v/>
      </c>
      <c r="U576" s="173">
        <f>IF(U$3="YES",$R576*U$4/100,0)</f>
        <v/>
      </c>
      <c r="V576" s="173">
        <f>IF(V$3="YES",$R576*V$4/100,0)</f>
        <v/>
      </c>
      <c r="W576" s="173">
        <f>IF(W$3="YES",$R576*W$4/100,0)</f>
        <v/>
      </c>
      <c r="X576" s="173">
        <f>IF(X$3="YES",$R576*X$4/100,0)</f>
        <v/>
      </c>
      <c r="Y576" s="173">
        <f>IF(Y$3="YES",$R576*Y$4/100,0)</f>
        <v/>
      </c>
      <c r="Z576" s="173">
        <f>IF(Z$3="YES",$R576*Z$4/100,0)</f>
        <v/>
      </c>
      <c r="AA576" s="173">
        <f>IF(AA$3="YES",$R576*AA$4/100,0)</f>
        <v/>
      </c>
      <c r="AB576" s="173">
        <f>IF(AB$3="YES",$R576*AB$4/100,0)</f>
        <v/>
      </c>
      <c r="AC576" s="173">
        <f>$R576*AC$4/100</f>
        <v/>
      </c>
      <c r="AD576" s="172">
        <f>SUM(S576:AC576)</f>
        <v/>
      </c>
      <c r="AE576" s="172">
        <f>R576+AD576</f>
        <v/>
      </c>
      <c r="AF576" s="172">
        <f>IF(E576="Make",AE576,AE576/2)</f>
        <v/>
      </c>
      <c r="AG576" s="172">
        <f>((AF576-MOD(AF576,8))/8)+(IF(MOD(AF576,8)=0,0,IF(MOD(AF576,8)&gt;4,1,0.5)))</f>
        <v/>
      </c>
      <c r="AH576" s="174" t="n"/>
      <c r="AI576" s="174" t="n"/>
      <c r="AJ576" s="175">
        <f>ROUNDUP((AH576+AI576+AG576)/3,0)</f>
        <v/>
      </c>
      <c r="AK576" s="47" t="n"/>
    </row>
    <row r="577" ht="15" customHeight="1">
      <c r="A577" s="83" t="n"/>
      <c r="B577" s="49" t="n"/>
      <c r="C577" s="49" t="n"/>
      <c r="D577" s="49" t="n"/>
      <c r="E577" s="43" t="n"/>
      <c r="F577" s="43" t="n"/>
      <c r="G577" s="44" t="n"/>
      <c r="H577" s="45" t="n"/>
      <c r="I577" s="171" t="n"/>
      <c r="J577" s="171" t="n"/>
      <c r="K577" s="171" t="n"/>
      <c r="L577" s="171" t="n"/>
      <c r="M577" s="171" t="n"/>
      <c r="N577" s="171" t="n"/>
      <c r="O577" s="171" t="n"/>
      <c r="P577" s="171" t="n"/>
      <c r="Q577" s="171" t="n"/>
      <c r="R577" s="172">
        <f>_xlfn.CEILING.MATH(SUM(I577:P577)*Q577)</f>
        <v/>
      </c>
      <c r="S577" s="173">
        <f>IF(S$3="YES",$R577*S$4/100,0)</f>
        <v/>
      </c>
      <c r="T577" s="173">
        <f>IF(T$3="YES",$R577*T$4/100,0)</f>
        <v/>
      </c>
      <c r="U577" s="173">
        <f>IF(U$3="YES",$R577*U$4/100,0)</f>
        <v/>
      </c>
      <c r="V577" s="173">
        <f>IF(V$3="YES",$R577*V$4/100,0)</f>
        <v/>
      </c>
      <c r="W577" s="173">
        <f>IF(W$3="YES",$R577*W$4/100,0)</f>
        <v/>
      </c>
      <c r="X577" s="173">
        <f>IF(X$3="YES",$R577*X$4/100,0)</f>
        <v/>
      </c>
      <c r="Y577" s="173">
        <f>IF(Y$3="YES",$R577*Y$4/100,0)</f>
        <v/>
      </c>
      <c r="Z577" s="173">
        <f>IF(Z$3="YES",$R577*Z$4/100,0)</f>
        <v/>
      </c>
      <c r="AA577" s="173">
        <f>IF(AA$3="YES",$R577*AA$4/100,0)</f>
        <v/>
      </c>
      <c r="AB577" s="173">
        <f>IF(AB$3="YES",$R577*AB$4/100,0)</f>
        <v/>
      </c>
      <c r="AC577" s="173">
        <f>$R577*AC$4/100</f>
        <v/>
      </c>
      <c r="AD577" s="172">
        <f>SUM(S577:AC577)</f>
        <v/>
      </c>
      <c r="AE577" s="172">
        <f>R577+AD577</f>
        <v/>
      </c>
      <c r="AF577" s="172">
        <f>IF(E577="Make",AE577,AE577/2)</f>
        <v/>
      </c>
      <c r="AG577" s="172">
        <f>((AF577-MOD(AF577,8))/8)+(IF(MOD(AF577,8)=0,0,IF(MOD(AF577,8)&gt;4,1,0.5)))</f>
        <v/>
      </c>
      <c r="AH577" s="174" t="n"/>
      <c r="AI577" s="174" t="n"/>
      <c r="AJ577" s="175">
        <f>ROUNDUP((AH577+AI577+AG577)/3,0)</f>
        <v/>
      </c>
      <c r="AK577" s="47" t="n"/>
    </row>
    <row r="578" ht="15" customHeight="1">
      <c r="A578" s="83" t="n"/>
      <c r="B578" s="49" t="n"/>
      <c r="C578" s="49" t="n"/>
      <c r="D578" s="49" t="n"/>
      <c r="E578" s="43" t="n"/>
      <c r="F578" s="43" t="n"/>
      <c r="G578" s="44" t="n"/>
      <c r="H578" s="45" t="n"/>
      <c r="I578" s="171" t="n"/>
      <c r="J578" s="171" t="n"/>
      <c r="K578" s="171" t="n"/>
      <c r="L578" s="171" t="n"/>
      <c r="M578" s="171" t="n"/>
      <c r="N578" s="171" t="n"/>
      <c r="O578" s="171" t="n"/>
      <c r="P578" s="171" t="n"/>
      <c r="Q578" s="171" t="n"/>
      <c r="R578" s="172">
        <f>_xlfn.CEILING.MATH(SUM(I578:P578)*Q578)</f>
        <v/>
      </c>
      <c r="S578" s="173">
        <f>IF(S$3="YES",$R578*S$4/100,0)</f>
        <v/>
      </c>
      <c r="T578" s="173">
        <f>IF(T$3="YES",$R578*T$4/100,0)</f>
        <v/>
      </c>
      <c r="U578" s="173">
        <f>IF(U$3="YES",$R578*U$4/100,0)</f>
        <v/>
      </c>
      <c r="V578" s="173">
        <f>IF(V$3="YES",$R578*V$4/100,0)</f>
        <v/>
      </c>
      <c r="W578" s="173">
        <f>IF(W$3="YES",$R578*W$4/100,0)</f>
        <v/>
      </c>
      <c r="X578" s="173">
        <f>IF(X$3="YES",$R578*X$4/100,0)</f>
        <v/>
      </c>
      <c r="Y578" s="173">
        <f>IF(Y$3="YES",$R578*Y$4/100,0)</f>
        <v/>
      </c>
      <c r="Z578" s="173">
        <f>IF(Z$3="YES",$R578*Z$4/100,0)</f>
        <v/>
      </c>
      <c r="AA578" s="173">
        <f>IF(AA$3="YES",$R578*AA$4/100,0)</f>
        <v/>
      </c>
      <c r="AB578" s="173">
        <f>IF(AB$3="YES",$R578*AB$4/100,0)</f>
        <v/>
      </c>
      <c r="AC578" s="173">
        <f>$R578*AC$4/100</f>
        <v/>
      </c>
      <c r="AD578" s="172">
        <f>SUM(S578:AC578)</f>
        <v/>
      </c>
      <c r="AE578" s="172">
        <f>R578+AD578</f>
        <v/>
      </c>
      <c r="AF578" s="172">
        <f>IF(E578="Make",AE578,AE578/2)</f>
        <v/>
      </c>
      <c r="AG578" s="172">
        <f>((AF578-MOD(AF578,8))/8)+(IF(MOD(AF578,8)=0,0,IF(MOD(AF578,8)&gt;4,1,0.5)))</f>
        <v/>
      </c>
      <c r="AH578" s="174" t="n"/>
      <c r="AI578" s="174" t="n"/>
      <c r="AJ578" s="175">
        <f>ROUNDUP((AH578+AI578+AG578)/3,0)</f>
        <v/>
      </c>
      <c r="AK578" s="47" t="n"/>
    </row>
    <row r="579" ht="15" customHeight="1">
      <c r="A579" s="83" t="n"/>
      <c r="B579" s="49" t="n"/>
      <c r="C579" s="49" t="n"/>
      <c r="D579" s="49" t="n"/>
      <c r="E579" s="43" t="n"/>
      <c r="F579" s="43" t="n"/>
      <c r="G579" s="44" t="n"/>
      <c r="H579" s="45" t="n"/>
      <c r="I579" s="171" t="n"/>
      <c r="J579" s="171" t="n"/>
      <c r="K579" s="171" t="n"/>
      <c r="L579" s="171" t="n"/>
      <c r="M579" s="171" t="n"/>
      <c r="N579" s="171" t="n"/>
      <c r="O579" s="171" t="n"/>
      <c r="P579" s="171" t="n"/>
      <c r="Q579" s="171" t="n"/>
      <c r="R579" s="172">
        <f>_xlfn.CEILING.MATH(SUM(I579:P579)*Q579)</f>
        <v/>
      </c>
      <c r="S579" s="173">
        <f>IF(S$3="YES",$R579*S$4/100,0)</f>
        <v/>
      </c>
      <c r="T579" s="173">
        <f>IF(T$3="YES",$R579*T$4/100,0)</f>
        <v/>
      </c>
      <c r="U579" s="173">
        <f>IF(U$3="YES",$R579*U$4/100,0)</f>
        <v/>
      </c>
      <c r="V579" s="173">
        <f>IF(V$3="YES",$R579*V$4/100,0)</f>
        <v/>
      </c>
      <c r="W579" s="173">
        <f>IF(W$3="YES",$R579*W$4/100,0)</f>
        <v/>
      </c>
      <c r="X579" s="173">
        <f>IF(X$3="YES",$R579*X$4/100,0)</f>
        <v/>
      </c>
      <c r="Y579" s="173">
        <f>IF(Y$3="YES",$R579*Y$4/100,0)</f>
        <v/>
      </c>
      <c r="Z579" s="173">
        <f>IF(Z$3="YES",$R579*Z$4/100,0)</f>
        <v/>
      </c>
      <c r="AA579" s="173">
        <f>IF(AA$3="YES",$R579*AA$4/100,0)</f>
        <v/>
      </c>
      <c r="AB579" s="173">
        <f>IF(AB$3="YES",$R579*AB$4/100,0)</f>
        <v/>
      </c>
      <c r="AC579" s="173">
        <f>$R579*AC$4/100</f>
        <v/>
      </c>
      <c r="AD579" s="172">
        <f>SUM(S579:AC579)</f>
        <v/>
      </c>
      <c r="AE579" s="172">
        <f>R579+AD579</f>
        <v/>
      </c>
      <c r="AF579" s="172">
        <f>IF(E579="Make",AE579,AE579/2)</f>
        <v/>
      </c>
      <c r="AG579" s="172">
        <f>((AF579-MOD(AF579,8))/8)+(IF(MOD(AF579,8)=0,0,IF(MOD(AF579,8)&gt;4,1,0.5)))</f>
        <v/>
      </c>
      <c r="AH579" s="174" t="n"/>
      <c r="AI579" s="174" t="n"/>
      <c r="AJ579" s="175">
        <f>ROUNDUP((AH579+AI579+AG579)/3,0)</f>
        <v/>
      </c>
      <c r="AK579" s="47" t="n"/>
    </row>
    <row r="580" ht="15" customHeight="1">
      <c r="A580" s="83" t="n"/>
      <c r="B580" s="49" t="n"/>
      <c r="C580" s="49" t="n"/>
      <c r="D580" s="49" t="n"/>
      <c r="E580" s="43" t="n"/>
      <c r="F580" s="43" t="n"/>
      <c r="G580" s="44" t="n"/>
      <c r="H580" s="45" t="n"/>
      <c r="I580" s="171" t="n"/>
      <c r="J580" s="171" t="n"/>
      <c r="K580" s="171" t="n"/>
      <c r="L580" s="171" t="n"/>
      <c r="M580" s="171" t="n"/>
      <c r="N580" s="171" t="n"/>
      <c r="O580" s="171" t="n"/>
      <c r="P580" s="171" t="n"/>
      <c r="Q580" s="171" t="n"/>
      <c r="R580" s="172">
        <f>_xlfn.CEILING.MATH(SUM(I580:P580)*Q580)</f>
        <v/>
      </c>
      <c r="S580" s="173">
        <f>IF(S$3="YES",$R580*S$4/100,0)</f>
        <v/>
      </c>
      <c r="T580" s="173">
        <f>IF(T$3="YES",$R580*T$4/100,0)</f>
        <v/>
      </c>
      <c r="U580" s="173">
        <f>IF(U$3="YES",$R580*U$4/100,0)</f>
        <v/>
      </c>
      <c r="V580" s="173">
        <f>IF(V$3="YES",$R580*V$4/100,0)</f>
        <v/>
      </c>
      <c r="W580" s="173">
        <f>IF(W$3="YES",$R580*W$4/100,0)</f>
        <v/>
      </c>
      <c r="X580" s="173">
        <f>IF(X$3="YES",$R580*X$4/100,0)</f>
        <v/>
      </c>
      <c r="Y580" s="173">
        <f>IF(Y$3="YES",$R580*Y$4/100,0)</f>
        <v/>
      </c>
      <c r="Z580" s="173">
        <f>IF(Z$3="YES",$R580*Z$4/100,0)</f>
        <v/>
      </c>
      <c r="AA580" s="173">
        <f>IF(AA$3="YES",$R580*AA$4/100,0)</f>
        <v/>
      </c>
      <c r="AB580" s="173">
        <f>IF(AB$3="YES",$R580*AB$4/100,0)</f>
        <v/>
      </c>
      <c r="AC580" s="173">
        <f>$R580*AC$4/100</f>
        <v/>
      </c>
      <c r="AD580" s="172">
        <f>SUM(S580:AC580)</f>
        <v/>
      </c>
      <c r="AE580" s="172">
        <f>R580+AD580</f>
        <v/>
      </c>
      <c r="AF580" s="172">
        <f>IF(E580="Make",AE580,AE580/2)</f>
        <v/>
      </c>
      <c r="AG580" s="172">
        <f>((AF580-MOD(AF580,8))/8)+(IF(MOD(AF580,8)=0,0,IF(MOD(AF580,8)&gt;4,1,0.5)))</f>
        <v/>
      </c>
      <c r="AH580" s="174" t="n"/>
      <c r="AI580" s="174" t="n"/>
      <c r="AJ580" s="175">
        <f>ROUNDUP((AH580+AI580+AG580)/3,0)</f>
        <v/>
      </c>
      <c r="AK580" s="47" t="n"/>
    </row>
    <row r="581" ht="15" customHeight="1">
      <c r="A581" s="83" t="n"/>
      <c r="B581" s="49" t="n"/>
      <c r="C581" s="49" t="n"/>
      <c r="D581" s="49" t="n"/>
      <c r="E581" s="43" t="n"/>
      <c r="F581" s="43" t="n"/>
      <c r="G581" s="44" t="n"/>
      <c r="H581" s="45" t="n"/>
      <c r="I581" s="171" t="n"/>
      <c r="J581" s="171" t="n"/>
      <c r="K581" s="171" t="n"/>
      <c r="L581" s="171" t="n"/>
      <c r="M581" s="171" t="n"/>
      <c r="N581" s="171" t="n"/>
      <c r="O581" s="171" t="n"/>
      <c r="P581" s="171" t="n"/>
      <c r="Q581" s="171" t="n"/>
      <c r="R581" s="172">
        <f>_xlfn.CEILING.MATH(SUM(I581:P581)*Q581)</f>
        <v/>
      </c>
      <c r="S581" s="173">
        <f>IF(S$3="YES",$R581*S$4/100,0)</f>
        <v/>
      </c>
      <c r="T581" s="173">
        <f>IF(T$3="YES",$R581*T$4/100,0)</f>
        <v/>
      </c>
      <c r="U581" s="173">
        <f>IF(U$3="YES",$R581*U$4/100,0)</f>
        <v/>
      </c>
      <c r="V581" s="173">
        <f>IF(V$3="YES",$R581*V$4/100,0)</f>
        <v/>
      </c>
      <c r="W581" s="173">
        <f>IF(W$3="YES",$R581*W$4/100,0)</f>
        <v/>
      </c>
      <c r="X581" s="173">
        <f>IF(X$3="YES",$R581*X$4/100,0)</f>
        <v/>
      </c>
      <c r="Y581" s="173">
        <f>IF(Y$3="YES",$R581*Y$4/100,0)</f>
        <v/>
      </c>
      <c r="Z581" s="173">
        <f>IF(Z$3="YES",$R581*Z$4/100,0)</f>
        <v/>
      </c>
      <c r="AA581" s="173">
        <f>IF(AA$3="YES",$R581*AA$4/100,0)</f>
        <v/>
      </c>
      <c r="AB581" s="173">
        <f>IF(AB$3="YES",$R581*AB$4/100,0)</f>
        <v/>
      </c>
      <c r="AC581" s="173">
        <f>$R581*AC$4/100</f>
        <v/>
      </c>
      <c r="AD581" s="172">
        <f>SUM(S581:AC581)</f>
        <v/>
      </c>
      <c r="AE581" s="172">
        <f>R581+AD581</f>
        <v/>
      </c>
      <c r="AF581" s="172">
        <f>IF(E581="Make",AE581,AE581/2)</f>
        <v/>
      </c>
      <c r="AG581" s="172">
        <f>((AF581-MOD(AF581,8))/8)+(IF(MOD(AF581,8)=0,0,IF(MOD(AF581,8)&gt;4,1,0.5)))</f>
        <v/>
      </c>
      <c r="AH581" s="174" t="n"/>
      <c r="AI581" s="174" t="n"/>
      <c r="AJ581" s="175">
        <f>ROUNDUP((AH581+AI581+AG581)/3,0)</f>
        <v/>
      </c>
      <c r="AK581" s="47" t="n"/>
    </row>
    <row r="582" ht="15" customHeight="1">
      <c r="A582" s="83" t="n"/>
      <c r="B582" s="49" t="n"/>
      <c r="C582" s="49" t="n"/>
      <c r="D582" s="49" t="n"/>
      <c r="E582" s="43" t="n"/>
      <c r="F582" s="43" t="n"/>
      <c r="G582" s="44" t="n"/>
      <c r="H582" s="45" t="n"/>
      <c r="I582" s="171" t="n"/>
      <c r="J582" s="171" t="n"/>
      <c r="K582" s="171" t="n"/>
      <c r="L582" s="171" t="n"/>
      <c r="M582" s="171" t="n"/>
      <c r="N582" s="171" t="n"/>
      <c r="O582" s="171" t="n"/>
      <c r="P582" s="171" t="n"/>
      <c r="Q582" s="171" t="n"/>
      <c r="R582" s="172">
        <f>_xlfn.CEILING.MATH(SUM(I582:P582)*Q582)</f>
        <v/>
      </c>
      <c r="S582" s="173">
        <f>IF(S$3="YES",$R582*S$4/100,0)</f>
        <v/>
      </c>
      <c r="T582" s="173">
        <f>IF(T$3="YES",$R582*T$4/100,0)</f>
        <v/>
      </c>
      <c r="U582" s="173">
        <f>IF(U$3="YES",$R582*U$4/100,0)</f>
        <v/>
      </c>
      <c r="V582" s="173">
        <f>IF(V$3="YES",$R582*V$4/100,0)</f>
        <v/>
      </c>
      <c r="W582" s="173">
        <f>IF(W$3="YES",$R582*W$4/100,0)</f>
        <v/>
      </c>
      <c r="X582" s="173">
        <f>IF(X$3="YES",$R582*X$4/100,0)</f>
        <v/>
      </c>
      <c r="Y582" s="173">
        <f>IF(Y$3="YES",$R582*Y$4/100,0)</f>
        <v/>
      </c>
      <c r="Z582" s="173">
        <f>IF(Z$3="YES",$R582*Z$4/100,0)</f>
        <v/>
      </c>
      <c r="AA582" s="173">
        <f>IF(AA$3="YES",$R582*AA$4/100,0)</f>
        <v/>
      </c>
      <c r="AB582" s="173">
        <f>IF(AB$3="YES",$R582*AB$4/100,0)</f>
        <v/>
      </c>
      <c r="AC582" s="173">
        <f>$R582*AC$4/100</f>
        <v/>
      </c>
      <c r="AD582" s="172">
        <f>SUM(S582:AC582)</f>
        <v/>
      </c>
      <c r="AE582" s="172">
        <f>R582+AD582</f>
        <v/>
      </c>
      <c r="AF582" s="172">
        <f>IF(E582="Make",AE582,AE582/2)</f>
        <v/>
      </c>
      <c r="AG582" s="172">
        <f>((AF582-MOD(AF582,8))/8)+(IF(MOD(AF582,8)=0,0,IF(MOD(AF582,8)&gt;4,1,0.5)))</f>
        <v/>
      </c>
      <c r="AH582" s="174" t="n"/>
      <c r="AI582" s="174" t="n"/>
      <c r="AJ582" s="175">
        <f>ROUNDUP((AH582+AI582+AG582)/3,0)</f>
        <v/>
      </c>
      <c r="AK582" s="47" t="n"/>
    </row>
    <row r="583" ht="15" customHeight="1">
      <c r="A583" s="83" t="n"/>
      <c r="B583" s="49" t="n"/>
      <c r="C583" s="49" t="n"/>
      <c r="D583" s="49" t="n"/>
      <c r="E583" s="43" t="n"/>
      <c r="F583" s="43" t="n"/>
      <c r="G583" s="44" t="n"/>
      <c r="H583" s="45" t="n"/>
      <c r="I583" s="171" t="n"/>
      <c r="J583" s="171" t="n"/>
      <c r="K583" s="171" t="n"/>
      <c r="L583" s="171" t="n"/>
      <c r="M583" s="171" t="n"/>
      <c r="N583" s="171" t="n"/>
      <c r="O583" s="171" t="n"/>
      <c r="P583" s="171" t="n"/>
      <c r="Q583" s="171" t="n"/>
      <c r="R583" s="172">
        <f>_xlfn.CEILING.MATH(SUM(I583:P583)*Q583)</f>
        <v/>
      </c>
      <c r="S583" s="173">
        <f>IF(S$3="YES",$R583*S$4/100,0)</f>
        <v/>
      </c>
      <c r="T583" s="173">
        <f>IF(T$3="YES",$R583*T$4/100,0)</f>
        <v/>
      </c>
      <c r="U583" s="173">
        <f>IF(U$3="YES",$R583*U$4/100,0)</f>
        <v/>
      </c>
      <c r="V583" s="173">
        <f>IF(V$3="YES",$R583*V$4/100,0)</f>
        <v/>
      </c>
      <c r="W583" s="173">
        <f>IF(W$3="YES",$R583*W$4/100,0)</f>
        <v/>
      </c>
      <c r="X583" s="173">
        <f>IF(X$3="YES",$R583*X$4/100,0)</f>
        <v/>
      </c>
      <c r="Y583" s="173">
        <f>IF(Y$3="YES",$R583*Y$4/100,0)</f>
        <v/>
      </c>
      <c r="Z583" s="173">
        <f>IF(Z$3="YES",$R583*Z$4/100,0)</f>
        <v/>
      </c>
      <c r="AA583" s="173">
        <f>IF(AA$3="YES",$R583*AA$4/100,0)</f>
        <v/>
      </c>
      <c r="AB583" s="173">
        <f>IF(AB$3="YES",$R583*AB$4/100,0)</f>
        <v/>
      </c>
      <c r="AC583" s="173">
        <f>$R583*AC$4/100</f>
        <v/>
      </c>
      <c r="AD583" s="172">
        <f>SUM(S583:AC583)</f>
        <v/>
      </c>
      <c r="AE583" s="172">
        <f>R583+AD583</f>
        <v/>
      </c>
      <c r="AF583" s="172">
        <f>IF(E583="Make",AE583,AE583/2)</f>
        <v/>
      </c>
      <c r="AG583" s="172">
        <f>((AF583-MOD(AF583,8))/8)+(IF(MOD(AF583,8)=0,0,IF(MOD(AF583,8)&gt;4,1,0.5)))</f>
        <v/>
      </c>
      <c r="AH583" s="174" t="n"/>
      <c r="AI583" s="174" t="n"/>
      <c r="AJ583" s="175">
        <f>ROUNDUP((AH583+AI583+AG583)/3,0)</f>
        <v/>
      </c>
      <c r="AK583" s="47" t="n"/>
    </row>
    <row r="584" ht="15" customHeight="1">
      <c r="A584" s="83" t="n"/>
      <c r="B584" s="49" t="n"/>
      <c r="C584" s="49" t="n"/>
      <c r="D584" s="49" t="n"/>
      <c r="E584" s="43" t="n"/>
      <c r="F584" s="43" t="n"/>
      <c r="G584" s="44" t="n"/>
      <c r="H584" s="45" t="n"/>
      <c r="I584" s="171" t="n"/>
      <c r="J584" s="171" t="n"/>
      <c r="K584" s="171" t="n"/>
      <c r="L584" s="171" t="n"/>
      <c r="M584" s="171" t="n"/>
      <c r="N584" s="171" t="n"/>
      <c r="O584" s="171" t="n"/>
      <c r="P584" s="171" t="n"/>
      <c r="Q584" s="171" t="n"/>
      <c r="R584" s="172">
        <f>_xlfn.CEILING.MATH(SUM(I584:P584)*Q584)</f>
        <v/>
      </c>
      <c r="S584" s="173">
        <f>IF(S$3="YES",$R584*S$4/100,0)</f>
        <v/>
      </c>
      <c r="T584" s="173">
        <f>IF(T$3="YES",$R584*T$4/100,0)</f>
        <v/>
      </c>
      <c r="U584" s="173">
        <f>IF(U$3="YES",$R584*U$4/100,0)</f>
        <v/>
      </c>
      <c r="V584" s="173">
        <f>IF(V$3="YES",$R584*V$4/100,0)</f>
        <v/>
      </c>
      <c r="W584" s="173">
        <f>IF(W$3="YES",$R584*W$4/100,0)</f>
        <v/>
      </c>
      <c r="X584" s="173">
        <f>IF(X$3="YES",$R584*X$4/100,0)</f>
        <v/>
      </c>
      <c r="Y584" s="173">
        <f>IF(Y$3="YES",$R584*Y$4/100,0)</f>
        <v/>
      </c>
      <c r="Z584" s="173">
        <f>IF(Z$3="YES",$R584*Z$4/100,0)</f>
        <v/>
      </c>
      <c r="AA584" s="173">
        <f>IF(AA$3="YES",$R584*AA$4/100,0)</f>
        <v/>
      </c>
      <c r="AB584" s="173">
        <f>IF(AB$3="YES",$R584*AB$4/100,0)</f>
        <v/>
      </c>
      <c r="AC584" s="173">
        <f>$R584*AC$4/100</f>
        <v/>
      </c>
      <c r="AD584" s="172">
        <f>SUM(S584:AC584)</f>
        <v/>
      </c>
      <c r="AE584" s="172">
        <f>R584+AD584</f>
        <v/>
      </c>
      <c r="AF584" s="172">
        <f>IF(E584="Make",AE584,AE584/2)</f>
        <v/>
      </c>
      <c r="AG584" s="172">
        <f>((AF584-MOD(AF584,8))/8)+(IF(MOD(AF584,8)=0,0,IF(MOD(AF584,8)&gt;4,1,0.5)))</f>
        <v/>
      </c>
      <c r="AH584" s="174" t="n"/>
      <c r="AI584" s="174" t="n"/>
      <c r="AJ584" s="175">
        <f>ROUNDUP((AH584+AI584+AG584)/3,0)</f>
        <v/>
      </c>
      <c r="AK584" s="47" t="n"/>
    </row>
    <row r="585" ht="15" customHeight="1">
      <c r="A585" s="83" t="n"/>
      <c r="B585" s="49" t="n"/>
      <c r="C585" s="49" t="n"/>
      <c r="D585" s="49" t="n"/>
      <c r="E585" s="43" t="n"/>
      <c r="F585" s="43" t="n"/>
      <c r="G585" s="44" t="n"/>
      <c r="H585" s="45" t="n"/>
      <c r="I585" s="171" t="n"/>
      <c r="J585" s="171" t="n"/>
      <c r="K585" s="171" t="n"/>
      <c r="L585" s="171" t="n"/>
      <c r="M585" s="171" t="n"/>
      <c r="N585" s="171" t="n"/>
      <c r="O585" s="171" t="n"/>
      <c r="P585" s="171" t="n"/>
      <c r="Q585" s="171" t="n"/>
      <c r="R585" s="172">
        <f>_xlfn.CEILING.MATH(SUM(I585:P585)*Q585)</f>
        <v/>
      </c>
      <c r="S585" s="173">
        <f>IF(S$3="YES",$R585*S$4/100,0)</f>
        <v/>
      </c>
      <c r="T585" s="173">
        <f>IF(T$3="YES",$R585*T$4/100,0)</f>
        <v/>
      </c>
      <c r="U585" s="173">
        <f>IF(U$3="YES",$R585*U$4/100,0)</f>
        <v/>
      </c>
      <c r="V585" s="173">
        <f>IF(V$3="YES",$R585*V$4/100,0)</f>
        <v/>
      </c>
      <c r="W585" s="173">
        <f>IF(W$3="YES",$R585*W$4/100,0)</f>
        <v/>
      </c>
      <c r="X585" s="173">
        <f>IF(X$3="YES",$R585*X$4/100,0)</f>
        <v/>
      </c>
      <c r="Y585" s="173">
        <f>IF(Y$3="YES",$R585*Y$4/100,0)</f>
        <v/>
      </c>
      <c r="Z585" s="173">
        <f>IF(Z$3="YES",$R585*Z$4/100,0)</f>
        <v/>
      </c>
      <c r="AA585" s="173">
        <f>IF(AA$3="YES",$R585*AA$4/100,0)</f>
        <v/>
      </c>
      <c r="AB585" s="173">
        <f>IF(AB$3="YES",$R585*AB$4/100,0)</f>
        <v/>
      </c>
      <c r="AC585" s="173">
        <f>$R585*AC$4/100</f>
        <v/>
      </c>
      <c r="AD585" s="172">
        <f>SUM(S585:AC585)</f>
        <v/>
      </c>
      <c r="AE585" s="172">
        <f>R585+AD585</f>
        <v/>
      </c>
      <c r="AF585" s="172">
        <f>IF(E585="Make",AE585,AE585/2)</f>
        <v/>
      </c>
      <c r="AG585" s="172">
        <f>((AF585-MOD(AF585,8))/8)+(IF(MOD(AF585,8)=0,0,IF(MOD(AF585,8)&gt;4,1,0.5)))</f>
        <v/>
      </c>
      <c r="AH585" s="174" t="n"/>
      <c r="AI585" s="174" t="n"/>
      <c r="AJ585" s="175">
        <f>ROUNDUP((AH585+AI585+AG585)/3,0)</f>
        <v/>
      </c>
      <c r="AK585" s="47" t="n"/>
    </row>
    <row r="586" ht="15" customHeight="1">
      <c r="A586" s="83" t="n"/>
      <c r="B586" s="49" t="n"/>
      <c r="C586" s="49" t="n"/>
      <c r="D586" s="49" t="n"/>
      <c r="E586" s="43" t="n"/>
      <c r="F586" s="43" t="n"/>
      <c r="G586" s="44" t="n"/>
      <c r="H586" s="45" t="n"/>
      <c r="I586" s="171" t="n"/>
      <c r="J586" s="171" t="n"/>
      <c r="K586" s="171" t="n"/>
      <c r="L586" s="171" t="n"/>
      <c r="M586" s="171" t="n"/>
      <c r="N586" s="171" t="n"/>
      <c r="O586" s="171" t="n"/>
      <c r="P586" s="171" t="n"/>
      <c r="Q586" s="171" t="n"/>
      <c r="R586" s="172">
        <f>_xlfn.CEILING.MATH(SUM(I586:P586)*Q586)</f>
        <v/>
      </c>
      <c r="S586" s="173">
        <f>IF(S$3="YES",$R586*S$4/100,0)</f>
        <v/>
      </c>
      <c r="T586" s="173">
        <f>IF(T$3="YES",$R586*T$4/100,0)</f>
        <v/>
      </c>
      <c r="U586" s="173">
        <f>IF(U$3="YES",$R586*U$4/100,0)</f>
        <v/>
      </c>
      <c r="V586" s="173">
        <f>IF(V$3="YES",$R586*V$4/100,0)</f>
        <v/>
      </c>
      <c r="W586" s="173">
        <f>IF(W$3="YES",$R586*W$4/100,0)</f>
        <v/>
      </c>
      <c r="X586" s="173">
        <f>IF(X$3="YES",$R586*X$4/100,0)</f>
        <v/>
      </c>
      <c r="Y586" s="173">
        <f>IF(Y$3="YES",$R586*Y$4/100,0)</f>
        <v/>
      </c>
      <c r="Z586" s="173">
        <f>IF(Z$3="YES",$R586*Z$4/100,0)</f>
        <v/>
      </c>
      <c r="AA586" s="173">
        <f>IF(AA$3="YES",$R586*AA$4/100,0)</f>
        <v/>
      </c>
      <c r="AB586" s="173">
        <f>IF(AB$3="YES",$R586*AB$4/100,0)</f>
        <v/>
      </c>
      <c r="AC586" s="173">
        <f>$R586*AC$4/100</f>
        <v/>
      </c>
      <c r="AD586" s="172">
        <f>SUM(S586:AC586)</f>
        <v/>
      </c>
      <c r="AE586" s="172">
        <f>R586+AD586</f>
        <v/>
      </c>
      <c r="AF586" s="172">
        <f>IF(E586="Make",AE586,AE586/2)</f>
        <v/>
      </c>
      <c r="AG586" s="172">
        <f>((AF586-MOD(AF586,8))/8)+(IF(MOD(AF586,8)=0,0,IF(MOD(AF586,8)&gt;4,1,0.5)))</f>
        <v/>
      </c>
      <c r="AH586" s="174" t="n"/>
      <c r="AI586" s="174" t="n"/>
      <c r="AJ586" s="175">
        <f>ROUNDUP((AH586+AI586+AG586)/3,0)</f>
        <v/>
      </c>
      <c r="AK586" s="47" t="n"/>
    </row>
    <row r="587" ht="15" customHeight="1">
      <c r="A587" s="83" t="n"/>
      <c r="B587" s="49" t="n"/>
      <c r="C587" s="49" t="n"/>
      <c r="D587" s="49" t="n"/>
      <c r="E587" s="43" t="n"/>
      <c r="F587" s="43" t="n"/>
      <c r="G587" s="44" t="n"/>
      <c r="H587" s="45" t="n"/>
      <c r="I587" s="171" t="n"/>
      <c r="J587" s="171" t="n"/>
      <c r="K587" s="171" t="n"/>
      <c r="L587" s="171" t="n"/>
      <c r="M587" s="171" t="n"/>
      <c r="N587" s="171" t="n"/>
      <c r="O587" s="171" t="n"/>
      <c r="P587" s="171" t="n"/>
      <c r="Q587" s="171" t="n"/>
      <c r="R587" s="172">
        <f>_xlfn.CEILING.MATH(SUM(I587:P587)*Q587)</f>
        <v/>
      </c>
      <c r="S587" s="173">
        <f>IF(S$3="YES",$R587*S$4/100,0)</f>
        <v/>
      </c>
      <c r="T587" s="173">
        <f>IF(T$3="YES",$R587*T$4/100,0)</f>
        <v/>
      </c>
      <c r="U587" s="173">
        <f>IF(U$3="YES",$R587*U$4/100,0)</f>
        <v/>
      </c>
      <c r="V587" s="173">
        <f>IF(V$3="YES",$R587*V$4/100,0)</f>
        <v/>
      </c>
      <c r="W587" s="173">
        <f>IF(W$3="YES",$R587*W$4/100,0)</f>
        <v/>
      </c>
      <c r="X587" s="173">
        <f>IF(X$3="YES",$R587*X$4/100,0)</f>
        <v/>
      </c>
      <c r="Y587" s="173">
        <f>IF(Y$3="YES",$R587*Y$4/100,0)</f>
        <v/>
      </c>
      <c r="Z587" s="173">
        <f>IF(Z$3="YES",$R587*Z$4/100,0)</f>
        <v/>
      </c>
      <c r="AA587" s="173">
        <f>IF(AA$3="YES",$R587*AA$4/100,0)</f>
        <v/>
      </c>
      <c r="AB587" s="173">
        <f>IF(AB$3="YES",$R587*AB$4/100,0)</f>
        <v/>
      </c>
      <c r="AC587" s="173">
        <f>$R587*AC$4/100</f>
        <v/>
      </c>
      <c r="AD587" s="172">
        <f>SUM(S587:AC587)</f>
        <v/>
      </c>
      <c r="AE587" s="172">
        <f>R587+AD587</f>
        <v/>
      </c>
      <c r="AF587" s="172">
        <f>IF(E587="Make",AE587,AE587/2)</f>
        <v/>
      </c>
      <c r="AG587" s="172">
        <f>((AF587-MOD(AF587,8))/8)+(IF(MOD(AF587,8)=0,0,IF(MOD(AF587,8)&gt;4,1,0.5)))</f>
        <v/>
      </c>
      <c r="AH587" s="174" t="n"/>
      <c r="AI587" s="174" t="n"/>
      <c r="AJ587" s="175">
        <f>ROUNDUP((AH587+AI587+AG587)/3,0)</f>
        <v/>
      </c>
      <c r="AK587" s="47" t="n"/>
    </row>
    <row r="588" ht="15" customHeight="1">
      <c r="A588" s="83" t="n"/>
      <c r="B588" s="49" t="n"/>
      <c r="C588" s="49" t="n"/>
      <c r="D588" s="49" t="n"/>
      <c r="E588" s="43" t="n"/>
      <c r="F588" s="43" t="n"/>
      <c r="G588" s="44" t="n"/>
      <c r="H588" s="45" t="n"/>
      <c r="I588" s="171" t="n"/>
      <c r="J588" s="171" t="n"/>
      <c r="K588" s="171" t="n"/>
      <c r="L588" s="171" t="n"/>
      <c r="M588" s="171" t="n"/>
      <c r="N588" s="171" t="n"/>
      <c r="O588" s="171" t="n"/>
      <c r="P588" s="171" t="n"/>
      <c r="Q588" s="171" t="n"/>
      <c r="R588" s="172">
        <f>_xlfn.CEILING.MATH(SUM(I588:P588)*Q588)</f>
        <v/>
      </c>
      <c r="S588" s="173">
        <f>IF(S$3="YES",$R588*S$4/100,0)</f>
        <v/>
      </c>
      <c r="T588" s="173">
        <f>IF(T$3="YES",$R588*T$4/100,0)</f>
        <v/>
      </c>
      <c r="U588" s="173">
        <f>IF(U$3="YES",$R588*U$4/100,0)</f>
        <v/>
      </c>
      <c r="V588" s="173">
        <f>IF(V$3="YES",$R588*V$4/100,0)</f>
        <v/>
      </c>
      <c r="W588" s="173">
        <f>IF(W$3="YES",$R588*W$4/100,0)</f>
        <v/>
      </c>
      <c r="X588" s="173">
        <f>IF(X$3="YES",$R588*X$4/100,0)</f>
        <v/>
      </c>
      <c r="Y588" s="173">
        <f>IF(Y$3="YES",$R588*Y$4/100,0)</f>
        <v/>
      </c>
      <c r="Z588" s="173">
        <f>IF(Z$3="YES",$R588*Z$4/100,0)</f>
        <v/>
      </c>
      <c r="AA588" s="173">
        <f>IF(AA$3="YES",$R588*AA$4/100,0)</f>
        <v/>
      </c>
      <c r="AB588" s="173">
        <f>IF(AB$3="YES",$R588*AB$4/100,0)</f>
        <v/>
      </c>
      <c r="AC588" s="173">
        <f>$R588*AC$4/100</f>
        <v/>
      </c>
      <c r="AD588" s="172">
        <f>SUM(S588:AC588)</f>
        <v/>
      </c>
      <c r="AE588" s="172">
        <f>R588+AD588</f>
        <v/>
      </c>
      <c r="AF588" s="172">
        <f>IF(E588="Make",AE588,AE588/2)</f>
        <v/>
      </c>
      <c r="AG588" s="172">
        <f>((AF588-MOD(AF588,8))/8)+(IF(MOD(AF588,8)=0,0,IF(MOD(AF588,8)&gt;4,1,0.5)))</f>
        <v/>
      </c>
      <c r="AH588" s="174" t="n"/>
      <c r="AI588" s="174" t="n"/>
      <c r="AJ588" s="175">
        <f>ROUNDUP((AH588+AI588+AG588)/3,0)</f>
        <v/>
      </c>
      <c r="AK588" s="47" t="n"/>
    </row>
    <row r="589" ht="15" customHeight="1">
      <c r="A589" s="83" t="n"/>
      <c r="B589" s="49" t="n"/>
      <c r="C589" s="49" t="n"/>
      <c r="D589" s="49" t="n"/>
      <c r="E589" s="43" t="n"/>
      <c r="F589" s="43" t="n"/>
      <c r="G589" s="44" t="n"/>
      <c r="H589" s="45" t="n"/>
      <c r="I589" s="171" t="n"/>
      <c r="J589" s="171" t="n"/>
      <c r="K589" s="171" t="n"/>
      <c r="L589" s="171" t="n"/>
      <c r="M589" s="171" t="n"/>
      <c r="N589" s="171" t="n"/>
      <c r="O589" s="171" t="n"/>
      <c r="P589" s="171" t="n"/>
      <c r="Q589" s="171" t="n"/>
      <c r="R589" s="172">
        <f>_xlfn.CEILING.MATH(SUM(I589:P589)*Q589)</f>
        <v/>
      </c>
      <c r="S589" s="173">
        <f>IF(S$3="YES",$R589*S$4/100,0)</f>
        <v/>
      </c>
      <c r="T589" s="173">
        <f>IF(T$3="YES",$R589*T$4/100,0)</f>
        <v/>
      </c>
      <c r="U589" s="173">
        <f>IF(U$3="YES",$R589*U$4/100,0)</f>
        <v/>
      </c>
      <c r="V589" s="173">
        <f>IF(V$3="YES",$R589*V$4/100,0)</f>
        <v/>
      </c>
      <c r="W589" s="173">
        <f>IF(W$3="YES",$R589*W$4/100,0)</f>
        <v/>
      </c>
      <c r="X589" s="173">
        <f>IF(X$3="YES",$R589*X$4/100,0)</f>
        <v/>
      </c>
      <c r="Y589" s="173">
        <f>IF(Y$3="YES",$R589*Y$4/100,0)</f>
        <v/>
      </c>
      <c r="Z589" s="173">
        <f>IF(Z$3="YES",$R589*Z$4/100,0)</f>
        <v/>
      </c>
      <c r="AA589" s="173">
        <f>IF(AA$3="YES",$R589*AA$4/100,0)</f>
        <v/>
      </c>
      <c r="AB589" s="173">
        <f>IF(AB$3="YES",$R589*AB$4/100,0)</f>
        <v/>
      </c>
      <c r="AC589" s="173">
        <f>$R589*AC$4/100</f>
        <v/>
      </c>
      <c r="AD589" s="172">
        <f>SUM(S589:AC589)</f>
        <v/>
      </c>
      <c r="AE589" s="172">
        <f>R589+AD589</f>
        <v/>
      </c>
      <c r="AF589" s="172">
        <f>IF(E589="Make",AE589,AE589/2)</f>
        <v/>
      </c>
      <c r="AG589" s="172">
        <f>((AF589-MOD(AF589,8))/8)+(IF(MOD(AF589,8)=0,0,IF(MOD(AF589,8)&gt;4,1,0.5)))</f>
        <v/>
      </c>
      <c r="AH589" s="174" t="n"/>
      <c r="AI589" s="174" t="n"/>
      <c r="AJ589" s="175">
        <f>ROUNDUP((AH589+AI589+AG589)/3,0)</f>
        <v/>
      </c>
      <c r="AK589" s="47" t="n"/>
    </row>
    <row r="590" ht="15" customHeight="1">
      <c r="A590" s="83" t="n"/>
      <c r="B590" s="49" t="n"/>
      <c r="C590" s="49" t="n"/>
      <c r="D590" s="49" t="n"/>
      <c r="E590" s="43" t="n"/>
      <c r="F590" s="43" t="n"/>
      <c r="G590" s="44" t="n"/>
      <c r="H590" s="45" t="n"/>
      <c r="I590" s="171" t="n"/>
      <c r="J590" s="171" t="n"/>
      <c r="K590" s="171" t="n"/>
      <c r="L590" s="171" t="n"/>
      <c r="M590" s="171" t="n"/>
      <c r="N590" s="171" t="n"/>
      <c r="O590" s="171" t="n"/>
      <c r="P590" s="171" t="n"/>
      <c r="Q590" s="171" t="n"/>
      <c r="R590" s="172">
        <f>_xlfn.CEILING.MATH(SUM(I590:P590)*Q590)</f>
        <v/>
      </c>
      <c r="S590" s="173">
        <f>IF(S$3="YES",$R590*S$4/100,0)</f>
        <v/>
      </c>
      <c r="T590" s="173">
        <f>IF(T$3="YES",$R590*T$4/100,0)</f>
        <v/>
      </c>
      <c r="U590" s="173">
        <f>IF(U$3="YES",$R590*U$4/100,0)</f>
        <v/>
      </c>
      <c r="V590" s="173">
        <f>IF(V$3="YES",$R590*V$4/100,0)</f>
        <v/>
      </c>
      <c r="W590" s="173">
        <f>IF(W$3="YES",$R590*W$4/100,0)</f>
        <v/>
      </c>
      <c r="X590" s="173">
        <f>IF(X$3="YES",$R590*X$4/100,0)</f>
        <v/>
      </c>
      <c r="Y590" s="173">
        <f>IF(Y$3="YES",$R590*Y$4/100,0)</f>
        <v/>
      </c>
      <c r="Z590" s="173">
        <f>IF(Z$3="YES",$R590*Z$4/100,0)</f>
        <v/>
      </c>
      <c r="AA590" s="173">
        <f>IF(AA$3="YES",$R590*AA$4/100,0)</f>
        <v/>
      </c>
      <c r="AB590" s="173">
        <f>IF(AB$3="YES",$R590*AB$4/100,0)</f>
        <v/>
      </c>
      <c r="AC590" s="173">
        <f>$R590*AC$4/100</f>
        <v/>
      </c>
      <c r="AD590" s="172">
        <f>SUM(S590:AC590)</f>
        <v/>
      </c>
      <c r="AE590" s="172">
        <f>R590+AD590</f>
        <v/>
      </c>
      <c r="AF590" s="172">
        <f>IF(E590="Make",AE590,AE590/2)</f>
        <v/>
      </c>
      <c r="AG590" s="172">
        <f>((AF590-MOD(AF590,8))/8)+(IF(MOD(AF590,8)=0,0,IF(MOD(AF590,8)&gt;4,1,0.5)))</f>
        <v/>
      </c>
      <c r="AH590" s="174" t="n"/>
      <c r="AI590" s="174" t="n"/>
      <c r="AJ590" s="175">
        <f>ROUNDUP((AH590+AI590+AG590)/3,0)</f>
        <v/>
      </c>
      <c r="AK590" s="47" t="n"/>
    </row>
    <row r="591" ht="15" customHeight="1">
      <c r="A591" s="83" t="n"/>
      <c r="B591" s="49" t="n"/>
      <c r="C591" s="49" t="n"/>
      <c r="D591" s="49" t="n"/>
      <c r="E591" s="43" t="n"/>
      <c r="F591" s="43" t="n"/>
      <c r="G591" s="44" t="n"/>
      <c r="H591" s="45" t="n"/>
      <c r="I591" s="171" t="n"/>
      <c r="J591" s="171" t="n"/>
      <c r="K591" s="171" t="n"/>
      <c r="L591" s="171" t="n"/>
      <c r="M591" s="171" t="n"/>
      <c r="N591" s="171" t="n"/>
      <c r="O591" s="171" t="n"/>
      <c r="P591" s="171" t="n"/>
      <c r="Q591" s="171" t="n"/>
      <c r="R591" s="172">
        <f>_xlfn.CEILING.MATH(SUM(I591:P591)*Q591)</f>
        <v/>
      </c>
      <c r="S591" s="173">
        <f>IF(S$3="YES",$R591*S$4/100,0)</f>
        <v/>
      </c>
      <c r="T591" s="173">
        <f>IF(T$3="YES",$R591*T$4/100,0)</f>
        <v/>
      </c>
      <c r="U591" s="173">
        <f>IF(U$3="YES",$R591*U$4/100,0)</f>
        <v/>
      </c>
      <c r="V591" s="173">
        <f>IF(V$3="YES",$R591*V$4/100,0)</f>
        <v/>
      </c>
      <c r="W591" s="173">
        <f>IF(W$3="YES",$R591*W$4/100,0)</f>
        <v/>
      </c>
      <c r="X591" s="173">
        <f>IF(X$3="YES",$R591*X$4/100,0)</f>
        <v/>
      </c>
      <c r="Y591" s="173">
        <f>IF(Y$3="YES",$R591*Y$4/100,0)</f>
        <v/>
      </c>
      <c r="Z591" s="173">
        <f>IF(Z$3="YES",$R591*Z$4/100,0)</f>
        <v/>
      </c>
      <c r="AA591" s="173">
        <f>IF(AA$3="YES",$R591*AA$4/100,0)</f>
        <v/>
      </c>
      <c r="AB591" s="173">
        <f>IF(AB$3="YES",$R591*AB$4/100,0)</f>
        <v/>
      </c>
      <c r="AC591" s="173">
        <f>$R591*AC$4/100</f>
        <v/>
      </c>
      <c r="AD591" s="172">
        <f>SUM(S591:AC591)</f>
        <v/>
      </c>
      <c r="AE591" s="172">
        <f>R591+AD591</f>
        <v/>
      </c>
      <c r="AF591" s="172">
        <f>IF(E591="Make",AE591,AE591/2)</f>
        <v/>
      </c>
      <c r="AG591" s="172">
        <f>((AF591-MOD(AF591,8))/8)+(IF(MOD(AF591,8)=0,0,IF(MOD(AF591,8)&gt;4,1,0.5)))</f>
        <v/>
      </c>
      <c r="AH591" s="174" t="n"/>
      <c r="AI591" s="174" t="n"/>
      <c r="AJ591" s="175">
        <f>ROUNDUP((AH591+AI591+AG591)/3,0)</f>
        <v/>
      </c>
      <c r="AK591" s="47" t="n"/>
    </row>
    <row r="592" ht="15" customHeight="1">
      <c r="A592" s="83" t="n"/>
      <c r="B592" s="49" t="n"/>
      <c r="C592" s="49" t="n"/>
      <c r="D592" s="49" t="n"/>
      <c r="E592" s="43" t="n"/>
      <c r="F592" s="43" t="n"/>
      <c r="G592" s="44" t="n"/>
      <c r="H592" s="45" t="n"/>
      <c r="I592" s="171" t="n"/>
      <c r="J592" s="171" t="n"/>
      <c r="K592" s="171" t="n"/>
      <c r="L592" s="171" t="n"/>
      <c r="M592" s="171" t="n"/>
      <c r="N592" s="171" t="n"/>
      <c r="O592" s="171" t="n"/>
      <c r="P592" s="171" t="n"/>
      <c r="Q592" s="171" t="n"/>
      <c r="R592" s="172">
        <f>_xlfn.CEILING.MATH(SUM(I592:P592)*Q592)</f>
        <v/>
      </c>
      <c r="S592" s="173">
        <f>IF(S$3="YES",$R592*S$4/100,0)</f>
        <v/>
      </c>
      <c r="T592" s="173">
        <f>IF(T$3="YES",$R592*T$4/100,0)</f>
        <v/>
      </c>
      <c r="U592" s="173">
        <f>IF(U$3="YES",$R592*U$4/100,0)</f>
        <v/>
      </c>
      <c r="V592" s="173">
        <f>IF(V$3="YES",$R592*V$4/100,0)</f>
        <v/>
      </c>
      <c r="W592" s="173">
        <f>IF(W$3="YES",$R592*W$4/100,0)</f>
        <v/>
      </c>
      <c r="X592" s="173">
        <f>IF(X$3="YES",$R592*X$4/100,0)</f>
        <v/>
      </c>
      <c r="Y592" s="173">
        <f>IF(Y$3="YES",$R592*Y$4/100,0)</f>
        <v/>
      </c>
      <c r="Z592" s="173">
        <f>IF(Z$3="YES",$R592*Z$4/100,0)</f>
        <v/>
      </c>
      <c r="AA592" s="173">
        <f>IF(AA$3="YES",$R592*AA$4/100,0)</f>
        <v/>
      </c>
      <c r="AB592" s="173">
        <f>IF(AB$3="YES",$R592*AB$4/100,0)</f>
        <v/>
      </c>
      <c r="AC592" s="173">
        <f>$R592*AC$4/100</f>
        <v/>
      </c>
      <c r="AD592" s="172">
        <f>SUM(S592:AC592)</f>
        <v/>
      </c>
      <c r="AE592" s="172">
        <f>R592+AD592</f>
        <v/>
      </c>
      <c r="AF592" s="172">
        <f>IF(E592="Make",AE592,AE592/2)</f>
        <v/>
      </c>
      <c r="AG592" s="172">
        <f>((AF592-MOD(AF592,8))/8)+(IF(MOD(AF592,8)=0,0,IF(MOD(AF592,8)&gt;4,1,0.5)))</f>
        <v/>
      </c>
      <c r="AH592" s="174" t="n"/>
      <c r="AI592" s="174" t="n"/>
      <c r="AJ592" s="175">
        <f>ROUNDUP((AH592+AI592+AG592)/3,0)</f>
        <v/>
      </c>
      <c r="AK592" s="47" t="n"/>
    </row>
    <row r="593" ht="15" customHeight="1">
      <c r="A593" s="83" t="n"/>
      <c r="B593" s="49" t="n"/>
      <c r="C593" s="49" t="n"/>
      <c r="D593" s="49" t="n"/>
      <c r="E593" s="43" t="n"/>
      <c r="F593" s="43" t="n"/>
      <c r="G593" s="44" t="n"/>
      <c r="H593" s="45" t="n"/>
      <c r="I593" s="171" t="n"/>
      <c r="J593" s="171" t="n"/>
      <c r="K593" s="171" t="n"/>
      <c r="L593" s="171" t="n"/>
      <c r="M593" s="171" t="n"/>
      <c r="N593" s="171" t="n"/>
      <c r="O593" s="171" t="n"/>
      <c r="P593" s="171" t="n"/>
      <c r="Q593" s="171" t="n"/>
      <c r="R593" s="172">
        <f>_xlfn.CEILING.MATH(SUM(I593:P593)*Q593)</f>
        <v/>
      </c>
      <c r="S593" s="173">
        <f>IF(S$3="YES",$R593*S$4/100,0)</f>
        <v/>
      </c>
      <c r="T593" s="173">
        <f>IF(T$3="YES",$R593*T$4/100,0)</f>
        <v/>
      </c>
      <c r="U593" s="173">
        <f>IF(U$3="YES",$R593*U$4/100,0)</f>
        <v/>
      </c>
      <c r="V593" s="173">
        <f>IF(V$3="YES",$R593*V$4/100,0)</f>
        <v/>
      </c>
      <c r="W593" s="173">
        <f>IF(W$3="YES",$R593*W$4/100,0)</f>
        <v/>
      </c>
      <c r="X593" s="173">
        <f>IF(X$3="YES",$R593*X$4/100,0)</f>
        <v/>
      </c>
      <c r="Y593" s="173">
        <f>IF(Y$3="YES",$R593*Y$4/100,0)</f>
        <v/>
      </c>
      <c r="Z593" s="173">
        <f>IF(Z$3="YES",$R593*Z$4/100,0)</f>
        <v/>
      </c>
      <c r="AA593" s="173">
        <f>IF(AA$3="YES",$R593*AA$4/100,0)</f>
        <v/>
      </c>
      <c r="AB593" s="173">
        <f>IF(AB$3="YES",$R593*AB$4/100,0)</f>
        <v/>
      </c>
      <c r="AC593" s="173">
        <f>$R593*AC$4/100</f>
        <v/>
      </c>
      <c r="AD593" s="172">
        <f>SUM(S593:AC593)</f>
        <v/>
      </c>
      <c r="AE593" s="172">
        <f>R593+AD593</f>
        <v/>
      </c>
      <c r="AF593" s="172">
        <f>IF(E593="Make",AE593,AE593/2)</f>
        <v/>
      </c>
      <c r="AG593" s="172">
        <f>((AF593-MOD(AF593,8))/8)+(IF(MOD(AF593,8)=0,0,IF(MOD(AF593,8)&gt;4,1,0.5)))</f>
        <v/>
      </c>
      <c r="AH593" s="174" t="n"/>
      <c r="AI593" s="174" t="n"/>
      <c r="AJ593" s="175">
        <f>ROUNDUP((AH593+AI593+AG593)/3,0)</f>
        <v/>
      </c>
      <c r="AK593" s="47" t="n"/>
    </row>
    <row r="594" ht="15" customHeight="1">
      <c r="A594" s="83" t="n"/>
      <c r="B594" s="49" t="n"/>
      <c r="C594" s="49" t="n"/>
      <c r="D594" s="49" t="n"/>
      <c r="E594" s="43" t="n"/>
      <c r="F594" s="43" t="n"/>
      <c r="G594" s="44" t="n"/>
      <c r="H594" s="45" t="n"/>
      <c r="I594" s="171" t="n"/>
      <c r="J594" s="171" t="n"/>
      <c r="K594" s="171" t="n"/>
      <c r="L594" s="171" t="n"/>
      <c r="M594" s="171" t="n"/>
      <c r="N594" s="171" t="n"/>
      <c r="O594" s="171" t="n"/>
      <c r="P594" s="171" t="n"/>
      <c r="Q594" s="171" t="n"/>
      <c r="R594" s="172">
        <f>_xlfn.CEILING.MATH(SUM(I594:P594)*Q594)</f>
        <v/>
      </c>
      <c r="S594" s="173">
        <f>IF(S$3="YES",$R594*S$4/100,0)</f>
        <v/>
      </c>
      <c r="T594" s="173">
        <f>IF(T$3="YES",$R594*T$4/100,0)</f>
        <v/>
      </c>
      <c r="U594" s="173">
        <f>IF(U$3="YES",$R594*U$4/100,0)</f>
        <v/>
      </c>
      <c r="V594" s="173">
        <f>IF(V$3="YES",$R594*V$4/100,0)</f>
        <v/>
      </c>
      <c r="W594" s="173">
        <f>IF(W$3="YES",$R594*W$4/100,0)</f>
        <v/>
      </c>
      <c r="X594" s="173">
        <f>IF(X$3="YES",$R594*X$4/100,0)</f>
        <v/>
      </c>
      <c r="Y594" s="173">
        <f>IF(Y$3="YES",$R594*Y$4/100,0)</f>
        <v/>
      </c>
      <c r="Z594" s="173">
        <f>IF(Z$3="YES",$R594*Z$4/100,0)</f>
        <v/>
      </c>
      <c r="AA594" s="173">
        <f>IF(AA$3="YES",$R594*AA$4/100,0)</f>
        <v/>
      </c>
      <c r="AB594" s="173">
        <f>IF(AB$3="YES",$R594*AB$4/100,0)</f>
        <v/>
      </c>
      <c r="AC594" s="173">
        <f>$R594*AC$4/100</f>
        <v/>
      </c>
      <c r="AD594" s="172">
        <f>SUM(S594:AC594)</f>
        <v/>
      </c>
      <c r="AE594" s="172">
        <f>R594+AD594</f>
        <v/>
      </c>
      <c r="AF594" s="172">
        <f>IF(E594="Make",AE594,AE594/2)</f>
        <v/>
      </c>
      <c r="AG594" s="172">
        <f>((AF594-MOD(AF594,8))/8)+(IF(MOD(AF594,8)=0,0,IF(MOD(AF594,8)&gt;4,1,0.5)))</f>
        <v/>
      </c>
      <c r="AH594" s="174" t="n"/>
      <c r="AI594" s="174" t="n"/>
      <c r="AJ594" s="175">
        <f>ROUNDUP((AH594+AI594+AG594)/3,0)</f>
        <v/>
      </c>
      <c r="AK594" s="47" t="n"/>
    </row>
    <row r="595" ht="15" customHeight="1">
      <c r="A595" s="83" t="n"/>
      <c r="B595" s="49" t="n"/>
      <c r="C595" s="49" t="n"/>
      <c r="D595" s="49" t="n"/>
      <c r="E595" s="43" t="n"/>
      <c r="F595" s="43" t="n"/>
      <c r="G595" s="44" t="n"/>
      <c r="H595" s="45" t="n"/>
      <c r="I595" s="171" t="n"/>
      <c r="J595" s="171" t="n"/>
      <c r="K595" s="171" t="n"/>
      <c r="L595" s="171" t="n"/>
      <c r="M595" s="171" t="n"/>
      <c r="N595" s="171" t="n"/>
      <c r="O595" s="171" t="n"/>
      <c r="P595" s="171" t="n"/>
      <c r="Q595" s="171" t="n"/>
      <c r="R595" s="172">
        <f>_xlfn.CEILING.MATH(SUM(I595:P595)*Q595)</f>
        <v/>
      </c>
      <c r="S595" s="173">
        <f>IF(S$3="YES",$R595*S$4/100,0)</f>
        <v/>
      </c>
      <c r="T595" s="173">
        <f>IF(T$3="YES",$R595*T$4/100,0)</f>
        <v/>
      </c>
      <c r="U595" s="173">
        <f>IF(U$3="YES",$R595*U$4/100,0)</f>
        <v/>
      </c>
      <c r="V595" s="173">
        <f>IF(V$3="YES",$R595*V$4/100,0)</f>
        <v/>
      </c>
      <c r="W595" s="173">
        <f>IF(W$3="YES",$R595*W$4/100,0)</f>
        <v/>
      </c>
      <c r="X595" s="173">
        <f>IF(X$3="YES",$R595*X$4/100,0)</f>
        <v/>
      </c>
      <c r="Y595" s="173">
        <f>IF(Y$3="YES",$R595*Y$4/100,0)</f>
        <v/>
      </c>
      <c r="Z595" s="173">
        <f>IF(Z$3="YES",$R595*Z$4/100,0)</f>
        <v/>
      </c>
      <c r="AA595" s="173">
        <f>IF(AA$3="YES",$R595*AA$4/100,0)</f>
        <v/>
      </c>
      <c r="AB595" s="173">
        <f>IF(AB$3="YES",$R595*AB$4/100,0)</f>
        <v/>
      </c>
      <c r="AC595" s="173">
        <f>$R595*AC$4/100</f>
        <v/>
      </c>
      <c r="AD595" s="172">
        <f>SUM(S595:AC595)</f>
        <v/>
      </c>
      <c r="AE595" s="172">
        <f>R595+AD595</f>
        <v/>
      </c>
      <c r="AF595" s="172">
        <f>IF(E595="Make",AE595,AE595/2)</f>
        <v/>
      </c>
      <c r="AG595" s="172">
        <f>((AF595-MOD(AF595,8))/8)+(IF(MOD(AF595,8)=0,0,IF(MOD(AF595,8)&gt;4,1,0.5)))</f>
        <v/>
      </c>
      <c r="AH595" s="174" t="n"/>
      <c r="AI595" s="174" t="n"/>
      <c r="AJ595" s="175">
        <f>ROUNDUP((AH595+AI595+AG595)/3,0)</f>
        <v/>
      </c>
      <c r="AK595" s="47" t="n"/>
    </row>
    <row r="596" ht="15" customHeight="1">
      <c r="A596" s="83" t="n"/>
      <c r="B596" s="49" t="n"/>
      <c r="C596" s="49" t="n"/>
      <c r="D596" s="49" t="n"/>
      <c r="E596" s="43" t="n"/>
      <c r="F596" s="43" t="n"/>
      <c r="G596" s="44" t="n"/>
      <c r="H596" s="45" t="n"/>
      <c r="I596" s="171" t="n"/>
      <c r="J596" s="171" t="n"/>
      <c r="K596" s="171" t="n"/>
      <c r="L596" s="171" t="n"/>
      <c r="M596" s="171" t="n"/>
      <c r="N596" s="171" t="n"/>
      <c r="O596" s="171" t="n"/>
      <c r="P596" s="171" t="n"/>
      <c r="Q596" s="171" t="n"/>
      <c r="R596" s="172">
        <f>_xlfn.CEILING.MATH(SUM(I596:P596)*Q596)</f>
        <v/>
      </c>
      <c r="S596" s="173">
        <f>IF(S$3="YES",$R596*S$4/100,0)</f>
        <v/>
      </c>
      <c r="T596" s="173">
        <f>IF(T$3="YES",$R596*T$4/100,0)</f>
        <v/>
      </c>
      <c r="U596" s="173">
        <f>IF(U$3="YES",$R596*U$4/100,0)</f>
        <v/>
      </c>
      <c r="V596" s="173">
        <f>IF(V$3="YES",$R596*V$4/100,0)</f>
        <v/>
      </c>
      <c r="W596" s="173">
        <f>IF(W$3="YES",$R596*W$4/100,0)</f>
        <v/>
      </c>
      <c r="X596" s="173">
        <f>IF(X$3="YES",$R596*X$4/100,0)</f>
        <v/>
      </c>
      <c r="Y596" s="173">
        <f>IF(Y$3="YES",$R596*Y$4/100,0)</f>
        <v/>
      </c>
      <c r="Z596" s="173">
        <f>IF(Z$3="YES",$R596*Z$4/100,0)</f>
        <v/>
      </c>
      <c r="AA596" s="173">
        <f>IF(AA$3="YES",$R596*AA$4/100,0)</f>
        <v/>
      </c>
      <c r="AB596" s="173">
        <f>IF(AB$3="YES",$R596*AB$4/100,0)</f>
        <v/>
      </c>
      <c r="AC596" s="173">
        <f>$R596*AC$4/100</f>
        <v/>
      </c>
      <c r="AD596" s="172">
        <f>SUM(S596:AC596)</f>
        <v/>
      </c>
      <c r="AE596" s="172">
        <f>R596+AD596</f>
        <v/>
      </c>
      <c r="AF596" s="172">
        <f>IF(E596="Make",AE596,AE596/2)</f>
        <v/>
      </c>
      <c r="AG596" s="172">
        <f>((AF596-MOD(AF596,8))/8)+(IF(MOD(AF596,8)=0,0,IF(MOD(AF596,8)&gt;4,1,0.5)))</f>
        <v/>
      </c>
      <c r="AH596" s="174" t="n"/>
      <c r="AI596" s="174" t="n"/>
      <c r="AJ596" s="175">
        <f>ROUNDUP((AH596+AI596+AG596)/3,0)</f>
        <v/>
      </c>
      <c r="AK596" s="47" t="n"/>
    </row>
    <row r="597" ht="15" customHeight="1">
      <c r="A597" s="83" t="n"/>
      <c r="B597" s="49" t="n"/>
      <c r="C597" s="49" t="n"/>
      <c r="D597" s="49" t="n"/>
      <c r="E597" s="43" t="n"/>
      <c r="F597" s="43" t="n"/>
      <c r="G597" s="44" t="n"/>
      <c r="H597" s="45" t="n"/>
      <c r="I597" s="171" t="n"/>
      <c r="J597" s="171" t="n"/>
      <c r="K597" s="171" t="n"/>
      <c r="L597" s="171" t="n"/>
      <c r="M597" s="171" t="n"/>
      <c r="N597" s="171" t="n"/>
      <c r="O597" s="171" t="n"/>
      <c r="P597" s="171" t="n"/>
      <c r="Q597" s="171" t="n"/>
      <c r="R597" s="172">
        <f>_xlfn.CEILING.MATH(SUM(I597:P597)*Q597)</f>
        <v/>
      </c>
      <c r="S597" s="173">
        <f>IF(S$3="YES",$R597*S$4/100,0)</f>
        <v/>
      </c>
      <c r="T597" s="173">
        <f>IF(T$3="YES",$R597*T$4/100,0)</f>
        <v/>
      </c>
      <c r="U597" s="173">
        <f>IF(U$3="YES",$R597*U$4/100,0)</f>
        <v/>
      </c>
      <c r="V597" s="173">
        <f>IF(V$3="YES",$R597*V$4/100,0)</f>
        <v/>
      </c>
      <c r="W597" s="173">
        <f>IF(W$3="YES",$R597*W$4/100,0)</f>
        <v/>
      </c>
      <c r="X597" s="173">
        <f>IF(X$3="YES",$R597*X$4/100,0)</f>
        <v/>
      </c>
      <c r="Y597" s="173">
        <f>IF(Y$3="YES",$R597*Y$4/100,0)</f>
        <v/>
      </c>
      <c r="Z597" s="173">
        <f>IF(Z$3="YES",$R597*Z$4/100,0)</f>
        <v/>
      </c>
      <c r="AA597" s="173">
        <f>IF(AA$3="YES",$R597*AA$4/100,0)</f>
        <v/>
      </c>
      <c r="AB597" s="173">
        <f>IF(AB$3="YES",$R597*AB$4/100,0)</f>
        <v/>
      </c>
      <c r="AC597" s="173">
        <f>$R597*AC$4/100</f>
        <v/>
      </c>
      <c r="AD597" s="172">
        <f>SUM(S597:AC597)</f>
        <v/>
      </c>
      <c r="AE597" s="172">
        <f>R597+AD597</f>
        <v/>
      </c>
      <c r="AF597" s="172">
        <f>IF(E597="Make",AE597,AE597/2)</f>
        <v/>
      </c>
      <c r="AG597" s="172">
        <f>((AF597-MOD(AF597,8))/8)+(IF(MOD(AF597,8)=0,0,IF(MOD(AF597,8)&gt;4,1,0.5)))</f>
        <v/>
      </c>
      <c r="AH597" s="174" t="n"/>
      <c r="AI597" s="174" t="n"/>
      <c r="AJ597" s="175">
        <f>ROUNDUP((AH597+AI597+AG597)/3,0)</f>
        <v/>
      </c>
      <c r="AK597" s="47" t="n"/>
    </row>
    <row r="598" ht="15" customHeight="1">
      <c r="A598" s="83" t="n"/>
      <c r="B598" s="49" t="n"/>
      <c r="C598" s="49" t="n"/>
      <c r="D598" s="49" t="n"/>
      <c r="E598" s="43" t="n"/>
      <c r="F598" s="43" t="n"/>
      <c r="G598" s="44" t="n"/>
      <c r="H598" s="45" t="n"/>
      <c r="I598" s="171" t="n"/>
      <c r="J598" s="171" t="n"/>
      <c r="K598" s="171" t="n"/>
      <c r="L598" s="171" t="n"/>
      <c r="M598" s="171" t="n"/>
      <c r="N598" s="171" t="n"/>
      <c r="O598" s="171" t="n"/>
      <c r="P598" s="171" t="n"/>
      <c r="Q598" s="171" t="n"/>
      <c r="R598" s="172">
        <f>_xlfn.CEILING.MATH(SUM(I598:P598)*Q598)</f>
        <v/>
      </c>
      <c r="S598" s="173">
        <f>IF(S$3="YES",$R598*S$4/100,0)</f>
        <v/>
      </c>
      <c r="T598" s="173">
        <f>IF(T$3="YES",$R598*T$4/100,0)</f>
        <v/>
      </c>
      <c r="U598" s="173">
        <f>IF(U$3="YES",$R598*U$4/100,0)</f>
        <v/>
      </c>
      <c r="V598" s="173">
        <f>IF(V$3="YES",$R598*V$4/100,0)</f>
        <v/>
      </c>
      <c r="W598" s="173">
        <f>IF(W$3="YES",$R598*W$4/100,0)</f>
        <v/>
      </c>
      <c r="X598" s="173">
        <f>IF(X$3="YES",$R598*X$4/100,0)</f>
        <v/>
      </c>
      <c r="Y598" s="173">
        <f>IF(Y$3="YES",$R598*Y$4/100,0)</f>
        <v/>
      </c>
      <c r="Z598" s="173">
        <f>IF(Z$3="YES",$R598*Z$4/100,0)</f>
        <v/>
      </c>
      <c r="AA598" s="173">
        <f>IF(AA$3="YES",$R598*AA$4/100,0)</f>
        <v/>
      </c>
      <c r="AB598" s="173">
        <f>IF(AB$3="YES",$R598*AB$4/100,0)</f>
        <v/>
      </c>
      <c r="AC598" s="173">
        <f>$R598*AC$4/100</f>
        <v/>
      </c>
      <c r="AD598" s="172">
        <f>SUM(S598:AC598)</f>
        <v/>
      </c>
      <c r="AE598" s="172">
        <f>R598+AD598</f>
        <v/>
      </c>
      <c r="AF598" s="172">
        <f>IF(E598="Make",AE598,AE598/2)</f>
        <v/>
      </c>
      <c r="AG598" s="172">
        <f>((AF598-MOD(AF598,8))/8)+(IF(MOD(AF598,8)=0,0,IF(MOD(AF598,8)&gt;4,1,0.5)))</f>
        <v/>
      </c>
      <c r="AH598" s="174" t="n"/>
      <c r="AI598" s="174" t="n"/>
      <c r="AJ598" s="175">
        <f>ROUNDUP((AH598+AI598+AG598)/3,0)</f>
        <v/>
      </c>
      <c r="AK598" s="47" t="n"/>
    </row>
    <row r="599" ht="15" customHeight="1">
      <c r="A599" s="83" t="n"/>
      <c r="B599" s="49" t="n"/>
      <c r="C599" s="49" t="n"/>
      <c r="D599" s="49" t="n"/>
      <c r="E599" s="43" t="n"/>
      <c r="F599" s="43" t="n"/>
      <c r="G599" s="44" t="n"/>
      <c r="H599" s="45" t="n"/>
      <c r="I599" s="171" t="n"/>
      <c r="J599" s="171" t="n"/>
      <c r="K599" s="171" t="n"/>
      <c r="L599" s="171" t="n"/>
      <c r="M599" s="171" t="n"/>
      <c r="N599" s="171" t="n"/>
      <c r="O599" s="171" t="n"/>
      <c r="P599" s="171" t="n"/>
      <c r="Q599" s="171" t="n"/>
      <c r="R599" s="172">
        <f>_xlfn.CEILING.MATH(SUM(I599:P599)*Q599)</f>
        <v/>
      </c>
      <c r="S599" s="173">
        <f>IF(S$3="YES",$R599*S$4/100,0)</f>
        <v/>
      </c>
      <c r="T599" s="173">
        <f>IF(T$3="YES",$R599*T$4/100,0)</f>
        <v/>
      </c>
      <c r="U599" s="173">
        <f>IF(U$3="YES",$R599*U$4/100,0)</f>
        <v/>
      </c>
      <c r="V599" s="173">
        <f>IF(V$3="YES",$R599*V$4/100,0)</f>
        <v/>
      </c>
      <c r="W599" s="173">
        <f>IF(W$3="YES",$R599*W$4/100,0)</f>
        <v/>
      </c>
      <c r="X599" s="173">
        <f>IF(X$3="YES",$R599*X$4/100,0)</f>
        <v/>
      </c>
      <c r="Y599" s="173">
        <f>IF(Y$3="YES",$R599*Y$4/100,0)</f>
        <v/>
      </c>
      <c r="Z599" s="173">
        <f>IF(Z$3="YES",$R599*Z$4/100,0)</f>
        <v/>
      </c>
      <c r="AA599" s="173">
        <f>IF(AA$3="YES",$R599*AA$4/100,0)</f>
        <v/>
      </c>
      <c r="AB599" s="173">
        <f>IF(AB$3="YES",$R599*AB$4/100,0)</f>
        <v/>
      </c>
      <c r="AC599" s="173">
        <f>$R599*AC$4/100</f>
        <v/>
      </c>
      <c r="AD599" s="172">
        <f>SUM(S599:AC599)</f>
        <v/>
      </c>
      <c r="AE599" s="172">
        <f>R599+AD599</f>
        <v/>
      </c>
      <c r="AF599" s="172">
        <f>IF(E599="Make",AE599,AE599/2)</f>
        <v/>
      </c>
      <c r="AG599" s="172">
        <f>((AF599-MOD(AF599,8))/8)+(IF(MOD(AF599,8)=0,0,IF(MOD(AF599,8)&gt;4,1,0.5)))</f>
        <v/>
      </c>
      <c r="AH599" s="174" t="n"/>
      <c r="AI599" s="174" t="n"/>
      <c r="AJ599" s="175">
        <f>ROUNDUP((AH599+AI599+AG599)/3,0)</f>
        <v/>
      </c>
      <c r="AK599" s="47" t="n"/>
    </row>
    <row r="600" ht="15" customHeight="1">
      <c r="A600" s="83" t="n"/>
      <c r="B600" s="49" t="n"/>
      <c r="C600" s="49" t="n"/>
      <c r="D600" s="49" t="n"/>
      <c r="E600" s="43" t="n"/>
      <c r="F600" s="43" t="n"/>
      <c r="G600" s="44" t="n"/>
      <c r="H600" s="45" t="n"/>
      <c r="I600" s="171" t="n"/>
      <c r="J600" s="171" t="n"/>
      <c r="K600" s="171" t="n"/>
      <c r="L600" s="171" t="n"/>
      <c r="M600" s="171" t="n"/>
      <c r="N600" s="171" t="n"/>
      <c r="O600" s="171" t="n"/>
      <c r="P600" s="171" t="n"/>
      <c r="Q600" s="171" t="n"/>
      <c r="R600" s="172">
        <f>_xlfn.CEILING.MATH(SUM(I600:P600)*Q600)</f>
        <v/>
      </c>
      <c r="S600" s="173">
        <f>IF(S$3="YES",$R600*S$4/100,0)</f>
        <v/>
      </c>
      <c r="T600" s="173">
        <f>IF(T$3="YES",$R600*T$4/100,0)</f>
        <v/>
      </c>
      <c r="U600" s="173">
        <f>IF(U$3="YES",$R600*U$4/100,0)</f>
        <v/>
      </c>
      <c r="V600" s="173">
        <f>IF(V$3="YES",$R600*V$4/100,0)</f>
        <v/>
      </c>
      <c r="W600" s="173">
        <f>IF(W$3="YES",$R600*W$4/100,0)</f>
        <v/>
      </c>
      <c r="X600" s="173">
        <f>IF(X$3="YES",$R600*X$4/100,0)</f>
        <v/>
      </c>
      <c r="Y600" s="173">
        <f>IF(Y$3="YES",$R600*Y$4/100,0)</f>
        <v/>
      </c>
      <c r="Z600" s="173">
        <f>IF(Z$3="YES",$R600*Z$4/100,0)</f>
        <v/>
      </c>
      <c r="AA600" s="173">
        <f>IF(AA$3="YES",$R600*AA$4/100,0)</f>
        <v/>
      </c>
      <c r="AB600" s="173">
        <f>IF(AB$3="YES",$R600*AB$4/100,0)</f>
        <v/>
      </c>
      <c r="AC600" s="173">
        <f>$R600*AC$4/100</f>
        <v/>
      </c>
      <c r="AD600" s="172">
        <f>SUM(S600:AC600)</f>
        <v/>
      </c>
      <c r="AE600" s="172">
        <f>R600+AD600</f>
        <v/>
      </c>
      <c r="AF600" s="172">
        <f>IF(E600="Make",AE600,AE600/2)</f>
        <v/>
      </c>
      <c r="AG600" s="172">
        <f>((AF600-MOD(AF600,8))/8)+(IF(MOD(AF600,8)=0,0,IF(MOD(AF600,8)&gt;4,1,0.5)))</f>
        <v/>
      </c>
      <c r="AH600" s="174" t="n"/>
      <c r="AI600" s="174" t="n"/>
      <c r="AJ600" s="175">
        <f>ROUNDUP((AH600+AI600+AG600)/3,0)</f>
        <v/>
      </c>
      <c r="AK600" s="47" t="n"/>
    </row>
    <row r="601" ht="15" customHeight="1">
      <c r="A601" s="83" t="n"/>
      <c r="B601" s="49" t="n"/>
      <c r="C601" s="49" t="n"/>
      <c r="D601" s="49" t="n"/>
      <c r="E601" s="43" t="n"/>
      <c r="F601" s="43" t="n"/>
      <c r="G601" s="44" t="n"/>
      <c r="H601" s="45" t="n"/>
      <c r="I601" s="171" t="n"/>
      <c r="J601" s="171" t="n"/>
      <c r="K601" s="171" t="n"/>
      <c r="L601" s="171" t="n"/>
      <c r="M601" s="171" t="n"/>
      <c r="N601" s="171" t="n"/>
      <c r="O601" s="171" t="n"/>
      <c r="P601" s="171" t="n"/>
      <c r="Q601" s="171" t="n"/>
      <c r="R601" s="172">
        <f>_xlfn.CEILING.MATH(SUM(I601:P601)*Q601)</f>
        <v/>
      </c>
      <c r="S601" s="173">
        <f>IF(S$3="YES",$R601*S$4/100,0)</f>
        <v/>
      </c>
      <c r="T601" s="173">
        <f>IF(T$3="YES",$R601*T$4/100,0)</f>
        <v/>
      </c>
      <c r="U601" s="173">
        <f>IF(U$3="YES",$R601*U$4/100,0)</f>
        <v/>
      </c>
      <c r="V601" s="173">
        <f>IF(V$3="YES",$R601*V$4/100,0)</f>
        <v/>
      </c>
      <c r="W601" s="173">
        <f>IF(W$3="YES",$R601*W$4/100,0)</f>
        <v/>
      </c>
      <c r="X601" s="173">
        <f>IF(X$3="YES",$R601*X$4/100,0)</f>
        <v/>
      </c>
      <c r="Y601" s="173">
        <f>IF(Y$3="YES",$R601*Y$4/100,0)</f>
        <v/>
      </c>
      <c r="Z601" s="173">
        <f>IF(Z$3="YES",$R601*Z$4/100,0)</f>
        <v/>
      </c>
      <c r="AA601" s="173">
        <f>IF(AA$3="YES",$R601*AA$4/100,0)</f>
        <v/>
      </c>
      <c r="AB601" s="173">
        <f>IF(AB$3="YES",$R601*AB$4/100,0)</f>
        <v/>
      </c>
      <c r="AC601" s="173">
        <f>$R601*AC$4/100</f>
        <v/>
      </c>
      <c r="AD601" s="172">
        <f>SUM(S601:AC601)</f>
        <v/>
      </c>
      <c r="AE601" s="172">
        <f>R601+AD601</f>
        <v/>
      </c>
      <c r="AF601" s="172">
        <f>IF(E601="Make",AE601,AE601/2)</f>
        <v/>
      </c>
      <c r="AG601" s="172">
        <f>((AF601-MOD(AF601,8))/8)+(IF(MOD(AF601,8)=0,0,IF(MOD(AF601,8)&gt;4,1,0.5)))</f>
        <v/>
      </c>
      <c r="AH601" s="174" t="n"/>
      <c r="AI601" s="174" t="n"/>
      <c r="AJ601" s="175">
        <f>ROUNDUP((AH601+AI601+AG601)/3,0)</f>
        <v/>
      </c>
      <c r="AK601" s="47" t="n"/>
    </row>
    <row r="602" ht="15" customHeight="1">
      <c r="A602" s="83" t="n"/>
      <c r="B602" s="49" t="n"/>
      <c r="C602" s="49" t="n"/>
      <c r="D602" s="49" t="n"/>
      <c r="E602" s="43" t="n"/>
      <c r="F602" s="43" t="n"/>
      <c r="G602" s="44" t="n"/>
      <c r="H602" s="45" t="n"/>
      <c r="I602" s="171" t="n"/>
      <c r="J602" s="171" t="n"/>
      <c r="K602" s="171" t="n"/>
      <c r="L602" s="171" t="n"/>
      <c r="M602" s="171" t="n"/>
      <c r="N602" s="171" t="n"/>
      <c r="O602" s="171" t="n"/>
      <c r="P602" s="171" t="n"/>
      <c r="Q602" s="171" t="n"/>
      <c r="R602" s="172">
        <f>_xlfn.CEILING.MATH(SUM(I602:P602)*Q602)</f>
        <v/>
      </c>
      <c r="S602" s="173">
        <f>IF(S$3="YES",$R602*S$4/100,0)</f>
        <v/>
      </c>
      <c r="T602" s="173">
        <f>IF(T$3="YES",$R602*T$4/100,0)</f>
        <v/>
      </c>
      <c r="U602" s="173">
        <f>IF(U$3="YES",$R602*U$4/100,0)</f>
        <v/>
      </c>
      <c r="V602" s="173">
        <f>IF(V$3="YES",$R602*V$4/100,0)</f>
        <v/>
      </c>
      <c r="W602" s="173">
        <f>IF(W$3="YES",$R602*W$4/100,0)</f>
        <v/>
      </c>
      <c r="X602" s="173">
        <f>IF(X$3="YES",$R602*X$4/100,0)</f>
        <v/>
      </c>
      <c r="Y602" s="173">
        <f>IF(Y$3="YES",$R602*Y$4/100,0)</f>
        <v/>
      </c>
      <c r="Z602" s="173">
        <f>IF(Z$3="YES",$R602*Z$4/100,0)</f>
        <v/>
      </c>
      <c r="AA602" s="173">
        <f>IF(AA$3="YES",$R602*AA$4/100,0)</f>
        <v/>
      </c>
      <c r="AB602" s="173">
        <f>IF(AB$3="YES",$R602*AB$4/100,0)</f>
        <v/>
      </c>
      <c r="AC602" s="173">
        <f>$R602*AC$4/100</f>
        <v/>
      </c>
      <c r="AD602" s="172">
        <f>SUM(S602:AC602)</f>
        <v/>
      </c>
      <c r="AE602" s="172">
        <f>R602+AD602</f>
        <v/>
      </c>
      <c r="AF602" s="172">
        <f>IF(E602="Make",AE602,AE602/2)</f>
        <v/>
      </c>
      <c r="AG602" s="172">
        <f>((AF602-MOD(AF602,8))/8)+(IF(MOD(AF602,8)=0,0,IF(MOD(AF602,8)&gt;4,1,0.5)))</f>
        <v/>
      </c>
      <c r="AH602" s="174" t="n"/>
      <c r="AI602" s="174" t="n"/>
      <c r="AJ602" s="175">
        <f>ROUNDUP((AH602+AI602+AG602)/3,0)</f>
        <v/>
      </c>
      <c r="AK602" s="47" t="n"/>
    </row>
    <row r="603" ht="15" customHeight="1">
      <c r="A603" s="83" t="n"/>
      <c r="B603" s="49" t="n"/>
      <c r="C603" s="49" t="n"/>
      <c r="D603" s="49" t="n"/>
      <c r="E603" s="43" t="n"/>
      <c r="F603" s="43" t="n"/>
      <c r="G603" s="44" t="n"/>
      <c r="H603" s="45" t="n"/>
      <c r="I603" s="171" t="n"/>
      <c r="J603" s="171" t="n"/>
      <c r="K603" s="171" t="n"/>
      <c r="L603" s="171" t="n"/>
      <c r="M603" s="171" t="n"/>
      <c r="N603" s="171" t="n"/>
      <c r="O603" s="171" t="n"/>
      <c r="P603" s="171" t="n"/>
      <c r="Q603" s="171" t="n"/>
      <c r="R603" s="172">
        <f>_xlfn.CEILING.MATH(SUM(I603:P603)*Q603)</f>
        <v/>
      </c>
      <c r="S603" s="173">
        <f>IF(S$3="YES",$R603*S$4/100,0)</f>
        <v/>
      </c>
      <c r="T603" s="173">
        <f>IF(T$3="YES",$R603*T$4/100,0)</f>
        <v/>
      </c>
      <c r="U603" s="173">
        <f>IF(U$3="YES",$R603*U$4/100,0)</f>
        <v/>
      </c>
      <c r="V603" s="173">
        <f>IF(V$3="YES",$R603*V$4/100,0)</f>
        <v/>
      </c>
      <c r="W603" s="173">
        <f>IF(W$3="YES",$R603*W$4/100,0)</f>
        <v/>
      </c>
      <c r="X603" s="173">
        <f>IF(X$3="YES",$R603*X$4/100,0)</f>
        <v/>
      </c>
      <c r="Y603" s="173">
        <f>IF(Y$3="YES",$R603*Y$4/100,0)</f>
        <v/>
      </c>
      <c r="Z603" s="173">
        <f>IF(Z$3="YES",$R603*Z$4/100,0)</f>
        <v/>
      </c>
      <c r="AA603" s="173">
        <f>IF(AA$3="YES",$R603*AA$4/100,0)</f>
        <v/>
      </c>
      <c r="AB603" s="173">
        <f>IF(AB$3="YES",$R603*AB$4/100,0)</f>
        <v/>
      </c>
      <c r="AC603" s="173">
        <f>$R603*AC$4/100</f>
        <v/>
      </c>
      <c r="AD603" s="172">
        <f>SUM(S603:AC603)</f>
        <v/>
      </c>
      <c r="AE603" s="172">
        <f>R603+AD603</f>
        <v/>
      </c>
      <c r="AF603" s="172">
        <f>IF(E603="Make",AE603,AE603/2)</f>
        <v/>
      </c>
      <c r="AG603" s="172">
        <f>((AF603-MOD(AF603,8))/8)+(IF(MOD(AF603,8)=0,0,IF(MOD(AF603,8)&gt;4,1,0.5)))</f>
        <v/>
      </c>
      <c r="AH603" s="174" t="n"/>
      <c r="AI603" s="174" t="n"/>
      <c r="AJ603" s="175">
        <f>ROUNDUP((AH603+AI603+AG603)/3,0)</f>
        <v/>
      </c>
      <c r="AK603" s="47" t="n"/>
    </row>
    <row r="604" ht="15" customHeight="1">
      <c r="A604" s="83" t="n"/>
      <c r="B604" s="49" t="n"/>
      <c r="C604" s="49" t="n"/>
      <c r="D604" s="49" t="n"/>
      <c r="E604" s="43" t="n"/>
      <c r="F604" s="43" t="n"/>
      <c r="G604" s="44" t="n"/>
      <c r="H604" s="45" t="n"/>
      <c r="I604" s="171" t="n"/>
      <c r="J604" s="171" t="n"/>
      <c r="K604" s="171" t="n"/>
      <c r="L604" s="171" t="n"/>
      <c r="M604" s="171" t="n"/>
      <c r="N604" s="171" t="n"/>
      <c r="O604" s="171" t="n"/>
      <c r="P604" s="171" t="n"/>
      <c r="Q604" s="171" t="n"/>
      <c r="R604" s="172">
        <f>_xlfn.CEILING.MATH(SUM(I604:P604)*Q604)</f>
        <v/>
      </c>
      <c r="S604" s="173">
        <f>IF(S$3="YES",$R604*S$4/100,0)</f>
        <v/>
      </c>
      <c r="T604" s="173">
        <f>IF(T$3="YES",$R604*T$4/100,0)</f>
        <v/>
      </c>
      <c r="U604" s="173">
        <f>IF(U$3="YES",$R604*U$4/100,0)</f>
        <v/>
      </c>
      <c r="V604" s="173">
        <f>IF(V$3="YES",$R604*V$4/100,0)</f>
        <v/>
      </c>
      <c r="W604" s="173">
        <f>IF(W$3="YES",$R604*W$4/100,0)</f>
        <v/>
      </c>
      <c r="X604" s="173">
        <f>IF(X$3="YES",$R604*X$4/100,0)</f>
        <v/>
      </c>
      <c r="Y604" s="173">
        <f>IF(Y$3="YES",$R604*Y$4/100,0)</f>
        <v/>
      </c>
      <c r="Z604" s="173">
        <f>IF(Z$3="YES",$R604*Z$4/100,0)</f>
        <v/>
      </c>
      <c r="AA604" s="173">
        <f>IF(AA$3="YES",$R604*AA$4/100,0)</f>
        <v/>
      </c>
      <c r="AB604" s="173">
        <f>IF(AB$3="YES",$R604*AB$4/100,0)</f>
        <v/>
      </c>
      <c r="AC604" s="173">
        <f>$R604*AC$4/100</f>
        <v/>
      </c>
      <c r="AD604" s="172">
        <f>SUM(S604:AC604)</f>
        <v/>
      </c>
      <c r="AE604" s="172">
        <f>R604+AD604</f>
        <v/>
      </c>
      <c r="AF604" s="172">
        <f>IF(E604="Make",AE604,AE604/2)</f>
        <v/>
      </c>
      <c r="AG604" s="172">
        <f>((AF604-MOD(AF604,8))/8)+(IF(MOD(AF604,8)=0,0,IF(MOD(AF604,8)&gt;4,1,0.5)))</f>
        <v/>
      </c>
      <c r="AH604" s="174" t="n"/>
      <c r="AI604" s="174" t="n"/>
      <c r="AJ604" s="175">
        <f>ROUNDUP((AH604+AI604+AG604)/3,0)</f>
        <v/>
      </c>
      <c r="AK604" s="47" t="n"/>
    </row>
    <row r="605" ht="15" customHeight="1">
      <c r="A605" s="83" t="n"/>
      <c r="B605" s="49" t="n"/>
      <c r="C605" s="49" t="n"/>
      <c r="D605" s="49" t="n"/>
      <c r="E605" s="43" t="n"/>
      <c r="F605" s="43" t="n"/>
      <c r="G605" s="44" t="n"/>
      <c r="H605" s="45" t="n"/>
      <c r="I605" s="171" t="n"/>
      <c r="J605" s="171" t="n"/>
      <c r="K605" s="171" t="n"/>
      <c r="L605" s="171" t="n"/>
      <c r="M605" s="171" t="n"/>
      <c r="N605" s="171" t="n"/>
      <c r="O605" s="171" t="n"/>
      <c r="P605" s="171" t="n"/>
      <c r="Q605" s="171" t="n"/>
      <c r="R605" s="172">
        <f>_xlfn.CEILING.MATH(SUM(I605:P605)*Q605)</f>
        <v/>
      </c>
      <c r="S605" s="173">
        <f>IF(S$3="YES",$R605*S$4/100,0)</f>
        <v/>
      </c>
      <c r="T605" s="173">
        <f>IF(T$3="YES",$R605*T$4/100,0)</f>
        <v/>
      </c>
      <c r="U605" s="173">
        <f>IF(U$3="YES",$R605*U$4/100,0)</f>
        <v/>
      </c>
      <c r="V605" s="173">
        <f>IF(V$3="YES",$R605*V$4/100,0)</f>
        <v/>
      </c>
      <c r="W605" s="173">
        <f>IF(W$3="YES",$R605*W$4/100,0)</f>
        <v/>
      </c>
      <c r="X605" s="173">
        <f>IF(X$3="YES",$R605*X$4/100,0)</f>
        <v/>
      </c>
      <c r="Y605" s="173">
        <f>IF(Y$3="YES",$R605*Y$4/100,0)</f>
        <v/>
      </c>
      <c r="Z605" s="173">
        <f>IF(Z$3="YES",$R605*Z$4/100,0)</f>
        <v/>
      </c>
      <c r="AA605" s="173">
        <f>IF(AA$3="YES",$R605*AA$4/100,0)</f>
        <v/>
      </c>
      <c r="AB605" s="173">
        <f>IF(AB$3="YES",$R605*AB$4/100,0)</f>
        <v/>
      </c>
      <c r="AC605" s="173">
        <f>$R605*AC$4/100</f>
        <v/>
      </c>
      <c r="AD605" s="172">
        <f>SUM(S605:AC605)</f>
        <v/>
      </c>
      <c r="AE605" s="172">
        <f>R605+AD605</f>
        <v/>
      </c>
      <c r="AF605" s="172">
        <f>IF(E605="Make",AE605,AE605/2)</f>
        <v/>
      </c>
      <c r="AG605" s="172">
        <f>((AF605-MOD(AF605,8))/8)+(IF(MOD(AF605,8)=0,0,IF(MOD(AF605,8)&gt;4,1,0.5)))</f>
        <v/>
      </c>
      <c r="AH605" s="174" t="n"/>
      <c r="AI605" s="174" t="n"/>
      <c r="AJ605" s="175">
        <f>ROUNDUP((AH605+AI605+AG605)/3,0)</f>
        <v/>
      </c>
      <c r="AK605" s="47" t="n"/>
    </row>
    <row r="606" ht="15" customHeight="1">
      <c r="A606" s="83" t="n"/>
      <c r="B606" s="49" t="n"/>
      <c r="C606" s="49" t="n"/>
      <c r="D606" s="49" t="n"/>
      <c r="E606" s="43" t="n"/>
      <c r="F606" s="43" t="n"/>
      <c r="G606" s="44" t="n"/>
      <c r="H606" s="45" t="n"/>
      <c r="I606" s="171" t="n"/>
      <c r="J606" s="171" t="n"/>
      <c r="K606" s="171" t="n"/>
      <c r="L606" s="171" t="n"/>
      <c r="M606" s="171" t="n"/>
      <c r="N606" s="171" t="n"/>
      <c r="O606" s="171" t="n"/>
      <c r="P606" s="171" t="n"/>
      <c r="Q606" s="171" t="n"/>
      <c r="R606" s="172">
        <f>_xlfn.CEILING.MATH(SUM(I606:P606)*Q606)</f>
        <v/>
      </c>
      <c r="S606" s="173">
        <f>IF(S$3="YES",$R606*S$4/100,0)</f>
        <v/>
      </c>
      <c r="T606" s="173">
        <f>IF(T$3="YES",$R606*T$4/100,0)</f>
        <v/>
      </c>
      <c r="U606" s="173">
        <f>IF(U$3="YES",$R606*U$4/100,0)</f>
        <v/>
      </c>
      <c r="V606" s="173">
        <f>IF(V$3="YES",$R606*V$4/100,0)</f>
        <v/>
      </c>
      <c r="W606" s="173">
        <f>IF(W$3="YES",$R606*W$4/100,0)</f>
        <v/>
      </c>
      <c r="X606" s="173">
        <f>IF(X$3="YES",$R606*X$4/100,0)</f>
        <v/>
      </c>
      <c r="Y606" s="173">
        <f>IF(Y$3="YES",$R606*Y$4/100,0)</f>
        <v/>
      </c>
      <c r="Z606" s="173">
        <f>IF(Z$3="YES",$R606*Z$4/100,0)</f>
        <v/>
      </c>
      <c r="AA606" s="173">
        <f>IF(AA$3="YES",$R606*AA$4/100,0)</f>
        <v/>
      </c>
      <c r="AB606" s="173">
        <f>IF(AB$3="YES",$R606*AB$4/100,0)</f>
        <v/>
      </c>
      <c r="AC606" s="173">
        <f>$R606*AC$4/100</f>
        <v/>
      </c>
      <c r="AD606" s="172">
        <f>SUM(S606:AC606)</f>
        <v/>
      </c>
      <c r="AE606" s="172">
        <f>R606+AD606</f>
        <v/>
      </c>
      <c r="AF606" s="172">
        <f>IF(E606="Make",AE606,AE606/2)</f>
        <v/>
      </c>
      <c r="AG606" s="172">
        <f>((AF606-MOD(AF606,8))/8)+(IF(MOD(AF606,8)=0,0,IF(MOD(AF606,8)&gt;4,1,0.5)))</f>
        <v/>
      </c>
      <c r="AH606" s="174" t="n"/>
      <c r="AI606" s="174" t="n"/>
      <c r="AJ606" s="175">
        <f>ROUNDUP((AH606+AI606+AG606)/3,0)</f>
        <v/>
      </c>
      <c r="AK606" s="47" t="n"/>
    </row>
    <row r="607" ht="15" customHeight="1">
      <c r="A607" s="83" t="n"/>
      <c r="B607" s="49" t="n"/>
      <c r="C607" s="49" t="n"/>
      <c r="D607" s="49" t="n"/>
      <c r="E607" s="43" t="n"/>
      <c r="F607" s="43" t="n"/>
      <c r="G607" s="44" t="n"/>
      <c r="H607" s="45" t="n"/>
      <c r="I607" s="171" t="n"/>
      <c r="J607" s="171" t="n"/>
      <c r="K607" s="171" t="n"/>
      <c r="L607" s="171" t="n"/>
      <c r="M607" s="171" t="n"/>
      <c r="N607" s="171" t="n"/>
      <c r="O607" s="171" t="n"/>
      <c r="P607" s="171" t="n"/>
      <c r="Q607" s="171" t="n"/>
      <c r="R607" s="172">
        <f>_xlfn.CEILING.MATH(SUM(I607:P607)*Q607)</f>
        <v/>
      </c>
      <c r="S607" s="173">
        <f>IF(S$3="YES",$R607*S$4/100,0)</f>
        <v/>
      </c>
      <c r="T607" s="173">
        <f>IF(T$3="YES",$R607*T$4/100,0)</f>
        <v/>
      </c>
      <c r="U607" s="173">
        <f>IF(U$3="YES",$R607*U$4/100,0)</f>
        <v/>
      </c>
      <c r="V607" s="173">
        <f>IF(V$3="YES",$R607*V$4/100,0)</f>
        <v/>
      </c>
      <c r="W607" s="173">
        <f>IF(W$3="YES",$R607*W$4/100,0)</f>
        <v/>
      </c>
      <c r="X607" s="173">
        <f>IF(X$3="YES",$R607*X$4/100,0)</f>
        <v/>
      </c>
      <c r="Y607" s="173">
        <f>IF(Y$3="YES",$R607*Y$4/100,0)</f>
        <v/>
      </c>
      <c r="Z607" s="173">
        <f>IF(Z$3="YES",$R607*Z$4/100,0)</f>
        <v/>
      </c>
      <c r="AA607" s="173">
        <f>IF(AA$3="YES",$R607*AA$4/100,0)</f>
        <v/>
      </c>
      <c r="AB607" s="173">
        <f>IF(AB$3="YES",$R607*AB$4/100,0)</f>
        <v/>
      </c>
      <c r="AC607" s="173">
        <f>$R607*AC$4/100</f>
        <v/>
      </c>
      <c r="AD607" s="172">
        <f>SUM(S607:AC607)</f>
        <v/>
      </c>
      <c r="AE607" s="172">
        <f>R607+AD607</f>
        <v/>
      </c>
      <c r="AF607" s="172">
        <f>IF(E607="Make",AE607,AE607/2)</f>
        <v/>
      </c>
      <c r="AG607" s="172">
        <f>((AF607-MOD(AF607,8))/8)+(IF(MOD(AF607,8)=0,0,IF(MOD(AF607,8)&gt;4,1,0.5)))</f>
        <v/>
      </c>
      <c r="AH607" s="174" t="n"/>
      <c r="AI607" s="174" t="n"/>
      <c r="AJ607" s="175">
        <f>ROUNDUP((AH607+AI607+AG607)/3,0)</f>
        <v/>
      </c>
      <c r="AK607" s="47" t="n"/>
    </row>
    <row r="608" ht="15" customHeight="1">
      <c r="A608" s="83" t="n"/>
      <c r="B608" s="49" t="n"/>
      <c r="C608" s="49" t="n"/>
      <c r="D608" s="49" t="n"/>
      <c r="E608" s="43" t="n"/>
      <c r="F608" s="43" t="n"/>
      <c r="G608" s="44" t="n"/>
      <c r="H608" s="45" t="n"/>
      <c r="I608" s="171" t="n"/>
      <c r="J608" s="171" t="n"/>
      <c r="K608" s="171" t="n"/>
      <c r="L608" s="171" t="n"/>
      <c r="M608" s="171" t="n"/>
      <c r="N608" s="171" t="n"/>
      <c r="O608" s="171" t="n"/>
      <c r="P608" s="171" t="n"/>
      <c r="Q608" s="171" t="n"/>
      <c r="R608" s="172">
        <f>_xlfn.CEILING.MATH(SUM(I608:P608)*Q608)</f>
        <v/>
      </c>
      <c r="S608" s="173">
        <f>IF(S$3="YES",$R608*S$4/100,0)</f>
        <v/>
      </c>
      <c r="T608" s="173">
        <f>IF(T$3="YES",$R608*T$4/100,0)</f>
        <v/>
      </c>
      <c r="U608" s="173">
        <f>IF(U$3="YES",$R608*U$4/100,0)</f>
        <v/>
      </c>
      <c r="V608" s="173">
        <f>IF(V$3="YES",$R608*V$4/100,0)</f>
        <v/>
      </c>
      <c r="W608" s="173">
        <f>IF(W$3="YES",$R608*W$4/100,0)</f>
        <v/>
      </c>
      <c r="X608" s="173">
        <f>IF(X$3="YES",$R608*X$4/100,0)</f>
        <v/>
      </c>
      <c r="Y608" s="173">
        <f>IF(Y$3="YES",$R608*Y$4/100,0)</f>
        <v/>
      </c>
      <c r="Z608" s="173">
        <f>IF(Z$3="YES",$R608*Z$4/100,0)</f>
        <v/>
      </c>
      <c r="AA608" s="173">
        <f>IF(AA$3="YES",$R608*AA$4/100,0)</f>
        <v/>
      </c>
      <c r="AB608" s="173">
        <f>IF(AB$3="YES",$R608*AB$4/100,0)</f>
        <v/>
      </c>
      <c r="AC608" s="173">
        <f>$R608*AC$4/100</f>
        <v/>
      </c>
      <c r="AD608" s="172">
        <f>SUM(S608:AC608)</f>
        <v/>
      </c>
      <c r="AE608" s="172">
        <f>R608+AD608</f>
        <v/>
      </c>
      <c r="AF608" s="172">
        <f>IF(E608="Make",AE608,AE608/2)</f>
        <v/>
      </c>
      <c r="AG608" s="172">
        <f>((AF608-MOD(AF608,8))/8)+(IF(MOD(AF608,8)=0,0,IF(MOD(AF608,8)&gt;4,1,0.5)))</f>
        <v/>
      </c>
      <c r="AH608" s="174" t="n"/>
      <c r="AI608" s="174" t="n"/>
      <c r="AJ608" s="175">
        <f>ROUNDUP((AH608+AI608+AG608)/3,0)</f>
        <v/>
      </c>
      <c r="AK608" s="47" t="n"/>
    </row>
    <row r="609" ht="15" customHeight="1">
      <c r="A609" s="83" t="n"/>
      <c r="B609" s="49" t="n"/>
      <c r="C609" s="49" t="n"/>
      <c r="D609" s="49" t="n"/>
      <c r="E609" s="43" t="n"/>
      <c r="F609" s="43" t="n"/>
      <c r="G609" s="44" t="n"/>
      <c r="H609" s="45" t="n"/>
      <c r="I609" s="171" t="n"/>
      <c r="J609" s="171" t="n"/>
      <c r="K609" s="171" t="n"/>
      <c r="L609" s="171" t="n"/>
      <c r="M609" s="171" t="n"/>
      <c r="N609" s="171" t="n"/>
      <c r="O609" s="171" t="n"/>
      <c r="P609" s="171" t="n"/>
      <c r="Q609" s="171" t="n"/>
      <c r="R609" s="172">
        <f>_xlfn.CEILING.MATH(SUM(I609:P609)*Q609)</f>
        <v/>
      </c>
      <c r="S609" s="173">
        <f>IF(S$3="YES",$R609*S$4/100,0)</f>
        <v/>
      </c>
      <c r="T609" s="173">
        <f>IF(T$3="YES",$R609*T$4/100,0)</f>
        <v/>
      </c>
      <c r="U609" s="173">
        <f>IF(U$3="YES",$R609*U$4/100,0)</f>
        <v/>
      </c>
      <c r="V609" s="173">
        <f>IF(V$3="YES",$R609*V$4/100,0)</f>
        <v/>
      </c>
      <c r="W609" s="173">
        <f>IF(W$3="YES",$R609*W$4/100,0)</f>
        <v/>
      </c>
      <c r="X609" s="173">
        <f>IF(X$3="YES",$R609*X$4/100,0)</f>
        <v/>
      </c>
      <c r="Y609" s="173">
        <f>IF(Y$3="YES",$R609*Y$4/100,0)</f>
        <v/>
      </c>
      <c r="Z609" s="173">
        <f>IF(Z$3="YES",$R609*Z$4/100,0)</f>
        <v/>
      </c>
      <c r="AA609" s="173">
        <f>IF(AA$3="YES",$R609*AA$4/100,0)</f>
        <v/>
      </c>
      <c r="AB609" s="173">
        <f>IF(AB$3="YES",$R609*AB$4/100,0)</f>
        <v/>
      </c>
      <c r="AC609" s="173">
        <f>$R609*AC$4/100</f>
        <v/>
      </c>
      <c r="AD609" s="172">
        <f>SUM(S609:AC609)</f>
        <v/>
      </c>
      <c r="AE609" s="172">
        <f>R609+AD609</f>
        <v/>
      </c>
      <c r="AF609" s="172">
        <f>IF(E609="Make",AE609,AE609/2)</f>
        <v/>
      </c>
      <c r="AG609" s="172">
        <f>((AF609-MOD(AF609,8))/8)+(IF(MOD(AF609,8)=0,0,IF(MOD(AF609,8)&gt;4,1,0.5)))</f>
        <v/>
      </c>
      <c r="AH609" s="174" t="n"/>
      <c r="AI609" s="174" t="n"/>
      <c r="AJ609" s="175">
        <f>ROUNDUP((AH609+AI609+AG609)/3,0)</f>
        <v/>
      </c>
      <c r="AK609" s="47" t="n"/>
    </row>
    <row r="610" ht="15" customHeight="1">
      <c r="A610" s="83" t="n"/>
      <c r="B610" s="49" t="n"/>
      <c r="C610" s="49" t="n"/>
      <c r="D610" s="49" t="n"/>
      <c r="E610" s="43" t="n"/>
      <c r="F610" s="43" t="n"/>
      <c r="G610" s="44" t="n"/>
      <c r="H610" s="45" t="n"/>
      <c r="I610" s="171" t="n"/>
      <c r="J610" s="171" t="n"/>
      <c r="K610" s="171" t="n"/>
      <c r="L610" s="171" t="n"/>
      <c r="M610" s="171" t="n"/>
      <c r="N610" s="171" t="n"/>
      <c r="O610" s="171" t="n"/>
      <c r="P610" s="171" t="n"/>
      <c r="Q610" s="171" t="n"/>
      <c r="R610" s="172">
        <f>_xlfn.CEILING.MATH(SUM(I610:P610)*Q610)</f>
        <v/>
      </c>
      <c r="S610" s="173">
        <f>IF(S$3="YES",$R610*S$4/100,0)</f>
        <v/>
      </c>
      <c r="T610" s="173">
        <f>IF(T$3="YES",$R610*T$4/100,0)</f>
        <v/>
      </c>
      <c r="U610" s="173">
        <f>IF(U$3="YES",$R610*U$4/100,0)</f>
        <v/>
      </c>
      <c r="V610" s="173">
        <f>IF(V$3="YES",$R610*V$4/100,0)</f>
        <v/>
      </c>
      <c r="W610" s="173">
        <f>IF(W$3="YES",$R610*W$4/100,0)</f>
        <v/>
      </c>
      <c r="X610" s="173">
        <f>IF(X$3="YES",$R610*X$4/100,0)</f>
        <v/>
      </c>
      <c r="Y610" s="173">
        <f>IF(Y$3="YES",$R610*Y$4/100,0)</f>
        <v/>
      </c>
      <c r="Z610" s="173">
        <f>IF(Z$3="YES",$R610*Z$4/100,0)</f>
        <v/>
      </c>
      <c r="AA610" s="173">
        <f>IF(AA$3="YES",$R610*AA$4/100,0)</f>
        <v/>
      </c>
      <c r="AB610" s="173">
        <f>IF(AB$3="YES",$R610*AB$4/100,0)</f>
        <v/>
      </c>
      <c r="AC610" s="173">
        <f>$R610*AC$4/100</f>
        <v/>
      </c>
      <c r="AD610" s="172">
        <f>SUM(S610:AC610)</f>
        <v/>
      </c>
      <c r="AE610" s="172">
        <f>R610+AD610</f>
        <v/>
      </c>
      <c r="AF610" s="172">
        <f>IF(E610="Make",AE610,AE610/2)</f>
        <v/>
      </c>
      <c r="AG610" s="172">
        <f>((AF610-MOD(AF610,8))/8)+(IF(MOD(AF610,8)=0,0,IF(MOD(AF610,8)&gt;4,1,0.5)))</f>
        <v/>
      </c>
      <c r="AH610" s="174" t="n"/>
      <c r="AI610" s="174" t="n"/>
      <c r="AJ610" s="175">
        <f>ROUNDUP((AH610+AI610+AG610)/3,0)</f>
        <v/>
      </c>
      <c r="AK610" s="47" t="n"/>
    </row>
    <row r="611" ht="15" customHeight="1">
      <c r="A611" s="83" t="n"/>
      <c r="B611" s="49" t="n"/>
      <c r="C611" s="49" t="n"/>
      <c r="D611" s="49" t="n"/>
      <c r="E611" s="43" t="n"/>
      <c r="F611" s="43" t="n"/>
      <c r="G611" s="44" t="n"/>
      <c r="H611" s="45" t="n"/>
      <c r="I611" s="171" t="n"/>
      <c r="J611" s="171" t="n"/>
      <c r="K611" s="171" t="n"/>
      <c r="L611" s="171" t="n"/>
      <c r="M611" s="171" t="n"/>
      <c r="N611" s="171" t="n"/>
      <c r="O611" s="171" t="n"/>
      <c r="P611" s="171" t="n"/>
      <c r="Q611" s="171" t="n"/>
      <c r="R611" s="172">
        <f>_xlfn.CEILING.MATH(SUM(I611:P611)*Q611)</f>
        <v/>
      </c>
      <c r="S611" s="173">
        <f>IF(S$3="YES",$R611*S$4/100,0)</f>
        <v/>
      </c>
      <c r="T611" s="173">
        <f>IF(T$3="YES",$R611*T$4/100,0)</f>
        <v/>
      </c>
      <c r="U611" s="173">
        <f>IF(U$3="YES",$R611*U$4/100,0)</f>
        <v/>
      </c>
      <c r="V611" s="173">
        <f>IF(V$3="YES",$R611*V$4/100,0)</f>
        <v/>
      </c>
      <c r="W611" s="173">
        <f>IF(W$3="YES",$R611*W$4/100,0)</f>
        <v/>
      </c>
      <c r="X611" s="173">
        <f>IF(X$3="YES",$R611*X$4/100,0)</f>
        <v/>
      </c>
      <c r="Y611" s="173">
        <f>IF(Y$3="YES",$R611*Y$4/100,0)</f>
        <v/>
      </c>
      <c r="Z611" s="173">
        <f>IF(Z$3="YES",$R611*Z$4/100,0)</f>
        <v/>
      </c>
      <c r="AA611" s="173">
        <f>IF(AA$3="YES",$R611*AA$4/100,0)</f>
        <v/>
      </c>
      <c r="AB611" s="173">
        <f>IF(AB$3="YES",$R611*AB$4/100,0)</f>
        <v/>
      </c>
      <c r="AC611" s="173">
        <f>$R611*AC$4/100</f>
        <v/>
      </c>
      <c r="AD611" s="172">
        <f>SUM(S611:AC611)</f>
        <v/>
      </c>
      <c r="AE611" s="172">
        <f>R611+AD611</f>
        <v/>
      </c>
      <c r="AF611" s="172">
        <f>IF(E611="Make",AE611,AE611/2)</f>
        <v/>
      </c>
      <c r="AG611" s="172">
        <f>((AF611-MOD(AF611,8))/8)+(IF(MOD(AF611,8)=0,0,IF(MOD(AF611,8)&gt;4,1,0.5)))</f>
        <v/>
      </c>
      <c r="AH611" s="174" t="n"/>
      <c r="AI611" s="174" t="n"/>
      <c r="AJ611" s="175">
        <f>ROUNDUP((AH611+AI611+AG611)/3,0)</f>
        <v/>
      </c>
      <c r="AK611" s="47" t="n"/>
    </row>
    <row r="612" ht="15" customHeight="1">
      <c r="A612" s="83" t="n"/>
      <c r="B612" s="49" t="n"/>
      <c r="C612" s="49" t="n"/>
      <c r="D612" s="49" t="n"/>
      <c r="E612" s="43" t="n"/>
      <c r="F612" s="43" t="n"/>
      <c r="G612" s="44" t="n"/>
      <c r="H612" s="45" t="n"/>
      <c r="I612" s="171" t="n"/>
      <c r="J612" s="171" t="n"/>
      <c r="K612" s="171" t="n"/>
      <c r="L612" s="171" t="n"/>
      <c r="M612" s="171" t="n"/>
      <c r="N612" s="171" t="n"/>
      <c r="O612" s="171" t="n"/>
      <c r="P612" s="171" t="n"/>
      <c r="Q612" s="171" t="n"/>
      <c r="R612" s="172">
        <f>_xlfn.CEILING.MATH(SUM(I612:P612)*Q612)</f>
        <v/>
      </c>
      <c r="S612" s="173">
        <f>IF(S$3="YES",$R612*S$4/100,0)</f>
        <v/>
      </c>
      <c r="T612" s="173">
        <f>IF(T$3="YES",$R612*T$4/100,0)</f>
        <v/>
      </c>
      <c r="U612" s="173">
        <f>IF(U$3="YES",$R612*U$4/100,0)</f>
        <v/>
      </c>
      <c r="V612" s="173">
        <f>IF(V$3="YES",$R612*V$4/100,0)</f>
        <v/>
      </c>
      <c r="W612" s="173">
        <f>IF(W$3="YES",$R612*W$4/100,0)</f>
        <v/>
      </c>
      <c r="X612" s="173">
        <f>IF(X$3="YES",$R612*X$4/100,0)</f>
        <v/>
      </c>
      <c r="Y612" s="173">
        <f>IF(Y$3="YES",$R612*Y$4/100,0)</f>
        <v/>
      </c>
      <c r="Z612" s="173">
        <f>IF(Z$3="YES",$R612*Z$4/100,0)</f>
        <v/>
      </c>
      <c r="AA612" s="173">
        <f>IF(AA$3="YES",$R612*AA$4/100,0)</f>
        <v/>
      </c>
      <c r="AB612" s="173">
        <f>IF(AB$3="YES",$R612*AB$4/100,0)</f>
        <v/>
      </c>
      <c r="AC612" s="173">
        <f>$R612*AC$4/100</f>
        <v/>
      </c>
      <c r="AD612" s="172">
        <f>SUM(S612:AC612)</f>
        <v/>
      </c>
      <c r="AE612" s="172">
        <f>R612+AD612</f>
        <v/>
      </c>
      <c r="AF612" s="172">
        <f>IF(E612="Make",AE612,AE612/2)</f>
        <v/>
      </c>
      <c r="AG612" s="172">
        <f>((AF612-MOD(AF612,8))/8)+(IF(MOD(AF612,8)=0,0,IF(MOD(AF612,8)&gt;4,1,0.5)))</f>
        <v/>
      </c>
      <c r="AH612" s="174" t="n"/>
      <c r="AI612" s="174" t="n"/>
      <c r="AJ612" s="175">
        <f>ROUNDUP((AH612+AI612+AG612)/3,0)</f>
        <v/>
      </c>
      <c r="AK612" s="47" t="n"/>
    </row>
    <row r="613" ht="15" customHeight="1">
      <c r="A613" s="83" t="n"/>
      <c r="B613" s="49" t="n"/>
      <c r="C613" s="49" t="n"/>
      <c r="D613" s="49" t="n"/>
      <c r="E613" s="43" t="n"/>
      <c r="F613" s="43" t="n"/>
      <c r="G613" s="44" t="n"/>
      <c r="H613" s="45" t="n"/>
      <c r="I613" s="171" t="n"/>
      <c r="J613" s="171" t="n"/>
      <c r="K613" s="171" t="n"/>
      <c r="L613" s="171" t="n"/>
      <c r="M613" s="171" t="n"/>
      <c r="N613" s="171" t="n"/>
      <c r="O613" s="171" t="n"/>
      <c r="P613" s="171" t="n"/>
      <c r="Q613" s="171" t="n"/>
      <c r="R613" s="172">
        <f>_xlfn.CEILING.MATH(SUM(I613:P613)*Q613)</f>
        <v/>
      </c>
      <c r="S613" s="173">
        <f>IF(S$3="YES",$R613*S$4/100,0)</f>
        <v/>
      </c>
      <c r="T613" s="173">
        <f>IF(T$3="YES",$R613*T$4/100,0)</f>
        <v/>
      </c>
      <c r="U613" s="173">
        <f>IF(U$3="YES",$R613*U$4/100,0)</f>
        <v/>
      </c>
      <c r="V613" s="173">
        <f>IF(V$3="YES",$R613*V$4/100,0)</f>
        <v/>
      </c>
      <c r="W613" s="173">
        <f>IF(W$3="YES",$R613*W$4/100,0)</f>
        <v/>
      </c>
      <c r="X613" s="173">
        <f>IF(X$3="YES",$R613*X$4/100,0)</f>
        <v/>
      </c>
      <c r="Y613" s="173">
        <f>IF(Y$3="YES",$R613*Y$4/100,0)</f>
        <v/>
      </c>
      <c r="Z613" s="173">
        <f>IF(Z$3="YES",$R613*Z$4/100,0)</f>
        <v/>
      </c>
      <c r="AA613" s="173">
        <f>IF(AA$3="YES",$R613*AA$4/100,0)</f>
        <v/>
      </c>
      <c r="AB613" s="173">
        <f>IF(AB$3="YES",$R613*AB$4/100,0)</f>
        <v/>
      </c>
      <c r="AC613" s="173">
        <f>$R613*AC$4/100</f>
        <v/>
      </c>
      <c r="AD613" s="172">
        <f>SUM(S613:AC613)</f>
        <v/>
      </c>
      <c r="AE613" s="172">
        <f>R613+AD613</f>
        <v/>
      </c>
      <c r="AF613" s="172">
        <f>IF(E613="Make",AE613,AE613/2)</f>
        <v/>
      </c>
      <c r="AG613" s="172">
        <f>((AF613-MOD(AF613,8))/8)+(IF(MOD(AF613,8)=0,0,IF(MOD(AF613,8)&gt;4,1,0.5)))</f>
        <v/>
      </c>
      <c r="AH613" s="174" t="n"/>
      <c r="AI613" s="174" t="n"/>
      <c r="AJ613" s="175">
        <f>ROUNDUP((AH613+AI613+AG613)/3,0)</f>
        <v/>
      </c>
      <c r="AK613" s="47" t="n"/>
    </row>
    <row r="614" ht="15" customHeight="1">
      <c r="A614" s="83" t="n"/>
      <c r="B614" s="49" t="n"/>
      <c r="C614" s="49" t="n"/>
      <c r="D614" s="49" t="n"/>
      <c r="E614" s="43" t="n"/>
      <c r="F614" s="43" t="n"/>
      <c r="G614" s="44" t="n"/>
      <c r="H614" s="45" t="n"/>
      <c r="I614" s="171" t="n"/>
      <c r="J614" s="171" t="n"/>
      <c r="K614" s="171" t="n"/>
      <c r="L614" s="171" t="n"/>
      <c r="M614" s="171" t="n"/>
      <c r="N614" s="171" t="n"/>
      <c r="O614" s="171" t="n"/>
      <c r="P614" s="171" t="n"/>
      <c r="Q614" s="171" t="n"/>
      <c r="R614" s="172">
        <f>_xlfn.CEILING.MATH(SUM(I614:P614)*Q614)</f>
        <v/>
      </c>
      <c r="S614" s="173">
        <f>IF(S$3="YES",$R614*S$4/100,0)</f>
        <v/>
      </c>
      <c r="T614" s="173">
        <f>IF(T$3="YES",$R614*T$4/100,0)</f>
        <v/>
      </c>
      <c r="U614" s="173">
        <f>IF(U$3="YES",$R614*U$4/100,0)</f>
        <v/>
      </c>
      <c r="V614" s="173">
        <f>IF(V$3="YES",$R614*V$4/100,0)</f>
        <v/>
      </c>
      <c r="W614" s="173">
        <f>IF(W$3="YES",$R614*W$4/100,0)</f>
        <v/>
      </c>
      <c r="X614" s="173">
        <f>IF(X$3="YES",$R614*X$4/100,0)</f>
        <v/>
      </c>
      <c r="Y614" s="173">
        <f>IF(Y$3="YES",$R614*Y$4/100,0)</f>
        <v/>
      </c>
      <c r="Z614" s="173">
        <f>IF(Z$3="YES",$R614*Z$4/100,0)</f>
        <v/>
      </c>
      <c r="AA614" s="173">
        <f>IF(AA$3="YES",$R614*AA$4/100,0)</f>
        <v/>
      </c>
      <c r="AB614" s="173">
        <f>IF(AB$3="YES",$R614*AB$4/100,0)</f>
        <v/>
      </c>
      <c r="AC614" s="173">
        <f>$R614*AC$4/100</f>
        <v/>
      </c>
      <c r="AD614" s="172">
        <f>SUM(S614:AC614)</f>
        <v/>
      </c>
      <c r="AE614" s="172">
        <f>R614+AD614</f>
        <v/>
      </c>
      <c r="AF614" s="172">
        <f>IF(E614="Make",AE614,AE614/2)</f>
        <v/>
      </c>
      <c r="AG614" s="172">
        <f>((AF614-MOD(AF614,8))/8)+(IF(MOD(AF614,8)=0,0,IF(MOD(AF614,8)&gt;4,1,0.5)))</f>
        <v/>
      </c>
      <c r="AH614" s="174" t="n"/>
      <c r="AI614" s="174" t="n"/>
      <c r="AJ614" s="175">
        <f>ROUNDUP((AH614+AI614+AG614)/3,0)</f>
        <v/>
      </c>
      <c r="AK614" s="47" t="n"/>
    </row>
    <row r="615" ht="15" customHeight="1">
      <c r="A615" s="83" t="n"/>
      <c r="B615" s="49" t="n"/>
      <c r="C615" s="49" t="n"/>
      <c r="D615" s="49" t="n"/>
      <c r="E615" s="43" t="n"/>
      <c r="F615" s="43" t="n"/>
      <c r="G615" s="44" t="n"/>
      <c r="H615" s="45" t="n"/>
      <c r="I615" s="171" t="n"/>
      <c r="J615" s="171" t="n"/>
      <c r="K615" s="171" t="n"/>
      <c r="L615" s="171" t="n"/>
      <c r="M615" s="171" t="n"/>
      <c r="N615" s="171" t="n"/>
      <c r="O615" s="171" t="n"/>
      <c r="P615" s="171" t="n"/>
      <c r="Q615" s="171" t="n"/>
      <c r="R615" s="172">
        <f>_xlfn.CEILING.MATH(SUM(I615:P615)*Q615)</f>
        <v/>
      </c>
      <c r="S615" s="173">
        <f>IF(S$3="YES",$R615*S$4/100,0)</f>
        <v/>
      </c>
      <c r="T615" s="173">
        <f>IF(T$3="YES",$R615*T$4/100,0)</f>
        <v/>
      </c>
      <c r="U615" s="173">
        <f>IF(U$3="YES",$R615*U$4/100,0)</f>
        <v/>
      </c>
      <c r="V615" s="173">
        <f>IF(V$3="YES",$R615*V$4/100,0)</f>
        <v/>
      </c>
      <c r="W615" s="173">
        <f>IF(W$3="YES",$R615*W$4/100,0)</f>
        <v/>
      </c>
      <c r="X615" s="173">
        <f>IF(X$3="YES",$R615*X$4/100,0)</f>
        <v/>
      </c>
      <c r="Y615" s="173">
        <f>IF(Y$3="YES",$R615*Y$4/100,0)</f>
        <v/>
      </c>
      <c r="Z615" s="173">
        <f>IF(Z$3="YES",$R615*Z$4/100,0)</f>
        <v/>
      </c>
      <c r="AA615" s="173">
        <f>IF(AA$3="YES",$R615*AA$4/100,0)</f>
        <v/>
      </c>
      <c r="AB615" s="173">
        <f>IF(AB$3="YES",$R615*AB$4/100,0)</f>
        <v/>
      </c>
      <c r="AC615" s="173">
        <f>$R615*AC$4/100</f>
        <v/>
      </c>
      <c r="AD615" s="172">
        <f>SUM(S615:AC615)</f>
        <v/>
      </c>
      <c r="AE615" s="172">
        <f>R615+AD615</f>
        <v/>
      </c>
      <c r="AF615" s="172">
        <f>IF(E615="Make",AE615,AE615/2)</f>
        <v/>
      </c>
      <c r="AG615" s="172">
        <f>((AF615-MOD(AF615,8))/8)+(IF(MOD(AF615,8)=0,0,IF(MOD(AF615,8)&gt;4,1,0.5)))</f>
        <v/>
      </c>
      <c r="AH615" s="174" t="n"/>
      <c r="AI615" s="174" t="n"/>
      <c r="AJ615" s="175">
        <f>ROUNDUP((AH615+AI615+AG615)/3,0)</f>
        <v/>
      </c>
      <c r="AK615" s="47" t="n"/>
    </row>
    <row r="616" ht="15" customHeight="1">
      <c r="A616" s="83" t="n"/>
      <c r="B616" s="49" t="n"/>
      <c r="C616" s="49" t="n"/>
      <c r="D616" s="49" t="n"/>
      <c r="E616" s="43" t="n"/>
      <c r="F616" s="43" t="n"/>
      <c r="G616" s="44" t="n"/>
      <c r="H616" s="45" t="n"/>
      <c r="I616" s="171" t="n"/>
      <c r="J616" s="171" t="n"/>
      <c r="K616" s="171" t="n"/>
      <c r="L616" s="171" t="n"/>
      <c r="M616" s="171" t="n"/>
      <c r="N616" s="171" t="n"/>
      <c r="O616" s="171" t="n"/>
      <c r="P616" s="171" t="n"/>
      <c r="Q616" s="171" t="n"/>
      <c r="R616" s="172">
        <f>_xlfn.CEILING.MATH(SUM(I616:P616)*Q616)</f>
        <v/>
      </c>
      <c r="S616" s="173">
        <f>IF(S$3="YES",$R616*S$4/100,0)</f>
        <v/>
      </c>
      <c r="T616" s="173">
        <f>IF(T$3="YES",$R616*T$4/100,0)</f>
        <v/>
      </c>
      <c r="U616" s="173">
        <f>IF(U$3="YES",$R616*U$4/100,0)</f>
        <v/>
      </c>
      <c r="V616" s="173">
        <f>IF(V$3="YES",$R616*V$4/100,0)</f>
        <v/>
      </c>
      <c r="W616" s="173">
        <f>IF(W$3="YES",$R616*W$4/100,0)</f>
        <v/>
      </c>
      <c r="X616" s="173">
        <f>IF(X$3="YES",$R616*X$4/100,0)</f>
        <v/>
      </c>
      <c r="Y616" s="173">
        <f>IF(Y$3="YES",$R616*Y$4/100,0)</f>
        <v/>
      </c>
      <c r="Z616" s="173">
        <f>IF(Z$3="YES",$R616*Z$4/100,0)</f>
        <v/>
      </c>
      <c r="AA616" s="173">
        <f>IF(AA$3="YES",$R616*AA$4/100,0)</f>
        <v/>
      </c>
      <c r="AB616" s="173">
        <f>IF(AB$3="YES",$R616*AB$4/100,0)</f>
        <v/>
      </c>
      <c r="AC616" s="173">
        <f>$R616*AC$4/100</f>
        <v/>
      </c>
      <c r="AD616" s="172">
        <f>SUM(S616:AC616)</f>
        <v/>
      </c>
      <c r="AE616" s="172">
        <f>R616+AD616</f>
        <v/>
      </c>
      <c r="AF616" s="172">
        <f>IF(E616="Make",AE616,AE616/2)</f>
        <v/>
      </c>
      <c r="AG616" s="172">
        <f>((AF616-MOD(AF616,8))/8)+(IF(MOD(AF616,8)=0,0,IF(MOD(AF616,8)&gt;4,1,0.5)))</f>
        <v/>
      </c>
      <c r="AH616" s="174" t="n"/>
      <c r="AI616" s="174" t="n"/>
      <c r="AJ616" s="175">
        <f>ROUNDUP((AH616+AI616+AG616)/3,0)</f>
        <v/>
      </c>
      <c r="AK616" s="47" t="n"/>
    </row>
    <row r="617" ht="15" customHeight="1">
      <c r="A617" s="83" t="n"/>
      <c r="B617" s="49" t="n"/>
      <c r="C617" s="49" t="n"/>
      <c r="D617" s="49" t="n"/>
      <c r="E617" s="43" t="n"/>
      <c r="F617" s="43" t="n"/>
      <c r="G617" s="44" t="n"/>
      <c r="H617" s="45" t="n"/>
      <c r="I617" s="171" t="n"/>
      <c r="J617" s="171" t="n"/>
      <c r="K617" s="171" t="n"/>
      <c r="L617" s="171" t="n"/>
      <c r="M617" s="171" t="n"/>
      <c r="N617" s="171" t="n"/>
      <c r="O617" s="171" t="n"/>
      <c r="P617" s="171" t="n"/>
      <c r="Q617" s="171" t="n"/>
      <c r="R617" s="172">
        <f>_xlfn.CEILING.MATH(SUM(I617:P617)*Q617)</f>
        <v/>
      </c>
      <c r="S617" s="173">
        <f>IF(S$3="YES",$R617*S$4/100,0)</f>
        <v/>
      </c>
      <c r="T617" s="173">
        <f>IF(T$3="YES",$R617*T$4/100,0)</f>
        <v/>
      </c>
      <c r="U617" s="173">
        <f>IF(U$3="YES",$R617*U$4/100,0)</f>
        <v/>
      </c>
      <c r="V617" s="173">
        <f>IF(V$3="YES",$R617*V$4/100,0)</f>
        <v/>
      </c>
      <c r="W617" s="173">
        <f>IF(W$3="YES",$R617*W$4/100,0)</f>
        <v/>
      </c>
      <c r="X617" s="173">
        <f>IF(X$3="YES",$R617*X$4/100,0)</f>
        <v/>
      </c>
      <c r="Y617" s="173">
        <f>IF(Y$3="YES",$R617*Y$4/100,0)</f>
        <v/>
      </c>
      <c r="Z617" s="173">
        <f>IF(Z$3="YES",$R617*Z$4/100,0)</f>
        <v/>
      </c>
      <c r="AA617" s="173">
        <f>IF(AA$3="YES",$R617*AA$4/100,0)</f>
        <v/>
      </c>
      <c r="AB617" s="173">
        <f>IF(AB$3="YES",$R617*AB$4/100,0)</f>
        <v/>
      </c>
      <c r="AC617" s="173">
        <f>$R617*AC$4/100</f>
        <v/>
      </c>
      <c r="AD617" s="172">
        <f>SUM(S617:AC617)</f>
        <v/>
      </c>
      <c r="AE617" s="172">
        <f>R617+AD617</f>
        <v/>
      </c>
      <c r="AF617" s="172">
        <f>IF(E617="Make",AE617,AE617/2)</f>
        <v/>
      </c>
      <c r="AG617" s="172">
        <f>((AF617-MOD(AF617,8))/8)+(IF(MOD(AF617,8)=0,0,IF(MOD(AF617,8)&gt;4,1,0.5)))</f>
        <v/>
      </c>
      <c r="AH617" s="174" t="n"/>
      <c r="AI617" s="174" t="n"/>
      <c r="AJ617" s="175">
        <f>ROUNDUP((AH617+AI617+AG617)/3,0)</f>
        <v/>
      </c>
      <c r="AK617" s="47" t="n"/>
    </row>
    <row r="618" ht="15" customHeight="1">
      <c r="A618" s="83" t="n"/>
      <c r="B618" s="49" t="n"/>
      <c r="C618" s="49" t="n"/>
      <c r="D618" s="49" t="n"/>
      <c r="E618" s="43" t="n"/>
      <c r="F618" s="43" t="n"/>
      <c r="G618" s="44" t="n"/>
      <c r="H618" s="45" t="n"/>
      <c r="I618" s="171" t="n"/>
      <c r="J618" s="171" t="n"/>
      <c r="K618" s="171" t="n"/>
      <c r="L618" s="171" t="n"/>
      <c r="M618" s="171" t="n"/>
      <c r="N618" s="171" t="n"/>
      <c r="O618" s="171" t="n"/>
      <c r="P618" s="171" t="n"/>
      <c r="Q618" s="171" t="n"/>
      <c r="R618" s="172">
        <f>_xlfn.CEILING.MATH(SUM(I618:P618)*Q618)</f>
        <v/>
      </c>
      <c r="S618" s="173">
        <f>IF(S$3="YES",$R618*S$4/100,0)</f>
        <v/>
      </c>
      <c r="T618" s="173">
        <f>IF(T$3="YES",$R618*T$4/100,0)</f>
        <v/>
      </c>
      <c r="U618" s="173">
        <f>IF(U$3="YES",$R618*U$4/100,0)</f>
        <v/>
      </c>
      <c r="V618" s="173">
        <f>IF(V$3="YES",$R618*V$4/100,0)</f>
        <v/>
      </c>
      <c r="W618" s="173">
        <f>IF(W$3="YES",$R618*W$4/100,0)</f>
        <v/>
      </c>
      <c r="X618" s="173">
        <f>IF(X$3="YES",$R618*X$4/100,0)</f>
        <v/>
      </c>
      <c r="Y618" s="173">
        <f>IF(Y$3="YES",$R618*Y$4/100,0)</f>
        <v/>
      </c>
      <c r="Z618" s="173">
        <f>IF(Z$3="YES",$R618*Z$4/100,0)</f>
        <v/>
      </c>
      <c r="AA618" s="173">
        <f>IF(AA$3="YES",$R618*AA$4/100,0)</f>
        <v/>
      </c>
      <c r="AB618" s="173">
        <f>IF(AB$3="YES",$R618*AB$4/100,0)</f>
        <v/>
      </c>
      <c r="AC618" s="173">
        <f>$R618*AC$4/100</f>
        <v/>
      </c>
      <c r="AD618" s="172">
        <f>SUM(S618:AC618)</f>
        <v/>
      </c>
      <c r="AE618" s="172">
        <f>R618+AD618</f>
        <v/>
      </c>
      <c r="AF618" s="172">
        <f>IF(E618="Make",AE618,AE618/2)</f>
        <v/>
      </c>
      <c r="AG618" s="172">
        <f>((AF618-MOD(AF618,8))/8)+(IF(MOD(AF618,8)=0,0,IF(MOD(AF618,8)&gt;4,1,0.5)))</f>
        <v/>
      </c>
      <c r="AH618" s="174" t="n"/>
      <c r="AI618" s="174" t="n"/>
      <c r="AJ618" s="175">
        <f>ROUNDUP((AH618+AI618+AG618)/3,0)</f>
        <v/>
      </c>
      <c r="AK618" s="47" t="n"/>
    </row>
    <row r="619" ht="15" customHeight="1">
      <c r="A619" s="83" t="n"/>
      <c r="B619" s="49" t="n"/>
      <c r="C619" s="49" t="n"/>
      <c r="D619" s="49" t="n"/>
      <c r="E619" s="43" t="n"/>
      <c r="F619" s="43" t="n"/>
      <c r="G619" s="44" t="n"/>
      <c r="H619" s="45" t="n"/>
      <c r="I619" s="171" t="n"/>
      <c r="J619" s="171" t="n"/>
      <c r="K619" s="171" t="n"/>
      <c r="L619" s="171" t="n"/>
      <c r="M619" s="171" t="n"/>
      <c r="N619" s="171" t="n"/>
      <c r="O619" s="171" t="n"/>
      <c r="P619" s="171" t="n"/>
      <c r="Q619" s="171" t="n"/>
      <c r="R619" s="172">
        <f>_xlfn.CEILING.MATH(SUM(I619:P619)*Q619)</f>
        <v/>
      </c>
      <c r="S619" s="173">
        <f>IF(S$3="YES",$R619*S$4/100,0)</f>
        <v/>
      </c>
      <c r="T619" s="173">
        <f>IF(T$3="YES",$R619*T$4/100,0)</f>
        <v/>
      </c>
      <c r="U619" s="173">
        <f>IF(U$3="YES",$R619*U$4/100,0)</f>
        <v/>
      </c>
      <c r="V619" s="173">
        <f>IF(V$3="YES",$R619*V$4/100,0)</f>
        <v/>
      </c>
      <c r="W619" s="173">
        <f>IF(W$3="YES",$R619*W$4/100,0)</f>
        <v/>
      </c>
      <c r="X619" s="173">
        <f>IF(X$3="YES",$R619*X$4/100,0)</f>
        <v/>
      </c>
      <c r="Y619" s="173">
        <f>IF(Y$3="YES",$R619*Y$4/100,0)</f>
        <v/>
      </c>
      <c r="Z619" s="173">
        <f>IF(Z$3="YES",$R619*Z$4/100,0)</f>
        <v/>
      </c>
      <c r="AA619" s="173">
        <f>IF(AA$3="YES",$R619*AA$4/100,0)</f>
        <v/>
      </c>
      <c r="AB619" s="173">
        <f>IF(AB$3="YES",$R619*AB$4/100,0)</f>
        <v/>
      </c>
      <c r="AC619" s="173">
        <f>$R619*AC$4/100</f>
        <v/>
      </c>
      <c r="AD619" s="172">
        <f>SUM(S619:AC619)</f>
        <v/>
      </c>
      <c r="AE619" s="172">
        <f>R619+AD619</f>
        <v/>
      </c>
      <c r="AF619" s="172">
        <f>IF(E619="Make",AE619,AE619/2)</f>
        <v/>
      </c>
      <c r="AG619" s="172">
        <f>((AF619-MOD(AF619,8))/8)+(IF(MOD(AF619,8)=0,0,IF(MOD(AF619,8)&gt;4,1,0.5)))</f>
        <v/>
      </c>
      <c r="AH619" s="174" t="n"/>
      <c r="AI619" s="174" t="n"/>
      <c r="AJ619" s="175">
        <f>ROUNDUP((AH619+AI619+AG619)/3,0)</f>
        <v/>
      </c>
      <c r="AK619" s="47" t="n"/>
    </row>
    <row r="620" ht="15" customHeight="1">
      <c r="A620" s="83" t="n"/>
      <c r="B620" s="49" t="n"/>
      <c r="C620" s="49" t="n"/>
      <c r="D620" s="49" t="n"/>
      <c r="E620" s="43" t="n"/>
      <c r="F620" s="43" t="n"/>
      <c r="G620" s="44" t="n"/>
      <c r="H620" s="45" t="n"/>
      <c r="I620" s="171" t="n"/>
      <c r="J620" s="171" t="n"/>
      <c r="K620" s="171" t="n"/>
      <c r="L620" s="171" t="n"/>
      <c r="M620" s="171" t="n"/>
      <c r="N620" s="171" t="n"/>
      <c r="O620" s="171" t="n"/>
      <c r="P620" s="171" t="n"/>
      <c r="Q620" s="171" t="n"/>
      <c r="R620" s="172">
        <f>_xlfn.CEILING.MATH(SUM(I620:P620)*Q620)</f>
        <v/>
      </c>
      <c r="S620" s="173">
        <f>IF(S$3="YES",$R620*S$4/100,0)</f>
        <v/>
      </c>
      <c r="T620" s="173">
        <f>IF(T$3="YES",$R620*T$4/100,0)</f>
        <v/>
      </c>
      <c r="U620" s="173">
        <f>IF(U$3="YES",$R620*U$4/100,0)</f>
        <v/>
      </c>
      <c r="V620" s="173">
        <f>IF(V$3="YES",$R620*V$4/100,0)</f>
        <v/>
      </c>
      <c r="W620" s="173">
        <f>IF(W$3="YES",$R620*W$4/100,0)</f>
        <v/>
      </c>
      <c r="X620" s="173">
        <f>IF(X$3="YES",$R620*X$4/100,0)</f>
        <v/>
      </c>
      <c r="Y620" s="173">
        <f>IF(Y$3="YES",$R620*Y$4/100,0)</f>
        <v/>
      </c>
      <c r="Z620" s="173">
        <f>IF(Z$3="YES",$R620*Z$4/100,0)</f>
        <v/>
      </c>
      <c r="AA620" s="173">
        <f>IF(AA$3="YES",$R620*AA$4/100,0)</f>
        <v/>
      </c>
      <c r="AB620" s="173">
        <f>IF(AB$3="YES",$R620*AB$4/100,0)</f>
        <v/>
      </c>
      <c r="AC620" s="173">
        <f>$R620*AC$4/100</f>
        <v/>
      </c>
      <c r="AD620" s="172">
        <f>SUM(S620:AC620)</f>
        <v/>
      </c>
      <c r="AE620" s="172">
        <f>R620+AD620</f>
        <v/>
      </c>
      <c r="AF620" s="172">
        <f>IF(E620="Make",AE620,AE620/2)</f>
        <v/>
      </c>
      <c r="AG620" s="172">
        <f>((AF620-MOD(AF620,8))/8)+(IF(MOD(AF620,8)=0,0,IF(MOD(AF620,8)&gt;4,1,0.5)))</f>
        <v/>
      </c>
      <c r="AH620" s="174" t="n"/>
      <c r="AI620" s="174" t="n"/>
      <c r="AJ620" s="175">
        <f>ROUNDUP((AH620+AI620+AG620)/3,0)</f>
        <v/>
      </c>
      <c r="AK620" s="47" t="n"/>
    </row>
    <row r="621" ht="15" customHeight="1">
      <c r="A621" s="83" t="n"/>
      <c r="B621" s="49" t="n"/>
      <c r="C621" s="49" t="n"/>
      <c r="D621" s="49" t="n"/>
      <c r="E621" s="43" t="n"/>
      <c r="F621" s="43" t="n"/>
      <c r="G621" s="44" t="n"/>
      <c r="H621" s="45" t="n"/>
      <c r="I621" s="171" t="n"/>
      <c r="J621" s="171" t="n"/>
      <c r="K621" s="171" t="n"/>
      <c r="L621" s="171" t="n"/>
      <c r="M621" s="171" t="n"/>
      <c r="N621" s="171" t="n"/>
      <c r="O621" s="171" t="n"/>
      <c r="P621" s="171" t="n"/>
      <c r="Q621" s="171" t="n"/>
      <c r="R621" s="172">
        <f>_xlfn.CEILING.MATH(SUM(I621:P621)*Q621)</f>
        <v/>
      </c>
      <c r="S621" s="173">
        <f>IF(S$3="YES",$R621*S$4/100,0)</f>
        <v/>
      </c>
      <c r="T621" s="173">
        <f>IF(T$3="YES",$R621*T$4/100,0)</f>
        <v/>
      </c>
      <c r="U621" s="173">
        <f>IF(U$3="YES",$R621*U$4/100,0)</f>
        <v/>
      </c>
      <c r="V621" s="173">
        <f>IF(V$3="YES",$R621*V$4/100,0)</f>
        <v/>
      </c>
      <c r="W621" s="173">
        <f>IF(W$3="YES",$R621*W$4/100,0)</f>
        <v/>
      </c>
      <c r="X621" s="173">
        <f>IF(X$3="YES",$R621*X$4/100,0)</f>
        <v/>
      </c>
      <c r="Y621" s="173">
        <f>IF(Y$3="YES",$R621*Y$4/100,0)</f>
        <v/>
      </c>
      <c r="Z621" s="173">
        <f>IF(Z$3="YES",$R621*Z$4/100,0)</f>
        <v/>
      </c>
      <c r="AA621" s="173">
        <f>IF(AA$3="YES",$R621*AA$4/100,0)</f>
        <v/>
      </c>
      <c r="AB621" s="173">
        <f>IF(AB$3="YES",$R621*AB$4/100,0)</f>
        <v/>
      </c>
      <c r="AC621" s="173">
        <f>$R621*AC$4/100</f>
        <v/>
      </c>
      <c r="AD621" s="172">
        <f>SUM(S621:AC621)</f>
        <v/>
      </c>
      <c r="AE621" s="172">
        <f>R621+AD621</f>
        <v/>
      </c>
      <c r="AF621" s="172">
        <f>IF(E621="Make",AE621,AE621/2)</f>
        <v/>
      </c>
      <c r="AG621" s="172">
        <f>((AF621-MOD(AF621,8))/8)+(IF(MOD(AF621,8)=0,0,IF(MOD(AF621,8)&gt;4,1,0.5)))</f>
        <v/>
      </c>
      <c r="AH621" s="174" t="n"/>
      <c r="AI621" s="174" t="n"/>
      <c r="AJ621" s="175">
        <f>ROUNDUP((AH621+AI621+AG621)/3,0)</f>
        <v/>
      </c>
      <c r="AK621" s="47" t="n"/>
    </row>
    <row r="622" ht="15" customHeight="1">
      <c r="A622" s="83" t="n"/>
      <c r="B622" s="49" t="n"/>
      <c r="C622" s="49" t="n"/>
      <c r="D622" s="49" t="n"/>
      <c r="E622" s="43" t="n"/>
      <c r="F622" s="43" t="n"/>
      <c r="G622" s="44" t="n"/>
      <c r="H622" s="45" t="n"/>
      <c r="I622" s="171" t="n"/>
      <c r="J622" s="171" t="n"/>
      <c r="K622" s="171" t="n"/>
      <c r="L622" s="171" t="n"/>
      <c r="M622" s="171" t="n"/>
      <c r="N622" s="171" t="n"/>
      <c r="O622" s="171" t="n"/>
      <c r="P622" s="171" t="n"/>
      <c r="Q622" s="171" t="n"/>
      <c r="R622" s="172">
        <f>_xlfn.CEILING.MATH(SUM(I622:P622)*Q622)</f>
        <v/>
      </c>
      <c r="S622" s="173">
        <f>IF(S$3="YES",$R622*S$4/100,0)</f>
        <v/>
      </c>
      <c r="T622" s="173">
        <f>IF(T$3="YES",$R622*T$4/100,0)</f>
        <v/>
      </c>
      <c r="U622" s="173">
        <f>IF(U$3="YES",$R622*U$4/100,0)</f>
        <v/>
      </c>
      <c r="V622" s="173">
        <f>IF(V$3="YES",$R622*V$4/100,0)</f>
        <v/>
      </c>
      <c r="W622" s="173">
        <f>IF(W$3="YES",$R622*W$4/100,0)</f>
        <v/>
      </c>
      <c r="X622" s="173">
        <f>IF(X$3="YES",$R622*X$4/100,0)</f>
        <v/>
      </c>
      <c r="Y622" s="173">
        <f>IF(Y$3="YES",$R622*Y$4/100,0)</f>
        <v/>
      </c>
      <c r="Z622" s="173">
        <f>IF(Z$3="YES",$R622*Z$4/100,0)</f>
        <v/>
      </c>
      <c r="AA622" s="173">
        <f>IF(AA$3="YES",$R622*AA$4/100,0)</f>
        <v/>
      </c>
      <c r="AB622" s="173">
        <f>IF(AB$3="YES",$R622*AB$4/100,0)</f>
        <v/>
      </c>
      <c r="AC622" s="173">
        <f>$R622*AC$4/100</f>
        <v/>
      </c>
      <c r="AD622" s="172">
        <f>SUM(S622:AC622)</f>
        <v/>
      </c>
      <c r="AE622" s="172">
        <f>R622+AD622</f>
        <v/>
      </c>
      <c r="AF622" s="172">
        <f>IF(E622="Make",AE622,AE622/2)</f>
        <v/>
      </c>
      <c r="AG622" s="172">
        <f>((AF622-MOD(AF622,8))/8)+(IF(MOD(AF622,8)=0,0,IF(MOD(AF622,8)&gt;4,1,0.5)))</f>
        <v/>
      </c>
      <c r="AH622" s="174" t="n"/>
      <c r="AI622" s="174" t="n"/>
      <c r="AJ622" s="175">
        <f>ROUNDUP((AH622+AI622+AG622)/3,0)</f>
        <v/>
      </c>
      <c r="AK622" s="47" t="n"/>
    </row>
    <row r="623" ht="15" customHeight="1">
      <c r="A623" s="83" t="n"/>
      <c r="B623" s="49" t="n"/>
      <c r="C623" s="49" t="n"/>
      <c r="D623" s="49" t="n"/>
      <c r="E623" s="43" t="n"/>
      <c r="F623" s="43" t="n"/>
      <c r="G623" s="44" t="n"/>
      <c r="H623" s="45" t="n"/>
      <c r="I623" s="171" t="n"/>
      <c r="J623" s="171" t="n"/>
      <c r="K623" s="171" t="n"/>
      <c r="L623" s="171" t="n"/>
      <c r="M623" s="171" t="n"/>
      <c r="N623" s="171" t="n"/>
      <c r="O623" s="171" t="n"/>
      <c r="P623" s="171" t="n"/>
      <c r="Q623" s="171" t="n"/>
      <c r="R623" s="172">
        <f>_xlfn.CEILING.MATH(SUM(I623:P623)*Q623)</f>
        <v/>
      </c>
      <c r="S623" s="173">
        <f>IF(S$3="YES",$R623*S$4/100,0)</f>
        <v/>
      </c>
      <c r="T623" s="173">
        <f>IF(T$3="YES",$R623*T$4/100,0)</f>
        <v/>
      </c>
      <c r="U623" s="173">
        <f>IF(U$3="YES",$R623*U$4/100,0)</f>
        <v/>
      </c>
      <c r="V623" s="173">
        <f>IF(V$3="YES",$R623*V$4/100,0)</f>
        <v/>
      </c>
      <c r="W623" s="173">
        <f>IF(W$3="YES",$R623*W$4/100,0)</f>
        <v/>
      </c>
      <c r="X623" s="173">
        <f>IF(X$3="YES",$R623*X$4/100,0)</f>
        <v/>
      </c>
      <c r="Y623" s="173">
        <f>IF(Y$3="YES",$R623*Y$4/100,0)</f>
        <v/>
      </c>
      <c r="Z623" s="173">
        <f>IF(Z$3="YES",$R623*Z$4/100,0)</f>
        <v/>
      </c>
      <c r="AA623" s="173">
        <f>IF(AA$3="YES",$R623*AA$4/100,0)</f>
        <v/>
      </c>
      <c r="AB623" s="173">
        <f>IF(AB$3="YES",$R623*AB$4/100,0)</f>
        <v/>
      </c>
      <c r="AC623" s="173">
        <f>$R623*AC$4/100</f>
        <v/>
      </c>
      <c r="AD623" s="172">
        <f>SUM(S623:AC623)</f>
        <v/>
      </c>
      <c r="AE623" s="172">
        <f>R623+AD623</f>
        <v/>
      </c>
      <c r="AF623" s="172">
        <f>IF(E623="Make",AE623,AE623/2)</f>
        <v/>
      </c>
      <c r="AG623" s="172">
        <f>((AF623-MOD(AF623,8))/8)+(IF(MOD(AF623,8)=0,0,IF(MOD(AF623,8)&gt;4,1,0.5)))</f>
        <v/>
      </c>
      <c r="AH623" s="174" t="n"/>
      <c r="AI623" s="174" t="n"/>
      <c r="AJ623" s="175">
        <f>ROUNDUP((AH623+AI623+AG623)/3,0)</f>
        <v/>
      </c>
      <c r="AK623" s="47" t="n"/>
    </row>
    <row r="624" ht="15" customHeight="1">
      <c r="A624" s="83" t="n"/>
      <c r="B624" s="49" t="n"/>
      <c r="C624" s="49" t="n"/>
      <c r="D624" s="49" t="n"/>
      <c r="E624" s="43" t="n"/>
      <c r="F624" s="43" t="n"/>
      <c r="G624" s="44" t="n"/>
      <c r="H624" s="45" t="n"/>
      <c r="I624" s="171" t="n"/>
      <c r="J624" s="171" t="n"/>
      <c r="K624" s="171" t="n"/>
      <c r="L624" s="171" t="n"/>
      <c r="M624" s="171" t="n"/>
      <c r="N624" s="171" t="n"/>
      <c r="O624" s="171" t="n"/>
      <c r="P624" s="171" t="n"/>
      <c r="Q624" s="171" t="n"/>
      <c r="R624" s="172">
        <f>_xlfn.CEILING.MATH(SUM(I624:P624)*Q624)</f>
        <v/>
      </c>
      <c r="S624" s="173">
        <f>IF(S$3="YES",$R624*S$4/100,0)</f>
        <v/>
      </c>
      <c r="T624" s="173">
        <f>IF(T$3="YES",$R624*T$4/100,0)</f>
        <v/>
      </c>
      <c r="U624" s="173">
        <f>IF(U$3="YES",$R624*U$4/100,0)</f>
        <v/>
      </c>
      <c r="V624" s="173">
        <f>IF(V$3="YES",$R624*V$4/100,0)</f>
        <v/>
      </c>
      <c r="W624" s="173">
        <f>IF(W$3="YES",$R624*W$4/100,0)</f>
        <v/>
      </c>
      <c r="X624" s="173">
        <f>IF(X$3="YES",$R624*X$4/100,0)</f>
        <v/>
      </c>
      <c r="Y624" s="173">
        <f>IF(Y$3="YES",$R624*Y$4/100,0)</f>
        <v/>
      </c>
      <c r="Z624" s="173">
        <f>IF(Z$3="YES",$R624*Z$4/100,0)</f>
        <v/>
      </c>
      <c r="AA624" s="173">
        <f>IF(AA$3="YES",$R624*AA$4/100,0)</f>
        <v/>
      </c>
      <c r="AB624" s="173">
        <f>IF(AB$3="YES",$R624*AB$4/100,0)</f>
        <v/>
      </c>
      <c r="AC624" s="173">
        <f>$R624*AC$4/100</f>
        <v/>
      </c>
      <c r="AD624" s="172">
        <f>SUM(S624:AC624)</f>
        <v/>
      </c>
      <c r="AE624" s="172">
        <f>R624+AD624</f>
        <v/>
      </c>
      <c r="AF624" s="172">
        <f>IF(E624="Make",AE624,AE624/2)</f>
        <v/>
      </c>
      <c r="AG624" s="172">
        <f>((AF624-MOD(AF624,8))/8)+(IF(MOD(AF624,8)=0,0,IF(MOD(AF624,8)&gt;4,1,0.5)))</f>
        <v/>
      </c>
      <c r="AH624" s="174" t="n"/>
      <c r="AI624" s="174" t="n"/>
      <c r="AJ624" s="175">
        <f>ROUNDUP((AH624+AI624+AG624)/3,0)</f>
        <v/>
      </c>
      <c r="AK624" s="47" t="n"/>
    </row>
    <row r="625" ht="15" customHeight="1">
      <c r="A625" s="83" t="n"/>
      <c r="B625" s="49" t="n"/>
      <c r="C625" s="49" t="n"/>
      <c r="D625" s="49" t="n"/>
      <c r="E625" s="43" t="n"/>
      <c r="F625" s="43" t="n"/>
      <c r="G625" s="44" t="n"/>
      <c r="H625" s="45" t="n"/>
      <c r="I625" s="171" t="n"/>
      <c r="J625" s="171" t="n"/>
      <c r="K625" s="171" t="n"/>
      <c r="L625" s="171" t="n"/>
      <c r="M625" s="171" t="n"/>
      <c r="N625" s="171" t="n"/>
      <c r="O625" s="171" t="n"/>
      <c r="P625" s="171" t="n"/>
      <c r="Q625" s="171" t="n"/>
      <c r="R625" s="172">
        <f>_xlfn.CEILING.MATH(SUM(I625:P625)*Q625)</f>
        <v/>
      </c>
      <c r="S625" s="173">
        <f>IF(S$3="YES",$R625*S$4/100,0)</f>
        <v/>
      </c>
      <c r="T625" s="173">
        <f>IF(T$3="YES",$R625*T$4/100,0)</f>
        <v/>
      </c>
      <c r="U625" s="173">
        <f>IF(U$3="YES",$R625*U$4/100,0)</f>
        <v/>
      </c>
      <c r="V625" s="173">
        <f>IF(V$3="YES",$R625*V$4/100,0)</f>
        <v/>
      </c>
      <c r="W625" s="173">
        <f>IF(W$3="YES",$R625*W$4/100,0)</f>
        <v/>
      </c>
      <c r="X625" s="173">
        <f>IF(X$3="YES",$R625*X$4/100,0)</f>
        <v/>
      </c>
      <c r="Y625" s="173">
        <f>IF(Y$3="YES",$R625*Y$4/100,0)</f>
        <v/>
      </c>
      <c r="Z625" s="173">
        <f>IF(Z$3="YES",$R625*Z$4/100,0)</f>
        <v/>
      </c>
      <c r="AA625" s="173">
        <f>IF(AA$3="YES",$R625*AA$4/100,0)</f>
        <v/>
      </c>
      <c r="AB625" s="173">
        <f>IF(AB$3="YES",$R625*AB$4/100,0)</f>
        <v/>
      </c>
      <c r="AC625" s="173">
        <f>$R625*AC$4/100</f>
        <v/>
      </c>
      <c r="AD625" s="172">
        <f>SUM(S625:AC625)</f>
        <v/>
      </c>
      <c r="AE625" s="172">
        <f>R625+AD625</f>
        <v/>
      </c>
      <c r="AF625" s="172">
        <f>IF(E625="Make",AE625,AE625/2)</f>
        <v/>
      </c>
      <c r="AG625" s="172">
        <f>((AF625-MOD(AF625,8))/8)+(IF(MOD(AF625,8)=0,0,IF(MOD(AF625,8)&gt;4,1,0.5)))</f>
        <v/>
      </c>
      <c r="AH625" s="174" t="n"/>
      <c r="AI625" s="174" t="n"/>
      <c r="AJ625" s="175">
        <f>ROUNDUP((AH625+AI625+AG625)/3,0)</f>
        <v/>
      </c>
      <c r="AK625" s="47" t="n"/>
    </row>
    <row r="626" ht="15" customHeight="1">
      <c r="A626" s="83" t="n"/>
      <c r="B626" s="49" t="n"/>
      <c r="C626" s="49" t="n"/>
      <c r="D626" s="49" t="n"/>
      <c r="E626" s="43" t="n"/>
      <c r="F626" s="43" t="n"/>
      <c r="G626" s="44" t="n"/>
      <c r="H626" s="45" t="n"/>
      <c r="I626" s="171" t="n"/>
      <c r="J626" s="171" t="n"/>
      <c r="K626" s="171" t="n"/>
      <c r="L626" s="171" t="n"/>
      <c r="M626" s="171" t="n"/>
      <c r="N626" s="171" t="n"/>
      <c r="O626" s="171" t="n"/>
      <c r="P626" s="171" t="n"/>
      <c r="Q626" s="171" t="n"/>
      <c r="R626" s="172">
        <f>_xlfn.CEILING.MATH(SUM(I626:P626)*Q626)</f>
        <v/>
      </c>
      <c r="S626" s="173">
        <f>IF(S$3="YES",$R626*S$4/100,0)</f>
        <v/>
      </c>
      <c r="T626" s="173">
        <f>IF(T$3="YES",$R626*T$4/100,0)</f>
        <v/>
      </c>
      <c r="U626" s="173">
        <f>IF(U$3="YES",$R626*U$4/100,0)</f>
        <v/>
      </c>
      <c r="V626" s="173">
        <f>IF(V$3="YES",$R626*V$4/100,0)</f>
        <v/>
      </c>
      <c r="W626" s="173">
        <f>IF(W$3="YES",$R626*W$4/100,0)</f>
        <v/>
      </c>
      <c r="X626" s="173">
        <f>IF(X$3="YES",$R626*X$4/100,0)</f>
        <v/>
      </c>
      <c r="Y626" s="173">
        <f>IF(Y$3="YES",$R626*Y$4/100,0)</f>
        <v/>
      </c>
      <c r="Z626" s="173">
        <f>IF(Z$3="YES",$R626*Z$4/100,0)</f>
        <v/>
      </c>
      <c r="AA626" s="173">
        <f>IF(AA$3="YES",$R626*AA$4/100,0)</f>
        <v/>
      </c>
      <c r="AB626" s="173">
        <f>IF(AB$3="YES",$R626*AB$4/100,0)</f>
        <v/>
      </c>
      <c r="AC626" s="173">
        <f>$R626*AC$4/100</f>
        <v/>
      </c>
      <c r="AD626" s="172">
        <f>SUM(S626:AC626)</f>
        <v/>
      </c>
      <c r="AE626" s="172">
        <f>R626+AD626</f>
        <v/>
      </c>
      <c r="AF626" s="172">
        <f>IF(E626="Make",AE626,AE626/2)</f>
        <v/>
      </c>
      <c r="AG626" s="172">
        <f>((AF626-MOD(AF626,8))/8)+(IF(MOD(AF626,8)=0,0,IF(MOD(AF626,8)&gt;4,1,0.5)))</f>
        <v/>
      </c>
      <c r="AH626" s="174" t="n"/>
      <c r="AI626" s="174" t="n"/>
      <c r="AJ626" s="175">
        <f>ROUNDUP((AH626+AI626+AG626)/3,0)</f>
        <v/>
      </c>
      <c r="AK626" s="47" t="n"/>
    </row>
    <row r="627" ht="15" customHeight="1">
      <c r="A627" s="83" t="n"/>
      <c r="B627" s="49" t="n"/>
      <c r="C627" s="49" t="n"/>
      <c r="D627" s="49" t="n"/>
      <c r="E627" s="43" t="n"/>
      <c r="F627" s="43" t="n"/>
      <c r="G627" s="44" t="n"/>
      <c r="H627" s="45" t="n"/>
      <c r="I627" s="171" t="n"/>
      <c r="J627" s="171" t="n"/>
      <c r="K627" s="171" t="n"/>
      <c r="L627" s="171" t="n"/>
      <c r="M627" s="171" t="n"/>
      <c r="N627" s="171" t="n"/>
      <c r="O627" s="171" t="n"/>
      <c r="P627" s="171" t="n"/>
      <c r="Q627" s="171" t="n"/>
      <c r="R627" s="172">
        <f>_xlfn.CEILING.MATH(SUM(I627:P627)*Q627)</f>
        <v/>
      </c>
      <c r="S627" s="173">
        <f>IF(S$3="YES",$R627*S$4/100,0)</f>
        <v/>
      </c>
      <c r="T627" s="173">
        <f>IF(T$3="YES",$R627*T$4/100,0)</f>
        <v/>
      </c>
      <c r="U627" s="173">
        <f>IF(U$3="YES",$R627*U$4/100,0)</f>
        <v/>
      </c>
      <c r="V627" s="173">
        <f>IF(V$3="YES",$R627*V$4/100,0)</f>
        <v/>
      </c>
      <c r="W627" s="173">
        <f>IF(W$3="YES",$R627*W$4/100,0)</f>
        <v/>
      </c>
      <c r="X627" s="173">
        <f>IF(X$3="YES",$R627*X$4/100,0)</f>
        <v/>
      </c>
      <c r="Y627" s="173">
        <f>IF(Y$3="YES",$R627*Y$4/100,0)</f>
        <v/>
      </c>
      <c r="Z627" s="173">
        <f>IF(Z$3="YES",$R627*Z$4/100,0)</f>
        <v/>
      </c>
      <c r="AA627" s="173">
        <f>IF(AA$3="YES",$R627*AA$4/100,0)</f>
        <v/>
      </c>
      <c r="AB627" s="173">
        <f>IF(AB$3="YES",$R627*AB$4/100,0)</f>
        <v/>
      </c>
      <c r="AC627" s="173">
        <f>$R627*AC$4/100</f>
        <v/>
      </c>
      <c r="AD627" s="172">
        <f>SUM(S627:AC627)</f>
        <v/>
      </c>
      <c r="AE627" s="172">
        <f>R627+AD627</f>
        <v/>
      </c>
      <c r="AF627" s="172">
        <f>IF(E627="Make",AE627,AE627/2)</f>
        <v/>
      </c>
      <c r="AG627" s="172">
        <f>((AF627-MOD(AF627,8))/8)+(IF(MOD(AF627,8)=0,0,IF(MOD(AF627,8)&gt;4,1,0.5)))</f>
        <v/>
      </c>
      <c r="AH627" s="174" t="n"/>
      <c r="AI627" s="174" t="n"/>
      <c r="AJ627" s="175">
        <f>ROUNDUP((AH627+AI627+AG627)/3,0)</f>
        <v/>
      </c>
      <c r="AK627" s="47" t="n"/>
    </row>
    <row r="628" ht="15" customHeight="1">
      <c r="A628" s="83" t="n"/>
      <c r="B628" s="49" t="n"/>
      <c r="C628" s="49" t="n"/>
      <c r="D628" s="49" t="n"/>
      <c r="E628" s="43" t="n"/>
      <c r="F628" s="43" t="n"/>
      <c r="G628" s="44" t="n"/>
      <c r="H628" s="45" t="n"/>
      <c r="I628" s="171" t="n"/>
      <c r="J628" s="171" t="n"/>
      <c r="K628" s="171" t="n"/>
      <c r="L628" s="171" t="n"/>
      <c r="M628" s="171" t="n"/>
      <c r="N628" s="171" t="n"/>
      <c r="O628" s="171" t="n"/>
      <c r="P628" s="171" t="n"/>
      <c r="Q628" s="171" t="n"/>
      <c r="R628" s="172">
        <f>_xlfn.CEILING.MATH(SUM(I628:P628)*Q628)</f>
        <v/>
      </c>
      <c r="S628" s="173">
        <f>IF(S$3="YES",$R628*S$4/100,0)</f>
        <v/>
      </c>
      <c r="T628" s="173">
        <f>IF(T$3="YES",$R628*T$4/100,0)</f>
        <v/>
      </c>
      <c r="U628" s="173">
        <f>IF(U$3="YES",$R628*U$4/100,0)</f>
        <v/>
      </c>
      <c r="V628" s="173">
        <f>IF(V$3="YES",$R628*V$4/100,0)</f>
        <v/>
      </c>
      <c r="W628" s="173">
        <f>IF(W$3="YES",$R628*W$4/100,0)</f>
        <v/>
      </c>
      <c r="X628" s="173">
        <f>IF(X$3="YES",$R628*X$4/100,0)</f>
        <v/>
      </c>
      <c r="Y628" s="173">
        <f>IF(Y$3="YES",$R628*Y$4/100,0)</f>
        <v/>
      </c>
      <c r="Z628" s="173">
        <f>IF(Z$3="YES",$R628*Z$4/100,0)</f>
        <v/>
      </c>
      <c r="AA628" s="173">
        <f>IF(AA$3="YES",$R628*AA$4/100,0)</f>
        <v/>
      </c>
      <c r="AB628" s="173">
        <f>IF(AB$3="YES",$R628*AB$4/100,0)</f>
        <v/>
      </c>
      <c r="AC628" s="173">
        <f>$R628*AC$4/100</f>
        <v/>
      </c>
      <c r="AD628" s="172">
        <f>SUM(S628:AC628)</f>
        <v/>
      </c>
      <c r="AE628" s="172">
        <f>R628+AD628</f>
        <v/>
      </c>
      <c r="AF628" s="172">
        <f>IF(E628="Make",AE628,AE628/2)</f>
        <v/>
      </c>
      <c r="AG628" s="172">
        <f>((AF628-MOD(AF628,8))/8)+(IF(MOD(AF628,8)=0,0,IF(MOD(AF628,8)&gt;4,1,0.5)))</f>
        <v/>
      </c>
      <c r="AH628" s="174" t="n"/>
      <c r="AI628" s="174" t="n"/>
      <c r="AJ628" s="175">
        <f>ROUNDUP((AH628+AI628+AG628)/3,0)</f>
        <v/>
      </c>
      <c r="AK628" s="47" t="n"/>
    </row>
    <row r="629" ht="15" customHeight="1">
      <c r="A629" s="83" t="n"/>
      <c r="B629" s="49" t="n"/>
      <c r="C629" s="49" t="n"/>
      <c r="D629" s="49" t="n"/>
      <c r="E629" s="43" t="n"/>
      <c r="F629" s="43" t="n"/>
      <c r="G629" s="44" t="n"/>
      <c r="H629" s="45" t="n"/>
      <c r="I629" s="171" t="n"/>
      <c r="J629" s="171" t="n"/>
      <c r="K629" s="171" t="n"/>
      <c r="L629" s="171" t="n"/>
      <c r="M629" s="171" t="n"/>
      <c r="N629" s="171" t="n"/>
      <c r="O629" s="171" t="n"/>
      <c r="P629" s="171" t="n"/>
      <c r="Q629" s="171" t="n"/>
      <c r="R629" s="172">
        <f>_xlfn.CEILING.MATH(SUM(I629:P629)*Q629)</f>
        <v/>
      </c>
      <c r="S629" s="173">
        <f>IF(S$3="YES",$R629*S$4/100,0)</f>
        <v/>
      </c>
      <c r="T629" s="173">
        <f>IF(T$3="YES",$R629*T$4/100,0)</f>
        <v/>
      </c>
      <c r="U629" s="173">
        <f>IF(U$3="YES",$R629*U$4/100,0)</f>
        <v/>
      </c>
      <c r="V629" s="173">
        <f>IF(V$3="YES",$R629*V$4/100,0)</f>
        <v/>
      </c>
      <c r="W629" s="173">
        <f>IF(W$3="YES",$R629*W$4/100,0)</f>
        <v/>
      </c>
      <c r="X629" s="173">
        <f>IF(X$3="YES",$R629*X$4/100,0)</f>
        <v/>
      </c>
      <c r="Y629" s="173">
        <f>IF(Y$3="YES",$R629*Y$4/100,0)</f>
        <v/>
      </c>
      <c r="Z629" s="173">
        <f>IF(Z$3="YES",$R629*Z$4/100,0)</f>
        <v/>
      </c>
      <c r="AA629" s="173">
        <f>IF(AA$3="YES",$R629*AA$4/100,0)</f>
        <v/>
      </c>
      <c r="AB629" s="173">
        <f>IF(AB$3="YES",$R629*AB$4/100,0)</f>
        <v/>
      </c>
      <c r="AC629" s="173">
        <f>$R629*AC$4/100</f>
        <v/>
      </c>
      <c r="AD629" s="172">
        <f>SUM(S629:AC629)</f>
        <v/>
      </c>
      <c r="AE629" s="172">
        <f>R629+AD629</f>
        <v/>
      </c>
      <c r="AF629" s="172">
        <f>IF(E629="Make",AE629,AE629/2)</f>
        <v/>
      </c>
      <c r="AG629" s="172">
        <f>((AF629-MOD(AF629,8))/8)+(IF(MOD(AF629,8)=0,0,IF(MOD(AF629,8)&gt;4,1,0.5)))</f>
        <v/>
      </c>
      <c r="AH629" s="174" t="n"/>
      <c r="AI629" s="174" t="n"/>
      <c r="AJ629" s="175">
        <f>ROUNDUP((AH629+AI629+AG629)/3,0)</f>
        <v/>
      </c>
      <c r="AK629" s="47" t="n"/>
    </row>
    <row r="630" ht="15" customHeight="1">
      <c r="A630" s="83" t="n"/>
      <c r="B630" s="49" t="n"/>
      <c r="C630" s="49" t="n"/>
      <c r="D630" s="49" t="n"/>
      <c r="E630" s="43" t="n"/>
      <c r="F630" s="43" t="n"/>
      <c r="G630" s="44" t="n"/>
      <c r="H630" s="45" t="n"/>
      <c r="I630" s="171" t="n"/>
      <c r="J630" s="171" t="n"/>
      <c r="K630" s="171" t="n"/>
      <c r="L630" s="171" t="n"/>
      <c r="M630" s="171" t="n"/>
      <c r="N630" s="171" t="n"/>
      <c r="O630" s="171" t="n"/>
      <c r="P630" s="171" t="n"/>
      <c r="Q630" s="171" t="n"/>
      <c r="R630" s="172">
        <f>_xlfn.CEILING.MATH(SUM(I630:P630)*Q630)</f>
        <v/>
      </c>
      <c r="S630" s="173">
        <f>IF(S$3="YES",$R630*S$4/100,0)</f>
        <v/>
      </c>
      <c r="T630" s="173">
        <f>IF(T$3="YES",$R630*T$4/100,0)</f>
        <v/>
      </c>
      <c r="U630" s="173">
        <f>IF(U$3="YES",$R630*U$4/100,0)</f>
        <v/>
      </c>
      <c r="V630" s="173">
        <f>IF(V$3="YES",$R630*V$4/100,0)</f>
        <v/>
      </c>
      <c r="W630" s="173">
        <f>IF(W$3="YES",$R630*W$4/100,0)</f>
        <v/>
      </c>
      <c r="X630" s="173">
        <f>IF(X$3="YES",$R630*X$4/100,0)</f>
        <v/>
      </c>
      <c r="Y630" s="173">
        <f>IF(Y$3="YES",$R630*Y$4/100,0)</f>
        <v/>
      </c>
      <c r="Z630" s="173">
        <f>IF(Z$3="YES",$R630*Z$4/100,0)</f>
        <v/>
      </c>
      <c r="AA630" s="173">
        <f>IF(AA$3="YES",$R630*AA$4/100,0)</f>
        <v/>
      </c>
      <c r="AB630" s="173">
        <f>IF(AB$3="YES",$R630*AB$4/100,0)</f>
        <v/>
      </c>
      <c r="AC630" s="173">
        <f>$R630*AC$4/100</f>
        <v/>
      </c>
      <c r="AD630" s="172">
        <f>SUM(S630:AC630)</f>
        <v/>
      </c>
      <c r="AE630" s="172">
        <f>R630+AD630</f>
        <v/>
      </c>
      <c r="AF630" s="172">
        <f>IF(E630="Make",AE630,AE630/2)</f>
        <v/>
      </c>
      <c r="AG630" s="172">
        <f>((AF630-MOD(AF630,8))/8)+(IF(MOD(AF630,8)=0,0,IF(MOD(AF630,8)&gt;4,1,0.5)))</f>
        <v/>
      </c>
      <c r="AH630" s="174" t="n"/>
      <c r="AI630" s="174" t="n"/>
      <c r="AJ630" s="175">
        <f>ROUNDUP((AH630+AI630+AG630)/3,0)</f>
        <v/>
      </c>
      <c r="AK630" s="47" t="n"/>
    </row>
    <row r="631" ht="15" customHeight="1">
      <c r="A631" s="83" t="n"/>
      <c r="B631" s="49" t="n"/>
      <c r="C631" s="49" t="n"/>
      <c r="D631" s="49" t="n"/>
      <c r="E631" s="43" t="n"/>
      <c r="F631" s="43" t="n"/>
      <c r="G631" s="44" t="n"/>
      <c r="H631" s="45" t="n"/>
      <c r="I631" s="171" t="n"/>
      <c r="J631" s="171" t="n"/>
      <c r="K631" s="171" t="n"/>
      <c r="L631" s="171" t="n"/>
      <c r="M631" s="171" t="n"/>
      <c r="N631" s="171" t="n"/>
      <c r="O631" s="171" t="n"/>
      <c r="P631" s="171" t="n"/>
      <c r="Q631" s="171" t="n"/>
      <c r="R631" s="172">
        <f>_xlfn.CEILING.MATH(SUM(I631:P631)*Q631)</f>
        <v/>
      </c>
      <c r="S631" s="173">
        <f>IF(S$3="YES",$R631*S$4/100,0)</f>
        <v/>
      </c>
      <c r="T631" s="173">
        <f>IF(T$3="YES",$R631*T$4/100,0)</f>
        <v/>
      </c>
      <c r="U631" s="173">
        <f>IF(U$3="YES",$R631*U$4/100,0)</f>
        <v/>
      </c>
      <c r="V631" s="173">
        <f>IF(V$3="YES",$R631*V$4/100,0)</f>
        <v/>
      </c>
      <c r="W631" s="173">
        <f>IF(W$3="YES",$R631*W$4/100,0)</f>
        <v/>
      </c>
      <c r="X631" s="173">
        <f>IF(X$3="YES",$R631*X$4/100,0)</f>
        <v/>
      </c>
      <c r="Y631" s="173">
        <f>IF(Y$3="YES",$R631*Y$4/100,0)</f>
        <v/>
      </c>
      <c r="Z631" s="173">
        <f>IF(Z$3="YES",$R631*Z$4/100,0)</f>
        <v/>
      </c>
      <c r="AA631" s="173">
        <f>IF(AA$3="YES",$R631*AA$4/100,0)</f>
        <v/>
      </c>
      <c r="AB631" s="173">
        <f>IF(AB$3="YES",$R631*AB$4/100,0)</f>
        <v/>
      </c>
      <c r="AC631" s="173">
        <f>$R631*AC$4/100</f>
        <v/>
      </c>
      <c r="AD631" s="172">
        <f>SUM(S631:AC631)</f>
        <v/>
      </c>
      <c r="AE631" s="172">
        <f>R631+AD631</f>
        <v/>
      </c>
      <c r="AF631" s="172">
        <f>IF(E631="Make",AE631,AE631/2)</f>
        <v/>
      </c>
      <c r="AG631" s="172">
        <f>((AF631-MOD(AF631,8))/8)+(IF(MOD(AF631,8)=0,0,IF(MOD(AF631,8)&gt;4,1,0.5)))</f>
        <v/>
      </c>
      <c r="AH631" s="174" t="n"/>
      <c r="AI631" s="174" t="n"/>
      <c r="AJ631" s="175">
        <f>ROUNDUP((AH631+AI631+AG631)/3,0)</f>
        <v/>
      </c>
      <c r="AK631" s="47" t="n"/>
    </row>
    <row r="632" ht="15" customHeight="1">
      <c r="A632" s="83" t="n"/>
      <c r="B632" s="49" t="n"/>
      <c r="C632" s="49" t="n"/>
      <c r="D632" s="49" t="n"/>
      <c r="E632" s="43" t="n"/>
      <c r="F632" s="43" t="n"/>
      <c r="G632" s="44" t="n"/>
      <c r="H632" s="45" t="n"/>
      <c r="I632" s="171" t="n"/>
      <c r="J632" s="171" t="n"/>
      <c r="K632" s="171" t="n"/>
      <c r="L632" s="171" t="n"/>
      <c r="M632" s="171" t="n"/>
      <c r="N632" s="171" t="n"/>
      <c r="O632" s="171" t="n"/>
      <c r="P632" s="171" t="n"/>
      <c r="Q632" s="171" t="n"/>
      <c r="R632" s="172">
        <f>_xlfn.CEILING.MATH(SUM(I632:P632)*Q632)</f>
        <v/>
      </c>
      <c r="S632" s="173">
        <f>IF(S$3="YES",$R632*S$4/100,0)</f>
        <v/>
      </c>
      <c r="T632" s="173">
        <f>IF(T$3="YES",$R632*T$4/100,0)</f>
        <v/>
      </c>
      <c r="U632" s="173">
        <f>IF(U$3="YES",$R632*U$4/100,0)</f>
        <v/>
      </c>
      <c r="V632" s="173">
        <f>IF(V$3="YES",$R632*V$4/100,0)</f>
        <v/>
      </c>
      <c r="W632" s="173">
        <f>IF(W$3="YES",$R632*W$4/100,0)</f>
        <v/>
      </c>
      <c r="X632" s="173">
        <f>IF(X$3="YES",$R632*X$4/100,0)</f>
        <v/>
      </c>
      <c r="Y632" s="173">
        <f>IF(Y$3="YES",$R632*Y$4/100,0)</f>
        <v/>
      </c>
      <c r="Z632" s="173">
        <f>IF(Z$3="YES",$R632*Z$4/100,0)</f>
        <v/>
      </c>
      <c r="AA632" s="173">
        <f>IF(AA$3="YES",$R632*AA$4/100,0)</f>
        <v/>
      </c>
      <c r="AB632" s="173">
        <f>IF(AB$3="YES",$R632*AB$4/100,0)</f>
        <v/>
      </c>
      <c r="AC632" s="173">
        <f>$R632*AC$4/100</f>
        <v/>
      </c>
      <c r="AD632" s="172">
        <f>SUM(S632:AC632)</f>
        <v/>
      </c>
      <c r="AE632" s="172">
        <f>R632+AD632</f>
        <v/>
      </c>
      <c r="AF632" s="172">
        <f>IF(E632="Make",AE632,AE632/2)</f>
        <v/>
      </c>
      <c r="AG632" s="172">
        <f>((AF632-MOD(AF632,8))/8)+(IF(MOD(AF632,8)=0,0,IF(MOD(AF632,8)&gt;4,1,0.5)))</f>
        <v/>
      </c>
      <c r="AH632" s="174" t="n"/>
      <c r="AI632" s="174" t="n"/>
      <c r="AJ632" s="175">
        <f>ROUNDUP((AH632+AI632+AG632)/3,0)</f>
        <v/>
      </c>
      <c r="AK632" s="47" t="n"/>
    </row>
    <row r="633" ht="15" customHeight="1">
      <c r="A633" s="83" t="n"/>
      <c r="B633" s="49" t="n"/>
      <c r="C633" s="49" t="n"/>
      <c r="D633" s="49" t="n"/>
      <c r="E633" s="43" t="n"/>
      <c r="F633" s="43" t="n"/>
      <c r="G633" s="44" t="n"/>
      <c r="H633" s="45" t="n"/>
      <c r="I633" s="171" t="n"/>
      <c r="J633" s="171" t="n"/>
      <c r="K633" s="171" t="n"/>
      <c r="L633" s="171" t="n"/>
      <c r="M633" s="171" t="n"/>
      <c r="N633" s="171" t="n"/>
      <c r="O633" s="171" t="n"/>
      <c r="P633" s="171" t="n"/>
      <c r="Q633" s="171" t="n"/>
      <c r="R633" s="172">
        <f>_xlfn.CEILING.MATH(SUM(I633:P633)*Q633)</f>
        <v/>
      </c>
      <c r="S633" s="173">
        <f>IF(S$3="YES",$R633*S$4/100,0)</f>
        <v/>
      </c>
      <c r="T633" s="173">
        <f>IF(T$3="YES",$R633*T$4/100,0)</f>
        <v/>
      </c>
      <c r="U633" s="173">
        <f>IF(U$3="YES",$R633*U$4/100,0)</f>
        <v/>
      </c>
      <c r="V633" s="173">
        <f>IF(V$3="YES",$R633*V$4/100,0)</f>
        <v/>
      </c>
      <c r="W633" s="173">
        <f>IF(W$3="YES",$R633*W$4/100,0)</f>
        <v/>
      </c>
      <c r="X633" s="173">
        <f>IF(X$3="YES",$R633*X$4/100,0)</f>
        <v/>
      </c>
      <c r="Y633" s="173">
        <f>IF(Y$3="YES",$R633*Y$4/100,0)</f>
        <v/>
      </c>
      <c r="Z633" s="173">
        <f>IF(Z$3="YES",$R633*Z$4/100,0)</f>
        <v/>
      </c>
      <c r="AA633" s="173">
        <f>IF(AA$3="YES",$R633*AA$4/100,0)</f>
        <v/>
      </c>
      <c r="AB633" s="173">
        <f>IF(AB$3="YES",$R633*AB$4/100,0)</f>
        <v/>
      </c>
      <c r="AC633" s="173">
        <f>$R633*AC$4/100</f>
        <v/>
      </c>
      <c r="AD633" s="172">
        <f>SUM(S633:AC633)</f>
        <v/>
      </c>
      <c r="AE633" s="172">
        <f>R633+AD633</f>
        <v/>
      </c>
      <c r="AF633" s="172">
        <f>IF(E633="Make",AE633,AE633/2)</f>
        <v/>
      </c>
      <c r="AG633" s="172">
        <f>((AF633-MOD(AF633,8))/8)+(IF(MOD(AF633,8)=0,0,IF(MOD(AF633,8)&gt;4,1,0.5)))</f>
        <v/>
      </c>
      <c r="AH633" s="174" t="n"/>
      <c r="AI633" s="174" t="n"/>
      <c r="AJ633" s="175">
        <f>ROUNDUP((AH633+AI633+AG633)/3,0)</f>
        <v/>
      </c>
      <c r="AK633" s="47" t="n"/>
    </row>
    <row r="634" ht="15" customHeight="1">
      <c r="A634" s="83" t="n"/>
      <c r="B634" s="49" t="n"/>
      <c r="C634" s="49" t="n"/>
      <c r="D634" s="49" t="n"/>
      <c r="E634" s="43" t="n"/>
      <c r="F634" s="43" t="n"/>
      <c r="G634" s="44" t="n"/>
      <c r="H634" s="45" t="n"/>
      <c r="I634" s="171" t="n"/>
      <c r="J634" s="171" t="n"/>
      <c r="K634" s="171" t="n"/>
      <c r="L634" s="171" t="n"/>
      <c r="M634" s="171" t="n"/>
      <c r="N634" s="171" t="n"/>
      <c r="O634" s="171" t="n"/>
      <c r="P634" s="171" t="n"/>
      <c r="Q634" s="171" t="n"/>
      <c r="R634" s="172">
        <f>_xlfn.CEILING.MATH(SUM(I634:P634)*Q634)</f>
        <v/>
      </c>
      <c r="S634" s="173">
        <f>IF(S$3="YES",$R634*S$4/100,0)</f>
        <v/>
      </c>
      <c r="T634" s="173">
        <f>IF(T$3="YES",$R634*T$4/100,0)</f>
        <v/>
      </c>
      <c r="U634" s="173">
        <f>IF(U$3="YES",$R634*U$4/100,0)</f>
        <v/>
      </c>
      <c r="V634" s="173">
        <f>IF(V$3="YES",$R634*V$4/100,0)</f>
        <v/>
      </c>
      <c r="W634" s="173">
        <f>IF(W$3="YES",$R634*W$4/100,0)</f>
        <v/>
      </c>
      <c r="X634" s="173">
        <f>IF(X$3="YES",$R634*X$4/100,0)</f>
        <v/>
      </c>
      <c r="Y634" s="173">
        <f>IF(Y$3="YES",$R634*Y$4/100,0)</f>
        <v/>
      </c>
      <c r="Z634" s="173">
        <f>IF(Z$3="YES",$R634*Z$4/100,0)</f>
        <v/>
      </c>
      <c r="AA634" s="173">
        <f>IF(AA$3="YES",$R634*AA$4/100,0)</f>
        <v/>
      </c>
      <c r="AB634" s="173">
        <f>IF(AB$3="YES",$R634*AB$4/100,0)</f>
        <v/>
      </c>
      <c r="AC634" s="173">
        <f>$R634*AC$4/100</f>
        <v/>
      </c>
      <c r="AD634" s="172">
        <f>SUM(S634:AC634)</f>
        <v/>
      </c>
      <c r="AE634" s="172">
        <f>R634+AD634</f>
        <v/>
      </c>
      <c r="AF634" s="172">
        <f>IF(E634="Make",AE634,AE634/2)</f>
        <v/>
      </c>
      <c r="AG634" s="172">
        <f>((AF634-MOD(AF634,8))/8)+(IF(MOD(AF634,8)=0,0,IF(MOD(AF634,8)&gt;4,1,0.5)))</f>
        <v/>
      </c>
      <c r="AH634" s="174" t="n"/>
      <c r="AI634" s="174" t="n"/>
      <c r="AJ634" s="175">
        <f>ROUNDUP((AH634+AI634+AG634)/3,0)</f>
        <v/>
      </c>
      <c r="AK634" s="47" t="n"/>
    </row>
    <row r="635" ht="15" customHeight="1">
      <c r="A635" s="83" t="n"/>
      <c r="B635" s="49" t="n"/>
      <c r="C635" s="49" t="n"/>
      <c r="D635" s="49" t="n"/>
      <c r="E635" s="43" t="n"/>
      <c r="F635" s="43" t="n"/>
      <c r="G635" s="44" t="n"/>
      <c r="H635" s="45" t="n"/>
      <c r="I635" s="171" t="n"/>
      <c r="J635" s="171" t="n"/>
      <c r="K635" s="171" t="n"/>
      <c r="L635" s="171" t="n"/>
      <c r="M635" s="171" t="n"/>
      <c r="N635" s="171" t="n"/>
      <c r="O635" s="171" t="n"/>
      <c r="P635" s="171" t="n"/>
      <c r="Q635" s="171" t="n"/>
      <c r="R635" s="172">
        <f>_xlfn.CEILING.MATH(SUM(I635:P635)*Q635)</f>
        <v/>
      </c>
      <c r="S635" s="173">
        <f>IF(S$3="YES",$R635*S$4/100,0)</f>
        <v/>
      </c>
      <c r="T635" s="173">
        <f>IF(T$3="YES",$R635*T$4/100,0)</f>
        <v/>
      </c>
      <c r="U635" s="173">
        <f>IF(U$3="YES",$R635*U$4/100,0)</f>
        <v/>
      </c>
      <c r="V635" s="173">
        <f>IF(V$3="YES",$R635*V$4/100,0)</f>
        <v/>
      </c>
      <c r="W635" s="173">
        <f>IF(W$3="YES",$R635*W$4/100,0)</f>
        <v/>
      </c>
      <c r="X635" s="173">
        <f>IF(X$3="YES",$R635*X$4/100,0)</f>
        <v/>
      </c>
      <c r="Y635" s="173">
        <f>IF(Y$3="YES",$R635*Y$4/100,0)</f>
        <v/>
      </c>
      <c r="Z635" s="173">
        <f>IF(Z$3="YES",$R635*Z$4/100,0)</f>
        <v/>
      </c>
      <c r="AA635" s="173">
        <f>IF(AA$3="YES",$R635*AA$4/100,0)</f>
        <v/>
      </c>
      <c r="AB635" s="173">
        <f>IF(AB$3="YES",$R635*AB$4/100,0)</f>
        <v/>
      </c>
      <c r="AC635" s="173">
        <f>$R635*AC$4/100</f>
        <v/>
      </c>
      <c r="AD635" s="172">
        <f>SUM(S635:AC635)</f>
        <v/>
      </c>
      <c r="AE635" s="172">
        <f>R635+AD635</f>
        <v/>
      </c>
      <c r="AF635" s="172">
        <f>IF(E635="Make",AE635,AE635/2)</f>
        <v/>
      </c>
      <c r="AG635" s="172">
        <f>((AF635-MOD(AF635,8))/8)+(IF(MOD(AF635,8)=0,0,IF(MOD(AF635,8)&gt;4,1,0.5)))</f>
        <v/>
      </c>
      <c r="AH635" s="174" t="n"/>
      <c r="AI635" s="174" t="n"/>
      <c r="AJ635" s="175">
        <f>ROUNDUP((AH635+AI635+AG635)/3,0)</f>
        <v/>
      </c>
      <c r="AK635" s="47" t="n"/>
    </row>
    <row r="636" ht="15" customHeight="1">
      <c r="A636" s="83" t="n"/>
      <c r="B636" s="49" t="n"/>
      <c r="C636" s="49" t="n"/>
      <c r="D636" s="49" t="n"/>
      <c r="E636" s="43" t="n"/>
      <c r="F636" s="43" t="n"/>
      <c r="G636" s="44" t="n"/>
      <c r="H636" s="45" t="n"/>
      <c r="I636" s="171" t="n"/>
      <c r="J636" s="171" t="n"/>
      <c r="K636" s="171" t="n"/>
      <c r="L636" s="171" t="n"/>
      <c r="M636" s="171" t="n"/>
      <c r="N636" s="171" t="n"/>
      <c r="O636" s="171" t="n"/>
      <c r="P636" s="171" t="n"/>
      <c r="Q636" s="171" t="n"/>
      <c r="R636" s="172">
        <f>_xlfn.CEILING.MATH(SUM(I636:P636)*Q636)</f>
        <v/>
      </c>
      <c r="S636" s="173">
        <f>IF(S$3="YES",$R636*S$4/100,0)</f>
        <v/>
      </c>
      <c r="T636" s="173">
        <f>IF(T$3="YES",$R636*T$4/100,0)</f>
        <v/>
      </c>
      <c r="U636" s="173">
        <f>IF(U$3="YES",$R636*U$4/100,0)</f>
        <v/>
      </c>
      <c r="V636" s="173">
        <f>IF(V$3="YES",$R636*V$4/100,0)</f>
        <v/>
      </c>
      <c r="W636" s="173">
        <f>IF(W$3="YES",$R636*W$4/100,0)</f>
        <v/>
      </c>
      <c r="X636" s="173">
        <f>IF(X$3="YES",$R636*X$4/100,0)</f>
        <v/>
      </c>
      <c r="Y636" s="173">
        <f>IF(Y$3="YES",$R636*Y$4/100,0)</f>
        <v/>
      </c>
      <c r="Z636" s="173">
        <f>IF(Z$3="YES",$R636*Z$4/100,0)</f>
        <v/>
      </c>
      <c r="AA636" s="173">
        <f>IF(AA$3="YES",$R636*AA$4/100,0)</f>
        <v/>
      </c>
      <c r="AB636" s="173">
        <f>IF(AB$3="YES",$R636*AB$4/100,0)</f>
        <v/>
      </c>
      <c r="AC636" s="173">
        <f>$R636*AC$4/100</f>
        <v/>
      </c>
      <c r="AD636" s="172">
        <f>SUM(S636:AC636)</f>
        <v/>
      </c>
      <c r="AE636" s="172">
        <f>R636+AD636</f>
        <v/>
      </c>
      <c r="AF636" s="172">
        <f>IF(E636="Make",AE636,AE636/2)</f>
        <v/>
      </c>
      <c r="AG636" s="172">
        <f>((AF636-MOD(AF636,8))/8)+(IF(MOD(AF636,8)=0,0,IF(MOD(AF636,8)&gt;4,1,0.5)))</f>
        <v/>
      </c>
      <c r="AH636" s="174" t="n"/>
      <c r="AI636" s="174" t="n"/>
      <c r="AJ636" s="175">
        <f>ROUNDUP((AH636+AI636+AG636)/3,0)</f>
        <v/>
      </c>
      <c r="AK636" s="47" t="n"/>
    </row>
    <row r="637" ht="15" customHeight="1">
      <c r="A637" s="83" t="n"/>
      <c r="B637" s="49" t="n"/>
      <c r="C637" s="49" t="n"/>
      <c r="D637" s="49" t="n"/>
      <c r="E637" s="43" t="n"/>
      <c r="F637" s="43" t="n"/>
      <c r="G637" s="44" t="n"/>
      <c r="H637" s="45" t="n"/>
      <c r="I637" s="171" t="n"/>
      <c r="J637" s="171" t="n"/>
      <c r="K637" s="171" t="n"/>
      <c r="L637" s="171" t="n"/>
      <c r="M637" s="171" t="n"/>
      <c r="N637" s="171" t="n"/>
      <c r="O637" s="171" t="n"/>
      <c r="P637" s="171" t="n"/>
      <c r="Q637" s="171" t="n"/>
      <c r="R637" s="172">
        <f>_xlfn.CEILING.MATH(SUM(I637:P637)*Q637)</f>
        <v/>
      </c>
      <c r="S637" s="173">
        <f>IF(S$3="YES",$R637*S$4/100,0)</f>
        <v/>
      </c>
      <c r="T637" s="173">
        <f>IF(T$3="YES",$R637*T$4/100,0)</f>
        <v/>
      </c>
      <c r="U637" s="173">
        <f>IF(U$3="YES",$R637*U$4/100,0)</f>
        <v/>
      </c>
      <c r="V637" s="173">
        <f>IF(V$3="YES",$R637*V$4/100,0)</f>
        <v/>
      </c>
      <c r="W637" s="173">
        <f>IF(W$3="YES",$R637*W$4/100,0)</f>
        <v/>
      </c>
      <c r="X637" s="173">
        <f>IF(X$3="YES",$R637*X$4/100,0)</f>
        <v/>
      </c>
      <c r="Y637" s="173">
        <f>IF(Y$3="YES",$R637*Y$4/100,0)</f>
        <v/>
      </c>
      <c r="Z637" s="173">
        <f>IF(Z$3="YES",$R637*Z$4/100,0)</f>
        <v/>
      </c>
      <c r="AA637" s="173">
        <f>IF(AA$3="YES",$R637*AA$4/100,0)</f>
        <v/>
      </c>
      <c r="AB637" s="173">
        <f>IF(AB$3="YES",$R637*AB$4/100,0)</f>
        <v/>
      </c>
      <c r="AC637" s="173">
        <f>$R637*AC$4/100</f>
        <v/>
      </c>
      <c r="AD637" s="172">
        <f>SUM(S637:AC637)</f>
        <v/>
      </c>
      <c r="AE637" s="172">
        <f>R637+AD637</f>
        <v/>
      </c>
      <c r="AF637" s="172">
        <f>IF(E637="Make",AE637,AE637/2)</f>
        <v/>
      </c>
      <c r="AG637" s="172">
        <f>((AF637-MOD(AF637,8))/8)+(IF(MOD(AF637,8)=0,0,IF(MOD(AF637,8)&gt;4,1,0.5)))</f>
        <v/>
      </c>
      <c r="AH637" s="174" t="n"/>
      <c r="AI637" s="174" t="n"/>
      <c r="AJ637" s="175">
        <f>ROUNDUP((AH637+AI637+AG637)/3,0)</f>
        <v/>
      </c>
      <c r="AK637" s="47" t="n"/>
    </row>
    <row r="638" ht="15" customHeight="1">
      <c r="A638" s="83" t="n"/>
      <c r="B638" s="49" t="n"/>
      <c r="C638" s="49" t="n"/>
      <c r="D638" s="49" t="n"/>
      <c r="E638" s="43" t="n"/>
      <c r="F638" s="43" t="n"/>
      <c r="G638" s="44" t="n"/>
      <c r="H638" s="45" t="n"/>
      <c r="I638" s="171" t="n"/>
      <c r="J638" s="171" t="n"/>
      <c r="K638" s="171" t="n"/>
      <c r="L638" s="171" t="n"/>
      <c r="M638" s="171" t="n"/>
      <c r="N638" s="171" t="n"/>
      <c r="O638" s="171" t="n"/>
      <c r="P638" s="171" t="n"/>
      <c r="Q638" s="171" t="n"/>
      <c r="R638" s="172">
        <f>_xlfn.CEILING.MATH(SUM(I638:P638)*Q638)</f>
        <v/>
      </c>
      <c r="S638" s="173">
        <f>IF(S$3="YES",$R638*S$4/100,0)</f>
        <v/>
      </c>
      <c r="T638" s="173">
        <f>IF(T$3="YES",$R638*T$4/100,0)</f>
        <v/>
      </c>
      <c r="U638" s="173">
        <f>IF(U$3="YES",$R638*U$4/100,0)</f>
        <v/>
      </c>
      <c r="V638" s="173">
        <f>IF(V$3="YES",$R638*V$4/100,0)</f>
        <v/>
      </c>
      <c r="W638" s="173">
        <f>IF(W$3="YES",$R638*W$4/100,0)</f>
        <v/>
      </c>
      <c r="X638" s="173">
        <f>IF(X$3="YES",$R638*X$4/100,0)</f>
        <v/>
      </c>
      <c r="Y638" s="173">
        <f>IF(Y$3="YES",$R638*Y$4/100,0)</f>
        <v/>
      </c>
      <c r="Z638" s="173">
        <f>IF(Z$3="YES",$R638*Z$4/100,0)</f>
        <v/>
      </c>
      <c r="AA638" s="173">
        <f>IF(AA$3="YES",$R638*AA$4/100,0)</f>
        <v/>
      </c>
      <c r="AB638" s="173">
        <f>IF(AB$3="YES",$R638*AB$4/100,0)</f>
        <v/>
      </c>
      <c r="AC638" s="173">
        <f>$R638*AC$4/100</f>
        <v/>
      </c>
      <c r="AD638" s="172">
        <f>SUM(S638:AC638)</f>
        <v/>
      </c>
      <c r="AE638" s="172">
        <f>R638+AD638</f>
        <v/>
      </c>
      <c r="AF638" s="172">
        <f>IF(E638="Make",AE638,AE638/2)</f>
        <v/>
      </c>
      <c r="AG638" s="172">
        <f>((AF638-MOD(AF638,8))/8)+(IF(MOD(AF638,8)=0,0,IF(MOD(AF638,8)&gt;4,1,0.5)))</f>
        <v/>
      </c>
      <c r="AH638" s="174" t="n"/>
      <c r="AI638" s="174" t="n"/>
      <c r="AJ638" s="175">
        <f>ROUNDUP((AH638+AI638+AG638)/3,0)</f>
        <v/>
      </c>
      <c r="AK638" s="47" t="n"/>
    </row>
    <row r="639" ht="15" customHeight="1">
      <c r="A639" s="83" t="n"/>
      <c r="B639" s="49" t="n"/>
      <c r="C639" s="49" t="n"/>
      <c r="D639" s="49" t="n"/>
      <c r="E639" s="43" t="n"/>
      <c r="F639" s="43" t="n"/>
      <c r="G639" s="44" t="n"/>
      <c r="H639" s="45" t="n"/>
      <c r="I639" s="171" t="n"/>
      <c r="J639" s="171" t="n"/>
      <c r="K639" s="171" t="n"/>
      <c r="L639" s="171" t="n"/>
      <c r="M639" s="171" t="n"/>
      <c r="N639" s="171" t="n"/>
      <c r="O639" s="171" t="n"/>
      <c r="P639" s="171" t="n"/>
      <c r="Q639" s="171" t="n"/>
      <c r="R639" s="172">
        <f>_xlfn.CEILING.MATH(SUM(I639:P639)*Q639)</f>
        <v/>
      </c>
      <c r="S639" s="173">
        <f>IF(S$3="YES",$R639*S$4/100,0)</f>
        <v/>
      </c>
      <c r="T639" s="173">
        <f>IF(T$3="YES",$R639*T$4/100,0)</f>
        <v/>
      </c>
      <c r="U639" s="173">
        <f>IF(U$3="YES",$R639*U$4/100,0)</f>
        <v/>
      </c>
      <c r="V639" s="173">
        <f>IF(V$3="YES",$R639*V$4/100,0)</f>
        <v/>
      </c>
      <c r="W639" s="173">
        <f>IF(W$3="YES",$R639*W$4/100,0)</f>
        <v/>
      </c>
      <c r="X639" s="173">
        <f>IF(X$3="YES",$R639*X$4/100,0)</f>
        <v/>
      </c>
      <c r="Y639" s="173">
        <f>IF(Y$3="YES",$R639*Y$4/100,0)</f>
        <v/>
      </c>
      <c r="Z639" s="173">
        <f>IF(Z$3="YES",$R639*Z$4/100,0)</f>
        <v/>
      </c>
      <c r="AA639" s="173">
        <f>IF(AA$3="YES",$R639*AA$4/100,0)</f>
        <v/>
      </c>
      <c r="AB639" s="173">
        <f>IF(AB$3="YES",$R639*AB$4/100,0)</f>
        <v/>
      </c>
      <c r="AC639" s="173">
        <f>$R639*AC$4/100</f>
        <v/>
      </c>
      <c r="AD639" s="172">
        <f>SUM(S639:AC639)</f>
        <v/>
      </c>
      <c r="AE639" s="172">
        <f>R639+AD639</f>
        <v/>
      </c>
      <c r="AF639" s="172">
        <f>IF(E639="Make",AE639,AE639/2)</f>
        <v/>
      </c>
      <c r="AG639" s="172">
        <f>((AF639-MOD(AF639,8))/8)+(IF(MOD(AF639,8)=0,0,IF(MOD(AF639,8)&gt;4,1,0.5)))</f>
        <v/>
      </c>
      <c r="AH639" s="174" t="n"/>
      <c r="AI639" s="174" t="n"/>
      <c r="AJ639" s="175">
        <f>ROUNDUP((AH639+AI639+AG639)/3,0)</f>
        <v/>
      </c>
      <c r="AK639" s="47" t="n"/>
    </row>
    <row r="640" ht="15" customHeight="1">
      <c r="A640" s="83" t="n"/>
      <c r="B640" s="49" t="n"/>
      <c r="C640" s="49" t="n"/>
      <c r="D640" s="49" t="n"/>
      <c r="E640" s="43" t="n"/>
      <c r="F640" s="43" t="n"/>
      <c r="G640" s="44" t="n"/>
      <c r="H640" s="45" t="n"/>
      <c r="I640" s="171" t="n"/>
      <c r="J640" s="171" t="n"/>
      <c r="K640" s="171" t="n"/>
      <c r="L640" s="171" t="n"/>
      <c r="M640" s="171" t="n"/>
      <c r="N640" s="171" t="n"/>
      <c r="O640" s="171" t="n"/>
      <c r="P640" s="171" t="n"/>
      <c r="Q640" s="171" t="n"/>
      <c r="R640" s="172">
        <f>_xlfn.CEILING.MATH(SUM(I640:P640)*Q640)</f>
        <v/>
      </c>
      <c r="S640" s="173">
        <f>IF(S$3="YES",$R640*S$4/100,0)</f>
        <v/>
      </c>
      <c r="T640" s="173">
        <f>IF(T$3="YES",$R640*T$4/100,0)</f>
        <v/>
      </c>
      <c r="U640" s="173">
        <f>IF(U$3="YES",$R640*U$4/100,0)</f>
        <v/>
      </c>
      <c r="V640" s="173">
        <f>IF(V$3="YES",$R640*V$4/100,0)</f>
        <v/>
      </c>
      <c r="W640" s="173">
        <f>IF(W$3="YES",$R640*W$4/100,0)</f>
        <v/>
      </c>
      <c r="X640" s="173">
        <f>IF(X$3="YES",$R640*X$4/100,0)</f>
        <v/>
      </c>
      <c r="Y640" s="173">
        <f>IF(Y$3="YES",$R640*Y$4/100,0)</f>
        <v/>
      </c>
      <c r="Z640" s="173">
        <f>IF(Z$3="YES",$R640*Z$4/100,0)</f>
        <v/>
      </c>
      <c r="AA640" s="173">
        <f>IF(AA$3="YES",$R640*AA$4/100,0)</f>
        <v/>
      </c>
      <c r="AB640" s="173">
        <f>IF(AB$3="YES",$R640*AB$4/100,0)</f>
        <v/>
      </c>
      <c r="AC640" s="173">
        <f>$R640*AC$4/100</f>
        <v/>
      </c>
      <c r="AD640" s="172">
        <f>SUM(S640:AC640)</f>
        <v/>
      </c>
      <c r="AE640" s="172">
        <f>R640+AD640</f>
        <v/>
      </c>
      <c r="AF640" s="172">
        <f>IF(E640="Make",AE640,AE640/2)</f>
        <v/>
      </c>
      <c r="AG640" s="172">
        <f>((AF640-MOD(AF640,8))/8)+(IF(MOD(AF640,8)=0,0,IF(MOD(AF640,8)&gt;4,1,0.5)))</f>
        <v/>
      </c>
      <c r="AH640" s="174" t="n"/>
      <c r="AI640" s="174" t="n"/>
      <c r="AJ640" s="175">
        <f>ROUNDUP((AH640+AI640+AG640)/3,0)</f>
        <v/>
      </c>
      <c r="AK640" s="47" t="n"/>
    </row>
    <row r="641" ht="15" customHeight="1">
      <c r="A641" s="83" t="n"/>
      <c r="B641" s="49" t="n"/>
      <c r="C641" s="49" t="n"/>
      <c r="D641" s="49" t="n"/>
      <c r="E641" s="43" t="n"/>
      <c r="F641" s="43" t="n"/>
      <c r="G641" s="44" t="n"/>
      <c r="H641" s="45" t="n"/>
      <c r="I641" s="171" t="n"/>
      <c r="J641" s="171" t="n"/>
      <c r="K641" s="171" t="n"/>
      <c r="L641" s="171" t="n"/>
      <c r="M641" s="171" t="n"/>
      <c r="N641" s="171" t="n"/>
      <c r="O641" s="171" t="n"/>
      <c r="P641" s="171" t="n"/>
      <c r="Q641" s="171" t="n"/>
      <c r="R641" s="172">
        <f>_xlfn.CEILING.MATH(SUM(I641:P641)*Q641)</f>
        <v/>
      </c>
      <c r="S641" s="173">
        <f>IF(S$3="YES",$R641*S$4/100,0)</f>
        <v/>
      </c>
      <c r="T641" s="173">
        <f>IF(T$3="YES",$R641*T$4/100,0)</f>
        <v/>
      </c>
      <c r="U641" s="173">
        <f>IF(U$3="YES",$R641*U$4/100,0)</f>
        <v/>
      </c>
      <c r="V641" s="173">
        <f>IF(V$3="YES",$R641*V$4/100,0)</f>
        <v/>
      </c>
      <c r="W641" s="173">
        <f>IF(W$3="YES",$R641*W$4/100,0)</f>
        <v/>
      </c>
      <c r="X641" s="173">
        <f>IF(X$3="YES",$R641*X$4/100,0)</f>
        <v/>
      </c>
      <c r="Y641" s="173">
        <f>IF(Y$3="YES",$R641*Y$4/100,0)</f>
        <v/>
      </c>
      <c r="Z641" s="173">
        <f>IF(Z$3="YES",$R641*Z$4/100,0)</f>
        <v/>
      </c>
      <c r="AA641" s="173">
        <f>IF(AA$3="YES",$R641*AA$4/100,0)</f>
        <v/>
      </c>
      <c r="AB641" s="173">
        <f>IF(AB$3="YES",$R641*AB$4/100,0)</f>
        <v/>
      </c>
      <c r="AC641" s="173">
        <f>$R641*AC$4/100</f>
        <v/>
      </c>
      <c r="AD641" s="172">
        <f>SUM(S641:AC641)</f>
        <v/>
      </c>
      <c r="AE641" s="172">
        <f>R641+AD641</f>
        <v/>
      </c>
      <c r="AF641" s="172">
        <f>IF(E641="Make",AE641,AE641/2)</f>
        <v/>
      </c>
      <c r="AG641" s="172">
        <f>((AF641-MOD(AF641,8))/8)+(IF(MOD(AF641,8)=0,0,IF(MOD(AF641,8)&gt;4,1,0.5)))</f>
        <v/>
      </c>
      <c r="AH641" s="174" t="n"/>
      <c r="AI641" s="174" t="n"/>
      <c r="AJ641" s="175">
        <f>ROUNDUP((AH641+AI641+AG641)/3,0)</f>
        <v/>
      </c>
      <c r="AK641" s="47" t="n"/>
    </row>
    <row r="642" ht="15" customHeight="1">
      <c r="A642" s="83" t="n"/>
      <c r="B642" s="49" t="n"/>
      <c r="C642" s="49" t="n"/>
      <c r="D642" s="49" t="n"/>
      <c r="E642" s="43" t="n"/>
      <c r="F642" s="43" t="n"/>
      <c r="G642" s="44" t="n"/>
      <c r="H642" s="45" t="n"/>
      <c r="I642" s="171" t="n"/>
      <c r="J642" s="171" t="n"/>
      <c r="K642" s="171" t="n"/>
      <c r="L642" s="171" t="n"/>
      <c r="M642" s="171" t="n"/>
      <c r="N642" s="171" t="n"/>
      <c r="O642" s="171" t="n"/>
      <c r="P642" s="171" t="n"/>
      <c r="Q642" s="171" t="n"/>
      <c r="R642" s="172">
        <f>_xlfn.CEILING.MATH(SUM(I642:P642)*Q642)</f>
        <v/>
      </c>
      <c r="S642" s="173">
        <f>IF(S$3="YES",$R642*S$4/100,0)</f>
        <v/>
      </c>
      <c r="T642" s="173">
        <f>IF(T$3="YES",$R642*T$4/100,0)</f>
        <v/>
      </c>
      <c r="U642" s="173">
        <f>IF(U$3="YES",$R642*U$4/100,0)</f>
        <v/>
      </c>
      <c r="V642" s="173">
        <f>IF(V$3="YES",$R642*V$4/100,0)</f>
        <v/>
      </c>
      <c r="W642" s="173">
        <f>IF(W$3="YES",$R642*W$4/100,0)</f>
        <v/>
      </c>
      <c r="X642" s="173">
        <f>IF(X$3="YES",$R642*X$4/100,0)</f>
        <v/>
      </c>
      <c r="Y642" s="173">
        <f>IF(Y$3="YES",$R642*Y$4/100,0)</f>
        <v/>
      </c>
      <c r="Z642" s="173">
        <f>IF(Z$3="YES",$R642*Z$4/100,0)</f>
        <v/>
      </c>
      <c r="AA642" s="173">
        <f>IF(AA$3="YES",$R642*AA$4/100,0)</f>
        <v/>
      </c>
      <c r="AB642" s="173">
        <f>IF(AB$3="YES",$R642*AB$4/100,0)</f>
        <v/>
      </c>
      <c r="AC642" s="173">
        <f>$R642*AC$4/100</f>
        <v/>
      </c>
      <c r="AD642" s="172">
        <f>SUM(S642:AC642)</f>
        <v/>
      </c>
      <c r="AE642" s="172">
        <f>R642+AD642</f>
        <v/>
      </c>
      <c r="AF642" s="172">
        <f>IF(E642="Make",AE642,AE642/2)</f>
        <v/>
      </c>
      <c r="AG642" s="172">
        <f>((AF642-MOD(AF642,8))/8)+(IF(MOD(AF642,8)=0,0,IF(MOD(AF642,8)&gt;4,1,0.5)))</f>
        <v/>
      </c>
      <c r="AH642" s="174" t="n"/>
      <c r="AI642" s="174" t="n"/>
      <c r="AJ642" s="175">
        <f>ROUNDUP((AH642+AI642+AG642)/3,0)</f>
        <v/>
      </c>
      <c r="AK642" s="47" t="n"/>
    </row>
    <row r="643" ht="15" customHeight="1">
      <c r="A643" s="83" t="n"/>
      <c r="B643" s="49" t="n"/>
      <c r="C643" s="49" t="n"/>
      <c r="D643" s="49" t="n"/>
      <c r="E643" s="43" t="n"/>
      <c r="F643" s="43" t="n"/>
      <c r="G643" s="44" t="n"/>
      <c r="H643" s="45" t="n"/>
      <c r="I643" s="171" t="n"/>
      <c r="J643" s="171" t="n"/>
      <c r="K643" s="171" t="n"/>
      <c r="L643" s="171" t="n"/>
      <c r="M643" s="171" t="n"/>
      <c r="N643" s="171" t="n"/>
      <c r="O643" s="171" t="n"/>
      <c r="P643" s="171" t="n"/>
      <c r="Q643" s="171" t="n"/>
      <c r="R643" s="172">
        <f>_xlfn.CEILING.MATH(SUM(I643:P643)*Q643)</f>
        <v/>
      </c>
      <c r="S643" s="173">
        <f>IF(S$3="YES",$R643*S$4/100,0)</f>
        <v/>
      </c>
      <c r="T643" s="173">
        <f>IF(T$3="YES",$R643*T$4/100,0)</f>
        <v/>
      </c>
      <c r="U643" s="173">
        <f>IF(U$3="YES",$R643*U$4/100,0)</f>
        <v/>
      </c>
      <c r="V643" s="173">
        <f>IF(V$3="YES",$R643*V$4/100,0)</f>
        <v/>
      </c>
      <c r="W643" s="173">
        <f>IF(W$3="YES",$R643*W$4/100,0)</f>
        <v/>
      </c>
      <c r="X643" s="173">
        <f>IF(X$3="YES",$R643*X$4/100,0)</f>
        <v/>
      </c>
      <c r="Y643" s="173">
        <f>IF(Y$3="YES",$R643*Y$4/100,0)</f>
        <v/>
      </c>
      <c r="Z643" s="173">
        <f>IF(Z$3="YES",$R643*Z$4/100,0)</f>
        <v/>
      </c>
      <c r="AA643" s="173">
        <f>IF(AA$3="YES",$R643*AA$4/100,0)</f>
        <v/>
      </c>
      <c r="AB643" s="173">
        <f>IF(AB$3="YES",$R643*AB$4/100,0)</f>
        <v/>
      </c>
      <c r="AC643" s="173">
        <f>$R643*AC$4/100</f>
        <v/>
      </c>
      <c r="AD643" s="172">
        <f>SUM(S643:AC643)</f>
        <v/>
      </c>
      <c r="AE643" s="172">
        <f>R643+AD643</f>
        <v/>
      </c>
      <c r="AF643" s="172">
        <f>IF(E643="Make",AE643,AE643/2)</f>
        <v/>
      </c>
      <c r="AG643" s="172">
        <f>((AF643-MOD(AF643,8))/8)+(IF(MOD(AF643,8)=0,0,IF(MOD(AF643,8)&gt;4,1,0.5)))</f>
        <v/>
      </c>
      <c r="AH643" s="174" t="n"/>
      <c r="AI643" s="174" t="n"/>
      <c r="AJ643" s="175">
        <f>ROUNDUP((AH643+AI643+AG643)/3,0)</f>
        <v/>
      </c>
      <c r="AK643" s="47" t="n"/>
    </row>
    <row r="644" ht="15" customHeight="1">
      <c r="A644" s="83" t="n"/>
      <c r="B644" s="49" t="n"/>
      <c r="C644" s="49" t="n"/>
      <c r="D644" s="49" t="n"/>
      <c r="E644" s="43" t="n"/>
      <c r="F644" s="43" t="n"/>
      <c r="G644" s="44" t="n"/>
      <c r="H644" s="45" t="n"/>
      <c r="I644" s="171" t="n"/>
      <c r="J644" s="171" t="n"/>
      <c r="K644" s="171" t="n"/>
      <c r="L644" s="171" t="n"/>
      <c r="M644" s="171" t="n"/>
      <c r="N644" s="171" t="n"/>
      <c r="O644" s="171" t="n"/>
      <c r="P644" s="171" t="n"/>
      <c r="Q644" s="171" t="n"/>
      <c r="R644" s="172">
        <f>_xlfn.CEILING.MATH(SUM(I644:P644)*Q644)</f>
        <v/>
      </c>
      <c r="S644" s="173">
        <f>IF(S$3="YES",$R644*S$4/100,0)</f>
        <v/>
      </c>
      <c r="T644" s="173">
        <f>IF(T$3="YES",$R644*T$4/100,0)</f>
        <v/>
      </c>
      <c r="U644" s="173">
        <f>IF(U$3="YES",$R644*U$4/100,0)</f>
        <v/>
      </c>
      <c r="V644" s="173">
        <f>IF(V$3="YES",$R644*V$4/100,0)</f>
        <v/>
      </c>
      <c r="W644" s="173">
        <f>IF(W$3="YES",$R644*W$4/100,0)</f>
        <v/>
      </c>
      <c r="X644" s="173">
        <f>IF(X$3="YES",$R644*X$4/100,0)</f>
        <v/>
      </c>
      <c r="Y644" s="173">
        <f>IF(Y$3="YES",$R644*Y$4/100,0)</f>
        <v/>
      </c>
      <c r="Z644" s="173">
        <f>IF(Z$3="YES",$R644*Z$4/100,0)</f>
        <v/>
      </c>
      <c r="AA644" s="173">
        <f>IF(AA$3="YES",$R644*AA$4/100,0)</f>
        <v/>
      </c>
      <c r="AB644" s="173">
        <f>IF(AB$3="YES",$R644*AB$4/100,0)</f>
        <v/>
      </c>
      <c r="AC644" s="173">
        <f>$R644*AC$4/100</f>
        <v/>
      </c>
      <c r="AD644" s="172">
        <f>SUM(S644:AC644)</f>
        <v/>
      </c>
      <c r="AE644" s="172">
        <f>R644+AD644</f>
        <v/>
      </c>
      <c r="AF644" s="172">
        <f>IF(E644="Make",AE644,AE644/2)</f>
        <v/>
      </c>
      <c r="AG644" s="172">
        <f>((AF644-MOD(AF644,8))/8)+(IF(MOD(AF644,8)=0,0,IF(MOD(AF644,8)&gt;4,1,0.5)))</f>
        <v/>
      </c>
      <c r="AH644" s="174" t="n"/>
      <c r="AI644" s="174" t="n"/>
      <c r="AJ644" s="175">
        <f>ROUNDUP((AH644+AI644+AG644)/3,0)</f>
        <v/>
      </c>
      <c r="AK644" s="47" t="n"/>
    </row>
    <row r="645" ht="15" customHeight="1">
      <c r="A645" s="83" t="n"/>
      <c r="B645" s="49" t="n"/>
      <c r="C645" s="49" t="n"/>
      <c r="D645" s="49" t="n"/>
      <c r="E645" s="43" t="n"/>
      <c r="F645" s="43" t="n"/>
      <c r="G645" s="44" t="n"/>
      <c r="H645" s="45" t="n"/>
      <c r="I645" s="171" t="n"/>
      <c r="J645" s="171" t="n"/>
      <c r="K645" s="171" t="n"/>
      <c r="L645" s="171" t="n"/>
      <c r="M645" s="171" t="n"/>
      <c r="N645" s="171" t="n"/>
      <c r="O645" s="171" t="n"/>
      <c r="P645" s="171" t="n"/>
      <c r="Q645" s="171" t="n"/>
      <c r="R645" s="172">
        <f>_xlfn.CEILING.MATH(SUM(I645:P645)*Q645)</f>
        <v/>
      </c>
      <c r="S645" s="173">
        <f>IF(S$3="YES",$R645*S$4/100,0)</f>
        <v/>
      </c>
      <c r="T645" s="173">
        <f>IF(T$3="YES",$R645*T$4/100,0)</f>
        <v/>
      </c>
      <c r="U645" s="173">
        <f>IF(U$3="YES",$R645*U$4/100,0)</f>
        <v/>
      </c>
      <c r="V645" s="173">
        <f>IF(V$3="YES",$R645*V$4/100,0)</f>
        <v/>
      </c>
      <c r="W645" s="173">
        <f>IF(W$3="YES",$R645*W$4/100,0)</f>
        <v/>
      </c>
      <c r="X645" s="173">
        <f>IF(X$3="YES",$R645*X$4/100,0)</f>
        <v/>
      </c>
      <c r="Y645" s="173">
        <f>IF(Y$3="YES",$R645*Y$4/100,0)</f>
        <v/>
      </c>
      <c r="Z645" s="173">
        <f>IF(Z$3="YES",$R645*Z$4/100,0)</f>
        <v/>
      </c>
      <c r="AA645" s="173">
        <f>IF(AA$3="YES",$R645*AA$4/100,0)</f>
        <v/>
      </c>
      <c r="AB645" s="173">
        <f>IF(AB$3="YES",$R645*AB$4/100,0)</f>
        <v/>
      </c>
      <c r="AC645" s="173">
        <f>$R645*AC$4/100</f>
        <v/>
      </c>
      <c r="AD645" s="172">
        <f>SUM(S645:AC645)</f>
        <v/>
      </c>
      <c r="AE645" s="172">
        <f>R645+AD645</f>
        <v/>
      </c>
      <c r="AF645" s="172">
        <f>IF(E645="Make",AE645,AE645/2)</f>
        <v/>
      </c>
      <c r="AG645" s="172">
        <f>((AF645-MOD(AF645,8))/8)+(IF(MOD(AF645,8)=0,0,IF(MOD(AF645,8)&gt;4,1,0.5)))</f>
        <v/>
      </c>
      <c r="AH645" s="174" t="n"/>
      <c r="AI645" s="174" t="n"/>
      <c r="AJ645" s="175">
        <f>ROUNDUP((AH645+AI645+AG645)/3,0)</f>
        <v/>
      </c>
      <c r="AK645" s="47" t="n"/>
    </row>
    <row r="646" ht="15" customHeight="1">
      <c r="A646" s="83" t="n"/>
      <c r="B646" s="49" t="n"/>
      <c r="C646" s="49" t="n"/>
      <c r="D646" s="49" t="n"/>
      <c r="E646" s="43" t="n"/>
      <c r="F646" s="43" t="n"/>
      <c r="G646" s="44" t="n"/>
      <c r="H646" s="45" t="n"/>
      <c r="I646" s="171" t="n"/>
      <c r="J646" s="171" t="n"/>
      <c r="K646" s="171" t="n"/>
      <c r="L646" s="171" t="n"/>
      <c r="M646" s="171" t="n"/>
      <c r="N646" s="171" t="n"/>
      <c r="O646" s="171" t="n"/>
      <c r="P646" s="171" t="n"/>
      <c r="Q646" s="171" t="n"/>
      <c r="R646" s="172">
        <f>_xlfn.CEILING.MATH(SUM(I646:P646)*Q646)</f>
        <v/>
      </c>
      <c r="S646" s="173">
        <f>IF(S$3="YES",$R646*S$4/100,0)</f>
        <v/>
      </c>
      <c r="T646" s="173">
        <f>IF(T$3="YES",$R646*T$4/100,0)</f>
        <v/>
      </c>
      <c r="U646" s="173">
        <f>IF(U$3="YES",$R646*U$4/100,0)</f>
        <v/>
      </c>
      <c r="V646" s="173">
        <f>IF(V$3="YES",$R646*V$4/100,0)</f>
        <v/>
      </c>
      <c r="W646" s="173">
        <f>IF(W$3="YES",$R646*W$4/100,0)</f>
        <v/>
      </c>
      <c r="X646" s="173">
        <f>IF(X$3="YES",$R646*X$4/100,0)</f>
        <v/>
      </c>
      <c r="Y646" s="173">
        <f>IF(Y$3="YES",$R646*Y$4/100,0)</f>
        <v/>
      </c>
      <c r="Z646" s="173">
        <f>IF(Z$3="YES",$R646*Z$4/100,0)</f>
        <v/>
      </c>
      <c r="AA646" s="173">
        <f>IF(AA$3="YES",$R646*AA$4/100,0)</f>
        <v/>
      </c>
      <c r="AB646" s="173">
        <f>IF(AB$3="YES",$R646*AB$4/100,0)</f>
        <v/>
      </c>
      <c r="AC646" s="173">
        <f>$R646*AC$4/100</f>
        <v/>
      </c>
      <c r="AD646" s="172">
        <f>SUM(S646:AC646)</f>
        <v/>
      </c>
      <c r="AE646" s="172">
        <f>R646+AD646</f>
        <v/>
      </c>
      <c r="AF646" s="172">
        <f>IF(E646="Make",AE646,AE646/2)</f>
        <v/>
      </c>
      <c r="AG646" s="172">
        <f>((AF646-MOD(AF646,8))/8)+(IF(MOD(AF646,8)=0,0,IF(MOD(AF646,8)&gt;4,1,0.5)))</f>
        <v/>
      </c>
      <c r="AH646" s="174" t="n"/>
      <c r="AI646" s="174" t="n"/>
      <c r="AJ646" s="175">
        <f>ROUNDUP((AH646+AI646+AG646)/3,0)</f>
        <v/>
      </c>
      <c r="AK646" s="47" t="n"/>
    </row>
    <row r="647" ht="15" customHeight="1">
      <c r="A647" s="83" t="n"/>
      <c r="B647" s="49" t="n"/>
      <c r="C647" s="49" t="n"/>
      <c r="D647" s="49" t="n"/>
      <c r="E647" s="43" t="n"/>
      <c r="F647" s="43" t="n"/>
      <c r="G647" s="44" t="n"/>
      <c r="H647" s="45" t="n"/>
      <c r="I647" s="171" t="n"/>
      <c r="J647" s="171" t="n"/>
      <c r="K647" s="171" t="n"/>
      <c r="L647" s="171" t="n"/>
      <c r="M647" s="171" t="n"/>
      <c r="N647" s="171" t="n"/>
      <c r="O647" s="171" t="n"/>
      <c r="P647" s="171" t="n"/>
      <c r="Q647" s="171" t="n"/>
      <c r="R647" s="172">
        <f>_xlfn.CEILING.MATH(SUM(I647:P647)*Q647)</f>
        <v/>
      </c>
      <c r="S647" s="173">
        <f>IF(S$3="YES",$R647*S$4/100,0)</f>
        <v/>
      </c>
      <c r="T647" s="173">
        <f>IF(T$3="YES",$R647*T$4/100,0)</f>
        <v/>
      </c>
      <c r="U647" s="173">
        <f>IF(U$3="YES",$R647*U$4/100,0)</f>
        <v/>
      </c>
      <c r="V647" s="173">
        <f>IF(V$3="YES",$R647*V$4/100,0)</f>
        <v/>
      </c>
      <c r="W647" s="173">
        <f>IF(W$3="YES",$R647*W$4/100,0)</f>
        <v/>
      </c>
      <c r="X647" s="173">
        <f>IF(X$3="YES",$R647*X$4/100,0)</f>
        <v/>
      </c>
      <c r="Y647" s="173">
        <f>IF(Y$3="YES",$R647*Y$4/100,0)</f>
        <v/>
      </c>
      <c r="Z647" s="173">
        <f>IF(Z$3="YES",$R647*Z$4/100,0)</f>
        <v/>
      </c>
      <c r="AA647" s="173">
        <f>IF(AA$3="YES",$R647*AA$4/100,0)</f>
        <v/>
      </c>
      <c r="AB647" s="173">
        <f>IF(AB$3="YES",$R647*AB$4/100,0)</f>
        <v/>
      </c>
      <c r="AC647" s="173">
        <f>$R647*AC$4/100</f>
        <v/>
      </c>
      <c r="AD647" s="172">
        <f>SUM(S647:AC647)</f>
        <v/>
      </c>
      <c r="AE647" s="172">
        <f>R647+AD647</f>
        <v/>
      </c>
      <c r="AF647" s="172">
        <f>IF(E647="Make",AE647,AE647/2)</f>
        <v/>
      </c>
      <c r="AG647" s="172">
        <f>((AF647-MOD(AF647,8))/8)+(IF(MOD(AF647,8)=0,0,IF(MOD(AF647,8)&gt;4,1,0.5)))</f>
        <v/>
      </c>
      <c r="AH647" s="174" t="n"/>
      <c r="AI647" s="174" t="n"/>
      <c r="AJ647" s="175">
        <f>ROUNDUP((AH647+AI647+AG647)/3,0)</f>
        <v/>
      </c>
      <c r="AK647" s="47" t="n"/>
    </row>
    <row r="648" ht="15" customHeight="1">
      <c r="A648" s="83" t="n"/>
      <c r="B648" s="49" t="n"/>
      <c r="C648" s="49" t="n"/>
      <c r="D648" s="49" t="n"/>
      <c r="E648" s="43" t="n"/>
      <c r="F648" s="43" t="n"/>
      <c r="G648" s="44" t="n"/>
      <c r="H648" s="45" t="n"/>
      <c r="I648" s="171" t="n"/>
      <c r="J648" s="171" t="n"/>
      <c r="K648" s="171" t="n"/>
      <c r="L648" s="171" t="n"/>
      <c r="M648" s="171" t="n"/>
      <c r="N648" s="171" t="n"/>
      <c r="O648" s="171" t="n"/>
      <c r="P648" s="171" t="n"/>
      <c r="Q648" s="171" t="n"/>
      <c r="R648" s="172">
        <f>_xlfn.CEILING.MATH(SUM(I648:P648)*Q648)</f>
        <v/>
      </c>
      <c r="S648" s="173">
        <f>IF(S$3="YES",$R648*S$4/100,0)</f>
        <v/>
      </c>
      <c r="T648" s="173">
        <f>IF(T$3="YES",$R648*T$4/100,0)</f>
        <v/>
      </c>
      <c r="U648" s="173">
        <f>IF(U$3="YES",$R648*U$4/100,0)</f>
        <v/>
      </c>
      <c r="V648" s="173">
        <f>IF(V$3="YES",$R648*V$4/100,0)</f>
        <v/>
      </c>
      <c r="W648" s="173">
        <f>IF(W$3="YES",$R648*W$4/100,0)</f>
        <v/>
      </c>
      <c r="X648" s="173">
        <f>IF(X$3="YES",$R648*X$4/100,0)</f>
        <v/>
      </c>
      <c r="Y648" s="173">
        <f>IF(Y$3="YES",$R648*Y$4/100,0)</f>
        <v/>
      </c>
      <c r="Z648" s="173">
        <f>IF(Z$3="YES",$R648*Z$4/100,0)</f>
        <v/>
      </c>
      <c r="AA648" s="173">
        <f>IF(AA$3="YES",$R648*AA$4/100,0)</f>
        <v/>
      </c>
      <c r="AB648" s="173">
        <f>IF(AB$3="YES",$R648*AB$4/100,0)</f>
        <v/>
      </c>
      <c r="AC648" s="173">
        <f>$R648*AC$4/100</f>
        <v/>
      </c>
      <c r="AD648" s="172">
        <f>SUM(S648:AC648)</f>
        <v/>
      </c>
      <c r="AE648" s="172">
        <f>R648+AD648</f>
        <v/>
      </c>
      <c r="AF648" s="172">
        <f>IF(E648="Make",AE648,AE648/2)</f>
        <v/>
      </c>
      <c r="AG648" s="172">
        <f>((AF648-MOD(AF648,8))/8)+(IF(MOD(AF648,8)=0,0,IF(MOD(AF648,8)&gt;4,1,0.5)))</f>
        <v/>
      </c>
      <c r="AH648" s="174" t="n"/>
      <c r="AI648" s="174" t="n"/>
      <c r="AJ648" s="175">
        <f>ROUNDUP((AH648+AI648+AG648)/3,0)</f>
        <v/>
      </c>
      <c r="AK648" s="47" t="n"/>
    </row>
    <row r="649" ht="15" customHeight="1">
      <c r="A649" s="83" t="n"/>
      <c r="B649" s="49" t="n"/>
      <c r="C649" s="49" t="n"/>
      <c r="D649" s="49" t="n"/>
      <c r="E649" s="43" t="n"/>
      <c r="F649" s="43" t="n"/>
      <c r="G649" s="44" t="n"/>
      <c r="H649" s="45" t="n"/>
      <c r="I649" s="171" t="n"/>
      <c r="J649" s="171" t="n"/>
      <c r="K649" s="171" t="n"/>
      <c r="L649" s="171" t="n"/>
      <c r="M649" s="171" t="n"/>
      <c r="N649" s="171" t="n"/>
      <c r="O649" s="171" t="n"/>
      <c r="P649" s="171" t="n"/>
      <c r="Q649" s="171" t="n"/>
      <c r="R649" s="172">
        <f>_xlfn.CEILING.MATH(SUM(I649:P649)*Q649)</f>
        <v/>
      </c>
      <c r="S649" s="173">
        <f>IF(S$3="YES",$R649*S$4/100,0)</f>
        <v/>
      </c>
      <c r="T649" s="173">
        <f>IF(T$3="YES",$R649*T$4/100,0)</f>
        <v/>
      </c>
      <c r="U649" s="173">
        <f>IF(U$3="YES",$R649*U$4/100,0)</f>
        <v/>
      </c>
      <c r="V649" s="173">
        <f>IF(V$3="YES",$R649*V$4/100,0)</f>
        <v/>
      </c>
      <c r="W649" s="173">
        <f>IF(W$3="YES",$R649*W$4/100,0)</f>
        <v/>
      </c>
      <c r="X649" s="173">
        <f>IF(X$3="YES",$R649*X$4/100,0)</f>
        <v/>
      </c>
      <c r="Y649" s="173">
        <f>IF(Y$3="YES",$R649*Y$4/100,0)</f>
        <v/>
      </c>
      <c r="Z649" s="173">
        <f>IF(Z$3="YES",$R649*Z$4/100,0)</f>
        <v/>
      </c>
      <c r="AA649" s="173">
        <f>IF(AA$3="YES",$R649*AA$4/100,0)</f>
        <v/>
      </c>
      <c r="AB649" s="173">
        <f>IF(AB$3="YES",$R649*AB$4/100,0)</f>
        <v/>
      </c>
      <c r="AC649" s="173">
        <f>$R649*AC$4/100</f>
        <v/>
      </c>
      <c r="AD649" s="172">
        <f>SUM(S649:AC649)</f>
        <v/>
      </c>
      <c r="AE649" s="172">
        <f>R649+AD649</f>
        <v/>
      </c>
      <c r="AF649" s="172">
        <f>IF(E649="Make",AE649,AE649/2)</f>
        <v/>
      </c>
      <c r="AG649" s="172">
        <f>((AF649-MOD(AF649,8))/8)+(IF(MOD(AF649,8)=0,0,IF(MOD(AF649,8)&gt;4,1,0.5)))</f>
        <v/>
      </c>
      <c r="AH649" s="174" t="n"/>
      <c r="AI649" s="174" t="n"/>
      <c r="AJ649" s="175">
        <f>ROUNDUP((AH649+AI649+AG649)/3,0)</f>
        <v/>
      </c>
      <c r="AK649" s="47" t="n"/>
    </row>
    <row r="650" ht="15" customHeight="1">
      <c r="A650" s="83" t="n"/>
      <c r="B650" s="49" t="n"/>
      <c r="C650" s="49" t="n"/>
      <c r="D650" s="49" t="n"/>
      <c r="E650" s="43" t="n"/>
      <c r="F650" s="43" t="n"/>
      <c r="G650" s="44" t="n"/>
      <c r="H650" s="45" t="n"/>
      <c r="I650" s="171" t="n"/>
      <c r="J650" s="171" t="n"/>
      <c r="K650" s="171" t="n"/>
      <c r="L650" s="171" t="n"/>
      <c r="M650" s="171" t="n"/>
      <c r="N650" s="171" t="n"/>
      <c r="O650" s="171" t="n"/>
      <c r="P650" s="171" t="n"/>
      <c r="Q650" s="171" t="n"/>
      <c r="R650" s="172">
        <f>_xlfn.CEILING.MATH(SUM(I650:P650)*Q650)</f>
        <v/>
      </c>
      <c r="S650" s="173">
        <f>IF(S$3="YES",$R650*S$4/100,0)</f>
        <v/>
      </c>
      <c r="T650" s="173">
        <f>IF(T$3="YES",$R650*T$4/100,0)</f>
        <v/>
      </c>
      <c r="U650" s="173">
        <f>IF(U$3="YES",$R650*U$4/100,0)</f>
        <v/>
      </c>
      <c r="V650" s="173">
        <f>IF(V$3="YES",$R650*V$4/100,0)</f>
        <v/>
      </c>
      <c r="W650" s="173">
        <f>IF(W$3="YES",$R650*W$4/100,0)</f>
        <v/>
      </c>
      <c r="X650" s="173">
        <f>IF(X$3="YES",$R650*X$4/100,0)</f>
        <v/>
      </c>
      <c r="Y650" s="173">
        <f>IF(Y$3="YES",$R650*Y$4/100,0)</f>
        <v/>
      </c>
      <c r="Z650" s="173">
        <f>IF(Z$3="YES",$R650*Z$4/100,0)</f>
        <v/>
      </c>
      <c r="AA650" s="173">
        <f>IF(AA$3="YES",$R650*AA$4/100,0)</f>
        <v/>
      </c>
      <c r="AB650" s="173">
        <f>IF(AB$3="YES",$R650*AB$4/100,0)</f>
        <v/>
      </c>
      <c r="AC650" s="173">
        <f>$R650*AC$4/100</f>
        <v/>
      </c>
      <c r="AD650" s="172">
        <f>SUM(S650:AC650)</f>
        <v/>
      </c>
      <c r="AE650" s="172">
        <f>R650+AD650</f>
        <v/>
      </c>
      <c r="AF650" s="172">
        <f>IF(E650="Make",AE650,AE650/2)</f>
        <v/>
      </c>
      <c r="AG650" s="172">
        <f>((AF650-MOD(AF650,8))/8)+(IF(MOD(AF650,8)=0,0,IF(MOD(AF650,8)&gt;4,1,0.5)))</f>
        <v/>
      </c>
      <c r="AH650" s="174" t="n"/>
      <c r="AI650" s="174" t="n"/>
      <c r="AJ650" s="175">
        <f>ROUNDUP((AH650+AI650+AG650)/3,0)</f>
        <v/>
      </c>
      <c r="AK650" s="47" t="n"/>
    </row>
    <row r="651" ht="15" customHeight="1">
      <c r="A651" s="83" t="n"/>
      <c r="B651" s="49" t="n"/>
      <c r="C651" s="49" t="n"/>
      <c r="D651" s="49" t="n"/>
      <c r="E651" s="43" t="n"/>
      <c r="F651" s="43" t="n"/>
      <c r="G651" s="44" t="n"/>
      <c r="H651" s="45" t="n"/>
      <c r="I651" s="171" t="n"/>
      <c r="J651" s="171" t="n"/>
      <c r="K651" s="171" t="n"/>
      <c r="L651" s="171" t="n"/>
      <c r="M651" s="171" t="n"/>
      <c r="N651" s="171" t="n"/>
      <c r="O651" s="171" t="n"/>
      <c r="P651" s="171" t="n"/>
      <c r="Q651" s="171" t="n"/>
      <c r="R651" s="172">
        <f>_xlfn.CEILING.MATH(SUM(I651:P651)*Q651)</f>
        <v/>
      </c>
      <c r="S651" s="173">
        <f>IF(S$3="YES",$R651*S$4/100,0)</f>
        <v/>
      </c>
      <c r="T651" s="173">
        <f>IF(T$3="YES",$R651*T$4/100,0)</f>
        <v/>
      </c>
      <c r="U651" s="173">
        <f>IF(U$3="YES",$R651*U$4/100,0)</f>
        <v/>
      </c>
      <c r="V651" s="173">
        <f>IF(V$3="YES",$R651*V$4/100,0)</f>
        <v/>
      </c>
      <c r="W651" s="173">
        <f>IF(W$3="YES",$R651*W$4/100,0)</f>
        <v/>
      </c>
      <c r="X651" s="173">
        <f>IF(X$3="YES",$R651*X$4/100,0)</f>
        <v/>
      </c>
      <c r="Y651" s="173">
        <f>IF(Y$3="YES",$R651*Y$4/100,0)</f>
        <v/>
      </c>
      <c r="Z651" s="173">
        <f>IF(Z$3="YES",$R651*Z$4/100,0)</f>
        <v/>
      </c>
      <c r="AA651" s="173">
        <f>IF(AA$3="YES",$R651*AA$4/100,0)</f>
        <v/>
      </c>
      <c r="AB651" s="173">
        <f>IF(AB$3="YES",$R651*AB$4/100,0)</f>
        <v/>
      </c>
      <c r="AC651" s="173">
        <f>$R651*AC$4/100</f>
        <v/>
      </c>
      <c r="AD651" s="172">
        <f>SUM(S651:AC651)</f>
        <v/>
      </c>
      <c r="AE651" s="172">
        <f>R651+AD651</f>
        <v/>
      </c>
      <c r="AF651" s="172">
        <f>IF(E651="Make",AE651,AE651/2)</f>
        <v/>
      </c>
      <c r="AG651" s="172">
        <f>((AF651-MOD(AF651,8))/8)+(IF(MOD(AF651,8)=0,0,IF(MOD(AF651,8)&gt;4,1,0.5)))</f>
        <v/>
      </c>
      <c r="AH651" s="174" t="n"/>
      <c r="AI651" s="174" t="n"/>
      <c r="AJ651" s="175">
        <f>ROUNDUP((AH651+AI651+AG651)/3,0)</f>
        <v/>
      </c>
      <c r="AK651" s="47" t="n"/>
    </row>
    <row r="652" ht="15" customHeight="1">
      <c r="A652" s="83" t="n"/>
      <c r="B652" s="49" t="n"/>
      <c r="C652" s="49" t="n"/>
      <c r="D652" s="49" t="n"/>
      <c r="E652" s="43" t="n"/>
      <c r="F652" s="43" t="n"/>
      <c r="G652" s="44" t="n"/>
      <c r="H652" s="45" t="n"/>
      <c r="I652" s="171" t="n"/>
      <c r="J652" s="171" t="n"/>
      <c r="K652" s="171" t="n"/>
      <c r="L652" s="171" t="n"/>
      <c r="M652" s="171" t="n"/>
      <c r="N652" s="171" t="n"/>
      <c r="O652" s="171" t="n"/>
      <c r="P652" s="171" t="n"/>
      <c r="Q652" s="171" t="n"/>
      <c r="R652" s="172">
        <f>_xlfn.CEILING.MATH(SUM(I652:P652)*Q652)</f>
        <v/>
      </c>
      <c r="S652" s="173">
        <f>IF(S$3="YES",$R652*S$4/100,0)</f>
        <v/>
      </c>
      <c r="T652" s="173">
        <f>IF(T$3="YES",$R652*T$4/100,0)</f>
        <v/>
      </c>
      <c r="U652" s="173">
        <f>IF(U$3="YES",$R652*U$4/100,0)</f>
        <v/>
      </c>
      <c r="V652" s="173">
        <f>IF(V$3="YES",$R652*V$4/100,0)</f>
        <v/>
      </c>
      <c r="W652" s="173">
        <f>IF(W$3="YES",$R652*W$4/100,0)</f>
        <v/>
      </c>
      <c r="X652" s="173">
        <f>IF(X$3="YES",$R652*X$4/100,0)</f>
        <v/>
      </c>
      <c r="Y652" s="173">
        <f>IF(Y$3="YES",$R652*Y$4/100,0)</f>
        <v/>
      </c>
      <c r="Z652" s="173">
        <f>IF(Z$3="YES",$R652*Z$4/100,0)</f>
        <v/>
      </c>
      <c r="AA652" s="173">
        <f>IF(AA$3="YES",$R652*AA$4/100,0)</f>
        <v/>
      </c>
      <c r="AB652" s="173">
        <f>IF(AB$3="YES",$R652*AB$4/100,0)</f>
        <v/>
      </c>
      <c r="AC652" s="173">
        <f>$R652*AC$4/100</f>
        <v/>
      </c>
      <c r="AD652" s="172">
        <f>SUM(S652:AC652)</f>
        <v/>
      </c>
      <c r="AE652" s="172">
        <f>R652+AD652</f>
        <v/>
      </c>
      <c r="AF652" s="172">
        <f>IF(E652="Make",AE652,AE652/2)</f>
        <v/>
      </c>
      <c r="AG652" s="172">
        <f>((AF652-MOD(AF652,8))/8)+(IF(MOD(AF652,8)=0,0,IF(MOD(AF652,8)&gt;4,1,0.5)))</f>
        <v/>
      </c>
      <c r="AH652" s="174" t="n"/>
      <c r="AI652" s="174" t="n"/>
      <c r="AJ652" s="175">
        <f>ROUNDUP((AH652+AI652+AG652)/3,0)</f>
        <v/>
      </c>
      <c r="AK652" s="47" t="n"/>
    </row>
    <row r="653" ht="15" customHeight="1">
      <c r="A653" s="83" t="n"/>
      <c r="B653" s="49" t="n"/>
      <c r="C653" s="49" t="n"/>
      <c r="D653" s="49" t="n"/>
      <c r="E653" s="43" t="n"/>
      <c r="F653" s="43" t="n"/>
      <c r="G653" s="44" t="n"/>
      <c r="H653" s="45" t="n"/>
      <c r="I653" s="171" t="n"/>
      <c r="J653" s="171" t="n"/>
      <c r="K653" s="171" t="n"/>
      <c r="L653" s="171" t="n"/>
      <c r="M653" s="171" t="n"/>
      <c r="N653" s="171" t="n"/>
      <c r="O653" s="171" t="n"/>
      <c r="P653" s="171" t="n"/>
      <c r="Q653" s="171" t="n"/>
      <c r="R653" s="172">
        <f>_xlfn.CEILING.MATH(SUM(I653:P653)*Q653)</f>
        <v/>
      </c>
      <c r="S653" s="173">
        <f>IF(S$3="YES",$R653*S$4/100,0)</f>
        <v/>
      </c>
      <c r="T653" s="173">
        <f>IF(T$3="YES",$R653*T$4/100,0)</f>
        <v/>
      </c>
      <c r="U653" s="173">
        <f>IF(U$3="YES",$R653*U$4/100,0)</f>
        <v/>
      </c>
      <c r="V653" s="173">
        <f>IF(V$3="YES",$R653*V$4/100,0)</f>
        <v/>
      </c>
      <c r="W653" s="173">
        <f>IF(W$3="YES",$R653*W$4/100,0)</f>
        <v/>
      </c>
      <c r="X653" s="173">
        <f>IF(X$3="YES",$R653*X$4/100,0)</f>
        <v/>
      </c>
      <c r="Y653" s="173">
        <f>IF(Y$3="YES",$R653*Y$4/100,0)</f>
        <v/>
      </c>
      <c r="Z653" s="173">
        <f>IF(Z$3="YES",$R653*Z$4/100,0)</f>
        <v/>
      </c>
      <c r="AA653" s="173">
        <f>IF(AA$3="YES",$R653*AA$4/100,0)</f>
        <v/>
      </c>
      <c r="AB653" s="173">
        <f>IF(AB$3="YES",$R653*AB$4/100,0)</f>
        <v/>
      </c>
      <c r="AC653" s="173">
        <f>$R653*AC$4/100</f>
        <v/>
      </c>
      <c r="AD653" s="172">
        <f>SUM(S653:AC653)</f>
        <v/>
      </c>
      <c r="AE653" s="172">
        <f>R653+AD653</f>
        <v/>
      </c>
      <c r="AF653" s="172">
        <f>IF(E653="Make",AE653,AE653/2)</f>
        <v/>
      </c>
      <c r="AG653" s="172">
        <f>((AF653-MOD(AF653,8))/8)+(IF(MOD(AF653,8)=0,0,IF(MOD(AF653,8)&gt;4,1,0.5)))</f>
        <v/>
      </c>
      <c r="AH653" s="174" t="n"/>
      <c r="AI653" s="174" t="n"/>
      <c r="AJ653" s="175">
        <f>ROUNDUP((AH653+AI653+AG653)/3,0)</f>
        <v/>
      </c>
      <c r="AK653" s="47" t="n"/>
    </row>
    <row r="654" ht="15" customHeight="1">
      <c r="A654" s="83" t="n"/>
      <c r="B654" s="49" t="n"/>
      <c r="C654" s="49" t="n"/>
      <c r="D654" s="49" t="n"/>
      <c r="E654" s="43" t="n"/>
      <c r="F654" s="43" t="n"/>
      <c r="G654" s="44" t="n"/>
      <c r="H654" s="45" t="n"/>
      <c r="I654" s="171" t="n"/>
      <c r="J654" s="171" t="n"/>
      <c r="K654" s="171" t="n"/>
      <c r="L654" s="171" t="n"/>
      <c r="M654" s="171" t="n"/>
      <c r="N654" s="171" t="n"/>
      <c r="O654" s="171" t="n"/>
      <c r="P654" s="171" t="n"/>
      <c r="Q654" s="171" t="n"/>
      <c r="R654" s="172">
        <f>_xlfn.CEILING.MATH(SUM(I654:P654)*Q654)</f>
        <v/>
      </c>
      <c r="S654" s="173">
        <f>IF(S$3="YES",$R654*S$4/100,0)</f>
        <v/>
      </c>
      <c r="T654" s="173">
        <f>IF(T$3="YES",$R654*T$4/100,0)</f>
        <v/>
      </c>
      <c r="U654" s="173">
        <f>IF(U$3="YES",$R654*U$4/100,0)</f>
        <v/>
      </c>
      <c r="V654" s="173">
        <f>IF(V$3="YES",$R654*V$4/100,0)</f>
        <v/>
      </c>
      <c r="W654" s="173">
        <f>IF(W$3="YES",$R654*W$4/100,0)</f>
        <v/>
      </c>
      <c r="X654" s="173">
        <f>IF(X$3="YES",$R654*X$4/100,0)</f>
        <v/>
      </c>
      <c r="Y654" s="173">
        <f>IF(Y$3="YES",$R654*Y$4/100,0)</f>
        <v/>
      </c>
      <c r="Z654" s="173">
        <f>IF(Z$3="YES",$R654*Z$4/100,0)</f>
        <v/>
      </c>
      <c r="AA654" s="173">
        <f>IF(AA$3="YES",$R654*AA$4/100,0)</f>
        <v/>
      </c>
      <c r="AB654" s="173">
        <f>IF(AB$3="YES",$R654*AB$4/100,0)</f>
        <v/>
      </c>
      <c r="AC654" s="173">
        <f>$R654*AC$4/100</f>
        <v/>
      </c>
      <c r="AD654" s="172">
        <f>SUM(S654:AC654)</f>
        <v/>
      </c>
      <c r="AE654" s="172">
        <f>R654+AD654</f>
        <v/>
      </c>
      <c r="AF654" s="172">
        <f>IF(E654="Make",AE654,AE654/2)</f>
        <v/>
      </c>
      <c r="AG654" s="172">
        <f>((AF654-MOD(AF654,8))/8)+(IF(MOD(AF654,8)=0,0,IF(MOD(AF654,8)&gt;4,1,0.5)))</f>
        <v/>
      </c>
      <c r="AH654" s="174" t="n"/>
      <c r="AI654" s="174" t="n"/>
      <c r="AJ654" s="175">
        <f>ROUNDUP((AH654+AI654+AG654)/3,0)</f>
        <v/>
      </c>
      <c r="AK654" s="47" t="n"/>
    </row>
    <row r="655" ht="15" customHeight="1">
      <c r="A655" s="83" t="n"/>
      <c r="B655" s="49" t="n"/>
      <c r="C655" s="49" t="n"/>
      <c r="D655" s="49" t="n"/>
      <c r="E655" s="43" t="n"/>
      <c r="F655" s="43" t="n"/>
      <c r="G655" s="44" t="n"/>
      <c r="H655" s="45" t="n"/>
      <c r="I655" s="171" t="n"/>
      <c r="J655" s="171" t="n"/>
      <c r="K655" s="171" t="n"/>
      <c r="L655" s="171" t="n"/>
      <c r="M655" s="171" t="n"/>
      <c r="N655" s="171" t="n"/>
      <c r="O655" s="171" t="n"/>
      <c r="P655" s="171" t="n"/>
      <c r="Q655" s="171" t="n"/>
      <c r="R655" s="172">
        <f>_xlfn.CEILING.MATH(SUM(I655:P655)*Q655)</f>
        <v/>
      </c>
      <c r="S655" s="173">
        <f>IF(S$3="YES",$R655*S$4/100,0)</f>
        <v/>
      </c>
      <c r="T655" s="173">
        <f>IF(T$3="YES",$R655*T$4/100,0)</f>
        <v/>
      </c>
      <c r="U655" s="173">
        <f>IF(U$3="YES",$R655*U$4/100,0)</f>
        <v/>
      </c>
      <c r="V655" s="173">
        <f>IF(V$3="YES",$R655*V$4/100,0)</f>
        <v/>
      </c>
      <c r="W655" s="173">
        <f>IF(W$3="YES",$R655*W$4/100,0)</f>
        <v/>
      </c>
      <c r="X655" s="173">
        <f>IF(X$3="YES",$R655*X$4/100,0)</f>
        <v/>
      </c>
      <c r="Y655" s="173">
        <f>IF(Y$3="YES",$R655*Y$4/100,0)</f>
        <v/>
      </c>
      <c r="Z655" s="173">
        <f>IF(Z$3="YES",$R655*Z$4/100,0)</f>
        <v/>
      </c>
      <c r="AA655" s="173">
        <f>IF(AA$3="YES",$R655*AA$4/100,0)</f>
        <v/>
      </c>
      <c r="AB655" s="173">
        <f>IF(AB$3="YES",$R655*AB$4/100,0)</f>
        <v/>
      </c>
      <c r="AC655" s="173">
        <f>$R655*AC$4/100</f>
        <v/>
      </c>
      <c r="AD655" s="172">
        <f>SUM(S655:AC655)</f>
        <v/>
      </c>
      <c r="AE655" s="172">
        <f>R655+AD655</f>
        <v/>
      </c>
      <c r="AF655" s="172">
        <f>IF(E655="Make",AE655,AE655/2)</f>
        <v/>
      </c>
      <c r="AG655" s="172">
        <f>((AF655-MOD(AF655,8))/8)+(IF(MOD(AF655,8)=0,0,IF(MOD(AF655,8)&gt;4,1,0.5)))</f>
        <v/>
      </c>
      <c r="AH655" s="174" t="n"/>
      <c r="AI655" s="174" t="n"/>
      <c r="AJ655" s="175">
        <f>ROUNDUP((AH655+AI655+AG655)/3,0)</f>
        <v/>
      </c>
      <c r="AK655" s="47" t="n"/>
    </row>
    <row r="656" ht="15" customHeight="1">
      <c r="A656" s="83" t="n"/>
      <c r="B656" s="49" t="n"/>
      <c r="C656" s="49" t="n"/>
      <c r="D656" s="49" t="n"/>
      <c r="E656" s="43" t="n"/>
      <c r="F656" s="43" t="n"/>
      <c r="G656" s="44" t="n"/>
      <c r="H656" s="45" t="n"/>
      <c r="I656" s="171" t="n"/>
      <c r="J656" s="171" t="n"/>
      <c r="K656" s="171" t="n"/>
      <c r="L656" s="171" t="n"/>
      <c r="M656" s="171" t="n"/>
      <c r="N656" s="171" t="n"/>
      <c r="O656" s="171" t="n"/>
      <c r="P656" s="171" t="n"/>
      <c r="Q656" s="171" t="n"/>
      <c r="R656" s="172">
        <f>_xlfn.CEILING.MATH(SUM(I656:P656)*Q656)</f>
        <v/>
      </c>
      <c r="S656" s="173">
        <f>IF(S$3="YES",$R656*S$4/100,0)</f>
        <v/>
      </c>
      <c r="T656" s="173">
        <f>IF(T$3="YES",$R656*T$4/100,0)</f>
        <v/>
      </c>
      <c r="U656" s="173">
        <f>IF(U$3="YES",$R656*U$4/100,0)</f>
        <v/>
      </c>
      <c r="V656" s="173">
        <f>IF(V$3="YES",$R656*V$4/100,0)</f>
        <v/>
      </c>
      <c r="W656" s="173">
        <f>IF(W$3="YES",$R656*W$4/100,0)</f>
        <v/>
      </c>
      <c r="X656" s="173">
        <f>IF(X$3="YES",$R656*X$4/100,0)</f>
        <v/>
      </c>
      <c r="Y656" s="173">
        <f>IF(Y$3="YES",$R656*Y$4/100,0)</f>
        <v/>
      </c>
      <c r="Z656" s="173">
        <f>IF(Z$3="YES",$R656*Z$4/100,0)</f>
        <v/>
      </c>
      <c r="AA656" s="173">
        <f>IF(AA$3="YES",$R656*AA$4/100,0)</f>
        <v/>
      </c>
      <c r="AB656" s="173">
        <f>IF(AB$3="YES",$R656*AB$4/100,0)</f>
        <v/>
      </c>
      <c r="AC656" s="173">
        <f>$R656*AC$4/100</f>
        <v/>
      </c>
      <c r="AD656" s="172">
        <f>SUM(S656:AC656)</f>
        <v/>
      </c>
      <c r="AE656" s="172">
        <f>R656+AD656</f>
        <v/>
      </c>
      <c r="AF656" s="172">
        <f>IF(E656="Make",AE656,AE656/2)</f>
        <v/>
      </c>
      <c r="AG656" s="172">
        <f>((AF656-MOD(AF656,8))/8)+(IF(MOD(AF656,8)=0,0,IF(MOD(AF656,8)&gt;4,1,0.5)))</f>
        <v/>
      </c>
      <c r="AH656" s="174" t="n"/>
      <c r="AI656" s="174" t="n"/>
      <c r="AJ656" s="175">
        <f>ROUNDUP((AH656+AI656+AG656)/3,0)</f>
        <v/>
      </c>
      <c r="AK656" s="47" t="n"/>
    </row>
    <row r="657" ht="15" customHeight="1">
      <c r="A657" s="83" t="n"/>
      <c r="B657" s="49" t="n"/>
      <c r="C657" s="49" t="n"/>
      <c r="D657" s="49" t="n"/>
      <c r="E657" s="43" t="n"/>
      <c r="F657" s="43" t="n"/>
      <c r="G657" s="44" t="n"/>
      <c r="H657" s="45" t="n"/>
      <c r="I657" s="171" t="n"/>
      <c r="J657" s="171" t="n"/>
      <c r="K657" s="171" t="n"/>
      <c r="L657" s="171" t="n"/>
      <c r="M657" s="171" t="n"/>
      <c r="N657" s="171" t="n"/>
      <c r="O657" s="171" t="n"/>
      <c r="P657" s="171" t="n"/>
      <c r="Q657" s="171" t="n"/>
      <c r="R657" s="172">
        <f>_xlfn.CEILING.MATH(SUM(I657:P657)*Q657)</f>
        <v/>
      </c>
      <c r="S657" s="173">
        <f>IF(S$3="YES",$R657*S$4/100,0)</f>
        <v/>
      </c>
      <c r="T657" s="173">
        <f>IF(T$3="YES",$R657*T$4/100,0)</f>
        <v/>
      </c>
      <c r="U657" s="173">
        <f>IF(U$3="YES",$R657*U$4/100,0)</f>
        <v/>
      </c>
      <c r="V657" s="173">
        <f>IF(V$3="YES",$R657*V$4/100,0)</f>
        <v/>
      </c>
      <c r="W657" s="173">
        <f>IF(W$3="YES",$R657*W$4/100,0)</f>
        <v/>
      </c>
      <c r="X657" s="173">
        <f>IF(X$3="YES",$R657*X$4/100,0)</f>
        <v/>
      </c>
      <c r="Y657" s="173">
        <f>IF(Y$3="YES",$R657*Y$4/100,0)</f>
        <v/>
      </c>
      <c r="Z657" s="173">
        <f>IF(Z$3="YES",$R657*Z$4/100,0)</f>
        <v/>
      </c>
      <c r="AA657" s="173">
        <f>IF(AA$3="YES",$R657*AA$4/100,0)</f>
        <v/>
      </c>
      <c r="AB657" s="173">
        <f>IF(AB$3="YES",$R657*AB$4/100,0)</f>
        <v/>
      </c>
      <c r="AC657" s="173">
        <f>$R657*AC$4/100</f>
        <v/>
      </c>
      <c r="AD657" s="172">
        <f>SUM(S657:AC657)</f>
        <v/>
      </c>
      <c r="AE657" s="172">
        <f>R657+AD657</f>
        <v/>
      </c>
      <c r="AF657" s="172">
        <f>IF(E657="Make",AE657,AE657/2)</f>
        <v/>
      </c>
      <c r="AG657" s="172">
        <f>((AF657-MOD(AF657,8))/8)+(IF(MOD(AF657,8)=0,0,IF(MOD(AF657,8)&gt;4,1,0.5)))</f>
        <v/>
      </c>
      <c r="AH657" s="174" t="n"/>
      <c r="AI657" s="174" t="n"/>
      <c r="AJ657" s="175">
        <f>ROUNDUP((AH657+AI657+AG657)/3,0)</f>
        <v/>
      </c>
      <c r="AK657" s="47" t="n"/>
    </row>
    <row r="658" ht="15" customHeight="1">
      <c r="A658" s="83" t="n"/>
      <c r="B658" s="49" t="n"/>
      <c r="C658" s="49" t="n"/>
      <c r="D658" s="49" t="n"/>
      <c r="E658" s="43" t="n"/>
      <c r="F658" s="43" t="n"/>
      <c r="G658" s="44" t="n"/>
      <c r="H658" s="45" t="n"/>
      <c r="I658" s="171" t="n"/>
      <c r="J658" s="171" t="n"/>
      <c r="K658" s="171" t="n"/>
      <c r="L658" s="171" t="n"/>
      <c r="M658" s="171" t="n"/>
      <c r="N658" s="171" t="n"/>
      <c r="O658" s="171" t="n"/>
      <c r="P658" s="171" t="n"/>
      <c r="Q658" s="171" t="n"/>
      <c r="R658" s="172">
        <f>_xlfn.CEILING.MATH(SUM(I658:P658)*Q658)</f>
        <v/>
      </c>
      <c r="S658" s="173">
        <f>IF(S$3="YES",$R658*S$4/100,0)</f>
        <v/>
      </c>
      <c r="T658" s="173">
        <f>IF(T$3="YES",$R658*T$4/100,0)</f>
        <v/>
      </c>
      <c r="U658" s="173">
        <f>IF(U$3="YES",$R658*U$4/100,0)</f>
        <v/>
      </c>
      <c r="V658" s="173">
        <f>IF(V$3="YES",$R658*V$4/100,0)</f>
        <v/>
      </c>
      <c r="W658" s="173">
        <f>IF(W$3="YES",$R658*W$4/100,0)</f>
        <v/>
      </c>
      <c r="X658" s="173">
        <f>IF(X$3="YES",$R658*X$4/100,0)</f>
        <v/>
      </c>
      <c r="Y658" s="173">
        <f>IF(Y$3="YES",$R658*Y$4/100,0)</f>
        <v/>
      </c>
      <c r="Z658" s="173">
        <f>IF(Z$3="YES",$R658*Z$4/100,0)</f>
        <v/>
      </c>
      <c r="AA658" s="173">
        <f>IF(AA$3="YES",$R658*AA$4/100,0)</f>
        <v/>
      </c>
      <c r="AB658" s="173">
        <f>IF(AB$3="YES",$R658*AB$4/100,0)</f>
        <v/>
      </c>
      <c r="AC658" s="173">
        <f>$R658*AC$4/100</f>
        <v/>
      </c>
      <c r="AD658" s="172">
        <f>SUM(S658:AC658)</f>
        <v/>
      </c>
      <c r="AE658" s="172">
        <f>R658+AD658</f>
        <v/>
      </c>
      <c r="AF658" s="172">
        <f>IF(E658="Make",AE658,AE658/2)</f>
        <v/>
      </c>
      <c r="AG658" s="172">
        <f>((AF658-MOD(AF658,8))/8)+(IF(MOD(AF658,8)=0,0,IF(MOD(AF658,8)&gt;4,1,0.5)))</f>
        <v/>
      </c>
      <c r="AH658" s="174" t="n"/>
      <c r="AI658" s="174" t="n"/>
      <c r="AJ658" s="175">
        <f>ROUNDUP((AH658+AI658+AG658)/3,0)</f>
        <v/>
      </c>
      <c r="AK658" s="47" t="n"/>
    </row>
    <row r="659" ht="15" customHeight="1">
      <c r="A659" s="83" t="n"/>
      <c r="B659" s="49" t="n"/>
      <c r="C659" s="49" t="n"/>
      <c r="D659" s="49" t="n"/>
      <c r="E659" s="43" t="n"/>
      <c r="F659" s="43" t="n"/>
      <c r="G659" s="44" t="n"/>
      <c r="H659" s="45" t="n"/>
      <c r="I659" s="171" t="n"/>
      <c r="J659" s="171" t="n"/>
      <c r="K659" s="171" t="n"/>
      <c r="L659" s="171" t="n"/>
      <c r="M659" s="171" t="n"/>
      <c r="N659" s="171" t="n"/>
      <c r="O659" s="171" t="n"/>
      <c r="P659" s="171" t="n"/>
      <c r="Q659" s="171" t="n"/>
      <c r="R659" s="172">
        <f>_xlfn.CEILING.MATH(SUM(I659:P659)*Q659)</f>
        <v/>
      </c>
      <c r="S659" s="173">
        <f>IF(S$3="YES",$R659*S$4/100,0)</f>
        <v/>
      </c>
      <c r="T659" s="173">
        <f>IF(T$3="YES",$R659*T$4/100,0)</f>
        <v/>
      </c>
      <c r="U659" s="173">
        <f>IF(U$3="YES",$R659*U$4/100,0)</f>
        <v/>
      </c>
      <c r="V659" s="173">
        <f>IF(V$3="YES",$R659*V$4/100,0)</f>
        <v/>
      </c>
      <c r="W659" s="173">
        <f>IF(W$3="YES",$R659*W$4/100,0)</f>
        <v/>
      </c>
      <c r="X659" s="173">
        <f>IF(X$3="YES",$R659*X$4/100,0)</f>
        <v/>
      </c>
      <c r="Y659" s="173">
        <f>IF(Y$3="YES",$R659*Y$4/100,0)</f>
        <v/>
      </c>
      <c r="Z659" s="173">
        <f>IF(Z$3="YES",$R659*Z$4/100,0)</f>
        <v/>
      </c>
      <c r="AA659" s="173">
        <f>IF(AA$3="YES",$R659*AA$4/100,0)</f>
        <v/>
      </c>
      <c r="AB659" s="173">
        <f>IF(AB$3="YES",$R659*AB$4/100,0)</f>
        <v/>
      </c>
      <c r="AC659" s="173">
        <f>$R659*AC$4/100</f>
        <v/>
      </c>
      <c r="AD659" s="172">
        <f>SUM(S659:AC659)</f>
        <v/>
      </c>
      <c r="AE659" s="172">
        <f>R659+AD659</f>
        <v/>
      </c>
      <c r="AF659" s="172">
        <f>IF(E659="Make",AE659,AE659/2)</f>
        <v/>
      </c>
      <c r="AG659" s="172">
        <f>((AF659-MOD(AF659,8))/8)+(IF(MOD(AF659,8)=0,0,IF(MOD(AF659,8)&gt;4,1,0.5)))</f>
        <v/>
      </c>
      <c r="AH659" s="174" t="n"/>
      <c r="AI659" s="174" t="n"/>
      <c r="AJ659" s="175">
        <f>ROUNDUP((AH659+AI659+AG659)/3,0)</f>
        <v/>
      </c>
      <c r="AK659" s="47" t="n"/>
    </row>
    <row r="660" ht="15" customHeight="1">
      <c r="A660" s="83" t="n"/>
      <c r="B660" s="49" t="n"/>
      <c r="C660" s="49" t="n"/>
      <c r="D660" s="49" t="n"/>
      <c r="E660" s="43" t="n"/>
      <c r="F660" s="43" t="n"/>
      <c r="G660" s="44" t="n"/>
      <c r="H660" s="45" t="n"/>
      <c r="I660" s="171" t="n"/>
      <c r="J660" s="171" t="n"/>
      <c r="K660" s="171" t="n"/>
      <c r="L660" s="171" t="n"/>
      <c r="M660" s="171" t="n"/>
      <c r="N660" s="171" t="n"/>
      <c r="O660" s="171" t="n"/>
      <c r="P660" s="171" t="n"/>
      <c r="Q660" s="171" t="n"/>
      <c r="R660" s="172">
        <f>_xlfn.CEILING.MATH(SUM(I660:P660)*Q660)</f>
        <v/>
      </c>
      <c r="S660" s="173">
        <f>IF(S$3="YES",$R660*S$4/100,0)</f>
        <v/>
      </c>
      <c r="T660" s="173">
        <f>IF(T$3="YES",$R660*T$4/100,0)</f>
        <v/>
      </c>
      <c r="U660" s="173">
        <f>IF(U$3="YES",$R660*U$4/100,0)</f>
        <v/>
      </c>
      <c r="V660" s="173">
        <f>IF(V$3="YES",$R660*V$4/100,0)</f>
        <v/>
      </c>
      <c r="W660" s="173">
        <f>IF(W$3="YES",$R660*W$4/100,0)</f>
        <v/>
      </c>
      <c r="X660" s="173">
        <f>IF(X$3="YES",$R660*X$4/100,0)</f>
        <v/>
      </c>
      <c r="Y660" s="173">
        <f>IF(Y$3="YES",$R660*Y$4/100,0)</f>
        <v/>
      </c>
      <c r="Z660" s="173">
        <f>IF(Z$3="YES",$R660*Z$4/100,0)</f>
        <v/>
      </c>
      <c r="AA660" s="173">
        <f>IF(AA$3="YES",$R660*AA$4/100,0)</f>
        <v/>
      </c>
      <c r="AB660" s="173">
        <f>IF(AB$3="YES",$R660*AB$4/100,0)</f>
        <v/>
      </c>
      <c r="AC660" s="173">
        <f>$R660*AC$4/100</f>
        <v/>
      </c>
      <c r="AD660" s="172">
        <f>SUM(S660:AC660)</f>
        <v/>
      </c>
      <c r="AE660" s="172">
        <f>R660+AD660</f>
        <v/>
      </c>
      <c r="AF660" s="172">
        <f>IF(E660="Make",AE660,AE660/2)</f>
        <v/>
      </c>
      <c r="AG660" s="172">
        <f>((AF660-MOD(AF660,8))/8)+(IF(MOD(AF660,8)=0,0,IF(MOD(AF660,8)&gt;4,1,0.5)))</f>
        <v/>
      </c>
      <c r="AH660" s="174" t="n"/>
      <c r="AI660" s="174" t="n"/>
      <c r="AJ660" s="175">
        <f>ROUNDUP((AH660+AI660+AG660)/3,0)</f>
        <v/>
      </c>
      <c r="AK660" s="47" t="n"/>
    </row>
    <row r="661" ht="15" customHeight="1">
      <c r="A661" s="83" t="n"/>
      <c r="B661" s="49" t="n"/>
      <c r="C661" s="49" t="n"/>
      <c r="D661" s="49" t="n"/>
      <c r="E661" s="43" t="n"/>
      <c r="F661" s="43" t="n"/>
      <c r="G661" s="44" t="n"/>
      <c r="H661" s="45" t="n"/>
      <c r="I661" s="171" t="n"/>
      <c r="J661" s="171" t="n"/>
      <c r="K661" s="171" t="n"/>
      <c r="L661" s="171" t="n"/>
      <c r="M661" s="171" t="n"/>
      <c r="N661" s="171" t="n"/>
      <c r="O661" s="171" t="n"/>
      <c r="P661" s="171" t="n"/>
      <c r="Q661" s="171" t="n"/>
      <c r="R661" s="172">
        <f>_xlfn.CEILING.MATH(SUM(I661:P661)*Q661)</f>
        <v/>
      </c>
      <c r="S661" s="173">
        <f>IF(S$3="YES",$R661*S$4/100,0)</f>
        <v/>
      </c>
      <c r="T661" s="173">
        <f>IF(T$3="YES",$R661*T$4/100,0)</f>
        <v/>
      </c>
      <c r="U661" s="173">
        <f>IF(U$3="YES",$R661*U$4/100,0)</f>
        <v/>
      </c>
      <c r="V661" s="173">
        <f>IF(V$3="YES",$R661*V$4/100,0)</f>
        <v/>
      </c>
      <c r="W661" s="173">
        <f>IF(W$3="YES",$R661*W$4/100,0)</f>
        <v/>
      </c>
      <c r="X661" s="173">
        <f>IF(X$3="YES",$R661*X$4/100,0)</f>
        <v/>
      </c>
      <c r="Y661" s="173">
        <f>IF(Y$3="YES",$R661*Y$4/100,0)</f>
        <v/>
      </c>
      <c r="Z661" s="173">
        <f>IF(Z$3="YES",$R661*Z$4/100,0)</f>
        <v/>
      </c>
      <c r="AA661" s="173">
        <f>IF(AA$3="YES",$R661*AA$4/100,0)</f>
        <v/>
      </c>
      <c r="AB661" s="173">
        <f>IF(AB$3="YES",$R661*AB$4/100,0)</f>
        <v/>
      </c>
      <c r="AC661" s="173">
        <f>$R661*AC$4/100</f>
        <v/>
      </c>
      <c r="AD661" s="172">
        <f>SUM(S661:AC661)</f>
        <v/>
      </c>
      <c r="AE661" s="172">
        <f>R661+AD661</f>
        <v/>
      </c>
      <c r="AF661" s="172">
        <f>IF(E661="Make",AE661,AE661/2)</f>
        <v/>
      </c>
      <c r="AG661" s="172">
        <f>((AF661-MOD(AF661,8))/8)+(IF(MOD(AF661,8)=0,0,IF(MOD(AF661,8)&gt;4,1,0.5)))</f>
        <v/>
      </c>
      <c r="AH661" s="174" t="n"/>
      <c r="AI661" s="174" t="n"/>
      <c r="AJ661" s="175">
        <f>ROUNDUP((AH661+AI661+AG661)/3,0)</f>
        <v/>
      </c>
      <c r="AK661" s="47" t="n"/>
    </row>
    <row r="662" ht="15" customHeight="1">
      <c r="A662" s="83" t="n"/>
      <c r="B662" s="49" t="n"/>
      <c r="C662" s="49" t="n"/>
      <c r="D662" s="49" t="n"/>
      <c r="E662" s="43" t="n"/>
      <c r="F662" s="43" t="n"/>
      <c r="G662" s="44" t="n"/>
      <c r="H662" s="45" t="n"/>
      <c r="I662" s="171" t="n"/>
      <c r="J662" s="171" t="n"/>
      <c r="K662" s="171" t="n"/>
      <c r="L662" s="171" t="n"/>
      <c r="M662" s="171" t="n"/>
      <c r="N662" s="171" t="n"/>
      <c r="O662" s="171" t="n"/>
      <c r="P662" s="171" t="n"/>
      <c r="Q662" s="171" t="n"/>
      <c r="R662" s="172">
        <f>_xlfn.CEILING.MATH(SUM(I662:P662)*Q662)</f>
        <v/>
      </c>
      <c r="S662" s="173">
        <f>IF(S$3="YES",$R662*S$4/100,0)</f>
        <v/>
      </c>
      <c r="T662" s="173">
        <f>IF(T$3="YES",$R662*T$4/100,0)</f>
        <v/>
      </c>
      <c r="U662" s="173">
        <f>IF(U$3="YES",$R662*U$4/100,0)</f>
        <v/>
      </c>
      <c r="V662" s="173">
        <f>IF(V$3="YES",$R662*V$4/100,0)</f>
        <v/>
      </c>
      <c r="W662" s="173">
        <f>IF(W$3="YES",$R662*W$4/100,0)</f>
        <v/>
      </c>
      <c r="X662" s="173">
        <f>IF(X$3="YES",$R662*X$4/100,0)</f>
        <v/>
      </c>
      <c r="Y662" s="173">
        <f>IF(Y$3="YES",$R662*Y$4/100,0)</f>
        <v/>
      </c>
      <c r="Z662" s="173">
        <f>IF(Z$3="YES",$R662*Z$4/100,0)</f>
        <v/>
      </c>
      <c r="AA662" s="173">
        <f>IF(AA$3="YES",$R662*AA$4/100,0)</f>
        <v/>
      </c>
      <c r="AB662" s="173">
        <f>IF(AB$3="YES",$R662*AB$4/100,0)</f>
        <v/>
      </c>
      <c r="AC662" s="173">
        <f>$R662*AC$4/100</f>
        <v/>
      </c>
      <c r="AD662" s="172">
        <f>SUM(S662:AC662)</f>
        <v/>
      </c>
      <c r="AE662" s="172">
        <f>R662+AD662</f>
        <v/>
      </c>
      <c r="AF662" s="172">
        <f>IF(E662="Make",AE662,AE662/2)</f>
        <v/>
      </c>
      <c r="AG662" s="172">
        <f>((AF662-MOD(AF662,8))/8)+(IF(MOD(AF662,8)=0,0,IF(MOD(AF662,8)&gt;4,1,0.5)))</f>
        <v/>
      </c>
      <c r="AH662" s="174" t="n"/>
      <c r="AI662" s="174" t="n"/>
      <c r="AJ662" s="175">
        <f>ROUNDUP((AH662+AI662+AG662)/3,0)</f>
        <v/>
      </c>
      <c r="AK662" s="47" t="n"/>
    </row>
    <row r="663" ht="15" customHeight="1">
      <c r="A663" s="83" t="n"/>
      <c r="B663" s="49" t="n"/>
      <c r="C663" s="49" t="n"/>
      <c r="D663" s="49" t="n"/>
      <c r="E663" s="43" t="n"/>
      <c r="F663" s="43" t="n"/>
      <c r="G663" s="44" t="n"/>
      <c r="H663" s="45" t="n"/>
      <c r="I663" s="171" t="n"/>
      <c r="J663" s="171" t="n"/>
      <c r="K663" s="171" t="n"/>
      <c r="L663" s="171" t="n"/>
      <c r="M663" s="171" t="n"/>
      <c r="N663" s="171" t="n"/>
      <c r="O663" s="171" t="n"/>
      <c r="P663" s="171" t="n"/>
      <c r="Q663" s="171" t="n"/>
      <c r="R663" s="172">
        <f>_xlfn.CEILING.MATH(SUM(I663:P663)*Q663)</f>
        <v/>
      </c>
      <c r="S663" s="173">
        <f>IF(S$3="YES",$R663*S$4/100,0)</f>
        <v/>
      </c>
      <c r="T663" s="173">
        <f>IF(T$3="YES",$R663*T$4/100,0)</f>
        <v/>
      </c>
      <c r="U663" s="173">
        <f>IF(U$3="YES",$R663*U$4/100,0)</f>
        <v/>
      </c>
      <c r="V663" s="173">
        <f>IF(V$3="YES",$R663*V$4/100,0)</f>
        <v/>
      </c>
      <c r="W663" s="173">
        <f>IF(W$3="YES",$R663*W$4/100,0)</f>
        <v/>
      </c>
      <c r="X663" s="173">
        <f>IF(X$3="YES",$R663*X$4/100,0)</f>
        <v/>
      </c>
      <c r="Y663" s="173">
        <f>IF(Y$3="YES",$R663*Y$4/100,0)</f>
        <v/>
      </c>
      <c r="Z663" s="173">
        <f>IF(Z$3="YES",$R663*Z$4/100,0)</f>
        <v/>
      </c>
      <c r="AA663" s="173">
        <f>IF(AA$3="YES",$R663*AA$4/100,0)</f>
        <v/>
      </c>
      <c r="AB663" s="173">
        <f>IF(AB$3="YES",$R663*AB$4/100,0)</f>
        <v/>
      </c>
      <c r="AC663" s="173">
        <f>$R663*AC$4/100</f>
        <v/>
      </c>
      <c r="AD663" s="172">
        <f>SUM(S663:AC663)</f>
        <v/>
      </c>
      <c r="AE663" s="172">
        <f>R663+AD663</f>
        <v/>
      </c>
      <c r="AF663" s="172">
        <f>IF(E663="Make",AE663,AE663/2)</f>
        <v/>
      </c>
      <c r="AG663" s="172">
        <f>((AF663-MOD(AF663,8))/8)+(IF(MOD(AF663,8)=0,0,IF(MOD(AF663,8)&gt;4,1,0.5)))</f>
        <v/>
      </c>
      <c r="AH663" s="174" t="n"/>
      <c r="AI663" s="174" t="n"/>
      <c r="AJ663" s="175">
        <f>ROUNDUP((AH663+AI663+AG663)/3,0)</f>
        <v/>
      </c>
      <c r="AK663" s="47" t="n"/>
    </row>
    <row r="664" ht="15" customHeight="1">
      <c r="A664" s="83" t="n"/>
      <c r="B664" s="49" t="n"/>
      <c r="C664" s="49" t="n"/>
      <c r="D664" s="49" t="n"/>
      <c r="E664" s="43" t="n"/>
      <c r="F664" s="43" t="n"/>
      <c r="G664" s="44" t="n"/>
      <c r="H664" s="45" t="n"/>
      <c r="I664" s="171" t="n"/>
      <c r="J664" s="171" t="n"/>
      <c r="K664" s="171" t="n"/>
      <c r="L664" s="171" t="n"/>
      <c r="M664" s="171" t="n"/>
      <c r="N664" s="171" t="n"/>
      <c r="O664" s="171" t="n"/>
      <c r="P664" s="171" t="n"/>
      <c r="Q664" s="171" t="n"/>
      <c r="R664" s="172">
        <f>_xlfn.CEILING.MATH(SUM(I664:P664)*Q664)</f>
        <v/>
      </c>
      <c r="S664" s="173">
        <f>IF(S$3="YES",$R664*S$4/100,0)</f>
        <v/>
      </c>
      <c r="T664" s="173">
        <f>IF(T$3="YES",$R664*T$4/100,0)</f>
        <v/>
      </c>
      <c r="U664" s="173">
        <f>IF(U$3="YES",$R664*U$4/100,0)</f>
        <v/>
      </c>
      <c r="V664" s="173">
        <f>IF(V$3="YES",$R664*V$4/100,0)</f>
        <v/>
      </c>
      <c r="W664" s="173">
        <f>IF(W$3="YES",$R664*W$4/100,0)</f>
        <v/>
      </c>
      <c r="X664" s="173">
        <f>IF(X$3="YES",$R664*X$4/100,0)</f>
        <v/>
      </c>
      <c r="Y664" s="173">
        <f>IF(Y$3="YES",$R664*Y$4/100,0)</f>
        <v/>
      </c>
      <c r="Z664" s="173">
        <f>IF(Z$3="YES",$R664*Z$4/100,0)</f>
        <v/>
      </c>
      <c r="AA664" s="173">
        <f>IF(AA$3="YES",$R664*AA$4/100,0)</f>
        <v/>
      </c>
      <c r="AB664" s="173">
        <f>IF(AB$3="YES",$R664*AB$4/100,0)</f>
        <v/>
      </c>
      <c r="AC664" s="173">
        <f>$R664*AC$4/100</f>
        <v/>
      </c>
      <c r="AD664" s="172">
        <f>SUM(S664:AC664)</f>
        <v/>
      </c>
      <c r="AE664" s="172">
        <f>R664+AD664</f>
        <v/>
      </c>
      <c r="AF664" s="172">
        <f>IF(E664="Make",AE664,AE664/2)</f>
        <v/>
      </c>
      <c r="AG664" s="172">
        <f>((AF664-MOD(AF664,8))/8)+(IF(MOD(AF664,8)=0,0,IF(MOD(AF664,8)&gt;4,1,0.5)))</f>
        <v/>
      </c>
      <c r="AH664" s="174" t="n"/>
      <c r="AI664" s="174" t="n"/>
      <c r="AJ664" s="175">
        <f>ROUNDUP((AH664+AI664+AG664)/3,0)</f>
        <v/>
      </c>
      <c r="AK664" s="47" t="n"/>
    </row>
    <row r="665" ht="15" customHeight="1">
      <c r="A665" s="83" t="n"/>
      <c r="B665" s="49" t="n"/>
      <c r="C665" s="49" t="n"/>
      <c r="D665" s="49" t="n"/>
      <c r="E665" s="43" t="n"/>
      <c r="F665" s="43" t="n"/>
      <c r="G665" s="44" t="n"/>
      <c r="H665" s="45" t="n"/>
      <c r="I665" s="171" t="n"/>
      <c r="J665" s="171" t="n"/>
      <c r="K665" s="171" t="n"/>
      <c r="L665" s="171" t="n"/>
      <c r="M665" s="171" t="n"/>
      <c r="N665" s="171" t="n"/>
      <c r="O665" s="171" t="n"/>
      <c r="P665" s="171" t="n"/>
      <c r="Q665" s="171" t="n"/>
      <c r="R665" s="172">
        <f>_xlfn.CEILING.MATH(SUM(I665:P665)*Q665)</f>
        <v/>
      </c>
      <c r="S665" s="173">
        <f>IF(S$3="YES",$R665*S$4/100,0)</f>
        <v/>
      </c>
      <c r="T665" s="173">
        <f>IF(T$3="YES",$R665*T$4/100,0)</f>
        <v/>
      </c>
      <c r="U665" s="173">
        <f>IF(U$3="YES",$R665*U$4/100,0)</f>
        <v/>
      </c>
      <c r="V665" s="173">
        <f>IF(V$3="YES",$R665*V$4/100,0)</f>
        <v/>
      </c>
      <c r="W665" s="173">
        <f>IF(W$3="YES",$R665*W$4/100,0)</f>
        <v/>
      </c>
      <c r="X665" s="173">
        <f>IF(X$3="YES",$R665*X$4/100,0)</f>
        <v/>
      </c>
      <c r="Y665" s="173">
        <f>IF(Y$3="YES",$R665*Y$4/100,0)</f>
        <v/>
      </c>
      <c r="Z665" s="173">
        <f>IF(Z$3="YES",$R665*Z$4/100,0)</f>
        <v/>
      </c>
      <c r="AA665" s="173">
        <f>IF(AA$3="YES",$R665*AA$4/100,0)</f>
        <v/>
      </c>
      <c r="AB665" s="173">
        <f>IF(AB$3="YES",$R665*AB$4/100,0)</f>
        <v/>
      </c>
      <c r="AC665" s="173">
        <f>$R665*AC$4/100</f>
        <v/>
      </c>
      <c r="AD665" s="172">
        <f>SUM(S665:AC665)</f>
        <v/>
      </c>
      <c r="AE665" s="172">
        <f>R665+AD665</f>
        <v/>
      </c>
      <c r="AF665" s="172">
        <f>IF(E665="Make",AE665,AE665/2)</f>
        <v/>
      </c>
      <c r="AG665" s="172">
        <f>((AF665-MOD(AF665,8))/8)+(IF(MOD(AF665,8)=0,0,IF(MOD(AF665,8)&gt;4,1,0.5)))</f>
        <v/>
      </c>
      <c r="AH665" s="174" t="n"/>
      <c r="AI665" s="174" t="n"/>
      <c r="AJ665" s="175">
        <f>ROUNDUP((AH665+AI665+AG665)/3,0)</f>
        <v/>
      </c>
      <c r="AK665" s="47" t="n"/>
    </row>
    <row r="666" ht="15" customHeight="1">
      <c r="A666" s="83" t="n"/>
      <c r="B666" s="49" t="n"/>
      <c r="C666" s="49" t="n"/>
      <c r="D666" s="49" t="n"/>
      <c r="E666" s="43" t="n"/>
      <c r="F666" s="43" t="n"/>
      <c r="G666" s="44" t="n"/>
      <c r="H666" s="45" t="n"/>
      <c r="I666" s="171" t="n"/>
      <c r="J666" s="171" t="n"/>
      <c r="K666" s="171" t="n"/>
      <c r="L666" s="171" t="n"/>
      <c r="M666" s="171" t="n"/>
      <c r="N666" s="171" t="n"/>
      <c r="O666" s="171" t="n"/>
      <c r="P666" s="171" t="n"/>
      <c r="Q666" s="171" t="n"/>
      <c r="R666" s="172">
        <f>_xlfn.CEILING.MATH(SUM(I666:P666)*Q666)</f>
        <v/>
      </c>
      <c r="S666" s="173">
        <f>IF(S$3="YES",$R666*S$4/100,0)</f>
        <v/>
      </c>
      <c r="T666" s="173">
        <f>IF(T$3="YES",$R666*T$4/100,0)</f>
        <v/>
      </c>
      <c r="U666" s="173">
        <f>IF(U$3="YES",$R666*U$4/100,0)</f>
        <v/>
      </c>
      <c r="V666" s="173">
        <f>IF(V$3="YES",$R666*V$4/100,0)</f>
        <v/>
      </c>
      <c r="W666" s="173">
        <f>IF(W$3="YES",$R666*W$4/100,0)</f>
        <v/>
      </c>
      <c r="X666" s="173">
        <f>IF(X$3="YES",$R666*X$4/100,0)</f>
        <v/>
      </c>
      <c r="Y666" s="173">
        <f>IF(Y$3="YES",$R666*Y$4/100,0)</f>
        <v/>
      </c>
      <c r="Z666" s="173">
        <f>IF(Z$3="YES",$R666*Z$4/100,0)</f>
        <v/>
      </c>
      <c r="AA666" s="173">
        <f>IF(AA$3="YES",$R666*AA$4/100,0)</f>
        <v/>
      </c>
      <c r="AB666" s="173">
        <f>IF(AB$3="YES",$R666*AB$4/100,0)</f>
        <v/>
      </c>
      <c r="AC666" s="173">
        <f>$R666*AC$4/100</f>
        <v/>
      </c>
      <c r="AD666" s="172">
        <f>SUM(S666:AC666)</f>
        <v/>
      </c>
      <c r="AE666" s="172">
        <f>R666+AD666</f>
        <v/>
      </c>
      <c r="AF666" s="172">
        <f>IF(E666="Make",AE666,AE666/2)</f>
        <v/>
      </c>
      <c r="AG666" s="172">
        <f>((AF666-MOD(AF666,8))/8)+(IF(MOD(AF666,8)=0,0,IF(MOD(AF666,8)&gt;4,1,0.5)))</f>
        <v/>
      </c>
      <c r="AH666" s="174" t="n"/>
      <c r="AI666" s="174" t="n"/>
      <c r="AJ666" s="175">
        <f>ROUNDUP((AH666+AI666+AG666)/3,0)</f>
        <v/>
      </c>
      <c r="AK666" s="47" t="n"/>
    </row>
    <row r="667" ht="15" customHeight="1">
      <c r="A667" s="83" t="n"/>
      <c r="B667" s="49" t="n"/>
      <c r="C667" s="49" t="n"/>
      <c r="D667" s="49" t="n"/>
      <c r="E667" s="43" t="n"/>
      <c r="F667" s="43" t="n"/>
      <c r="G667" s="44" t="n"/>
      <c r="H667" s="45" t="n"/>
      <c r="I667" s="171" t="n"/>
      <c r="J667" s="171" t="n"/>
      <c r="K667" s="171" t="n"/>
      <c r="L667" s="171" t="n"/>
      <c r="M667" s="171" t="n"/>
      <c r="N667" s="171" t="n"/>
      <c r="O667" s="171" t="n"/>
      <c r="P667" s="171" t="n"/>
      <c r="Q667" s="171" t="n"/>
      <c r="R667" s="172">
        <f>_xlfn.CEILING.MATH(SUM(I667:P667)*Q667)</f>
        <v/>
      </c>
      <c r="S667" s="173">
        <f>IF(S$3="YES",$R667*S$4/100,0)</f>
        <v/>
      </c>
      <c r="T667" s="173">
        <f>IF(T$3="YES",$R667*T$4/100,0)</f>
        <v/>
      </c>
      <c r="U667" s="173">
        <f>IF(U$3="YES",$R667*U$4/100,0)</f>
        <v/>
      </c>
      <c r="V667" s="173">
        <f>IF(V$3="YES",$R667*V$4/100,0)</f>
        <v/>
      </c>
      <c r="W667" s="173">
        <f>IF(W$3="YES",$R667*W$4/100,0)</f>
        <v/>
      </c>
      <c r="X667" s="173">
        <f>IF(X$3="YES",$R667*X$4/100,0)</f>
        <v/>
      </c>
      <c r="Y667" s="173">
        <f>IF(Y$3="YES",$R667*Y$4/100,0)</f>
        <v/>
      </c>
      <c r="Z667" s="173">
        <f>IF(Z$3="YES",$R667*Z$4/100,0)</f>
        <v/>
      </c>
      <c r="AA667" s="173">
        <f>IF(AA$3="YES",$R667*AA$4/100,0)</f>
        <v/>
      </c>
      <c r="AB667" s="173">
        <f>IF(AB$3="YES",$R667*AB$4/100,0)</f>
        <v/>
      </c>
      <c r="AC667" s="173">
        <f>$R667*AC$4/100</f>
        <v/>
      </c>
      <c r="AD667" s="172">
        <f>SUM(S667:AC667)</f>
        <v/>
      </c>
      <c r="AE667" s="172">
        <f>R667+AD667</f>
        <v/>
      </c>
      <c r="AF667" s="172">
        <f>IF(E667="Make",AE667,AE667/2)</f>
        <v/>
      </c>
      <c r="AG667" s="172">
        <f>((AF667-MOD(AF667,8))/8)+(IF(MOD(AF667,8)=0,0,IF(MOD(AF667,8)&gt;4,1,0.5)))</f>
        <v/>
      </c>
      <c r="AH667" s="174" t="n"/>
      <c r="AI667" s="174" t="n"/>
      <c r="AJ667" s="175">
        <f>ROUNDUP((AH667+AI667+AG667)/3,0)</f>
        <v/>
      </c>
      <c r="AK667" s="47" t="n"/>
    </row>
    <row r="668" ht="15" customHeight="1">
      <c r="A668" s="83" t="n"/>
      <c r="B668" s="49" t="n"/>
      <c r="C668" s="49" t="n"/>
      <c r="D668" s="49" t="n"/>
      <c r="E668" s="43" t="n"/>
      <c r="F668" s="43" t="n"/>
      <c r="G668" s="44" t="n"/>
      <c r="H668" s="45" t="n"/>
      <c r="I668" s="171" t="n"/>
      <c r="J668" s="171" t="n"/>
      <c r="K668" s="171" t="n"/>
      <c r="L668" s="171" t="n"/>
      <c r="M668" s="171" t="n"/>
      <c r="N668" s="171" t="n"/>
      <c r="O668" s="171" t="n"/>
      <c r="P668" s="171" t="n"/>
      <c r="Q668" s="171" t="n"/>
      <c r="R668" s="172">
        <f>_xlfn.CEILING.MATH(SUM(I668:P668)*Q668)</f>
        <v/>
      </c>
      <c r="S668" s="173">
        <f>IF(S$3="YES",$R668*S$4/100,0)</f>
        <v/>
      </c>
      <c r="T668" s="173">
        <f>IF(T$3="YES",$R668*T$4/100,0)</f>
        <v/>
      </c>
      <c r="U668" s="173">
        <f>IF(U$3="YES",$R668*U$4/100,0)</f>
        <v/>
      </c>
      <c r="V668" s="173">
        <f>IF(V$3="YES",$R668*V$4/100,0)</f>
        <v/>
      </c>
      <c r="W668" s="173">
        <f>IF(W$3="YES",$R668*W$4/100,0)</f>
        <v/>
      </c>
      <c r="X668" s="173">
        <f>IF(X$3="YES",$R668*X$4/100,0)</f>
        <v/>
      </c>
      <c r="Y668" s="173">
        <f>IF(Y$3="YES",$R668*Y$4/100,0)</f>
        <v/>
      </c>
      <c r="Z668" s="173">
        <f>IF(Z$3="YES",$R668*Z$4/100,0)</f>
        <v/>
      </c>
      <c r="AA668" s="173">
        <f>IF(AA$3="YES",$R668*AA$4/100,0)</f>
        <v/>
      </c>
      <c r="AB668" s="173">
        <f>IF(AB$3="YES",$R668*AB$4/100,0)</f>
        <v/>
      </c>
      <c r="AC668" s="173">
        <f>$R668*AC$4/100</f>
        <v/>
      </c>
      <c r="AD668" s="172">
        <f>SUM(S668:AC668)</f>
        <v/>
      </c>
      <c r="AE668" s="172">
        <f>R668+AD668</f>
        <v/>
      </c>
      <c r="AF668" s="172">
        <f>IF(E668="Make",AE668,AE668/2)</f>
        <v/>
      </c>
      <c r="AG668" s="172">
        <f>((AF668-MOD(AF668,8))/8)+(IF(MOD(AF668,8)=0,0,IF(MOD(AF668,8)&gt;4,1,0.5)))</f>
        <v/>
      </c>
      <c r="AH668" s="174" t="n"/>
      <c r="AI668" s="174" t="n"/>
      <c r="AJ668" s="175">
        <f>ROUNDUP((AH668+AI668+AG668)/3,0)</f>
        <v/>
      </c>
      <c r="AK668" s="47" t="n"/>
    </row>
    <row r="669" ht="15" customHeight="1">
      <c r="A669" s="83" t="n"/>
      <c r="B669" s="49" t="n"/>
      <c r="C669" s="49" t="n"/>
      <c r="D669" s="49" t="n"/>
      <c r="E669" s="43" t="n"/>
      <c r="F669" s="43" t="n"/>
      <c r="G669" s="44" t="n"/>
      <c r="H669" s="45" t="n"/>
      <c r="I669" s="171" t="n"/>
      <c r="J669" s="171" t="n"/>
      <c r="K669" s="171" t="n"/>
      <c r="L669" s="171" t="n"/>
      <c r="M669" s="171" t="n"/>
      <c r="N669" s="171" t="n"/>
      <c r="O669" s="171" t="n"/>
      <c r="P669" s="171" t="n"/>
      <c r="Q669" s="171" t="n"/>
      <c r="R669" s="172">
        <f>_xlfn.CEILING.MATH(SUM(I669:P669)*Q669)</f>
        <v/>
      </c>
      <c r="S669" s="173">
        <f>IF(S$3="YES",$R669*S$4/100,0)</f>
        <v/>
      </c>
      <c r="T669" s="173">
        <f>IF(T$3="YES",$R669*T$4/100,0)</f>
        <v/>
      </c>
      <c r="U669" s="173">
        <f>IF(U$3="YES",$R669*U$4/100,0)</f>
        <v/>
      </c>
      <c r="V669" s="173">
        <f>IF(V$3="YES",$R669*V$4/100,0)</f>
        <v/>
      </c>
      <c r="W669" s="173">
        <f>IF(W$3="YES",$R669*W$4/100,0)</f>
        <v/>
      </c>
      <c r="X669" s="173">
        <f>IF(X$3="YES",$R669*X$4/100,0)</f>
        <v/>
      </c>
      <c r="Y669" s="173">
        <f>IF(Y$3="YES",$R669*Y$4/100,0)</f>
        <v/>
      </c>
      <c r="Z669" s="173">
        <f>IF(Z$3="YES",$R669*Z$4/100,0)</f>
        <v/>
      </c>
      <c r="AA669" s="173">
        <f>IF(AA$3="YES",$R669*AA$4/100,0)</f>
        <v/>
      </c>
      <c r="AB669" s="173">
        <f>IF(AB$3="YES",$R669*AB$4/100,0)</f>
        <v/>
      </c>
      <c r="AC669" s="173">
        <f>$R669*AC$4/100</f>
        <v/>
      </c>
      <c r="AD669" s="172">
        <f>SUM(S669:AC669)</f>
        <v/>
      </c>
      <c r="AE669" s="172">
        <f>R669+AD669</f>
        <v/>
      </c>
      <c r="AF669" s="172">
        <f>IF(E669="Make",AE669,AE669/2)</f>
        <v/>
      </c>
      <c r="AG669" s="172">
        <f>((AF669-MOD(AF669,8))/8)+(IF(MOD(AF669,8)=0,0,IF(MOD(AF669,8)&gt;4,1,0.5)))</f>
        <v/>
      </c>
      <c r="AH669" s="174" t="n"/>
      <c r="AI669" s="174" t="n"/>
      <c r="AJ669" s="175">
        <f>ROUNDUP((AH669+AI669+AG669)/3,0)</f>
        <v/>
      </c>
      <c r="AK669" s="47" t="n"/>
    </row>
    <row r="670" ht="15" customHeight="1">
      <c r="A670" s="83" t="n"/>
      <c r="B670" s="49" t="n"/>
      <c r="C670" s="49" t="n"/>
      <c r="D670" s="49" t="n"/>
      <c r="E670" s="43" t="n"/>
      <c r="F670" s="43" t="n"/>
      <c r="G670" s="44" t="n"/>
      <c r="H670" s="45" t="n"/>
      <c r="I670" s="171" t="n"/>
      <c r="J670" s="171" t="n"/>
      <c r="K670" s="171" t="n"/>
      <c r="L670" s="171" t="n"/>
      <c r="M670" s="171" t="n"/>
      <c r="N670" s="171" t="n"/>
      <c r="O670" s="171" t="n"/>
      <c r="P670" s="171" t="n"/>
      <c r="Q670" s="171" t="n"/>
      <c r="R670" s="172">
        <f>_xlfn.CEILING.MATH(SUM(I670:P670)*Q670)</f>
        <v/>
      </c>
      <c r="S670" s="173">
        <f>IF(S$3="YES",$R670*S$4/100,0)</f>
        <v/>
      </c>
      <c r="T670" s="173">
        <f>IF(T$3="YES",$R670*T$4/100,0)</f>
        <v/>
      </c>
      <c r="U670" s="173">
        <f>IF(U$3="YES",$R670*U$4/100,0)</f>
        <v/>
      </c>
      <c r="V670" s="173">
        <f>IF(V$3="YES",$R670*V$4/100,0)</f>
        <v/>
      </c>
      <c r="W670" s="173">
        <f>IF(W$3="YES",$R670*W$4/100,0)</f>
        <v/>
      </c>
      <c r="X670" s="173">
        <f>IF(X$3="YES",$R670*X$4/100,0)</f>
        <v/>
      </c>
      <c r="Y670" s="173">
        <f>IF(Y$3="YES",$R670*Y$4/100,0)</f>
        <v/>
      </c>
      <c r="Z670" s="173">
        <f>IF(Z$3="YES",$R670*Z$4/100,0)</f>
        <v/>
      </c>
      <c r="AA670" s="173">
        <f>IF(AA$3="YES",$R670*AA$4/100,0)</f>
        <v/>
      </c>
      <c r="AB670" s="173">
        <f>IF(AB$3="YES",$R670*AB$4/100,0)</f>
        <v/>
      </c>
      <c r="AC670" s="173">
        <f>$R670*AC$4/100</f>
        <v/>
      </c>
      <c r="AD670" s="172">
        <f>SUM(S670:AC670)</f>
        <v/>
      </c>
      <c r="AE670" s="172">
        <f>R670+AD670</f>
        <v/>
      </c>
      <c r="AF670" s="172">
        <f>IF(E670="Make",AE670,AE670/2)</f>
        <v/>
      </c>
      <c r="AG670" s="172">
        <f>((AF670-MOD(AF670,8))/8)+(IF(MOD(AF670,8)=0,0,IF(MOD(AF670,8)&gt;4,1,0.5)))</f>
        <v/>
      </c>
      <c r="AH670" s="174" t="n"/>
      <c r="AI670" s="174" t="n"/>
      <c r="AJ670" s="175">
        <f>ROUNDUP((AH670+AI670+AG670)/3,0)</f>
        <v/>
      </c>
      <c r="AK670" s="47" t="n"/>
    </row>
    <row r="671" ht="15" customHeight="1">
      <c r="A671" s="83" t="n"/>
      <c r="B671" s="49" t="n"/>
      <c r="C671" s="49" t="n"/>
      <c r="D671" s="49" t="n"/>
      <c r="E671" s="43" t="n"/>
      <c r="F671" s="43" t="n"/>
      <c r="G671" s="44" t="n"/>
      <c r="H671" s="45" t="n"/>
      <c r="I671" s="171" t="n"/>
      <c r="J671" s="171" t="n"/>
      <c r="K671" s="171" t="n"/>
      <c r="L671" s="171" t="n"/>
      <c r="M671" s="171" t="n"/>
      <c r="N671" s="171" t="n"/>
      <c r="O671" s="171" t="n"/>
      <c r="P671" s="171" t="n"/>
      <c r="Q671" s="171" t="n"/>
      <c r="R671" s="172">
        <f>_xlfn.CEILING.MATH(SUM(I671:P671)*Q671)</f>
        <v/>
      </c>
      <c r="S671" s="173">
        <f>IF(S$3="YES",$R671*S$4/100,0)</f>
        <v/>
      </c>
      <c r="T671" s="173">
        <f>IF(T$3="YES",$R671*T$4/100,0)</f>
        <v/>
      </c>
      <c r="U671" s="173">
        <f>IF(U$3="YES",$R671*U$4/100,0)</f>
        <v/>
      </c>
      <c r="V671" s="173">
        <f>IF(V$3="YES",$R671*V$4/100,0)</f>
        <v/>
      </c>
      <c r="W671" s="173">
        <f>IF(W$3="YES",$R671*W$4/100,0)</f>
        <v/>
      </c>
      <c r="X671" s="173">
        <f>IF(X$3="YES",$R671*X$4/100,0)</f>
        <v/>
      </c>
      <c r="Y671" s="173">
        <f>IF(Y$3="YES",$R671*Y$4/100,0)</f>
        <v/>
      </c>
      <c r="Z671" s="173">
        <f>IF(Z$3="YES",$R671*Z$4/100,0)</f>
        <v/>
      </c>
      <c r="AA671" s="173">
        <f>IF(AA$3="YES",$R671*AA$4/100,0)</f>
        <v/>
      </c>
      <c r="AB671" s="173">
        <f>IF(AB$3="YES",$R671*AB$4/100,0)</f>
        <v/>
      </c>
      <c r="AC671" s="173">
        <f>$R671*AC$4/100</f>
        <v/>
      </c>
      <c r="AD671" s="172">
        <f>SUM(S671:AC671)</f>
        <v/>
      </c>
      <c r="AE671" s="172">
        <f>R671+AD671</f>
        <v/>
      </c>
      <c r="AF671" s="172">
        <f>IF(E671="Make",AE671,AE671/2)</f>
        <v/>
      </c>
      <c r="AG671" s="172">
        <f>((AF671-MOD(AF671,8))/8)+(IF(MOD(AF671,8)=0,0,IF(MOD(AF671,8)&gt;4,1,0.5)))</f>
        <v/>
      </c>
      <c r="AH671" s="174" t="n"/>
      <c r="AI671" s="174" t="n"/>
      <c r="AJ671" s="175">
        <f>ROUNDUP((AH671+AI671+AG671)/3,0)</f>
        <v/>
      </c>
      <c r="AK671" s="47" t="n"/>
    </row>
    <row r="672" ht="15" customHeight="1">
      <c r="A672" s="83" t="n"/>
      <c r="B672" s="49" t="n"/>
      <c r="C672" s="49" t="n"/>
      <c r="D672" s="49" t="n"/>
      <c r="E672" s="43" t="n"/>
      <c r="F672" s="43" t="n"/>
      <c r="G672" s="44" t="n"/>
      <c r="H672" s="45" t="n"/>
      <c r="I672" s="171" t="n"/>
      <c r="J672" s="171" t="n"/>
      <c r="K672" s="171" t="n"/>
      <c r="L672" s="171" t="n"/>
      <c r="M672" s="171" t="n"/>
      <c r="N672" s="171" t="n"/>
      <c r="O672" s="171" t="n"/>
      <c r="P672" s="171" t="n"/>
      <c r="Q672" s="171" t="n"/>
      <c r="R672" s="172">
        <f>_xlfn.CEILING.MATH(SUM(I672:P672)*Q672)</f>
        <v/>
      </c>
      <c r="S672" s="173">
        <f>IF(S$3="YES",$R672*S$4/100,0)</f>
        <v/>
      </c>
      <c r="T672" s="173">
        <f>IF(T$3="YES",$R672*T$4/100,0)</f>
        <v/>
      </c>
      <c r="U672" s="173">
        <f>IF(U$3="YES",$R672*U$4/100,0)</f>
        <v/>
      </c>
      <c r="V672" s="173">
        <f>IF(V$3="YES",$R672*V$4/100,0)</f>
        <v/>
      </c>
      <c r="W672" s="173">
        <f>IF(W$3="YES",$R672*W$4/100,0)</f>
        <v/>
      </c>
      <c r="X672" s="173">
        <f>IF(X$3="YES",$R672*X$4/100,0)</f>
        <v/>
      </c>
      <c r="Y672" s="173">
        <f>IF(Y$3="YES",$R672*Y$4/100,0)</f>
        <v/>
      </c>
      <c r="Z672" s="173">
        <f>IF(Z$3="YES",$R672*Z$4/100,0)</f>
        <v/>
      </c>
      <c r="AA672" s="173">
        <f>IF(AA$3="YES",$R672*AA$4/100,0)</f>
        <v/>
      </c>
      <c r="AB672" s="173">
        <f>IF(AB$3="YES",$R672*AB$4/100,0)</f>
        <v/>
      </c>
      <c r="AC672" s="173">
        <f>$R672*AC$4/100</f>
        <v/>
      </c>
      <c r="AD672" s="172">
        <f>SUM(S672:AC672)</f>
        <v/>
      </c>
      <c r="AE672" s="172">
        <f>R672+AD672</f>
        <v/>
      </c>
      <c r="AF672" s="172">
        <f>IF(E672="Make",AE672,AE672/2)</f>
        <v/>
      </c>
      <c r="AG672" s="172">
        <f>((AF672-MOD(AF672,8))/8)+(IF(MOD(AF672,8)=0,0,IF(MOD(AF672,8)&gt;4,1,0.5)))</f>
        <v/>
      </c>
      <c r="AH672" s="174" t="n"/>
      <c r="AI672" s="174" t="n"/>
      <c r="AJ672" s="175">
        <f>ROUNDUP((AH672+AI672+AG672)/3,0)</f>
        <v/>
      </c>
      <c r="AK672" s="47" t="n"/>
    </row>
    <row r="673" ht="15" customHeight="1">
      <c r="A673" s="83" t="n"/>
      <c r="B673" s="49" t="n"/>
      <c r="C673" s="49" t="n"/>
      <c r="D673" s="49" t="n"/>
      <c r="E673" s="43" t="n"/>
      <c r="F673" s="43" t="n"/>
      <c r="G673" s="44" t="n"/>
      <c r="H673" s="45" t="n"/>
      <c r="I673" s="171" t="n"/>
      <c r="J673" s="171" t="n"/>
      <c r="K673" s="171" t="n"/>
      <c r="L673" s="171" t="n"/>
      <c r="M673" s="171" t="n"/>
      <c r="N673" s="171" t="n"/>
      <c r="O673" s="171" t="n"/>
      <c r="P673" s="171" t="n"/>
      <c r="Q673" s="171" t="n"/>
      <c r="R673" s="172">
        <f>_xlfn.CEILING.MATH(SUM(I673:P673)*Q673)</f>
        <v/>
      </c>
      <c r="S673" s="173">
        <f>IF(S$3="YES",$R673*S$4/100,0)</f>
        <v/>
      </c>
      <c r="T673" s="173">
        <f>IF(T$3="YES",$R673*T$4/100,0)</f>
        <v/>
      </c>
      <c r="U673" s="173">
        <f>IF(U$3="YES",$R673*U$4/100,0)</f>
        <v/>
      </c>
      <c r="V673" s="173">
        <f>IF(V$3="YES",$R673*V$4/100,0)</f>
        <v/>
      </c>
      <c r="W673" s="173">
        <f>IF(W$3="YES",$R673*W$4/100,0)</f>
        <v/>
      </c>
      <c r="X673" s="173">
        <f>IF(X$3="YES",$R673*X$4/100,0)</f>
        <v/>
      </c>
      <c r="Y673" s="173">
        <f>IF(Y$3="YES",$R673*Y$4/100,0)</f>
        <v/>
      </c>
      <c r="Z673" s="173">
        <f>IF(Z$3="YES",$R673*Z$4/100,0)</f>
        <v/>
      </c>
      <c r="AA673" s="173">
        <f>IF(AA$3="YES",$R673*AA$4/100,0)</f>
        <v/>
      </c>
      <c r="AB673" s="173">
        <f>IF(AB$3="YES",$R673*AB$4/100,0)</f>
        <v/>
      </c>
      <c r="AC673" s="173">
        <f>$R673*AC$4/100</f>
        <v/>
      </c>
      <c r="AD673" s="172">
        <f>SUM(S673:AC673)</f>
        <v/>
      </c>
      <c r="AE673" s="172">
        <f>R673+AD673</f>
        <v/>
      </c>
      <c r="AF673" s="172">
        <f>IF(E673="Make",AE673,AE673/2)</f>
        <v/>
      </c>
      <c r="AG673" s="172">
        <f>((AF673-MOD(AF673,8))/8)+(IF(MOD(AF673,8)=0,0,IF(MOD(AF673,8)&gt;4,1,0.5)))</f>
        <v/>
      </c>
      <c r="AH673" s="174" t="n"/>
      <c r="AI673" s="174" t="n"/>
      <c r="AJ673" s="175">
        <f>ROUNDUP((AH673+AI673+AG673)/3,0)</f>
        <v/>
      </c>
      <c r="AK673" s="47" t="n"/>
    </row>
    <row r="674" ht="15" customHeight="1">
      <c r="A674" s="83" t="n"/>
      <c r="B674" s="49" t="n"/>
      <c r="C674" s="49" t="n"/>
      <c r="D674" s="49" t="n"/>
      <c r="E674" s="43" t="n"/>
      <c r="F674" s="43" t="n"/>
      <c r="G674" s="44" t="n"/>
      <c r="H674" s="45" t="n"/>
      <c r="I674" s="171" t="n"/>
      <c r="J674" s="171" t="n"/>
      <c r="K674" s="171" t="n"/>
      <c r="L674" s="171" t="n"/>
      <c r="M674" s="171" t="n"/>
      <c r="N674" s="171" t="n"/>
      <c r="O674" s="171" t="n"/>
      <c r="P674" s="171" t="n"/>
      <c r="Q674" s="171" t="n"/>
      <c r="R674" s="172">
        <f>_xlfn.CEILING.MATH(SUM(I674:P674)*Q674)</f>
        <v/>
      </c>
      <c r="S674" s="173">
        <f>IF(S$3="YES",$R674*S$4/100,0)</f>
        <v/>
      </c>
      <c r="T674" s="173">
        <f>IF(T$3="YES",$R674*T$4/100,0)</f>
        <v/>
      </c>
      <c r="U674" s="173">
        <f>IF(U$3="YES",$R674*U$4/100,0)</f>
        <v/>
      </c>
      <c r="V674" s="173">
        <f>IF(V$3="YES",$R674*V$4/100,0)</f>
        <v/>
      </c>
      <c r="W674" s="173">
        <f>IF(W$3="YES",$R674*W$4/100,0)</f>
        <v/>
      </c>
      <c r="X674" s="173">
        <f>IF(X$3="YES",$R674*X$4/100,0)</f>
        <v/>
      </c>
      <c r="Y674" s="173">
        <f>IF(Y$3="YES",$R674*Y$4/100,0)</f>
        <v/>
      </c>
      <c r="Z674" s="173">
        <f>IF(Z$3="YES",$R674*Z$4/100,0)</f>
        <v/>
      </c>
      <c r="AA674" s="173">
        <f>IF(AA$3="YES",$R674*AA$4/100,0)</f>
        <v/>
      </c>
      <c r="AB674" s="173">
        <f>IF(AB$3="YES",$R674*AB$4/100,0)</f>
        <v/>
      </c>
      <c r="AC674" s="173">
        <f>$R674*AC$4/100</f>
        <v/>
      </c>
      <c r="AD674" s="172">
        <f>SUM(S674:AC674)</f>
        <v/>
      </c>
      <c r="AE674" s="172">
        <f>R674+AD674</f>
        <v/>
      </c>
      <c r="AF674" s="172">
        <f>IF(E674="Make",AE674,AE674/2)</f>
        <v/>
      </c>
      <c r="AG674" s="172">
        <f>((AF674-MOD(AF674,8))/8)+(IF(MOD(AF674,8)=0,0,IF(MOD(AF674,8)&gt;4,1,0.5)))</f>
        <v/>
      </c>
      <c r="AH674" s="174" t="n"/>
      <c r="AI674" s="174" t="n"/>
      <c r="AJ674" s="175">
        <f>ROUNDUP((AH674+AI674+AG674)/3,0)</f>
        <v/>
      </c>
      <c r="AK674" s="47" t="n"/>
    </row>
    <row r="675" ht="15" customHeight="1">
      <c r="A675" s="83" t="n"/>
      <c r="B675" s="49" t="n"/>
      <c r="C675" s="49" t="n"/>
      <c r="D675" s="49" t="n"/>
      <c r="E675" s="43" t="n"/>
      <c r="F675" s="43" t="n"/>
      <c r="G675" s="44" t="n"/>
      <c r="H675" s="45" t="n"/>
      <c r="I675" s="171" t="n"/>
      <c r="J675" s="171" t="n"/>
      <c r="K675" s="171" t="n"/>
      <c r="L675" s="171" t="n"/>
      <c r="M675" s="171" t="n"/>
      <c r="N675" s="171" t="n"/>
      <c r="O675" s="171" t="n"/>
      <c r="P675" s="171" t="n"/>
      <c r="Q675" s="171" t="n"/>
      <c r="R675" s="172">
        <f>_xlfn.CEILING.MATH(SUM(I675:P675)*Q675)</f>
        <v/>
      </c>
      <c r="S675" s="173">
        <f>IF(S$3="YES",$R675*S$4/100,0)</f>
        <v/>
      </c>
      <c r="T675" s="173">
        <f>IF(T$3="YES",$R675*T$4/100,0)</f>
        <v/>
      </c>
      <c r="U675" s="173">
        <f>IF(U$3="YES",$R675*U$4/100,0)</f>
        <v/>
      </c>
      <c r="V675" s="173">
        <f>IF(V$3="YES",$R675*V$4/100,0)</f>
        <v/>
      </c>
      <c r="W675" s="173">
        <f>IF(W$3="YES",$R675*W$4/100,0)</f>
        <v/>
      </c>
      <c r="X675" s="173">
        <f>IF(X$3="YES",$R675*X$4/100,0)</f>
        <v/>
      </c>
      <c r="Y675" s="173">
        <f>IF(Y$3="YES",$R675*Y$4/100,0)</f>
        <v/>
      </c>
      <c r="Z675" s="173">
        <f>IF(Z$3="YES",$R675*Z$4/100,0)</f>
        <v/>
      </c>
      <c r="AA675" s="173">
        <f>IF(AA$3="YES",$R675*AA$4/100,0)</f>
        <v/>
      </c>
      <c r="AB675" s="173">
        <f>IF(AB$3="YES",$R675*AB$4/100,0)</f>
        <v/>
      </c>
      <c r="AC675" s="173">
        <f>$R675*AC$4/100</f>
        <v/>
      </c>
      <c r="AD675" s="172">
        <f>SUM(S675:AC675)</f>
        <v/>
      </c>
      <c r="AE675" s="172">
        <f>R675+AD675</f>
        <v/>
      </c>
      <c r="AF675" s="172">
        <f>IF(E675="Make",AE675,AE675/2)</f>
        <v/>
      </c>
      <c r="AG675" s="172">
        <f>((AF675-MOD(AF675,8))/8)+(IF(MOD(AF675,8)=0,0,IF(MOD(AF675,8)&gt;4,1,0.5)))</f>
        <v/>
      </c>
      <c r="AH675" s="174" t="n"/>
      <c r="AI675" s="174" t="n"/>
      <c r="AJ675" s="175">
        <f>ROUNDUP((AH675+AI675+AG675)/3,0)</f>
        <v/>
      </c>
      <c r="AK675" s="47" t="n"/>
    </row>
    <row r="676" ht="15" customHeight="1">
      <c r="A676" s="83" t="n"/>
      <c r="B676" s="49" t="n"/>
      <c r="C676" s="49" t="n"/>
      <c r="D676" s="49" t="n"/>
      <c r="E676" s="43" t="n"/>
      <c r="F676" s="43" t="n"/>
      <c r="G676" s="44" t="n"/>
      <c r="H676" s="45" t="n"/>
      <c r="I676" s="171" t="n"/>
      <c r="J676" s="171" t="n"/>
      <c r="K676" s="171" t="n"/>
      <c r="L676" s="171" t="n"/>
      <c r="M676" s="171" t="n"/>
      <c r="N676" s="171" t="n"/>
      <c r="O676" s="171" t="n"/>
      <c r="P676" s="171" t="n"/>
      <c r="Q676" s="171" t="n"/>
      <c r="R676" s="172">
        <f>_xlfn.CEILING.MATH(SUM(I676:P676)*Q676)</f>
        <v/>
      </c>
      <c r="S676" s="173">
        <f>IF(S$3="YES",$R676*S$4/100,0)</f>
        <v/>
      </c>
      <c r="T676" s="173">
        <f>IF(T$3="YES",$R676*T$4/100,0)</f>
        <v/>
      </c>
      <c r="U676" s="173">
        <f>IF(U$3="YES",$R676*U$4/100,0)</f>
        <v/>
      </c>
      <c r="V676" s="173">
        <f>IF(V$3="YES",$R676*V$4/100,0)</f>
        <v/>
      </c>
      <c r="W676" s="173">
        <f>IF(W$3="YES",$R676*W$4/100,0)</f>
        <v/>
      </c>
      <c r="X676" s="173">
        <f>IF(X$3="YES",$R676*X$4/100,0)</f>
        <v/>
      </c>
      <c r="Y676" s="173">
        <f>IF(Y$3="YES",$R676*Y$4/100,0)</f>
        <v/>
      </c>
      <c r="Z676" s="173">
        <f>IF(Z$3="YES",$R676*Z$4/100,0)</f>
        <v/>
      </c>
      <c r="AA676" s="173">
        <f>IF(AA$3="YES",$R676*AA$4/100,0)</f>
        <v/>
      </c>
      <c r="AB676" s="173">
        <f>IF(AB$3="YES",$R676*AB$4/100,0)</f>
        <v/>
      </c>
      <c r="AC676" s="173">
        <f>$R676*AC$4/100</f>
        <v/>
      </c>
      <c r="AD676" s="172">
        <f>SUM(S676:AC676)</f>
        <v/>
      </c>
      <c r="AE676" s="172">
        <f>R676+AD676</f>
        <v/>
      </c>
      <c r="AF676" s="172">
        <f>IF(E676="Make",AE676,AE676/2)</f>
        <v/>
      </c>
      <c r="AG676" s="172">
        <f>((AF676-MOD(AF676,8))/8)+(IF(MOD(AF676,8)=0,0,IF(MOD(AF676,8)&gt;4,1,0.5)))</f>
        <v/>
      </c>
      <c r="AH676" s="174" t="n"/>
      <c r="AI676" s="174" t="n"/>
      <c r="AJ676" s="175">
        <f>ROUNDUP((AH676+AI676+AG676)/3,0)</f>
        <v/>
      </c>
      <c r="AK676" s="47" t="n"/>
    </row>
    <row r="677" ht="15" customHeight="1">
      <c r="A677" s="83" t="n"/>
      <c r="B677" s="49" t="n"/>
      <c r="C677" s="49" t="n"/>
      <c r="D677" s="49" t="n"/>
      <c r="E677" s="43" t="n"/>
      <c r="F677" s="43" t="n"/>
      <c r="G677" s="44" t="n"/>
      <c r="H677" s="45" t="n"/>
      <c r="I677" s="171" t="n"/>
      <c r="J677" s="171" t="n"/>
      <c r="K677" s="171" t="n"/>
      <c r="L677" s="171" t="n"/>
      <c r="M677" s="171" t="n"/>
      <c r="N677" s="171" t="n"/>
      <c r="O677" s="171" t="n"/>
      <c r="P677" s="171" t="n"/>
      <c r="Q677" s="171" t="n"/>
      <c r="R677" s="172">
        <f>_xlfn.CEILING.MATH(SUM(I677:P677)*Q677)</f>
        <v/>
      </c>
      <c r="S677" s="173">
        <f>IF(S$3="YES",$R677*S$4/100,0)</f>
        <v/>
      </c>
      <c r="T677" s="173">
        <f>IF(T$3="YES",$R677*T$4/100,0)</f>
        <v/>
      </c>
      <c r="U677" s="173">
        <f>IF(U$3="YES",$R677*U$4/100,0)</f>
        <v/>
      </c>
      <c r="V677" s="173">
        <f>IF(V$3="YES",$R677*V$4/100,0)</f>
        <v/>
      </c>
      <c r="W677" s="173">
        <f>IF(W$3="YES",$R677*W$4/100,0)</f>
        <v/>
      </c>
      <c r="X677" s="173">
        <f>IF(X$3="YES",$R677*X$4/100,0)</f>
        <v/>
      </c>
      <c r="Y677" s="173">
        <f>IF(Y$3="YES",$R677*Y$4/100,0)</f>
        <v/>
      </c>
      <c r="Z677" s="173">
        <f>IF(Z$3="YES",$R677*Z$4/100,0)</f>
        <v/>
      </c>
      <c r="AA677" s="173">
        <f>IF(AA$3="YES",$R677*AA$4/100,0)</f>
        <v/>
      </c>
      <c r="AB677" s="173">
        <f>IF(AB$3="YES",$R677*AB$4/100,0)</f>
        <v/>
      </c>
      <c r="AC677" s="173">
        <f>$R677*AC$4/100</f>
        <v/>
      </c>
      <c r="AD677" s="172">
        <f>SUM(S677:AC677)</f>
        <v/>
      </c>
      <c r="AE677" s="172">
        <f>R677+AD677</f>
        <v/>
      </c>
      <c r="AF677" s="172">
        <f>IF(E677="Make",AE677,AE677/2)</f>
        <v/>
      </c>
      <c r="AG677" s="172">
        <f>((AF677-MOD(AF677,8))/8)+(IF(MOD(AF677,8)=0,0,IF(MOD(AF677,8)&gt;4,1,0.5)))</f>
        <v/>
      </c>
      <c r="AH677" s="174" t="n"/>
      <c r="AI677" s="174" t="n"/>
      <c r="AJ677" s="175">
        <f>ROUNDUP((AH677+AI677+AG677)/3,0)</f>
        <v/>
      </c>
      <c r="AK677" s="47" t="n"/>
    </row>
    <row r="678" ht="15" customHeight="1">
      <c r="A678" s="83" t="n"/>
      <c r="B678" s="49" t="n"/>
      <c r="C678" s="49" t="n"/>
      <c r="D678" s="49" t="n"/>
      <c r="E678" s="43" t="n"/>
      <c r="F678" s="43" t="n"/>
      <c r="G678" s="44" t="n"/>
      <c r="H678" s="45" t="n"/>
      <c r="I678" s="171" t="n"/>
      <c r="J678" s="171" t="n"/>
      <c r="K678" s="171" t="n"/>
      <c r="L678" s="171" t="n"/>
      <c r="M678" s="171" t="n"/>
      <c r="N678" s="171" t="n"/>
      <c r="O678" s="171" t="n"/>
      <c r="P678" s="171" t="n"/>
      <c r="Q678" s="171" t="n"/>
      <c r="R678" s="172">
        <f>_xlfn.CEILING.MATH(SUM(I678:P678)*Q678)</f>
        <v/>
      </c>
      <c r="S678" s="173">
        <f>IF(S$3="YES",$R678*S$4/100,0)</f>
        <v/>
      </c>
      <c r="T678" s="173">
        <f>IF(T$3="YES",$R678*T$4/100,0)</f>
        <v/>
      </c>
      <c r="U678" s="173">
        <f>IF(U$3="YES",$R678*U$4/100,0)</f>
        <v/>
      </c>
      <c r="V678" s="173">
        <f>IF(V$3="YES",$R678*V$4/100,0)</f>
        <v/>
      </c>
      <c r="W678" s="173">
        <f>IF(W$3="YES",$R678*W$4/100,0)</f>
        <v/>
      </c>
      <c r="X678" s="173">
        <f>IF(X$3="YES",$R678*X$4/100,0)</f>
        <v/>
      </c>
      <c r="Y678" s="173">
        <f>IF(Y$3="YES",$R678*Y$4/100,0)</f>
        <v/>
      </c>
      <c r="Z678" s="173">
        <f>IF(Z$3="YES",$R678*Z$4/100,0)</f>
        <v/>
      </c>
      <c r="AA678" s="173">
        <f>IF(AA$3="YES",$R678*AA$4/100,0)</f>
        <v/>
      </c>
      <c r="AB678" s="173">
        <f>IF(AB$3="YES",$R678*AB$4/100,0)</f>
        <v/>
      </c>
      <c r="AC678" s="173">
        <f>$R678*AC$4/100</f>
        <v/>
      </c>
      <c r="AD678" s="172">
        <f>SUM(S678:AC678)</f>
        <v/>
      </c>
      <c r="AE678" s="172">
        <f>R678+AD678</f>
        <v/>
      </c>
      <c r="AF678" s="172">
        <f>IF(E678="Make",AE678,AE678/2)</f>
        <v/>
      </c>
      <c r="AG678" s="172">
        <f>((AF678-MOD(AF678,8))/8)+(IF(MOD(AF678,8)=0,0,IF(MOD(AF678,8)&gt;4,1,0.5)))</f>
        <v/>
      </c>
      <c r="AH678" s="174" t="n"/>
      <c r="AI678" s="174" t="n"/>
      <c r="AJ678" s="175">
        <f>ROUNDUP((AH678+AI678+AG678)/3,0)</f>
        <v/>
      </c>
      <c r="AK678" s="47" t="n"/>
    </row>
    <row r="679" ht="15" customHeight="1">
      <c r="A679" s="83" t="n"/>
      <c r="B679" s="49" t="n"/>
      <c r="C679" s="49" t="n"/>
      <c r="D679" s="49" t="n"/>
      <c r="E679" s="43" t="n"/>
      <c r="F679" s="43" t="n"/>
      <c r="G679" s="44" t="n"/>
      <c r="H679" s="45" t="n"/>
      <c r="I679" s="171" t="n"/>
      <c r="J679" s="171" t="n"/>
      <c r="K679" s="171" t="n"/>
      <c r="L679" s="171" t="n"/>
      <c r="M679" s="171" t="n"/>
      <c r="N679" s="171" t="n"/>
      <c r="O679" s="171" t="n"/>
      <c r="P679" s="171" t="n"/>
      <c r="Q679" s="171" t="n"/>
      <c r="R679" s="172">
        <f>_xlfn.CEILING.MATH(SUM(I679:P679)*Q679)</f>
        <v/>
      </c>
      <c r="S679" s="173">
        <f>IF(S$3="YES",$R679*S$4/100,0)</f>
        <v/>
      </c>
      <c r="T679" s="173">
        <f>IF(T$3="YES",$R679*T$4/100,0)</f>
        <v/>
      </c>
      <c r="U679" s="173">
        <f>IF(U$3="YES",$R679*U$4/100,0)</f>
        <v/>
      </c>
      <c r="V679" s="173">
        <f>IF(V$3="YES",$R679*V$4/100,0)</f>
        <v/>
      </c>
      <c r="W679" s="173">
        <f>IF(W$3="YES",$R679*W$4/100,0)</f>
        <v/>
      </c>
      <c r="X679" s="173">
        <f>IF(X$3="YES",$R679*X$4/100,0)</f>
        <v/>
      </c>
      <c r="Y679" s="173">
        <f>IF(Y$3="YES",$R679*Y$4/100,0)</f>
        <v/>
      </c>
      <c r="Z679" s="173">
        <f>IF(Z$3="YES",$R679*Z$4/100,0)</f>
        <v/>
      </c>
      <c r="AA679" s="173">
        <f>IF(AA$3="YES",$R679*AA$4/100,0)</f>
        <v/>
      </c>
      <c r="AB679" s="173">
        <f>IF(AB$3="YES",$R679*AB$4/100,0)</f>
        <v/>
      </c>
      <c r="AC679" s="173">
        <f>$R679*AC$4/100</f>
        <v/>
      </c>
      <c r="AD679" s="172">
        <f>SUM(S679:AC679)</f>
        <v/>
      </c>
      <c r="AE679" s="172">
        <f>R679+AD679</f>
        <v/>
      </c>
      <c r="AF679" s="172">
        <f>IF(E679="Make",AE679,AE679/2)</f>
        <v/>
      </c>
      <c r="AG679" s="172">
        <f>((AF679-MOD(AF679,8))/8)+(IF(MOD(AF679,8)=0,0,IF(MOD(AF679,8)&gt;4,1,0.5)))</f>
        <v/>
      </c>
      <c r="AH679" s="174" t="n"/>
      <c r="AI679" s="174" t="n"/>
      <c r="AJ679" s="175">
        <f>ROUNDUP((AH679+AI679+AG679)/3,0)</f>
        <v/>
      </c>
      <c r="AK679" s="47" t="n"/>
    </row>
    <row r="680" ht="15" customHeight="1">
      <c r="A680" s="83" t="n"/>
      <c r="B680" s="49" t="n"/>
      <c r="C680" s="49" t="n"/>
      <c r="D680" s="49" t="n"/>
      <c r="E680" s="43" t="n"/>
      <c r="F680" s="43" t="n"/>
      <c r="G680" s="44" t="n"/>
      <c r="H680" s="45" t="n"/>
      <c r="I680" s="171" t="n"/>
      <c r="J680" s="171" t="n"/>
      <c r="K680" s="171" t="n"/>
      <c r="L680" s="171" t="n"/>
      <c r="M680" s="171" t="n"/>
      <c r="N680" s="171" t="n"/>
      <c r="O680" s="171" t="n"/>
      <c r="P680" s="171" t="n"/>
      <c r="Q680" s="171" t="n"/>
      <c r="R680" s="172">
        <f>_xlfn.CEILING.MATH(SUM(I680:P680)*Q680)</f>
        <v/>
      </c>
      <c r="S680" s="173">
        <f>IF(S$3="YES",$R680*S$4/100,0)</f>
        <v/>
      </c>
      <c r="T680" s="173">
        <f>IF(T$3="YES",$R680*T$4/100,0)</f>
        <v/>
      </c>
      <c r="U680" s="173">
        <f>IF(U$3="YES",$R680*U$4/100,0)</f>
        <v/>
      </c>
      <c r="V680" s="173">
        <f>IF(V$3="YES",$R680*V$4/100,0)</f>
        <v/>
      </c>
      <c r="W680" s="173">
        <f>IF(W$3="YES",$R680*W$4/100,0)</f>
        <v/>
      </c>
      <c r="X680" s="173">
        <f>IF(X$3="YES",$R680*X$4/100,0)</f>
        <v/>
      </c>
      <c r="Y680" s="173">
        <f>IF(Y$3="YES",$R680*Y$4/100,0)</f>
        <v/>
      </c>
      <c r="Z680" s="173">
        <f>IF(Z$3="YES",$R680*Z$4/100,0)</f>
        <v/>
      </c>
      <c r="AA680" s="173">
        <f>IF(AA$3="YES",$R680*AA$4/100,0)</f>
        <v/>
      </c>
      <c r="AB680" s="173">
        <f>IF(AB$3="YES",$R680*AB$4/100,0)</f>
        <v/>
      </c>
      <c r="AC680" s="173">
        <f>$R680*AC$4/100</f>
        <v/>
      </c>
      <c r="AD680" s="172">
        <f>SUM(S680:AC680)</f>
        <v/>
      </c>
      <c r="AE680" s="172">
        <f>R680+AD680</f>
        <v/>
      </c>
      <c r="AF680" s="172">
        <f>IF(E680="Make",AE680,AE680/2)</f>
        <v/>
      </c>
      <c r="AG680" s="172">
        <f>((AF680-MOD(AF680,8))/8)+(IF(MOD(AF680,8)=0,0,IF(MOD(AF680,8)&gt;4,1,0.5)))</f>
        <v/>
      </c>
      <c r="AH680" s="174" t="n"/>
      <c r="AI680" s="174" t="n"/>
      <c r="AJ680" s="175">
        <f>ROUNDUP((AH680+AI680+AG680)/3,0)</f>
        <v/>
      </c>
      <c r="AK680" s="47" t="n"/>
    </row>
    <row r="681" ht="15" customHeight="1">
      <c r="A681" s="83" t="n"/>
      <c r="B681" s="49" t="n"/>
      <c r="C681" s="49" t="n"/>
      <c r="D681" s="49" t="n"/>
      <c r="E681" s="43" t="n"/>
      <c r="F681" s="43" t="n"/>
      <c r="G681" s="44" t="n"/>
      <c r="H681" s="45" t="n"/>
      <c r="I681" s="171" t="n"/>
      <c r="J681" s="171" t="n"/>
      <c r="K681" s="171" t="n"/>
      <c r="L681" s="171" t="n"/>
      <c r="M681" s="171" t="n"/>
      <c r="N681" s="171" t="n"/>
      <c r="O681" s="171" t="n"/>
      <c r="P681" s="171" t="n"/>
      <c r="Q681" s="171" t="n"/>
      <c r="R681" s="172">
        <f>_xlfn.CEILING.MATH(SUM(I681:P681)*Q681)</f>
        <v/>
      </c>
      <c r="S681" s="173">
        <f>IF(S$3="YES",$R681*S$4/100,0)</f>
        <v/>
      </c>
      <c r="T681" s="173">
        <f>IF(T$3="YES",$R681*T$4/100,0)</f>
        <v/>
      </c>
      <c r="U681" s="173">
        <f>IF(U$3="YES",$R681*U$4/100,0)</f>
        <v/>
      </c>
      <c r="V681" s="173">
        <f>IF(V$3="YES",$R681*V$4/100,0)</f>
        <v/>
      </c>
      <c r="W681" s="173">
        <f>IF(W$3="YES",$R681*W$4/100,0)</f>
        <v/>
      </c>
      <c r="X681" s="173">
        <f>IF(X$3="YES",$R681*X$4/100,0)</f>
        <v/>
      </c>
      <c r="Y681" s="173">
        <f>IF(Y$3="YES",$R681*Y$4/100,0)</f>
        <v/>
      </c>
      <c r="Z681" s="173">
        <f>IF(Z$3="YES",$R681*Z$4/100,0)</f>
        <v/>
      </c>
      <c r="AA681" s="173">
        <f>IF(AA$3="YES",$R681*AA$4/100,0)</f>
        <v/>
      </c>
      <c r="AB681" s="173">
        <f>IF(AB$3="YES",$R681*AB$4/100,0)</f>
        <v/>
      </c>
      <c r="AC681" s="173">
        <f>$R681*AC$4/100</f>
        <v/>
      </c>
      <c r="AD681" s="172">
        <f>SUM(S681:AC681)</f>
        <v/>
      </c>
      <c r="AE681" s="172">
        <f>R681+AD681</f>
        <v/>
      </c>
      <c r="AF681" s="172">
        <f>IF(E681="Make",AE681,AE681/2)</f>
        <v/>
      </c>
      <c r="AG681" s="172">
        <f>((AF681-MOD(AF681,8))/8)+(IF(MOD(AF681,8)=0,0,IF(MOD(AF681,8)&gt;4,1,0.5)))</f>
        <v/>
      </c>
      <c r="AH681" s="174" t="n"/>
      <c r="AI681" s="174" t="n"/>
      <c r="AJ681" s="175">
        <f>ROUNDUP((AH681+AI681+AG681)/3,0)</f>
        <v/>
      </c>
      <c r="AK681" s="47" t="n"/>
    </row>
    <row r="682" ht="15" customHeight="1">
      <c r="A682" s="83" t="n"/>
      <c r="B682" s="49" t="n"/>
      <c r="C682" s="49" t="n"/>
      <c r="D682" s="49" t="n"/>
      <c r="E682" s="43" t="n"/>
      <c r="F682" s="43" t="n"/>
      <c r="G682" s="44" t="n"/>
      <c r="H682" s="45" t="n"/>
      <c r="I682" s="171" t="n"/>
      <c r="J682" s="171" t="n"/>
      <c r="K682" s="171" t="n"/>
      <c r="L682" s="171" t="n"/>
      <c r="M682" s="171" t="n"/>
      <c r="N682" s="171" t="n"/>
      <c r="O682" s="171" t="n"/>
      <c r="P682" s="171" t="n"/>
      <c r="Q682" s="171" t="n"/>
      <c r="R682" s="172">
        <f>_xlfn.CEILING.MATH(SUM(I682:P682)*Q682)</f>
        <v/>
      </c>
      <c r="S682" s="173">
        <f>IF(S$3="YES",$R682*S$4/100,0)</f>
        <v/>
      </c>
      <c r="T682" s="173">
        <f>IF(T$3="YES",$R682*T$4/100,0)</f>
        <v/>
      </c>
      <c r="U682" s="173">
        <f>IF(U$3="YES",$R682*U$4/100,0)</f>
        <v/>
      </c>
      <c r="V682" s="173">
        <f>IF(V$3="YES",$R682*V$4/100,0)</f>
        <v/>
      </c>
      <c r="W682" s="173">
        <f>IF(W$3="YES",$R682*W$4/100,0)</f>
        <v/>
      </c>
      <c r="X682" s="173">
        <f>IF(X$3="YES",$R682*X$4/100,0)</f>
        <v/>
      </c>
      <c r="Y682" s="173">
        <f>IF(Y$3="YES",$R682*Y$4/100,0)</f>
        <v/>
      </c>
      <c r="Z682" s="173">
        <f>IF(Z$3="YES",$R682*Z$4/100,0)</f>
        <v/>
      </c>
      <c r="AA682" s="173">
        <f>IF(AA$3="YES",$R682*AA$4/100,0)</f>
        <v/>
      </c>
      <c r="AB682" s="173">
        <f>IF(AB$3="YES",$R682*AB$4/100,0)</f>
        <v/>
      </c>
      <c r="AC682" s="173">
        <f>$R682*AC$4/100</f>
        <v/>
      </c>
      <c r="AD682" s="172">
        <f>SUM(S682:AC682)</f>
        <v/>
      </c>
      <c r="AE682" s="172">
        <f>R682+AD682</f>
        <v/>
      </c>
      <c r="AF682" s="172">
        <f>IF(E682="Make",AE682,AE682/2)</f>
        <v/>
      </c>
      <c r="AG682" s="172">
        <f>((AF682-MOD(AF682,8))/8)+(IF(MOD(AF682,8)=0,0,IF(MOD(AF682,8)&gt;4,1,0.5)))</f>
        <v/>
      </c>
      <c r="AH682" s="174" t="n"/>
      <c r="AI682" s="174" t="n"/>
      <c r="AJ682" s="175">
        <f>ROUNDUP((AH682+AI682+AG682)/3,0)</f>
        <v/>
      </c>
      <c r="AK682" s="47" t="n"/>
    </row>
    <row r="683" ht="15" customHeight="1">
      <c r="A683" s="83" t="n"/>
      <c r="B683" s="49" t="n"/>
      <c r="C683" s="49" t="n"/>
      <c r="D683" s="49" t="n"/>
      <c r="E683" s="43" t="n"/>
      <c r="F683" s="43" t="n"/>
      <c r="G683" s="44" t="n"/>
      <c r="H683" s="45" t="n"/>
      <c r="I683" s="171" t="n"/>
      <c r="J683" s="171" t="n"/>
      <c r="K683" s="171" t="n"/>
      <c r="L683" s="171" t="n"/>
      <c r="M683" s="171" t="n"/>
      <c r="N683" s="171" t="n"/>
      <c r="O683" s="171" t="n"/>
      <c r="P683" s="171" t="n"/>
      <c r="Q683" s="171" t="n"/>
      <c r="R683" s="172">
        <f>_xlfn.CEILING.MATH(SUM(I683:P683)*Q683)</f>
        <v/>
      </c>
      <c r="S683" s="173">
        <f>IF(S$3="YES",$R683*S$4/100,0)</f>
        <v/>
      </c>
      <c r="T683" s="173">
        <f>IF(T$3="YES",$R683*T$4/100,0)</f>
        <v/>
      </c>
      <c r="U683" s="173">
        <f>IF(U$3="YES",$R683*U$4/100,0)</f>
        <v/>
      </c>
      <c r="V683" s="173">
        <f>IF(V$3="YES",$R683*V$4/100,0)</f>
        <v/>
      </c>
      <c r="W683" s="173">
        <f>IF(W$3="YES",$R683*W$4/100,0)</f>
        <v/>
      </c>
      <c r="X683" s="173">
        <f>IF(X$3="YES",$R683*X$4/100,0)</f>
        <v/>
      </c>
      <c r="Y683" s="173">
        <f>IF(Y$3="YES",$R683*Y$4/100,0)</f>
        <v/>
      </c>
      <c r="Z683" s="173">
        <f>IF(Z$3="YES",$R683*Z$4/100,0)</f>
        <v/>
      </c>
      <c r="AA683" s="173">
        <f>IF(AA$3="YES",$R683*AA$4/100,0)</f>
        <v/>
      </c>
      <c r="AB683" s="173">
        <f>IF(AB$3="YES",$R683*AB$4/100,0)</f>
        <v/>
      </c>
      <c r="AC683" s="173">
        <f>$R683*AC$4/100</f>
        <v/>
      </c>
      <c r="AD683" s="172">
        <f>SUM(S683:AC683)</f>
        <v/>
      </c>
      <c r="AE683" s="172">
        <f>R683+AD683</f>
        <v/>
      </c>
      <c r="AF683" s="172">
        <f>IF(E683="Make",AE683,AE683/2)</f>
        <v/>
      </c>
      <c r="AG683" s="172">
        <f>((AF683-MOD(AF683,8))/8)+(IF(MOD(AF683,8)=0,0,IF(MOD(AF683,8)&gt;4,1,0.5)))</f>
        <v/>
      </c>
      <c r="AH683" s="174" t="n"/>
      <c r="AI683" s="174" t="n"/>
      <c r="AJ683" s="175">
        <f>ROUNDUP((AH683+AI683+AG683)/3,0)</f>
        <v/>
      </c>
      <c r="AK683" s="47" t="n"/>
    </row>
    <row r="684" ht="15" customHeight="1">
      <c r="A684" s="83" t="n"/>
      <c r="B684" s="49" t="n"/>
      <c r="C684" s="49" t="n"/>
      <c r="D684" s="49" t="n"/>
      <c r="E684" s="43" t="n"/>
      <c r="F684" s="43" t="n"/>
      <c r="G684" s="44" t="n"/>
      <c r="H684" s="45" t="n"/>
      <c r="I684" s="171" t="n"/>
      <c r="J684" s="171" t="n"/>
      <c r="K684" s="171" t="n"/>
      <c r="L684" s="171" t="n"/>
      <c r="M684" s="171" t="n"/>
      <c r="N684" s="171" t="n"/>
      <c r="O684" s="171" t="n"/>
      <c r="P684" s="171" t="n"/>
      <c r="Q684" s="171" t="n"/>
      <c r="R684" s="172">
        <f>_xlfn.CEILING.MATH(SUM(I684:P684)*Q684)</f>
        <v/>
      </c>
      <c r="S684" s="173">
        <f>IF(S$3="YES",$R684*S$4/100,0)</f>
        <v/>
      </c>
      <c r="T684" s="173">
        <f>IF(T$3="YES",$R684*T$4/100,0)</f>
        <v/>
      </c>
      <c r="U684" s="173">
        <f>IF(U$3="YES",$R684*U$4/100,0)</f>
        <v/>
      </c>
      <c r="V684" s="173">
        <f>IF(V$3="YES",$R684*V$4/100,0)</f>
        <v/>
      </c>
      <c r="W684" s="173">
        <f>IF(W$3="YES",$R684*W$4/100,0)</f>
        <v/>
      </c>
      <c r="X684" s="173">
        <f>IF(X$3="YES",$R684*X$4/100,0)</f>
        <v/>
      </c>
      <c r="Y684" s="173">
        <f>IF(Y$3="YES",$R684*Y$4/100,0)</f>
        <v/>
      </c>
      <c r="Z684" s="173">
        <f>IF(Z$3="YES",$R684*Z$4/100,0)</f>
        <v/>
      </c>
      <c r="AA684" s="173">
        <f>IF(AA$3="YES",$R684*AA$4/100,0)</f>
        <v/>
      </c>
      <c r="AB684" s="173">
        <f>IF(AB$3="YES",$R684*AB$4/100,0)</f>
        <v/>
      </c>
      <c r="AC684" s="173">
        <f>$R684*AC$4/100</f>
        <v/>
      </c>
      <c r="AD684" s="172">
        <f>SUM(S684:AC684)</f>
        <v/>
      </c>
      <c r="AE684" s="172">
        <f>R684+AD684</f>
        <v/>
      </c>
      <c r="AF684" s="172">
        <f>IF(E684="Make",AE684,AE684/2)</f>
        <v/>
      </c>
      <c r="AG684" s="172">
        <f>((AF684-MOD(AF684,8))/8)+(IF(MOD(AF684,8)=0,0,IF(MOD(AF684,8)&gt;4,1,0.5)))</f>
        <v/>
      </c>
      <c r="AH684" s="174" t="n"/>
      <c r="AI684" s="174" t="n"/>
      <c r="AJ684" s="175">
        <f>ROUNDUP((AH684+AI684+AG684)/3,0)</f>
        <v/>
      </c>
      <c r="AK684" s="47" t="n"/>
    </row>
    <row r="685" ht="15" customHeight="1">
      <c r="A685" s="83" t="n"/>
      <c r="B685" s="49" t="n"/>
      <c r="C685" s="49" t="n"/>
      <c r="D685" s="49" t="n"/>
      <c r="E685" s="43" t="n"/>
      <c r="F685" s="43" t="n"/>
      <c r="G685" s="44" t="n"/>
      <c r="H685" s="45" t="n"/>
      <c r="I685" s="171" t="n"/>
      <c r="J685" s="171" t="n"/>
      <c r="K685" s="171" t="n"/>
      <c r="L685" s="171" t="n"/>
      <c r="M685" s="171" t="n"/>
      <c r="N685" s="171" t="n"/>
      <c r="O685" s="171" t="n"/>
      <c r="P685" s="171" t="n"/>
      <c r="Q685" s="171" t="n"/>
      <c r="R685" s="172">
        <f>_xlfn.CEILING.MATH(SUM(I685:P685)*Q685)</f>
        <v/>
      </c>
      <c r="S685" s="173">
        <f>IF(S$3="YES",$R685*S$4/100,0)</f>
        <v/>
      </c>
      <c r="T685" s="173">
        <f>IF(T$3="YES",$R685*T$4/100,0)</f>
        <v/>
      </c>
      <c r="U685" s="173">
        <f>IF(U$3="YES",$R685*U$4/100,0)</f>
        <v/>
      </c>
      <c r="V685" s="173">
        <f>IF(V$3="YES",$R685*V$4/100,0)</f>
        <v/>
      </c>
      <c r="W685" s="173">
        <f>IF(W$3="YES",$R685*W$4/100,0)</f>
        <v/>
      </c>
      <c r="X685" s="173">
        <f>IF(X$3="YES",$R685*X$4/100,0)</f>
        <v/>
      </c>
      <c r="Y685" s="173">
        <f>IF(Y$3="YES",$R685*Y$4/100,0)</f>
        <v/>
      </c>
      <c r="Z685" s="173">
        <f>IF(Z$3="YES",$R685*Z$4/100,0)</f>
        <v/>
      </c>
      <c r="AA685" s="173">
        <f>IF(AA$3="YES",$R685*AA$4/100,0)</f>
        <v/>
      </c>
      <c r="AB685" s="173">
        <f>IF(AB$3="YES",$R685*AB$4/100,0)</f>
        <v/>
      </c>
      <c r="AC685" s="173">
        <f>$R685*AC$4/100</f>
        <v/>
      </c>
      <c r="AD685" s="172">
        <f>SUM(S685:AC685)</f>
        <v/>
      </c>
      <c r="AE685" s="172">
        <f>R685+AD685</f>
        <v/>
      </c>
      <c r="AF685" s="172">
        <f>IF(E685="Make",AE685,AE685/2)</f>
        <v/>
      </c>
      <c r="AG685" s="172">
        <f>((AF685-MOD(AF685,8))/8)+(IF(MOD(AF685,8)=0,0,IF(MOD(AF685,8)&gt;4,1,0.5)))</f>
        <v/>
      </c>
      <c r="AH685" s="174" t="n"/>
      <c r="AI685" s="174" t="n"/>
      <c r="AJ685" s="175">
        <f>ROUNDUP((AH685+AI685+AG685)/3,0)</f>
        <v/>
      </c>
      <c r="AK685" s="47" t="n"/>
    </row>
    <row r="686" ht="15" customHeight="1">
      <c r="A686" s="83" t="n"/>
      <c r="B686" s="49" t="n"/>
      <c r="C686" s="49" t="n"/>
      <c r="D686" s="49" t="n"/>
      <c r="E686" s="43" t="n"/>
      <c r="F686" s="43" t="n"/>
      <c r="G686" s="44" t="n"/>
      <c r="H686" s="45" t="n"/>
      <c r="I686" s="171" t="n"/>
      <c r="J686" s="171" t="n"/>
      <c r="K686" s="171" t="n"/>
      <c r="L686" s="171" t="n"/>
      <c r="M686" s="171" t="n"/>
      <c r="N686" s="171" t="n"/>
      <c r="O686" s="171" t="n"/>
      <c r="P686" s="171" t="n"/>
      <c r="Q686" s="171" t="n"/>
      <c r="R686" s="172">
        <f>_xlfn.CEILING.MATH(SUM(I686:P686)*Q686)</f>
        <v/>
      </c>
      <c r="S686" s="173">
        <f>IF(S$3="YES",$R686*S$4/100,0)</f>
        <v/>
      </c>
      <c r="T686" s="173">
        <f>IF(T$3="YES",$R686*T$4/100,0)</f>
        <v/>
      </c>
      <c r="U686" s="173">
        <f>IF(U$3="YES",$R686*U$4/100,0)</f>
        <v/>
      </c>
      <c r="V686" s="173">
        <f>IF(V$3="YES",$R686*V$4/100,0)</f>
        <v/>
      </c>
      <c r="W686" s="173">
        <f>IF(W$3="YES",$R686*W$4/100,0)</f>
        <v/>
      </c>
      <c r="X686" s="173">
        <f>IF(X$3="YES",$R686*X$4/100,0)</f>
        <v/>
      </c>
      <c r="Y686" s="173">
        <f>IF(Y$3="YES",$R686*Y$4/100,0)</f>
        <v/>
      </c>
      <c r="Z686" s="173">
        <f>IF(Z$3="YES",$R686*Z$4/100,0)</f>
        <v/>
      </c>
      <c r="AA686" s="173">
        <f>IF(AA$3="YES",$R686*AA$4/100,0)</f>
        <v/>
      </c>
      <c r="AB686" s="173">
        <f>IF(AB$3="YES",$R686*AB$4/100,0)</f>
        <v/>
      </c>
      <c r="AC686" s="173">
        <f>$R686*AC$4/100</f>
        <v/>
      </c>
      <c r="AD686" s="172">
        <f>SUM(S686:AC686)</f>
        <v/>
      </c>
      <c r="AE686" s="172">
        <f>R686+AD686</f>
        <v/>
      </c>
      <c r="AF686" s="172">
        <f>IF(E686="Make",AE686,AE686/2)</f>
        <v/>
      </c>
      <c r="AG686" s="172">
        <f>((AF686-MOD(AF686,8))/8)+(IF(MOD(AF686,8)=0,0,IF(MOD(AF686,8)&gt;4,1,0.5)))</f>
        <v/>
      </c>
      <c r="AH686" s="174" t="n"/>
      <c r="AI686" s="174" t="n"/>
      <c r="AJ686" s="175">
        <f>ROUNDUP((AH686+AI686+AG686)/3,0)</f>
        <v/>
      </c>
      <c r="AK686" s="47" t="n"/>
    </row>
    <row r="687" ht="15" customHeight="1">
      <c r="A687" s="83" t="n"/>
      <c r="B687" s="49" t="n"/>
      <c r="C687" s="49" t="n"/>
      <c r="D687" s="49" t="n"/>
      <c r="E687" s="43" t="n"/>
      <c r="F687" s="43" t="n"/>
      <c r="G687" s="44" t="n"/>
      <c r="H687" s="45" t="n"/>
      <c r="I687" s="171" t="n"/>
      <c r="J687" s="171" t="n"/>
      <c r="K687" s="171" t="n"/>
      <c r="L687" s="171" t="n"/>
      <c r="M687" s="171" t="n"/>
      <c r="N687" s="171" t="n"/>
      <c r="O687" s="171" t="n"/>
      <c r="P687" s="171" t="n"/>
      <c r="Q687" s="171" t="n"/>
      <c r="R687" s="172">
        <f>_xlfn.CEILING.MATH(SUM(I687:P687)*Q687)</f>
        <v/>
      </c>
      <c r="S687" s="173">
        <f>IF(S$3="YES",$R687*S$4/100,0)</f>
        <v/>
      </c>
      <c r="T687" s="173">
        <f>IF(T$3="YES",$R687*T$4/100,0)</f>
        <v/>
      </c>
      <c r="U687" s="173">
        <f>IF(U$3="YES",$R687*U$4/100,0)</f>
        <v/>
      </c>
      <c r="V687" s="173">
        <f>IF(V$3="YES",$R687*V$4/100,0)</f>
        <v/>
      </c>
      <c r="W687" s="173">
        <f>IF(W$3="YES",$R687*W$4/100,0)</f>
        <v/>
      </c>
      <c r="X687" s="173">
        <f>IF(X$3="YES",$R687*X$4/100,0)</f>
        <v/>
      </c>
      <c r="Y687" s="173">
        <f>IF(Y$3="YES",$R687*Y$4/100,0)</f>
        <v/>
      </c>
      <c r="Z687" s="173">
        <f>IF(Z$3="YES",$R687*Z$4/100,0)</f>
        <v/>
      </c>
      <c r="AA687" s="173">
        <f>IF(AA$3="YES",$R687*AA$4/100,0)</f>
        <v/>
      </c>
      <c r="AB687" s="173">
        <f>IF(AB$3="YES",$R687*AB$4/100,0)</f>
        <v/>
      </c>
      <c r="AC687" s="173">
        <f>$R687*AC$4/100</f>
        <v/>
      </c>
      <c r="AD687" s="172">
        <f>SUM(S687:AC687)</f>
        <v/>
      </c>
      <c r="AE687" s="172">
        <f>R687+AD687</f>
        <v/>
      </c>
      <c r="AF687" s="172">
        <f>IF(E687="Make",AE687,AE687/2)</f>
        <v/>
      </c>
      <c r="AG687" s="172">
        <f>((AF687-MOD(AF687,8))/8)+(IF(MOD(AF687,8)=0,0,IF(MOD(AF687,8)&gt;4,1,0.5)))</f>
        <v/>
      </c>
      <c r="AH687" s="174" t="n"/>
      <c r="AI687" s="174" t="n"/>
      <c r="AJ687" s="175">
        <f>ROUNDUP((AH687+AI687+AG687)/3,0)</f>
        <v/>
      </c>
      <c r="AK687" s="47" t="n"/>
    </row>
    <row r="688" ht="15" customHeight="1">
      <c r="A688" s="83" t="n"/>
      <c r="B688" s="49" t="n"/>
      <c r="C688" s="49" t="n"/>
      <c r="D688" s="49" t="n"/>
      <c r="E688" s="43" t="n"/>
      <c r="F688" s="43" t="n"/>
      <c r="G688" s="44" t="n"/>
      <c r="H688" s="45" t="n"/>
      <c r="I688" s="171" t="n"/>
      <c r="J688" s="171" t="n"/>
      <c r="K688" s="171" t="n"/>
      <c r="L688" s="171" t="n"/>
      <c r="M688" s="171" t="n"/>
      <c r="N688" s="171" t="n"/>
      <c r="O688" s="171" t="n"/>
      <c r="P688" s="171" t="n"/>
      <c r="Q688" s="171" t="n"/>
      <c r="R688" s="172">
        <f>_xlfn.CEILING.MATH(SUM(I688:P688)*Q688)</f>
        <v/>
      </c>
      <c r="S688" s="173">
        <f>IF(S$3="YES",$R688*S$4/100,0)</f>
        <v/>
      </c>
      <c r="T688" s="173">
        <f>IF(T$3="YES",$R688*T$4/100,0)</f>
        <v/>
      </c>
      <c r="U688" s="173">
        <f>IF(U$3="YES",$R688*U$4/100,0)</f>
        <v/>
      </c>
      <c r="V688" s="173">
        <f>IF(V$3="YES",$R688*V$4/100,0)</f>
        <v/>
      </c>
      <c r="W688" s="173">
        <f>IF(W$3="YES",$R688*W$4/100,0)</f>
        <v/>
      </c>
      <c r="X688" s="173">
        <f>IF(X$3="YES",$R688*X$4/100,0)</f>
        <v/>
      </c>
      <c r="Y688" s="173">
        <f>IF(Y$3="YES",$R688*Y$4/100,0)</f>
        <v/>
      </c>
      <c r="Z688" s="173">
        <f>IF(Z$3="YES",$R688*Z$4/100,0)</f>
        <v/>
      </c>
      <c r="AA688" s="173">
        <f>IF(AA$3="YES",$R688*AA$4/100,0)</f>
        <v/>
      </c>
      <c r="AB688" s="173">
        <f>IF(AB$3="YES",$R688*AB$4/100,0)</f>
        <v/>
      </c>
      <c r="AC688" s="173">
        <f>$R688*AC$4/100</f>
        <v/>
      </c>
      <c r="AD688" s="172">
        <f>SUM(S688:AC688)</f>
        <v/>
      </c>
      <c r="AE688" s="172">
        <f>R688+AD688</f>
        <v/>
      </c>
      <c r="AF688" s="172">
        <f>IF(E688="Make",AE688,AE688/2)</f>
        <v/>
      </c>
      <c r="AG688" s="172">
        <f>((AF688-MOD(AF688,8))/8)+(IF(MOD(AF688,8)=0,0,IF(MOD(AF688,8)&gt;4,1,0.5)))</f>
        <v/>
      </c>
      <c r="AH688" s="174" t="n"/>
      <c r="AI688" s="174" t="n"/>
      <c r="AJ688" s="175">
        <f>ROUNDUP((AH688+AI688+AG688)/3,0)</f>
        <v/>
      </c>
      <c r="AK688" s="47" t="n"/>
    </row>
    <row r="689" ht="15" customHeight="1">
      <c r="A689" s="83" t="n"/>
      <c r="B689" s="49" t="n"/>
      <c r="C689" s="49" t="n"/>
      <c r="D689" s="49" t="n"/>
      <c r="E689" s="43" t="n"/>
      <c r="F689" s="43" t="n"/>
      <c r="G689" s="44" t="n"/>
      <c r="H689" s="45" t="n"/>
      <c r="I689" s="171" t="n"/>
      <c r="J689" s="171" t="n"/>
      <c r="K689" s="171" t="n"/>
      <c r="L689" s="171" t="n"/>
      <c r="M689" s="171" t="n"/>
      <c r="N689" s="171" t="n"/>
      <c r="O689" s="171" t="n"/>
      <c r="P689" s="171" t="n"/>
      <c r="Q689" s="171" t="n"/>
      <c r="R689" s="172">
        <f>_xlfn.CEILING.MATH(SUM(I689:P689)*Q689)</f>
        <v/>
      </c>
      <c r="S689" s="173">
        <f>IF(S$3="YES",$R689*S$4/100,0)</f>
        <v/>
      </c>
      <c r="T689" s="173">
        <f>IF(T$3="YES",$R689*T$4/100,0)</f>
        <v/>
      </c>
      <c r="U689" s="173">
        <f>IF(U$3="YES",$R689*U$4/100,0)</f>
        <v/>
      </c>
      <c r="V689" s="173">
        <f>IF(V$3="YES",$R689*V$4/100,0)</f>
        <v/>
      </c>
      <c r="W689" s="173">
        <f>IF(W$3="YES",$R689*W$4/100,0)</f>
        <v/>
      </c>
      <c r="X689" s="173">
        <f>IF(X$3="YES",$R689*X$4/100,0)</f>
        <v/>
      </c>
      <c r="Y689" s="173">
        <f>IF(Y$3="YES",$R689*Y$4/100,0)</f>
        <v/>
      </c>
      <c r="Z689" s="173">
        <f>IF(Z$3="YES",$R689*Z$4/100,0)</f>
        <v/>
      </c>
      <c r="AA689" s="173">
        <f>IF(AA$3="YES",$R689*AA$4/100,0)</f>
        <v/>
      </c>
      <c r="AB689" s="173">
        <f>IF(AB$3="YES",$R689*AB$4/100,0)</f>
        <v/>
      </c>
      <c r="AC689" s="173">
        <f>$R689*AC$4/100</f>
        <v/>
      </c>
      <c r="AD689" s="172">
        <f>SUM(S689:AC689)</f>
        <v/>
      </c>
      <c r="AE689" s="172">
        <f>R689+AD689</f>
        <v/>
      </c>
      <c r="AF689" s="172">
        <f>IF(E689="Make",AE689,AE689/2)</f>
        <v/>
      </c>
      <c r="AG689" s="172">
        <f>((AF689-MOD(AF689,8))/8)+(IF(MOD(AF689,8)=0,0,IF(MOD(AF689,8)&gt;4,1,0.5)))</f>
        <v/>
      </c>
      <c r="AH689" s="174" t="n"/>
      <c r="AI689" s="174" t="n"/>
      <c r="AJ689" s="175">
        <f>ROUNDUP((AH689+AI689+AG689)/3,0)</f>
        <v/>
      </c>
      <c r="AK689" s="47" t="n"/>
    </row>
    <row r="690" ht="15" customHeight="1">
      <c r="A690" s="83" t="n"/>
      <c r="B690" s="49" t="n"/>
      <c r="C690" s="49" t="n"/>
      <c r="D690" s="49" t="n"/>
      <c r="E690" s="43" t="n"/>
      <c r="F690" s="43" t="n"/>
      <c r="G690" s="44" t="n"/>
      <c r="H690" s="45" t="n"/>
      <c r="I690" s="171" t="n"/>
      <c r="J690" s="171" t="n"/>
      <c r="K690" s="171" t="n"/>
      <c r="L690" s="171" t="n"/>
      <c r="M690" s="171" t="n"/>
      <c r="N690" s="171" t="n"/>
      <c r="O690" s="171" t="n"/>
      <c r="P690" s="171" t="n"/>
      <c r="Q690" s="171" t="n"/>
      <c r="R690" s="172">
        <f>_xlfn.CEILING.MATH(SUM(I690:P690)*Q690)</f>
        <v/>
      </c>
      <c r="S690" s="173">
        <f>IF(S$3="YES",$R690*S$4/100,0)</f>
        <v/>
      </c>
      <c r="T690" s="173">
        <f>IF(T$3="YES",$R690*T$4/100,0)</f>
        <v/>
      </c>
      <c r="U690" s="173">
        <f>IF(U$3="YES",$R690*U$4/100,0)</f>
        <v/>
      </c>
      <c r="V690" s="173">
        <f>IF(V$3="YES",$R690*V$4/100,0)</f>
        <v/>
      </c>
      <c r="W690" s="173">
        <f>IF(W$3="YES",$R690*W$4/100,0)</f>
        <v/>
      </c>
      <c r="X690" s="173">
        <f>IF(X$3="YES",$R690*X$4/100,0)</f>
        <v/>
      </c>
      <c r="Y690" s="173">
        <f>IF(Y$3="YES",$R690*Y$4/100,0)</f>
        <v/>
      </c>
      <c r="Z690" s="173">
        <f>IF(Z$3="YES",$R690*Z$4/100,0)</f>
        <v/>
      </c>
      <c r="AA690" s="173">
        <f>IF(AA$3="YES",$R690*AA$4/100,0)</f>
        <v/>
      </c>
      <c r="AB690" s="173">
        <f>IF(AB$3="YES",$R690*AB$4/100,0)</f>
        <v/>
      </c>
      <c r="AC690" s="173">
        <f>$R690*AC$4/100</f>
        <v/>
      </c>
      <c r="AD690" s="172">
        <f>SUM(S690:AC690)</f>
        <v/>
      </c>
      <c r="AE690" s="172">
        <f>R690+AD690</f>
        <v/>
      </c>
      <c r="AF690" s="172">
        <f>IF(E690="Make",AE690,AE690/2)</f>
        <v/>
      </c>
      <c r="AG690" s="172">
        <f>((AF690-MOD(AF690,8))/8)+(IF(MOD(AF690,8)=0,0,IF(MOD(AF690,8)&gt;4,1,0.5)))</f>
        <v/>
      </c>
      <c r="AH690" s="174" t="n"/>
      <c r="AI690" s="174" t="n"/>
      <c r="AJ690" s="175">
        <f>ROUNDUP((AH690+AI690+AG690)/3,0)</f>
        <v/>
      </c>
      <c r="AK690" s="47" t="n"/>
    </row>
    <row r="691" ht="15" customHeight="1">
      <c r="A691" s="83" t="n"/>
      <c r="B691" s="49" t="n"/>
      <c r="C691" s="49" t="n"/>
      <c r="D691" s="49" t="n"/>
      <c r="E691" s="43" t="n"/>
      <c r="F691" s="43" t="n"/>
      <c r="G691" s="44" t="n"/>
      <c r="H691" s="45" t="n"/>
      <c r="I691" s="171" t="n"/>
      <c r="J691" s="171" t="n"/>
      <c r="K691" s="171" t="n"/>
      <c r="L691" s="171" t="n"/>
      <c r="M691" s="171" t="n"/>
      <c r="N691" s="171" t="n"/>
      <c r="O691" s="171" t="n"/>
      <c r="P691" s="171" t="n"/>
      <c r="Q691" s="171" t="n"/>
      <c r="R691" s="172">
        <f>_xlfn.CEILING.MATH(SUM(I691:P691)*Q691)</f>
        <v/>
      </c>
      <c r="S691" s="173">
        <f>IF(S$3="YES",$R691*S$4/100,0)</f>
        <v/>
      </c>
      <c r="T691" s="173">
        <f>IF(T$3="YES",$R691*T$4/100,0)</f>
        <v/>
      </c>
      <c r="U691" s="173">
        <f>IF(U$3="YES",$R691*U$4/100,0)</f>
        <v/>
      </c>
      <c r="V691" s="173">
        <f>IF(V$3="YES",$R691*V$4/100,0)</f>
        <v/>
      </c>
      <c r="W691" s="173">
        <f>IF(W$3="YES",$R691*W$4/100,0)</f>
        <v/>
      </c>
      <c r="X691" s="173">
        <f>IF(X$3="YES",$R691*X$4/100,0)</f>
        <v/>
      </c>
      <c r="Y691" s="173">
        <f>IF(Y$3="YES",$R691*Y$4/100,0)</f>
        <v/>
      </c>
      <c r="Z691" s="173">
        <f>IF(Z$3="YES",$R691*Z$4/100,0)</f>
        <v/>
      </c>
      <c r="AA691" s="173">
        <f>IF(AA$3="YES",$R691*AA$4/100,0)</f>
        <v/>
      </c>
      <c r="AB691" s="173">
        <f>IF(AB$3="YES",$R691*AB$4/100,0)</f>
        <v/>
      </c>
      <c r="AC691" s="173">
        <f>$R691*AC$4/100</f>
        <v/>
      </c>
      <c r="AD691" s="172">
        <f>SUM(S691:AC691)</f>
        <v/>
      </c>
      <c r="AE691" s="172">
        <f>R691+AD691</f>
        <v/>
      </c>
      <c r="AF691" s="172">
        <f>IF(E691="Make",AE691,AE691/2)</f>
        <v/>
      </c>
      <c r="AG691" s="172">
        <f>((AF691-MOD(AF691,8))/8)+(IF(MOD(AF691,8)=0,0,IF(MOD(AF691,8)&gt;4,1,0.5)))</f>
        <v/>
      </c>
      <c r="AH691" s="174" t="n"/>
      <c r="AI691" s="174" t="n"/>
      <c r="AJ691" s="175">
        <f>ROUNDUP((AH691+AI691+AG691)/3,0)</f>
        <v/>
      </c>
      <c r="AK691" s="47" t="n"/>
    </row>
    <row r="692" ht="15" customHeight="1">
      <c r="A692" s="83" t="n"/>
      <c r="B692" s="49" t="n"/>
      <c r="C692" s="49" t="n"/>
      <c r="D692" s="49" t="n"/>
      <c r="E692" s="43" t="n"/>
      <c r="F692" s="43" t="n"/>
      <c r="G692" s="44" t="n"/>
      <c r="H692" s="45" t="n"/>
      <c r="I692" s="171" t="n"/>
      <c r="J692" s="171" t="n"/>
      <c r="K692" s="171" t="n"/>
      <c r="L692" s="171" t="n"/>
      <c r="M692" s="171" t="n"/>
      <c r="N692" s="171" t="n"/>
      <c r="O692" s="171" t="n"/>
      <c r="P692" s="171" t="n"/>
      <c r="Q692" s="171" t="n"/>
      <c r="R692" s="172">
        <f>_xlfn.CEILING.MATH(SUM(I692:P692)*Q692)</f>
        <v/>
      </c>
      <c r="S692" s="173">
        <f>IF(S$3="YES",$R692*S$4/100,0)</f>
        <v/>
      </c>
      <c r="T692" s="173">
        <f>IF(T$3="YES",$R692*T$4/100,0)</f>
        <v/>
      </c>
      <c r="U692" s="173">
        <f>IF(U$3="YES",$R692*U$4/100,0)</f>
        <v/>
      </c>
      <c r="V692" s="173">
        <f>IF(V$3="YES",$R692*V$4/100,0)</f>
        <v/>
      </c>
      <c r="W692" s="173">
        <f>IF(W$3="YES",$R692*W$4/100,0)</f>
        <v/>
      </c>
      <c r="X692" s="173">
        <f>IF(X$3="YES",$R692*X$4/100,0)</f>
        <v/>
      </c>
      <c r="Y692" s="173">
        <f>IF(Y$3="YES",$R692*Y$4/100,0)</f>
        <v/>
      </c>
      <c r="Z692" s="173">
        <f>IF(Z$3="YES",$R692*Z$4/100,0)</f>
        <v/>
      </c>
      <c r="AA692" s="173">
        <f>IF(AA$3="YES",$R692*AA$4/100,0)</f>
        <v/>
      </c>
      <c r="AB692" s="173">
        <f>IF(AB$3="YES",$R692*AB$4/100,0)</f>
        <v/>
      </c>
      <c r="AC692" s="173">
        <f>$R692*AC$4/100</f>
        <v/>
      </c>
      <c r="AD692" s="172">
        <f>SUM(S692:AC692)</f>
        <v/>
      </c>
      <c r="AE692" s="172">
        <f>R692+AD692</f>
        <v/>
      </c>
      <c r="AF692" s="172">
        <f>IF(E692="Make",AE692,AE692/2)</f>
        <v/>
      </c>
      <c r="AG692" s="172">
        <f>((AF692-MOD(AF692,8))/8)+(IF(MOD(AF692,8)=0,0,IF(MOD(AF692,8)&gt;4,1,0.5)))</f>
        <v/>
      </c>
      <c r="AH692" s="174" t="n"/>
      <c r="AI692" s="174" t="n"/>
      <c r="AJ692" s="175">
        <f>ROUNDUP((AH692+AI692+AG692)/3,0)</f>
        <v/>
      </c>
      <c r="AK692" s="47" t="n"/>
    </row>
    <row r="693" ht="15" customHeight="1">
      <c r="A693" s="83" t="n"/>
      <c r="B693" s="49" t="n"/>
      <c r="C693" s="49" t="n"/>
      <c r="D693" s="49" t="n"/>
      <c r="E693" s="43" t="n"/>
      <c r="F693" s="43" t="n"/>
      <c r="G693" s="44" t="n"/>
      <c r="H693" s="45" t="n"/>
      <c r="I693" s="171" t="n"/>
      <c r="J693" s="171" t="n"/>
      <c r="K693" s="171" t="n"/>
      <c r="L693" s="171" t="n"/>
      <c r="M693" s="171" t="n"/>
      <c r="N693" s="171" t="n"/>
      <c r="O693" s="171" t="n"/>
      <c r="P693" s="171" t="n"/>
      <c r="Q693" s="171" t="n"/>
      <c r="R693" s="172">
        <f>_xlfn.CEILING.MATH(SUM(I693:P693)*Q693)</f>
        <v/>
      </c>
      <c r="S693" s="173">
        <f>IF(S$3="YES",$R693*S$4/100,0)</f>
        <v/>
      </c>
      <c r="T693" s="173">
        <f>IF(T$3="YES",$R693*T$4/100,0)</f>
        <v/>
      </c>
      <c r="U693" s="173">
        <f>IF(U$3="YES",$R693*U$4/100,0)</f>
        <v/>
      </c>
      <c r="V693" s="173">
        <f>IF(V$3="YES",$R693*V$4/100,0)</f>
        <v/>
      </c>
      <c r="W693" s="173">
        <f>IF(W$3="YES",$R693*W$4/100,0)</f>
        <v/>
      </c>
      <c r="X693" s="173">
        <f>IF(X$3="YES",$R693*X$4/100,0)</f>
        <v/>
      </c>
      <c r="Y693" s="173">
        <f>IF(Y$3="YES",$R693*Y$4/100,0)</f>
        <v/>
      </c>
      <c r="Z693" s="173">
        <f>IF(Z$3="YES",$R693*Z$4/100,0)</f>
        <v/>
      </c>
      <c r="AA693" s="173">
        <f>IF(AA$3="YES",$R693*AA$4/100,0)</f>
        <v/>
      </c>
      <c r="AB693" s="173">
        <f>IF(AB$3="YES",$R693*AB$4/100,0)</f>
        <v/>
      </c>
      <c r="AC693" s="173">
        <f>$R693*AC$4/100</f>
        <v/>
      </c>
      <c r="AD693" s="172">
        <f>SUM(S693:AC693)</f>
        <v/>
      </c>
      <c r="AE693" s="172">
        <f>R693+AD693</f>
        <v/>
      </c>
      <c r="AF693" s="172">
        <f>IF(E693="Make",AE693,AE693/2)</f>
        <v/>
      </c>
      <c r="AG693" s="172">
        <f>((AF693-MOD(AF693,8))/8)+(IF(MOD(AF693,8)=0,0,IF(MOD(AF693,8)&gt;4,1,0.5)))</f>
        <v/>
      </c>
      <c r="AH693" s="174" t="n"/>
      <c r="AI693" s="174" t="n"/>
      <c r="AJ693" s="175">
        <f>ROUNDUP((AH693+AI693+AG693)/3,0)</f>
        <v/>
      </c>
      <c r="AK693" s="47" t="n"/>
    </row>
    <row r="694" ht="15" customHeight="1">
      <c r="A694" s="83" t="n"/>
      <c r="B694" s="49" t="n"/>
      <c r="C694" s="49" t="n"/>
      <c r="D694" s="49" t="n"/>
      <c r="E694" s="43" t="n"/>
      <c r="F694" s="43" t="n"/>
      <c r="G694" s="44" t="n"/>
      <c r="H694" s="45" t="n"/>
      <c r="I694" s="171" t="n"/>
      <c r="J694" s="171" t="n"/>
      <c r="K694" s="171" t="n"/>
      <c r="L694" s="171" t="n"/>
      <c r="M694" s="171" t="n"/>
      <c r="N694" s="171" t="n"/>
      <c r="O694" s="171" t="n"/>
      <c r="P694" s="171" t="n"/>
      <c r="Q694" s="171" t="n"/>
      <c r="R694" s="172">
        <f>_xlfn.CEILING.MATH(SUM(I694:P694)*Q694)</f>
        <v/>
      </c>
      <c r="S694" s="173">
        <f>IF(S$3="YES",$R694*S$4/100,0)</f>
        <v/>
      </c>
      <c r="T694" s="173">
        <f>IF(T$3="YES",$R694*T$4/100,0)</f>
        <v/>
      </c>
      <c r="U694" s="173">
        <f>IF(U$3="YES",$R694*U$4/100,0)</f>
        <v/>
      </c>
      <c r="V694" s="173">
        <f>IF(V$3="YES",$R694*V$4/100,0)</f>
        <v/>
      </c>
      <c r="W694" s="173">
        <f>IF(W$3="YES",$R694*W$4/100,0)</f>
        <v/>
      </c>
      <c r="X694" s="173">
        <f>IF(X$3="YES",$R694*X$4/100,0)</f>
        <v/>
      </c>
      <c r="Y694" s="173">
        <f>IF(Y$3="YES",$R694*Y$4/100,0)</f>
        <v/>
      </c>
      <c r="Z694" s="173">
        <f>IF(Z$3="YES",$R694*Z$4/100,0)</f>
        <v/>
      </c>
      <c r="AA694" s="173">
        <f>IF(AA$3="YES",$R694*AA$4/100,0)</f>
        <v/>
      </c>
      <c r="AB694" s="173">
        <f>IF(AB$3="YES",$R694*AB$4/100,0)</f>
        <v/>
      </c>
      <c r="AC694" s="173">
        <f>$R694*AC$4/100</f>
        <v/>
      </c>
      <c r="AD694" s="172">
        <f>SUM(S694:AC694)</f>
        <v/>
      </c>
      <c r="AE694" s="172">
        <f>R694+AD694</f>
        <v/>
      </c>
      <c r="AF694" s="172">
        <f>IF(E694="Make",AE694,AE694/2)</f>
        <v/>
      </c>
      <c r="AG694" s="172">
        <f>((AF694-MOD(AF694,8))/8)+(IF(MOD(AF694,8)=0,0,IF(MOD(AF694,8)&gt;4,1,0.5)))</f>
        <v/>
      </c>
      <c r="AH694" s="174" t="n"/>
      <c r="AI694" s="174" t="n"/>
      <c r="AJ694" s="175">
        <f>ROUNDUP((AH694+AI694+AG694)/3,0)</f>
        <v/>
      </c>
      <c r="AK694" s="47" t="n"/>
    </row>
    <row r="695" ht="15" customHeight="1">
      <c r="A695" s="83" t="n"/>
      <c r="B695" s="49" t="n"/>
      <c r="C695" s="49" t="n"/>
      <c r="D695" s="49" t="n"/>
      <c r="E695" s="43" t="n"/>
      <c r="F695" s="43" t="n"/>
      <c r="G695" s="44" t="n"/>
      <c r="H695" s="45" t="n"/>
      <c r="I695" s="171" t="n"/>
      <c r="J695" s="171" t="n"/>
      <c r="K695" s="171" t="n"/>
      <c r="L695" s="171" t="n"/>
      <c r="M695" s="171" t="n"/>
      <c r="N695" s="171" t="n"/>
      <c r="O695" s="171" t="n"/>
      <c r="P695" s="171" t="n"/>
      <c r="Q695" s="171" t="n"/>
      <c r="R695" s="172">
        <f>_xlfn.CEILING.MATH(SUM(I695:P695)*Q695)</f>
        <v/>
      </c>
      <c r="S695" s="173">
        <f>IF(S$3="YES",$R695*S$4/100,0)</f>
        <v/>
      </c>
      <c r="T695" s="173">
        <f>IF(T$3="YES",$R695*T$4/100,0)</f>
        <v/>
      </c>
      <c r="U695" s="173">
        <f>IF(U$3="YES",$R695*U$4/100,0)</f>
        <v/>
      </c>
      <c r="V695" s="173">
        <f>IF(V$3="YES",$R695*V$4/100,0)</f>
        <v/>
      </c>
      <c r="W695" s="173">
        <f>IF(W$3="YES",$R695*W$4/100,0)</f>
        <v/>
      </c>
      <c r="X695" s="173">
        <f>IF(X$3="YES",$R695*X$4/100,0)</f>
        <v/>
      </c>
      <c r="Y695" s="173">
        <f>IF(Y$3="YES",$R695*Y$4/100,0)</f>
        <v/>
      </c>
      <c r="Z695" s="173">
        <f>IF(Z$3="YES",$R695*Z$4/100,0)</f>
        <v/>
      </c>
      <c r="AA695" s="173">
        <f>IF(AA$3="YES",$R695*AA$4/100,0)</f>
        <v/>
      </c>
      <c r="AB695" s="173">
        <f>IF(AB$3="YES",$R695*AB$4/100,0)</f>
        <v/>
      </c>
      <c r="AC695" s="173">
        <f>$R695*AC$4/100</f>
        <v/>
      </c>
      <c r="AD695" s="172">
        <f>SUM(S695:AC695)</f>
        <v/>
      </c>
      <c r="AE695" s="172">
        <f>R695+AD695</f>
        <v/>
      </c>
      <c r="AF695" s="172">
        <f>IF(E695="Make",AE695,AE695/2)</f>
        <v/>
      </c>
      <c r="AG695" s="172">
        <f>((AF695-MOD(AF695,8))/8)+(IF(MOD(AF695,8)=0,0,IF(MOD(AF695,8)&gt;4,1,0.5)))</f>
        <v/>
      </c>
      <c r="AH695" s="174" t="n"/>
      <c r="AI695" s="174" t="n"/>
      <c r="AJ695" s="175">
        <f>ROUNDUP((AH695+AI695+AG695)/3,0)</f>
        <v/>
      </c>
      <c r="AK695" s="47" t="n"/>
    </row>
    <row r="696" ht="15" customHeight="1">
      <c r="A696" s="83" t="n"/>
      <c r="B696" s="49" t="n"/>
      <c r="C696" s="49" t="n"/>
      <c r="D696" s="49" t="n"/>
      <c r="E696" s="43" t="n"/>
      <c r="F696" s="43" t="n"/>
      <c r="G696" s="44" t="n"/>
      <c r="H696" s="45" t="n"/>
      <c r="I696" s="171" t="n"/>
      <c r="J696" s="171" t="n"/>
      <c r="K696" s="171" t="n"/>
      <c r="L696" s="171" t="n"/>
      <c r="M696" s="171" t="n"/>
      <c r="N696" s="171" t="n"/>
      <c r="O696" s="171" t="n"/>
      <c r="P696" s="171" t="n"/>
      <c r="Q696" s="171" t="n"/>
      <c r="R696" s="172">
        <f>_xlfn.CEILING.MATH(SUM(I696:P696)*Q696)</f>
        <v/>
      </c>
      <c r="S696" s="173">
        <f>IF(S$3="YES",$R696*S$4/100,0)</f>
        <v/>
      </c>
      <c r="T696" s="173">
        <f>IF(T$3="YES",$R696*T$4/100,0)</f>
        <v/>
      </c>
      <c r="U696" s="173">
        <f>IF(U$3="YES",$R696*U$4/100,0)</f>
        <v/>
      </c>
      <c r="V696" s="173">
        <f>IF(V$3="YES",$R696*V$4/100,0)</f>
        <v/>
      </c>
      <c r="W696" s="173">
        <f>IF(W$3="YES",$R696*W$4/100,0)</f>
        <v/>
      </c>
      <c r="X696" s="173">
        <f>IF(X$3="YES",$R696*X$4/100,0)</f>
        <v/>
      </c>
      <c r="Y696" s="173">
        <f>IF(Y$3="YES",$R696*Y$4/100,0)</f>
        <v/>
      </c>
      <c r="Z696" s="173">
        <f>IF(Z$3="YES",$R696*Z$4/100,0)</f>
        <v/>
      </c>
      <c r="AA696" s="173">
        <f>IF(AA$3="YES",$R696*AA$4/100,0)</f>
        <v/>
      </c>
      <c r="AB696" s="173">
        <f>IF(AB$3="YES",$R696*AB$4/100,0)</f>
        <v/>
      </c>
      <c r="AC696" s="173">
        <f>$R696*AC$4/100</f>
        <v/>
      </c>
      <c r="AD696" s="172">
        <f>SUM(S696:AC696)</f>
        <v/>
      </c>
      <c r="AE696" s="172">
        <f>R696+AD696</f>
        <v/>
      </c>
      <c r="AF696" s="172">
        <f>IF(E696="Make",AE696,AE696/2)</f>
        <v/>
      </c>
      <c r="AG696" s="172">
        <f>((AF696-MOD(AF696,8))/8)+(IF(MOD(AF696,8)=0,0,IF(MOD(AF696,8)&gt;4,1,0.5)))</f>
        <v/>
      </c>
      <c r="AH696" s="174" t="n"/>
      <c r="AI696" s="174" t="n"/>
      <c r="AJ696" s="175">
        <f>ROUNDUP((AH696+AI696+AG696)/3,0)</f>
        <v/>
      </c>
      <c r="AK696" s="47" t="n"/>
    </row>
    <row r="697" ht="15" customHeight="1">
      <c r="A697" s="83" t="n"/>
      <c r="B697" s="49" t="n"/>
      <c r="C697" s="49" t="n"/>
      <c r="D697" s="49" t="n"/>
      <c r="E697" s="43" t="n"/>
      <c r="F697" s="43" t="n"/>
      <c r="G697" s="44" t="n"/>
      <c r="H697" s="45" t="n"/>
      <c r="I697" s="171" t="n"/>
      <c r="J697" s="171" t="n"/>
      <c r="K697" s="171" t="n"/>
      <c r="L697" s="171" t="n"/>
      <c r="M697" s="171" t="n"/>
      <c r="N697" s="171" t="n"/>
      <c r="O697" s="171" t="n"/>
      <c r="P697" s="171" t="n"/>
      <c r="Q697" s="171" t="n"/>
      <c r="R697" s="172">
        <f>_xlfn.CEILING.MATH(SUM(I697:P697)*Q697)</f>
        <v/>
      </c>
      <c r="S697" s="173">
        <f>IF(S$3="YES",$R697*S$4/100,0)</f>
        <v/>
      </c>
      <c r="T697" s="173">
        <f>IF(T$3="YES",$R697*T$4/100,0)</f>
        <v/>
      </c>
      <c r="U697" s="173">
        <f>IF(U$3="YES",$R697*U$4/100,0)</f>
        <v/>
      </c>
      <c r="V697" s="173">
        <f>IF(V$3="YES",$R697*V$4/100,0)</f>
        <v/>
      </c>
      <c r="W697" s="173">
        <f>IF(W$3="YES",$R697*W$4/100,0)</f>
        <v/>
      </c>
      <c r="X697" s="173">
        <f>IF(X$3="YES",$R697*X$4/100,0)</f>
        <v/>
      </c>
      <c r="Y697" s="173">
        <f>IF(Y$3="YES",$R697*Y$4/100,0)</f>
        <v/>
      </c>
      <c r="Z697" s="173">
        <f>IF(Z$3="YES",$R697*Z$4/100,0)</f>
        <v/>
      </c>
      <c r="AA697" s="173">
        <f>IF(AA$3="YES",$R697*AA$4/100,0)</f>
        <v/>
      </c>
      <c r="AB697" s="173">
        <f>IF(AB$3="YES",$R697*AB$4/100,0)</f>
        <v/>
      </c>
      <c r="AC697" s="173">
        <f>$R697*AC$4/100</f>
        <v/>
      </c>
      <c r="AD697" s="172">
        <f>SUM(S697:AC697)</f>
        <v/>
      </c>
      <c r="AE697" s="172">
        <f>R697+AD697</f>
        <v/>
      </c>
      <c r="AF697" s="172">
        <f>IF(E697="Make",AE697,AE697/2)</f>
        <v/>
      </c>
      <c r="AG697" s="172">
        <f>((AF697-MOD(AF697,8))/8)+(IF(MOD(AF697,8)=0,0,IF(MOD(AF697,8)&gt;4,1,0.5)))</f>
        <v/>
      </c>
      <c r="AH697" s="174" t="n"/>
      <c r="AI697" s="174" t="n"/>
      <c r="AJ697" s="175">
        <f>ROUNDUP((AH697+AI697+AG697)/3,0)</f>
        <v/>
      </c>
      <c r="AK697" s="47" t="n"/>
    </row>
    <row r="698" ht="15" customHeight="1">
      <c r="A698" s="83" t="n"/>
      <c r="B698" s="49" t="n"/>
      <c r="C698" s="49" t="n"/>
      <c r="D698" s="49" t="n"/>
      <c r="E698" s="43" t="n"/>
      <c r="F698" s="43" t="n"/>
      <c r="G698" s="44" t="n"/>
      <c r="H698" s="45" t="n"/>
      <c r="I698" s="171" t="n"/>
      <c r="J698" s="171" t="n"/>
      <c r="K698" s="171" t="n"/>
      <c r="L698" s="171" t="n"/>
      <c r="M698" s="171" t="n"/>
      <c r="N698" s="171" t="n"/>
      <c r="O698" s="171" t="n"/>
      <c r="P698" s="171" t="n"/>
      <c r="Q698" s="171" t="n"/>
      <c r="R698" s="172">
        <f>_xlfn.CEILING.MATH(SUM(I698:P698)*Q698)</f>
        <v/>
      </c>
      <c r="S698" s="173">
        <f>IF(S$3="YES",$R698*S$4/100,0)</f>
        <v/>
      </c>
      <c r="T698" s="173">
        <f>IF(T$3="YES",$R698*T$4/100,0)</f>
        <v/>
      </c>
      <c r="U698" s="173">
        <f>IF(U$3="YES",$R698*U$4/100,0)</f>
        <v/>
      </c>
      <c r="V698" s="173">
        <f>IF(V$3="YES",$R698*V$4/100,0)</f>
        <v/>
      </c>
      <c r="W698" s="173">
        <f>IF(W$3="YES",$R698*W$4/100,0)</f>
        <v/>
      </c>
      <c r="X698" s="173">
        <f>IF(X$3="YES",$R698*X$4/100,0)</f>
        <v/>
      </c>
      <c r="Y698" s="173">
        <f>IF(Y$3="YES",$R698*Y$4/100,0)</f>
        <v/>
      </c>
      <c r="Z698" s="173">
        <f>IF(Z$3="YES",$R698*Z$4/100,0)</f>
        <v/>
      </c>
      <c r="AA698" s="173">
        <f>IF(AA$3="YES",$R698*AA$4/100,0)</f>
        <v/>
      </c>
      <c r="AB698" s="173">
        <f>IF(AB$3="YES",$R698*AB$4/100,0)</f>
        <v/>
      </c>
      <c r="AC698" s="173">
        <f>$R698*AC$4/100</f>
        <v/>
      </c>
      <c r="AD698" s="172">
        <f>SUM(S698:AC698)</f>
        <v/>
      </c>
      <c r="AE698" s="172">
        <f>R698+AD698</f>
        <v/>
      </c>
      <c r="AF698" s="172">
        <f>IF(E698="Make",AE698,AE698/2)</f>
        <v/>
      </c>
      <c r="AG698" s="172">
        <f>((AF698-MOD(AF698,8))/8)+(IF(MOD(AF698,8)=0,0,IF(MOD(AF698,8)&gt;4,1,0.5)))</f>
        <v/>
      </c>
      <c r="AH698" s="174" t="n"/>
      <c r="AI698" s="174" t="n"/>
      <c r="AJ698" s="175">
        <f>ROUNDUP((AH698+AI698+AG698)/3,0)</f>
        <v/>
      </c>
      <c r="AK698" s="47" t="n"/>
    </row>
    <row r="699" ht="15" customHeight="1">
      <c r="A699" s="83" t="n"/>
      <c r="B699" s="49" t="n"/>
      <c r="C699" s="49" t="n"/>
      <c r="D699" s="49" t="n"/>
      <c r="E699" s="43" t="n"/>
      <c r="F699" s="43" t="n"/>
      <c r="G699" s="44" t="n"/>
      <c r="H699" s="45" t="n"/>
      <c r="I699" s="171" t="n"/>
      <c r="J699" s="171" t="n"/>
      <c r="K699" s="171" t="n"/>
      <c r="L699" s="171" t="n"/>
      <c r="M699" s="171" t="n"/>
      <c r="N699" s="171" t="n"/>
      <c r="O699" s="171" t="n"/>
      <c r="P699" s="171" t="n"/>
      <c r="Q699" s="171" t="n"/>
      <c r="R699" s="172">
        <f>_xlfn.CEILING.MATH(SUM(I699:P699)*Q699)</f>
        <v/>
      </c>
      <c r="S699" s="173">
        <f>IF(S$3="YES",$R699*S$4/100,0)</f>
        <v/>
      </c>
      <c r="T699" s="173">
        <f>IF(T$3="YES",$R699*T$4/100,0)</f>
        <v/>
      </c>
      <c r="U699" s="173">
        <f>IF(U$3="YES",$R699*U$4/100,0)</f>
        <v/>
      </c>
      <c r="V699" s="173">
        <f>IF(V$3="YES",$R699*V$4/100,0)</f>
        <v/>
      </c>
      <c r="W699" s="173">
        <f>IF(W$3="YES",$R699*W$4/100,0)</f>
        <v/>
      </c>
      <c r="X699" s="173">
        <f>IF(X$3="YES",$R699*X$4/100,0)</f>
        <v/>
      </c>
      <c r="Y699" s="173">
        <f>IF(Y$3="YES",$R699*Y$4/100,0)</f>
        <v/>
      </c>
      <c r="Z699" s="173">
        <f>IF(Z$3="YES",$R699*Z$4/100,0)</f>
        <v/>
      </c>
      <c r="AA699" s="173">
        <f>IF(AA$3="YES",$R699*AA$4/100,0)</f>
        <v/>
      </c>
      <c r="AB699" s="173">
        <f>IF(AB$3="YES",$R699*AB$4/100,0)</f>
        <v/>
      </c>
      <c r="AC699" s="173">
        <f>$R699*AC$4/100</f>
        <v/>
      </c>
      <c r="AD699" s="172">
        <f>SUM(S699:AC699)</f>
        <v/>
      </c>
      <c r="AE699" s="172">
        <f>R699+AD699</f>
        <v/>
      </c>
      <c r="AF699" s="172">
        <f>IF(E699="Make",AE699,AE699/2)</f>
        <v/>
      </c>
      <c r="AG699" s="172">
        <f>((AF699-MOD(AF699,8))/8)+(IF(MOD(AF699,8)=0,0,IF(MOD(AF699,8)&gt;4,1,0.5)))</f>
        <v/>
      </c>
      <c r="AH699" s="174" t="n"/>
      <c r="AI699" s="174" t="n"/>
      <c r="AJ699" s="175">
        <f>ROUNDUP((AH699+AI699+AG699)/3,0)</f>
        <v/>
      </c>
      <c r="AK699" s="47" t="n"/>
    </row>
    <row r="700" ht="15" customHeight="1">
      <c r="A700" s="83" t="n"/>
      <c r="B700" s="49" t="n"/>
      <c r="C700" s="49" t="n"/>
      <c r="D700" s="49" t="n"/>
      <c r="E700" s="43" t="n"/>
      <c r="F700" s="43" t="n"/>
      <c r="G700" s="44" t="n"/>
      <c r="H700" s="45" t="n"/>
      <c r="I700" s="171" t="n"/>
      <c r="J700" s="171" t="n"/>
      <c r="K700" s="171" t="n"/>
      <c r="L700" s="171" t="n"/>
      <c r="M700" s="171" t="n"/>
      <c r="N700" s="171" t="n"/>
      <c r="O700" s="171" t="n"/>
      <c r="P700" s="171" t="n"/>
      <c r="Q700" s="171" t="n"/>
      <c r="R700" s="172">
        <f>_xlfn.CEILING.MATH(SUM(I700:P700)*Q700)</f>
        <v/>
      </c>
      <c r="S700" s="173">
        <f>IF(S$3="YES",$R700*S$4/100,0)</f>
        <v/>
      </c>
      <c r="T700" s="173">
        <f>IF(T$3="YES",$R700*T$4/100,0)</f>
        <v/>
      </c>
      <c r="U700" s="173">
        <f>IF(U$3="YES",$R700*U$4/100,0)</f>
        <v/>
      </c>
      <c r="V700" s="173">
        <f>IF(V$3="YES",$R700*V$4/100,0)</f>
        <v/>
      </c>
      <c r="W700" s="173">
        <f>IF(W$3="YES",$R700*W$4/100,0)</f>
        <v/>
      </c>
      <c r="X700" s="173">
        <f>IF(X$3="YES",$R700*X$4/100,0)</f>
        <v/>
      </c>
      <c r="Y700" s="173">
        <f>IF(Y$3="YES",$R700*Y$4/100,0)</f>
        <v/>
      </c>
      <c r="Z700" s="173">
        <f>IF(Z$3="YES",$R700*Z$4/100,0)</f>
        <v/>
      </c>
      <c r="AA700" s="173">
        <f>IF(AA$3="YES",$R700*AA$4/100,0)</f>
        <v/>
      </c>
      <c r="AB700" s="173">
        <f>IF(AB$3="YES",$R700*AB$4/100,0)</f>
        <v/>
      </c>
      <c r="AC700" s="173">
        <f>$R700*AC$4/100</f>
        <v/>
      </c>
      <c r="AD700" s="172">
        <f>SUM(S700:AC700)</f>
        <v/>
      </c>
      <c r="AE700" s="172">
        <f>R700+AD700</f>
        <v/>
      </c>
      <c r="AF700" s="172">
        <f>IF(E700="Make",AE700,AE700/2)</f>
        <v/>
      </c>
      <c r="AG700" s="172">
        <f>((AF700-MOD(AF700,8))/8)+(IF(MOD(AF700,8)=0,0,IF(MOD(AF700,8)&gt;4,1,0.5)))</f>
        <v/>
      </c>
      <c r="AH700" s="174" t="n"/>
      <c r="AI700" s="174" t="n"/>
      <c r="AJ700" s="175">
        <f>ROUNDUP((AH700+AI700+AG700)/3,0)</f>
        <v/>
      </c>
      <c r="AK700" s="47" t="n"/>
    </row>
    <row r="701" ht="15" customHeight="1">
      <c r="A701" s="83" t="n"/>
      <c r="B701" s="49" t="n"/>
      <c r="C701" s="49" t="n"/>
      <c r="D701" s="49" t="n"/>
      <c r="E701" s="43" t="n"/>
      <c r="F701" s="43" t="n"/>
      <c r="G701" s="44" t="n"/>
      <c r="H701" s="45" t="n"/>
      <c r="I701" s="171" t="n"/>
      <c r="J701" s="171" t="n"/>
      <c r="K701" s="171" t="n"/>
      <c r="L701" s="171" t="n"/>
      <c r="M701" s="171" t="n"/>
      <c r="N701" s="171" t="n"/>
      <c r="O701" s="171" t="n"/>
      <c r="P701" s="171" t="n"/>
      <c r="Q701" s="171" t="n"/>
      <c r="R701" s="172">
        <f>_xlfn.CEILING.MATH(SUM(I701:P701)*Q701)</f>
        <v/>
      </c>
      <c r="S701" s="173">
        <f>IF(S$3="YES",$R701*S$4/100,0)</f>
        <v/>
      </c>
      <c r="T701" s="173">
        <f>IF(T$3="YES",$R701*T$4/100,0)</f>
        <v/>
      </c>
      <c r="U701" s="173">
        <f>IF(U$3="YES",$R701*U$4/100,0)</f>
        <v/>
      </c>
      <c r="V701" s="173">
        <f>IF(V$3="YES",$R701*V$4/100,0)</f>
        <v/>
      </c>
      <c r="W701" s="173">
        <f>IF(W$3="YES",$R701*W$4/100,0)</f>
        <v/>
      </c>
      <c r="X701" s="173">
        <f>IF(X$3="YES",$R701*X$4/100,0)</f>
        <v/>
      </c>
      <c r="Y701" s="173">
        <f>IF(Y$3="YES",$R701*Y$4/100,0)</f>
        <v/>
      </c>
      <c r="Z701" s="173">
        <f>IF(Z$3="YES",$R701*Z$4/100,0)</f>
        <v/>
      </c>
      <c r="AA701" s="173">
        <f>IF(AA$3="YES",$R701*AA$4/100,0)</f>
        <v/>
      </c>
      <c r="AB701" s="173">
        <f>IF(AB$3="YES",$R701*AB$4/100,0)</f>
        <v/>
      </c>
      <c r="AC701" s="173">
        <f>$R701*AC$4/100</f>
        <v/>
      </c>
      <c r="AD701" s="172">
        <f>SUM(S701:AC701)</f>
        <v/>
      </c>
      <c r="AE701" s="172">
        <f>R701+AD701</f>
        <v/>
      </c>
      <c r="AF701" s="172">
        <f>IF(E701="Make",AE701,AE701/2)</f>
        <v/>
      </c>
      <c r="AG701" s="172">
        <f>((AF701-MOD(AF701,8))/8)+(IF(MOD(AF701,8)=0,0,IF(MOD(AF701,8)&gt;4,1,0.5)))</f>
        <v/>
      </c>
      <c r="AH701" s="174" t="n"/>
      <c r="AI701" s="174" t="n"/>
      <c r="AJ701" s="175">
        <f>ROUNDUP((AH701+AI701+AG701)/3,0)</f>
        <v/>
      </c>
      <c r="AK701" s="47" t="n"/>
    </row>
    <row r="702" ht="15" customHeight="1">
      <c r="A702" s="83" t="n"/>
      <c r="B702" s="49" t="n"/>
      <c r="C702" s="49" t="n"/>
      <c r="D702" s="49" t="n"/>
      <c r="E702" s="43" t="n"/>
      <c r="F702" s="43" t="n"/>
      <c r="G702" s="44" t="n"/>
      <c r="H702" s="45" t="n"/>
      <c r="I702" s="171" t="n"/>
      <c r="J702" s="171" t="n"/>
      <c r="K702" s="171" t="n"/>
      <c r="L702" s="171" t="n"/>
      <c r="M702" s="171" t="n"/>
      <c r="N702" s="171" t="n"/>
      <c r="O702" s="171" t="n"/>
      <c r="P702" s="171" t="n"/>
      <c r="Q702" s="171" t="n"/>
      <c r="R702" s="172">
        <f>_xlfn.CEILING.MATH(SUM(I702:P702)*Q702)</f>
        <v/>
      </c>
      <c r="S702" s="173">
        <f>IF(S$3="YES",$R702*S$4/100,0)</f>
        <v/>
      </c>
      <c r="T702" s="173">
        <f>IF(T$3="YES",$R702*T$4/100,0)</f>
        <v/>
      </c>
      <c r="U702" s="173">
        <f>IF(U$3="YES",$R702*U$4/100,0)</f>
        <v/>
      </c>
      <c r="V702" s="173">
        <f>IF(V$3="YES",$R702*V$4/100,0)</f>
        <v/>
      </c>
      <c r="W702" s="173">
        <f>IF(W$3="YES",$R702*W$4/100,0)</f>
        <v/>
      </c>
      <c r="X702" s="173">
        <f>IF(X$3="YES",$R702*X$4/100,0)</f>
        <v/>
      </c>
      <c r="Y702" s="173">
        <f>IF(Y$3="YES",$R702*Y$4/100,0)</f>
        <v/>
      </c>
      <c r="Z702" s="173">
        <f>IF(Z$3="YES",$R702*Z$4/100,0)</f>
        <v/>
      </c>
      <c r="AA702" s="173">
        <f>IF(AA$3="YES",$R702*AA$4/100,0)</f>
        <v/>
      </c>
      <c r="AB702" s="173">
        <f>IF(AB$3="YES",$R702*AB$4/100,0)</f>
        <v/>
      </c>
      <c r="AC702" s="173">
        <f>$R702*AC$4/100</f>
        <v/>
      </c>
      <c r="AD702" s="172">
        <f>SUM(S702:AC702)</f>
        <v/>
      </c>
      <c r="AE702" s="172">
        <f>R702+AD702</f>
        <v/>
      </c>
      <c r="AF702" s="172">
        <f>IF(E702="Make",AE702,AE702/2)</f>
        <v/>
      </c>
      <c r="AG702" s="172">
        <f>((AF702-MOD(AF702,8))/8)+(IF(MOD(AF702,8)=0,0,IF(MOD(AF702,8)&gt;4,1,0.5)))</f>
        <v/>
      </c>
      <c r="AH702" s="174" t="n"/>
      <c r="AI702" s="174" t="n"/>
      <c r="AJ702" s="175">
        <f>ROUNDUP((AH702+AI702+AG702)/3,0)</f>
        <v/>
      </c>
      <c r="AK702" s="47" t="n"/>
    </row>
    <row r="703" ht="15" customHeight="1">
      <c r="A703" s="83" t="n"/>
      <c r="B703" s="49" t="n"/>
      <c r="C703" s="49" t="n"/>
      <c r="D703" s="49" t="n"/>
      <c r="E703" s="43" t="n"/>
      <c r="F703" s="43" t="n"/>
      <c r="G703" s="44" t="n"/>
      <c r="H703" s="45" t="n"/>
      <c r="I703" s="171" t="n"/>
      <c r="J703" s="171" t="n"/>
      <c r="K703" s="171" t="n"/>
      <c r="L703" s="171" t="n"/>
      <c r="M703" s="171" t="n"/>
      <c r="N703" s="171" t="n"/>
      <c r="O703" s="171" t="n"/>
      <c r="P703" s="171" t="n"/>
      <c r="Q703" s="171" t="n"/>
      <c r="R703" s="172">
        <f>_xlfn.CEILING.MATH(SUM(I703:P703)*Q703)</f>
        <v/>
      </c>
      <c r="S703" s="173">
        <f>IF(S$3="YES",$R703*S$4/100,0)</f>
        <v/>
      </c>
      <c r="T703" s="173">
        <f>IF(T$3="YES",$R703*T$4/100,0)</f>
        <v/>
      </c>
      <c r="U703" s="173">
        <f>IF(U$3="YES",$R703*U$4/100,0)</f>
        <v/>
      </c>
      <c r="V703" s="173">
        <f>IF(V$3="YES",$R703*V$4/100,0)</f>
        <v/>
      </c>
      <c r="W703" s="173">
        <f>IF(W$3="YES",$R703*W$4/100,0)</f>
        <v/>
      </c>
      <c r="X703" s="173">
        <f>IF(X$3="YES",$R703*X$4/100,0)</f>
        <v/>
      </c>
      <c r="Y703" s="173">
        <f>IF(Y$3="YES",$R703*Y$4/100,0)</f>
        <v/>
      </c>
      <c r="Z703" s="173">
        <f>IF(Z$3="YES",$R703*Z$4/100,0)</f>
        <v/>
      </c>
      <c r="AA703" s="173">
        <f>IF(AA$3="YES",$R703*AA$4/100,0)</f>
        <v/>
      </c>
      <c r="AB703" s="173">
        <f>IF(AB$3="YES",$R703*AB$4/100,0)</f>
        <v/>
      </c>
      <c r="AC703" s="173">
        <f>$R703*AC$4/100</f>
        <v/>
      </c>
      <c r="AD703" s="172">
        <f>SUM(S703:AC703)</f>
        <v/>
      </c>
      <c r="AE703" s="172">
        <f>R703+AD703</f>
        <v/>
      </c>
      <c r="AF703" s="172">
        <f>IF(E703="Make",AE703,AE703/2)</f>
        <v/>
      </c>
      <c r="AG703" s="172">
        <f>((AF703-MOD(AF703,8))/8)+(IF(MOD(AF703,8)=0,0,IF(MOD(AF703,8)&gt;4,1,0.5)))</f>
        <v/>
      </c>
      <c r="AH703" s="174" t="n"/>
      <c r="AI703" s="174" t="n"/>
      <c r="AJ703" s="175">
        <f>ROUNDUP((AH703+AI703+AG703)/3,0)</f>
        <v/>
      </c>
      <c r="AK703" s="47" t="n"/>
    </row>
    <row r="704" ht="15" customHeight="1">
      <c r="A704" s="83" t="n"/>
      <c r="B704" s="49" t="n"/>
      <c r="C704" s="49" t="n"/>
      <c r="D704" s="49" t="n"/>
      <c r="E704" s="43" t="n"/>
      <c r="F704" s="43" t="n"/>
      <c r="G704" s="44" t="n"/>
      <c r="H704" s="45" t="n"/>
      <c r="I704" s="171" t="n"/>
      <c r="J704" s="171" t="n"/>
      <c r="K704" s="171" t="n"/>
      <c r="L704" s="171" t="n"/>
      <c r="M704" s="171" t="n"/>
      <c r="N704" s="171" t="n"/>
      <c r="O704" s="171" t="n"/>
      <c r="P704" s="171" t="n"/>
      <c r="Q704" s="171" t="n"/>
      <c r="R704" s="172">
        <f>_xlfn.CEILING.MATH(SUM(I704:P704)*Q704)</f>
        <v/>
      </c>
      <c r="S704" s="173">
        <f>IF(S$3="YES",$R704*S$4/100,0)</f>
        <v/>
      </c>
      <c r="T704" s="173">
        <f>IF(T$3="YES",$R704*T$4/100,0)</f>
        <v/>
      </c>
      <c r="U704" s="173">
        <f>IF(U$3="YES",$R704*U$4/100,0)</f>
        <v/>
      </c>
      <c r="V704" s="173">
        <f>IF(V$3="YES",$R704*V$4/100,0)</f>
        <v/>
      </c>
      <c r="W704" s="173">
        <f>IF(W$3="YES",$R704*W$4/100,0)</f>
        <v/>
      </c>
      <c r="X704" s="173">
        <f>IF(X$3="YES",$R704*X$4/100,0)</f>
        <v/>
      </c>
      <c r="Y704" s="173">
        <f>IF(Y$3="YES",$R704*Y$4/100,0)</f>
        <v/>
      </c>
      <c r="Z704" s="173">
        <f>IF(Z$3="YES",$R704*Z$4/100,0)</f>
        <v/>
      </c>
      <c r="AA704" s="173">
        <f>IF(AA$3="YES",$R704*AA$4/100,0)</f>
        <v/>
      </c>
      <c r="AB704" s="173">
        <f>IF(AB$3="YES",$R704*AB$4/100,0)</f>
        <v/>
      </c>
      <c r="AC704" s="173">
        <f>$R704*AC$4/100</f>
        <v/>
      </c>
      <c r="AD704" s="172">
        <f>SUM(S704:AC704)</f>
        <v/>
      </c>
      <c r="AE704" s="172">
        <f>R704+AD704</f>
        <v/>
      </c>
      <c r="AF704" s="172">
        <f>IF(E704="Make",AE704,AE704/2)</f>
        <v/>
      </c>
      <c r="AG704" s="172">
        <f>((AF704-MOD(AF704,8))/8)+(IF(MOD(AF704,8)=0,0,IF(MOD(AF704,8)&gt;4,1,0.5)))</f>
        <v/>
      </c>
      <c r="AH704" s="174" t="n"/>
      <c r="AI704" s="174" t="n"/>
      <c r="AJ704" s="175">
        <f>ROUNDUP((AH704+AI704+AG704)/3,0)</f>
        <v/>
      </c>
      <c r="AK704" s="47" t="n"/>
    </row>
    <row r="705" ht="15" customHeight="1">
      <c r="A705" s="83" t="n"/>
      <c r="B705" s="49" t="n"/>
      <c r="C705" s="49" t="n"/>
      <c r="D705" s="49" t="n"/>
      <c r="E705" s="43" t="n"/>
      <c r="F705" s="43" t="n"/>
      <c r="G705" s="44" t="n"/>
      <c r="H705" s="45" t="n"/>
      <c r="I705" s="171" t="n"/>
      <c r="J705" s="171" t="n"/>
      <c r="K705" s="171" t="n"/>
      <c r="L705" s="171" t="n"/>
      <c r="M705" s="171" t="n"/>
      <c r="N705" s="171" t="n"/>
      <c r="O705" s="171" t="n"/>
      <c r="P705" s="171" t="n"/>
      <c r="Q705" s="171" t="n"/>
      <c r="R705" s="172">
        <f>_xlfn.CEILING.MATH(SUM(I705:P705)*Q705)</f>
        <v/>
      </c>
      <c r="S705" s="173">
        <f>IF(S$3="YES",$R705*S$4/100,0)</f>
        <v/>
      </c>
      <c r="T705" s="173">
        <f>IF(T$3="YES",$R705*T$4/100,0)</f>
        <v/>
      </c>
      <c r="U705" s="173">
        <f>IF(U$3="YES",$R705*U$4/100,0)</f>
        <v/>
      </c>
      <c r="V705" s="173">
        <f>IF(V$3="YES",$R705*V$4/100,0)</f>
        <v/>
      </c>
      <c r="W705" s="173">
        <f>IF(W$3="YES",$R705*W$4/100,0)</f>
        <v/>
      </c>
      <c r="X705" s="173">
        <f>IF(X$3="YES",$R705*X$4/100,0)</f>
        <v/>
      </c>
      <c r="Y705" s="173">
        <f>IF(Y$3="YES",$R705*Y$4/100,0)</f>
        <v/>
      </c>
      <c r="Z705" s="173">
        <f>IF(Z$3="YES",$R705*Z$4/100,0)</f>
        <v/>
      </c>
      <c r="AA705" s="173">
        <f>IF(AA$3="YES",$R705*AA$4/100,0)</f>
        <v/>
      </c>
      <c r="AB705" s="173">
        <f>IF(AB$3="YES",$R705*AB$4/100,0)</f>
        <v/>
      </c>
      <c r="AC705" s="173">
        <f>$R705*AC$4/100</f>
        <v/>
      </c>
      <c r="AD705" s="172">
        <f>SUM(S705:AC705)</f>
        <v/>
      </c>
      <c r="AE705" s="172">
        <f>R705+AD705</f>
        <v/>
      </c>
      <c r="AF705" s="172">
        <f>IF(E705="Make",AE705,AE705/2)</f>
        <v/>
      </c>
      <c r="AG705" s="172">
        <f>((AF705-MOD(AF705,8))/8)+(IF(MOD(AF705,8)=0,0,IF(MOD(AF705,8)&gt;4,1,0.5)))</f>
        <v/>
      </c>
      <c r="AH705" s="174" t="n"/>
      <c r="AI705" s="174" t="n"/>
      <c r="AJ705" s="175">
        <f>ROUNDUP((AH705+AI705+AG705)/3,0)</f>
        <v/>
      </c>
      <c r="AK705" s="47" t="n"/>
    </row>
    <row r="706" ht="15" customHeight="1">
      <c r="A706" s="83" t="n"/>
      <c r="B706" s="49" t="n"/>
      <c r="C706" s="49" t="n"/>
      <c r="D706" s="49" t="n"/>
      <c r="E706" s="43" t="n"/>
      <c r="F706" s="43" t="n"/>
      <c r="G706" s="44" t="n"/>
      <c r="H706" s="45" t="n"/>
      <c r="I706" s="171" t="n"/>
      <c r="J706" s="171" t="n"/>
      <c r="K706" s="171" t="n"/>
      <c r="L706" s="171" t="n"/>
      <c r="M706" s="171" t="n"/>
      <c r="N706" s="171" t="n"/>
      <c r="O706" s="171" t="n"/>
      <c r="P706" s="171" t="n"/>
      <c r="Q706" s="171" t="n"/>
      <c r="R706" s="172">
        <f>_xlfn.CEILING.MATH(SUM(I706:P706)*Q706)</f>
        <v/>
      </c>
      <c r="S706" s="173">
        <f>IF(S$3="YES",$R706*S$4/100,0)</f>
        <v/>
      </c>
      <c r="T706" s="173">
        <f>IF(T$3="YES",$R706*T$4/100,0)</f>
        <v/>
      </c>
      <c r="U706" s="173">
        <f>IF(U$3="YES",$R706*U$4/100,0)</f>
        <v/>
      </c>
      <c r="V706" s="173">
        <f>IF(V$3="YES",$R706*V$4/100,0)</f>
        <v/>
      </c>
      <c r="W706" s="173">
        <f>IF(W$3="YES",$R706*W$4/100,0)</f>
        <v/>
      </c>
      <c r="X706" s="173">
        <f>IF(X$3="YES",$R706*X$4/100,0)</f>
        <v/>
      </c>
      <c r="Y706" s="173">
        <f>IF(Y$3="YES",$R706*Y$4/100,0)</f>
        <v/>
      </c>
      <c r="Z706" s="173">
        <f>IF(Z$3="YES",$R706*Z$4/100,0)</f>
        <v/>
      </c>
      <c r="AA706" s="173">
        <f>IF(AA$3="YES",$R706*AA$4/100,0)</f>
        <v/>
      </c>
      <c r="AB706" s="173">
        <f>IF(AB$3="YES",$R706*AB$4/100,0)</f>
        <v/>
      </c>
      <c r="AC706" s="173">
        <f>$R706*AC$4/100</f>
        <v/>
      </c>
      <c r="AD706" s="172">
        <f>SUM(S706:AC706)</f>
        <v/>
      </c>
      <c r="AE706" s="172">
        <f>R706+AD706</f>
        <v/>
      </c>
      <c r="AF706" s="172">
        <f>IF(E706="Make",AE706,AE706/2)</f>
        <v/>
      </c>
      <c r="AG706" s="172">
        <f>((AF706-MOD(AF706,8))/8)+(IF(MOD(AF706,8)=0,0,IF(MOD(AF706,8)&gt;4,1,0.5)))</f>
        <v/>
      </c>
      <c r="AH706" s="174" t="n"/>
      <c r="AI706" s="174" t="n"/>
      <c r="AJ706" s="175">
        <f>ROUNDUP((AH706+AI706+AG706)/3,0)</f>
        <v/>
      </c>
      <c r="AK706" s="47" t="n"/>
    </row>
    <row r="707" ht="15" customHeight="1">
      <c r="A707" s="83" t="n"/>
      <c r="B707" s="49" t="n"/>
      <c r="C707" s="49" t="n"/>
      <c r="D707" s="49" t="n"/>
      <c r="E707" s="43" t="n"/>
      <c r="F707" s="43" t="n"/>
      <c r="G707" s="44" t="n"/>
      <c r="H707" s="45" t="n"/>
      <c r="I707" s="171" t="n"/>
      <c r="J707" s="171" t="n"/>
      <c r="K707" s="171" t="n"/>
      <c r="L707" s="171" t="n"/>
      <c r="M707" s="171" t="n"/>
      <c r="N707" s="171" t="n"/>
      <c r="O707" s="171" t="n"/>
      <c r="P707" s="171" t="n"/>
      <c r="Q707" s="171" t="n"/>
      <c r="R707" s="172">
        <f>_xlfn.CEILING.MATH(SUM(I707:P707)*Q707)</f>
        <v/>
      </c>
      <c r="S707" s="173">
        <f>IF(S$3="YES",$R707*S$4/100,0)</f>
        <v/>
      </c>
      <c r="T707" s="173">
        <f>IF(T$3="YES",$R707*T$4/100,0)</f>
        <v/>
      </c>
      <c r="U707" s="173">
        <f>IF(U$3="YES",$R707*U$4/100,0)</f>
        <v/>
      </c>
      <c r="V707" s="173">
        <f>IF(V$3="YES",$R707*V$4/100,0)</f>
        <v/>
      </c>
      <c r="W707" s="173">
        <f>IF(W$3="YES",$R707*W$4/100,0)</f>
        <v/>
      </c>
      <c r="X707" s="173">
        <f>IF(X$3="YES",$R707*X$4/100,0)</f>
        <v/>
      </c>
      <c r="Y707" s="173">
        <f>IF(Y$3="YES",$R707*Y$4/100,0)</f>
        <v/>
      </c>
      <c r="Z707" s="173">
        <f>IF(Z$3="YES",$R707*Z$4/100,0)</f>
        <v/>
      </c>
      <c r="AA707" s="173">
        <f>IF(AA$3="YES",$R707*AA$4/100,0)</f>
        <v/>
      </c>
      <c r="AB707" s="173">
        <f>IF(AB$3="YES",$R707*AB$4/100,0)</f>
        <v/>
      </c>
      <c r="AC707" s="173">
        <f>$R707*AC$4/100</f>
        <v/>
      </c>
      <c r="AD707" s="172">
        <f>SUM(S707:AC707)</f>
        <v/>
      </c>
      <c r="AE707" s="172">
        <f>R707+AD707</f>
        <v/>
      </c>
      <c r="AF707" s="172">
        <f>IF(E707="Make",AE707,AE707/2)</f>
        <v/>
      </c>
      <c r="AG707" s="172">
        <f>((AF707-MOD(AF707,8))/8)+(IF(MOD(AF707,8)=0,0,IF(MOD(AF707,8)&gt;4,1,0.5)))</f>
        <v/>
      </c>
      <c r="AH707" s="174" t="n"/>
      <c r="AI707" s="174" t="n"/>
      <c r="AJ707" s="175">
        <f>ROUNDUP((AH707+AI707+AG707)/3,0)</f>
        <v/>
      </c>
      <c r="AK707" s="47" t="n"/>
    </row>
    <row r="708" ht="15" customHeight="1">
      <c r="A708" s="83" t="n"/>
      <c r="B708" s="49" t="n"/>
      <c r="C708" s="49" t="n"/>
      <c r="D708" s="49" t="n"/>
      <c r="E708" s="43" t="n"/>
      <c r="F708" s="43" t="n"/>
      <c r="G708" s="44" t="n"/>
      <c r="H708" s="45" t="n"/>
      <c r="I708" s="171" t="n"/>
      <c r="J708" s="171" t="n"/>
      <c r="K708" s="171" t="n"/>
      <c r="L708" s="171" t="n"/>
      <c r="M708" s="171" t="n"/>
      <c r="N708" s="171" t="n"/>
      <c r="O708" s="171" t="n"/>
      <c r="P708" s="171" t="n"/>
      <c r="Q708" s="171" t="n"/>
      <c r="R708" s="172">
        <f>_xlfn.CEILING.MATH(SUM(I708:P708)*Q708)</f>
        <v/>
      </c>
      <c r="S708" s="173">
        <f>IF(S$3="YES",$R708*S$4/100,0)</f>
        <v/>
      </c>
      <c r="T708" s="173">
        <f>IF(T$3="YES",$R708*T$4/100,0)</f>
        <v/>
      </c>
      <c r="U708" s="173">
        <f>IF(U$3="YES",$R708*U$4/100,0)</f>
        <v/>
      </c>
      <c r="V708" s="173">
        <f>IF(V$3="YES",$R708*V$4/100,0)</f>
        <v/>
      </c>
      <c r="W708" s="173">
        <f>IF(W$3="YES",$R708*W$4/100,0)</f>
        <v/>
      </c>
      <c r="X708" s="173">
        <f>IF(X$3="YES",$R708*X$4/100,0)</f>
        <v/>
      </c>
      <c r="Y708" s="173">
        <f>IF(Y$3="YES",$R708*Y$4/100,0)</f>
        <v/>
      </c>
      <c r="Z708" s="173">
        <f>IF(Z$3="YES",$R708*Z$4/100,0)</f>
        <v/>
      </c>
      <c r="AA708" s="173">
        <f>IF(AA$3="YES",$R708*AA$4/100,0)</f>
        <v/>
      </c>
      <c r="AB708" s="173">
        <f>IF(AB$3="YES",$R708*AB$4/100,0)</f>
        <v/>
      </c>
      <c r="AC708" s="173">
        <f>$R708*AC$4/100</f>
        <v/>
      </c>
      <c r="AD708" s="172">
        <f>SUM(S708:AC708)</f>
        <v/>
      </c>
      <c r="AE708" s="172">
        <f>R708+AD708</f>
        <v/>
      </c>
      <c r="AF708" s="172">
        <f>IF(E708="Make",AE708,AE708/2)</f>
        <v/>
      </c>
      <c r="AG708" s="172">
        <f>((AF708-MOD(AF708,8))/8)+(IF(MOD(AF708,8)=0,0,IF(MOD(AF708,8)&gt;4,1,0.5)))</f>
        <v/>
      </c>
      <c r="AH708" s="174" t="n"/>
      <c r="AI708" s="174" t="n"/>
      <c r="AJ708" s="175">
        <f>ROUNDUP((AH708+AI708+AG708)/3,0)</f>
        <v/>
      </c>
      <c r="AK708" s="47" t="n"/>
    </row>
    <row r="709" ht="15" customHeight="1">
      <c r="A709" s="83" t="n"/>
      <c r="B709" s="49" t="n"/>
      <c r="C709" s="49" t="n"/>
      <c r="D709" s="49" t="n"/>
      <c r="E709" s="43" t="n"/>
      <c r="F709" s="43" t="n"/>
      <c r="G709" s="44" t="n"/>
      <c r="H709" s="45" t="n"/>
      <c r="I709" s="171" t="n"/>
      <c r="J709" s="171" t="n"/>
      <c r="K709" s="171" t="n"/>
      <c r="L709" s="171" t="n"/>
      <c r="M709" s="171" t="n"/>
      <c r="N709" s="171" t="n"/>
      <c r="O709" s="171" t="n"/>
      <c r="P709" s="171" t="n"/>
      <c r="Q709" s="171" t="n"/>
      <c r="R709" s="172">
        <f>_xlfn.CEILING.MATH(SUM(I709:P709)*Q709)</f>
        <v/>
      </c>
      <c r="S709" s="173">
        <f>IF(S$3="YES",$R709*S$4/100,0)</f>
        <v/>
      </c>
      <c r="T709" s="173">
        <f>IF(T$3="YES",$R709*T$4/100,0)</f>
        <v/>
      </c>
      <c r="U709" s="173">
        <f>IF(U$3="YES",$R709*U$4/100,0)</f>
        <v/>
      </c>
      <c r="V709" s="173">
        <f>IF(V$3="YES",$R709*V$4/100,0)</f>
        <v/>
      </c>
      <c r="W709" s="173">
        <f>IF(W$3="YES",$R709*W$4/100,0)</f>
        <v/>
      </c>
      <c r="X709" s="173">
        <f>IF(X$3="YES",$R709*X$4/100,0)</f>
        <v/>
      </c>
      <c r="Y709" s="173">
        <f>IF(Y$3="YES",$R709*Y$4/100,0)</f>
        <v/>
      </c>
      <c r="Z709" s="173">
        <f>IF(Z$3="YES",$R709*Z$4/100,0)</f>
        <v/>
      </c>
      <c r="AA709" s="173">
        <f>IF(AA$3="YES",$R709*AA$4/100,0)</f>
        <v/>
      </c>
      <c r="AB709" s="173">
        <f>IF(AB$3="YES",$R709*AB$4/100,0)</f>
        <v/>
      </c>
      <c r="AC709" s="173">
        <f>$R709*AC$4/100</f>
        <v/>
      </c>
      <c r="AD709" s="172">
        <f>SUM(S709:AC709)</f>
        <v/>
      </c>
      <c r="AE709" s="172">
        <f>R709+AD709</f>
        <v/>
      </c>
      <c r="AF709" s="172">
        <f>IF(E709="Make",AE709,AE709/2)</f>
        <v/>
      </c>
      <c r="AG709" s="172">
        <f>((AF709-MOD(AF709,8))/8)+(IF(MOD(AF709,8)=0,0,IF(MOD(AF709,8)&gt;4,1,0.5)))</f>
        <v/>
      </c>
      <c r="AH709" s="174" t="n"/>
      <c r="AI709" s="174" t="n"/>
      <c r="AJ709" s="175">
        <f>ROUNDUP((AH709+AI709+AG709)/3,0)</f>
        <v/>
      </c>
      <c r="AK709" s="47" t="n"/>
    </row>
    <row r="710" ht="15" customHeight="1">
      <c r="A710" s="83" t="n"/>
      <c r="B710" s="49" t="n"/>
      <c r="C710" s="49" t="n"/>
      <c r="D710" s="49" t="n"/>
      <c r="E710" s="43" t="n"/>
      <c r="F710" s="43" t="n"/>
      <c r="G710" s="44" t="n"/>
      <c r="H710" s="45" t="n"/>
      <c r="I710" s="171" t="n"/>
      <c r="J710" s="171" t="n"/>
      <c r="K710" s="171" t="n"/>
      <c r="L710" s="171" t="n"/>
      <c r="M710" s="171" t="n"/>
      <c r="N710" s="171" t="n"/>
      <c r="O710" s="171" t="n"/>
      <c r="P710" s="171" t="n"/>
      <c r="Q710" s="171" t="n"/>
      <c r="R710" s="172">
        <f>_xlfn.CEILING.MATH(SUM(I710:P710)*Q710)</f>
        <v/>
      </c>
      <c r="S710" s="173">
        <f>IF(S$3="YES",$R710*S$4/100,0)</f>
        <v/>
      </c>
      <c r="T710" s="173">
        <f>IF(T$3="YES",$R710*T$4/100,0)</f>
        <v/>
      </c>
      <c r="U710" s="173">
        <f>IF(U$3="YES",$R710*U$4/100,0)</f>
        <v/>
      </c>
      <c r="V710" s="173">
        <f>IF(V$3="YES",$R710*V$4/100,0)</f>
        <v/>
      </c>
      <c r="W710" s="173">
        <f>IF(W$3="YES",$R710*W$4/100,0)</f>
        <v/>
      </c>
      <c r="X710" s="173">
        <f>IF(X$3="YES",$R710*X$4/100,0)</f>
        <v/>
      </c>
      <c r="Y710" s="173">
        <f>IF(Y$3="YES",$R710*Y$4/100,0)</f>
        <v/>
      </c>
      <c r="Z710" s="173">
        <f>IF(Z$3="YES",$R710*Z$4/100,0)</f>
        <v/>
      </c>
      <c r="AA710" s="173">
        <f>IF(AA$3="YES",$R710*AA$4/100,0)</f>
        <v/>
      </c>
      <c r="AB710" s="173">
        <f>IF(AB$3="YES",$R710*AB$4/100,0)</f>
        <v/>
      </c>
      <c r="AC710" s="173">
        <f>$R710*AC$4/100</f>
        <v/>
      </c>
      <c r="AD710" s="172">
        <f>SUM(S710:AC710)</f>
        <v/>
      </c>
      <c r="AE710" s="172">
        <f>R710+AD710</f>
        <v/>
      </c>
      <c r="AF710" s="172">
        <f>IF(E710="Make",AE710,AE710/2)</f>
        <v/>
      </c>
      <c r="AG710" s="172">
        <f>((AF710-MOD(AF710,8))/8)+(IF(MOD(AF710,8)=0,0,IF(MOD(AF710,8)&gt;4,1,0.5)))</f>
        <v/>
      </c>
      <c r="AH710" s="174" t="n"/>
      <c r="AI710" s="174" t="n"/>
      <c r="AJ710" s="175">
        <f>ROUNDUP((AH710+AI710+AG710)/3,0)</f>
        <v/>
      </c>
      <c r="AK710" s="47" t="n"/>
    </row>
    <row r="711" ht="15" customHeight="1">
      <c r="A711" s="83" t="n"/>
      <c r="B711" s="49" t="n"/>
      <c r="C711" s="49" t="n"/>
      <c r="D711" s="49" t="n"/>
      <c r="E711" s="43" t="n"/>
      <c r="F711" s="43" t="n"/>
      <c r="G711" s="44" t="n"/>
      <c r="H711" s="45" t="n"/>
      <c r="I711" s="171" t="n"/>
      <c r="J711" s="171" t="n"/>
      <c r="K711" s="171" t="n"/>
      <c r="L711" s="171" t="n"/>
      <c r="M711" s="171" t="n"/>
      <c r="N711" s="171" t="n"/>
      <c r="O711" s="171" t="n"/>
      <c r="P711" s="171" t="n"/>
      <c r="Q711" s="171" t="n"/>
      <c r="R711" s="172">
        <f>_xlfn.CEILING.MATH(SUM(I711:P711)*Q711)</f>
        <v/>
      </c>
      <c r="S711" s="173">
        <f>IF(S$3="YES",$R711*S$4/100,0)</f>
        <v/>
      </c>
      <c r="T711" s="173">
        <f>IF(T$3="YES",$R711*T$4/100,0)</f>
        <v/>
      </c>
      <c r="U711" s="173">
        <f>IF(U$3="YES",$R711*U$4/100,0)</f>
        <v/>
      </c>
      <c r="V711" s="173">
        <f>IF(V$3="YES",$R711*V$4/100,0)</f>
        <v/>
      </c>
      <c r="W711" s="173">
        <f>IF(W$3="YES",$R711*W$4/100,0)</f>
        <v/>
      </c>
      <c r="X711" s="173">
        <f>IF(X$3="YES",$R711*X$4/100,0)</f>
        <v/>
      </c>
      <c r="Y711" s="173">
        <f>IF(Y$3="YES",$R711*Y$4/100,0)</f>
        <v/>
      </c>
      <c r="Z711" s="173">
        <f>IF(Z$3="YES",$R711*Z$4/100,0)</f>
        <v/>
      </c>
      <c r="AA711" s="173">
        <f>IF(AA$3="YES",$R711*AA$4/100,0)</f>
        <v/>
      </c>
      <c r="AB711" s="173">
        <f>IF(AB$3="YES",$R711*AB$4/100,0)</f>
        <v/>
      </c>
      <c r="AC711" s="173">
        <f>$R711*AC$4/100</f>
        <v/>
      </c>
      <c r="AD711" s="172">
        <f>SUM(S711:AC711)</f>
        <v/>
      </c>
      <c r="AE711" s="172">
        <f>R711+AD711</f>
        <v/>
      </c>
      <c r="AF711" s="172">
        <f>IF(E711="Make",AE711,AE711/2)</f>
        <v/>
      </c>
      <c r="AG711" s="172">
        <f>((AF711-MOD(AF711,8))/8)+(IF(MOD(AF711,8)=0,0,IF(MOD(AF711,8)&gt;4,1,0.5)))</f>
        <v/>
      </c>
      <c r="AH711" s="174" t="n"/>
      <c r="AI711" s="174" t="n"/>
      <c r="AJ711" s="175">
        <f>ROUNDUP((AH711+AI711+AG711)/3,0)</f>
        <v/>
      </c>
      <c r="AK711" s="47" t="n"/>
    </row>
    <row r="712" ht="15" customHeight="1">
      <c r="A712" s="83" t="n"/>
      <c r="B712" s="49" t="n"/>
      <c r="C712" s="49" t="n"/>
      <c r="D712" s="49" t="n"/>
      <c r="E712" s="43" t="n"/>
      <c r="F712" s="43" t="n"/>
      <c r="G712" s="44" t="n"/>
      <c r="H712" s="45" t="n"/>
      <c r="I712" s="171" t="n"/>
      <c r="J712" s="171" t="n"/>
      <c r="K712" s="171" t="n"/>
      <c r="L712" s="171" t="n"/>
      <c r="M712" s="171" t="n"/>
      <c r="N712" s="171" t="n"/>
      <c r="O712" s="171" t="n"/>
      <c r="P712" s="171" t="n"/>
      <c r="Q712" s="171" t="n"/>
      <c r="R712" s="172">
        <f>_xlfn.CEILING.MATH(SUM(I712:P712)*Q712)</f>
        <v/>
      </c>
      <c r="S712" s="173">
        <f>IF(S$3="YES",$R712*S$4/100,0)</f>
        <v/>
      </c>
      <c r="T712" s="173">
        <f>IF(T$3="YES",$R712*T$4/100,0)</f>
        <v/>
      </c>
      <c r="U712" s="173">
        <f>IF(U$3="YES",$R712*U$4/100,0)</f>
        <v/>
      </c>
      <c r="V712" s="173">
        <f>IF(V$3="YES",$R712*V$4/100,0)</f>
        <v/>
      </c>
      <c r="W712" s="173">
        <f>IF(W$3="YES",$R712*W$4/100,0)</f>
        <v/>
      </c>
      <c r="X712" s="173">
        <f>IF(X$3="YES",$R712*X$4/100,0)</f>
        <v/>
      </c>
      <c r="Y712" s="173">
        <f>IF(Y$3="YES",$R712*Y$4/100,0)</f>
        <v/>
      </c>
      <c r="Z712" s="173">
        <f>IF(Z$3="YES",$R712*Z$4/100,0)</f>
        <v/>
      </c>
      <c r="AA712" s="173">
        <f>IF(AA$3="YES",$R712*AA$4/100,0)</f>
        <v/>
      </c>
      <c r="AB712" s="173">
        <f>IF(AB$3="YES",$R712*AB$4/100,0)</f>
        <v/>
      </c>
      <c r="AC712" s="173">
        <f>$R712*AC$4/100</f>
        <v/>
      </c>
      <c r="AD712" s="172">
        <f>SUM(S712:AC712)</f>
        <v/>
      </c>
      <c r="AE712" s="172">
        <f>R712+AD712</f>
        <v/>
      </c>
      <c r="AF712" s="172">
        <f>IF(E712="Make",AE712,AE712/2)</f>
        <v/>
      </c>
      <c r="AG712" s="172">
        <f>((AF712-MOD(AF712,8))/8)+(IF(MOD(AF712,8)=0,0,IF(MOD(AF712,8)&gt;4,1,0.5)))</f>
        <v/>
      </c>
      <c r="AH712" s="174" t="n"/>
      <c r="AI712" s="174" t="n"/>
      <c r="AJ712" s="175">
        <f>ROUNDUP((AH712+AI712+AG712)/3,0)</f>
        <v/>
      </c>
      <c r="AK712" s="47" t="n"/>
    </row>
    <row r="713" ht="15" customHeight="1">
      <c r="A713" s="83" t="n"/>
      <c r="B713" s="49" t="n"/>
      <c r="C713" s="49" t="n"/>
      <c r="D713" s="49" t="n"/>
      <c r="E713" s="43" t="n"/>
      <c r="F713" s="43" t="n"/>
      <c r="G713" s="44" t="n"/>
      <c r="H713" s="45" t="n"/>
      <c r="I713" s="171" t="n"/>
      <c r="J713" s="171" t="n"/>
      <c r="K713" s="171" t="n"/>
      <c r="L713" s="171" t="n"/>
      <c r="M713" s="171" t="n"/>
      <c r="N713" s="171" t="n"/>
      <c r="O713" s="171" t="n"/>
      <c r="P713" s="171" t="n"/>
      <c r="Q713" s="171" t="n"/>
      <c r="R713" s="172">
        <f>_xlfn.CEILING.MATH(SUM(I713:P713)*Q713)</f>
        <v/>
      </c>
      <c r="S713" s="173">
        <f>IF(S$3="YES",$R713*S$4/100,0)</f>
        <v/>
      </c>
      <c r="T713" s="173">
        <f>IF(T$3="YES",$R713*T$4/100,0)</f>
        <v/>
      </c>
      <c r="U713" s="173">
        <f>IF(U$3="YES",$R713*U$4/100,0)</f>
        <v/>
      </c>
      <c r="V713" s="173">
        <f>IF(V$3="YES",$R713*V$4/100,0)</f>
        <v/>
      </c>
      <c r="W713" s="173">
        <f>IF(W$3="YES",$R713*W$4/100,0)</f>
        <v/>
      </c>
      <c r="X713" s="173">
        <f>IF(X$3="YES",$R713*X$4/100,0)</f>
        <v/>
      </c>
      <c r="Y713" s="173">
        <f>IF(Y$3="YES",$R713*Y$4/100,0)</f>
        <v/>
      </c>
      <c r="Z713" s="173">
        <f>IF(Z$3="YES",$R713*Z$4/100,0)</f>
        <v/>
      </c>
      <c r="AA713" s="173">
        <f>IF(AA$3="YES",$R713*AA$4/100,0)</f>
        <v/>
      </c>
      <c r="AB713" s="173">
        <f>IF(AB$3="YES",$R713*AB$4/100,0)</f>
        <v/>
      </c>
      <c r="AC713" s="173">
        <f>$R713*AC$4/100</f>
        <v/>
      </c>
      <c r="AD713" s="172">
        <f>SUM(S713:AC713)</f>
        <v/>
      </c>
      <c r="AE713" s="172">
        <f>R713+AD713</f>
        <v/>
      </c>
      <c r="AF713" s="172">
        <f>IF(E713="Make",AE713,AE713/2)</f>
        <v/>
      </c>
      <c r="AG713" s="172">
        <f>((AF713-MOD(AF713,8))/8)+(IF(MOD(AF713,8)=0,0,IF(MOD(AF713,8)&gt;4,1,0.5)))</f>
        <v/>
      </c>
      <c r="AH713" s="174" t="n"/>
      <c r="AI713" s="174" t="n"/>
      <c r="AJ713" s="175">
        <f>ROUNDUP((AH713+AI713+AG713)/3,0)</f>
        <v/>
      </c>
      <c r="AK713" s="47" t="n"/>
    </row>
    <row r="714" ht="15" customHeight="1">
      <c r="A714" s="83" t="n"/>
      <c r="B714" s="49" t="n"/>
      <c r="C714" s="49" t="n"/>
      <c r="D714" s="49" t="n"/>
      <c r="E714" s="43" t="n"/>
      <c r="F714" s="43" t="n"/>
      <c r="G714" s="44" t="n"/>
      <c r="H714" s="45" t="n"/>
      <c r="I714" s="171" t="n"/>
      <c r="J714" s="171" t="n"/>
      <c r="K714" s="171" t="n"/>
      <c r="L714" s="171" t="n"/>
      <c r="M714" s="171" t="n"/>
      <c r="N714" s="171" t="n"/>
      <c r="O714" s="171" t="n"/>
      <c r="P714" s="171" t="n"/>
      <c r="Q714" s="171" t="n"/>
      <c r="R714" s="172">
        <f>_xlfn.CEILING.MATH(SUM(I714:P714)*Q714)</f>
        <v/>
      </c>
      <c r="S714" s="173">
        <f>IF(S$3="YES",$R714*S$4/100,0)</f>
        <v/>
      </c>
      <c r="T714" s="173">
        <f>IF(T$3="YES",$R714*T$4/100,0)</f>
        <v/>
      </c>
      <c r="U714" s="173">
        <f>IF(U$3="YES",$R714*U$4/100,0)</f>
        <v/>
      </c>
      <c r="V714" s="173">
        <f>IF(V$3="YES",$R714*V$4/100,0)</f>
        <v/>
      </c>
      <c r="W714" s="173">
        <f>IF(W$3="YES",$R714*W$4/100,0)</f>
        <v/>
      </c>
      <c r="X714" s="173">
        <f>IF(X$3="YES",$R714*X$4/100,0)</f>
        <v/>
      </c>
      <c r="Y714" s="173">
        <f>IF(Y$3="YES",$R714*Y$4/100,0)</f>
        <v/>
      </c>
      <c r="Z714" s="173">
        <f>IF(Z$3="YES",$R714*Z$4/100,0)</f>
        <v/>
      </c>
      <c r="AA714" s="173">
        <f>IF(AA$3="YES",$R714*AA$4/100,0)</f>
        <v/>
      </c>
      <c r="AB714" s="173">
        <f>IF(AB$3="YES",$R714*AB$4/100,0)</f>
        <v/>
      </c>
      <c r="AC714" s="173">
        <f>$R714*AC$4/100</f>
        <v/>
      </c>
      <c r="AD714" s="172">
        <f>SUM(S714:AC714)</f>
        <v/>
      </c>
      <c r="AE714" s="172">
        <f>R714+AD714</f>
        <v/>
      </c>
      <c r="AF714" s="172">
        <f>IF(E714="Make",AE714,AE714/2)</f>
        <v/>
      </c>
      <c r="AG714" s="172">
        <f>((AF714-MOD(AF714,8))/8)+(IF(MOD(AF714,8)=0,0,IF(MOD(AF714,8)&gt;4,1,0.5)))</f>
        <v/>
      </c>
      <c r="AH714" s="174" t="n"/>
      <c r="AI714" s="174" t="n"/>
      <c r="AJ714" s="175">
        <f>ROUNDUP((AH714+AI714+AG714)/3,0)</f>
        <v/>
      </c>
      <c r="AK714" s="47" t="n"/>
    </row>
    <row r="715" ht="15" customHeight="1">
      <c r="A715" s="83" t="n"/>
      <c r="B715" s="49" t="n"/>
      <c r="C715" s="49" t="n"/>
      <c r="D715" s="49" t="n"/>
      <c r="E715" s="43" t="n"/>
      <c r="F715" s="43" t="n"/>
      <c r="G715" s="44" t="n"/>
      <c r="H715" s="45" t="n"/>
      <c r="I715" s="171" t="n"/>
      <c r="J715" s="171" t="n"/>
      <c r="K715" s="171" t="n"/>
      <c r="L715" s="171" t="n"/>
      <c r="M715" s="171" t="n"/>
      <c r="N715" s="171" t="n"/>
      <c r="O715" s="171" t="n"/>
      <c r="P715" s="171" t="n"/>
      <c r="Q715" s="171" t="n"/>
      <c r="R715" s="172">
        <f>_xlfn.CEILING.MATH(SUM(I715:P715)*Q715)</f>
        <v/>
      </c>
      <c r="S715" s="173">
        <f>IF(S$3="YES",$R715*S$4/100,0)</f>
        <v/>
      </c>
      <c r="T715" s="173">
        <f>IF(T$3="YES",$R715*T$4/100,0)</f>
        <v/>
      </c>
      <c r="U715" s="173">
        <f>IF(U$3="YES",$R715*U$4/100,0)</f>
        <v/>
      </c>
      <c r="V715" s="173">
        <f>IF(V$3="YES",$R715*V$4/100,0)</f>
        <v/>
      </c>
      <c r="W715" s="173">
        <f>IF(W$3="YES",$R715*W$4/100,0)</f>
        <v/>
      </c>
      <c r="X715" s="173">
        <f>IF(X$3="YES",$R715*X$4/100,0)</f>
        <v/>
      </c>
      <c r="Y715" s="173">
        <f>IF(Y$3="YES",$R715*Y$4/100,0)</f>
        <v/>
      </c>
      <c r="Z715" s="173">
        <f>IF(Z$3="YES",$R715*Z$4/100,0)</f>
        <v/>
      </c>
      <c r="AA715" s="173">
        <f>IF(AA$3="YES",$R715*AA$4/100,0)</f>
        <v/>
      </c>
      <c r="AB715" s="173">
        <f>IF(AB$3="YES",$R715*AB$4/100,0)</f>
        <v/>
      </c>
      <c r="AC715" s="173">
        <f>$R715*AC$4/100</f>
        <v/>
      </c>
      <c r="AD715" s="172">
        <f>SUM(S715:AC715)</f>
        <v/>
      </c>
      <c r="AE715" s="172">
        <f>R715+AD715</f>
        <v/>
      </c>
      <c r="AF715" s="172">
        <f>IF(E715="Make",AE715,AE715/2)</f>
        <v/>
      </c>
      <c r="AG715" s="172">
        <f>((AF715-MOD(AF715,8))/8)+(IF(MOD(AF715,8)=0,0,IF(MOD(AF715,8)&gt;4,1,0.5)))</f>
        <v/>
      </c>
      <c r="AH715" s="174" t="n"/>
      <c r="AI715" s="174" t="n"/>
      <c r="AJ715" s="175">
        <f>ROUNDUP((AH715+AI715+AG715)/3,0)</f>
        <v/>
      </c>
      <c r="AK715" s="47" t="n"/>
    </row>
    <row r="716" ht="15" customHeight="1">
      <c r="A716" s="83" t="n"/>
      <c r="B716" s="49" t="n"/>
      <c r="C716" s="49" t="n"/>
      <c r="D716" s="49" t="n"/>
      <c r="E716" s="43" t="n"/>
      <c r="F716" s="43" t="n"/>
      <c r="G716" s="44" t="n"/>
      <c r="H716" s="45" t="n"/>
      <c r="I716" s="171" t="n"/>
      <c r="J716" s="171" t="n"/>
      <c r="K716" s="171" t="n"/>
      <c r="L716" s="171" t="n"/>
      <c r="M716" s="171" t="n"/>
      <c r="N716" s="171" t="n"/>
      <c r="O716" s="171" t="n"/>
      <c r="P716" s="171" t="n"/>
      <c r="Q716" s="171" t="n"/>
      <c r="R716" s="172">
        <f>_xlfn.CEILING.MATH(SUM(I716:P716)*Q716)</f>
        <v/>
      </c>
      <c r="S716" s="173">
        <f>IF(S$3="YES",$R716*S$4/100,0)</f>
        <v/>
      </c>
      <c r="T716" s="173">
        <f>IF(T$3="YES",$R716*T$4/100,0)</f>
        <v/>
      </c>
      <c r="U716" s="173">
        <f>IF(U$3="YES",$R716*U$4/100,0)</f>
        <v/>
      </c>
      <c r="V716" s="173">
        <f>IF(V$3="YES",$R716*V$4/100,0)</f>
        <v/>
      </c>
      <c r="W716" s="173">
        <f>IF(W$3="YES",$R716*W$4/100,0)</f>
        <v/>
      </c>
      <c r="X716" s="173">
        <f>IF(X$3="YES",$R716*X$4/100,0)</f>
        <v/>
      </c>
      <c r="Y716" s="173">
        <f>IF(Y$3="YES",$R716*Y$4/100,0)</f>
        <v/>
      </c>
      <c r="Z716" s="173">
        <f>IF(Z$3="YES",$R716*Z$4/100,0)</f>
        <v/>
      </c>
      <c r="AA716" s="173">
        <f>IF(AA$3="YES",$R716*AA$4/100,0)</f>
        <v/>
      </c>
      <c r="AB716" s="173">
        <f>IF(AB$3="YES",$R716*AB$4/100,0)</f>
        <v/>
      </c>
      <c r="AC716" s="173">
        <f>$R716*AC$4/100</f>
        <v/>
      </c>
      <c r="AD716" s="172">
        <f>SUM(S716:AC716)</f>
        <v/>
      </c>
      <c r="AE716" s="172">
        <f>R716+AD716</f>
        <v/>
      </c>
      <c r="AF716" s="172">
        <f>IF(E716="Make",AE716,AE716/2)</f>
        <v/>
      </c>
      <c r="AG716" s="172">
        <f>((AF716-MOD(AF716,8))/8)+(IF(MOD(AF716,8)=0,0,IF(MOD(AF716,8)&gt;4,1,0.5)))</f>
        <v/>
      </c>
      <c r="AH716" s="174" t="n"/>
      <c r="AI716" s="174" t="n"/>
      <c r="AJ716" s="175">
        <f>ROUNDUP((AH716+AI716+AG716)/3,0)</f>
        <v/>
      </c>
      <c r="AK716" s="47" t="n"/>
    </row>
    <row r="717" ht="15" customHeight="1">
      <c r="A717" s="83" t="n"/>
      <c r="B717" s="49" t="n"/>
      <c r="C717" s="49" t="n"/>
      <c r="D717" s="49" t="n"/>
      <c r="E717" s="43" t="n"/>
      <c r="F717" s="43" t="n"/>
      <c r="G717" s="44" t="n"/>
      <c r="H717" s="45" t="n"/>
      <c r="I717" s="171" t="n"/>
      <c r="J717" s="171" t="n"/>
      <c r="K717" s="171" t="n"/>
      <c r="L717" s="171" t="n"/>
      <c r="M717" s="171" t="n"/>
      <c r="N717" s="171" t="n"/>
      <c r="O717" s="171" t="n"/>
      <c r="P717" s="171" t="n"/>
      <c r="Q717" s="171" t="n"/>
      <c r="R717" s="172">
        <f>_xlfn.CEILING.MATH(SUM(I717:P717)*Q717)</f>
        <v/>
      </c>
      <c r="S717" s="173">
        <f>IF(S$3="YES",$R717*S$4/100,0)</f>
        <v/>
      </c>
      <c r="T717" s="173">
        <f>IF(T$3="YES",$R717*T$4/100,0)</f>
        <v/>
      </c>
      <c r="U717" s="173">
        <f>IF(U$3="YES",$R717*U$4/100,0)</f>
        <v/>
      </c>
      <c r="V717" s="173">
        <f>IF(V$3="YES",$R717*V$4/100,0)</f>
        <v/>
      </c>
      <c r="W717" s="173">
        <f>IF(W$3="YES",$R717*W$4/100,0)</f>
        <v/>
      </c>
      <c r="X717" s="173">
        <f>IF(X$3="YES",$R717*X$4/100,0)</f>
        <v/>
      </c>
      <c r="Y717" s="173">
        <f>IF(Y$3="YES",$R717*Y$4/100,0)</f>
        <v/>
      </c>
      <c r="Z717" s="173">
        <f>IF(Z$3="YES",$R717*Z$4/100,0)</f>
        <v/>
      </c>
      <c r="AA717" s="173">
        <f>IF(AA$3="YES",$R717*AA$4/100,0)</f>
        <v/>
      </c>
      <c r="AB717" s="173">
        <f>IF(AB$3="YES",$R717*AB$4/100,0)</f>
        <v/>
      </c>
      <c r="AC717" s="173">
        <f>$R717*AC$4/100</f>
        <v/>
      </c>
      <c r="AD717" s="172">
        <f>SUM(S717:AC717)</f>
        <v/>
      </c>
      <c r="AE717" s="172">
        <f>R717+AD717</f>
        <v/>
      </c>
      <c r="AF717" s="172">
        <f>IF(E717="Make",AE717,AE717/2)</f>
        <v/>
      </c>
      <c r="AG717" s="172">
        <f>((AF717-MOD(AF717,8))/8)+(IF(MOD(AF717,8)=0,0,IF(MOD(AF717,8)&gt;4,1,0.5)))</f>
        <v/>
      </c>
      <c r="AH717" s="174" t="n"/>
      <c r="AI717" s="174" t="n"/>
      <c r="AJ717" s="175">
        <f>ROUNDUP((AH717+AI717+AG717)/3,0)</f>
        <v/>
      </c>
      <c r="AK717" s="47" t="n"/>
    </row>
    <row r="718" ht="15" customHeight="1">
      <c r="A718" s="83" t="n"/>
      <c r="B718" s="49" t="n"/>
      <c r="C718" s="49" t="n"/>
      <c r="D718" s="49" t="n"/>
      <c r="E718" s="43" t="n"/>
      <c r="F718" s="43" t="n"/>
      <c r="G718" s="44" t="n"/>
      <c r="H718" s="45" t="n"/>
      <c r="I718" s="171" t="n"/>
      <c r="J718" s="171" t="n"/>
      <c r="K718" s="171" t="n"/>
      <c r="L718" s="171" t="n"/>
      <c r="M718" s="171" t="n"/>
      <c r="N718" s="171" t="n"/>
      <c r="O718" s="171" t="n"/>
      <c r="P718" s="171" t="n"/>
      <c r="Q718" s="171" t="n"/>
      <c r="R718" s="172">
        <f>_xlfn.CEILING.MATH(SUM(I718:P718)*Q718)</f>
        <v/>
      </c>
      <c r="S718" s="173">
        <f>IF(S$3="YES",$R718*S$4/100,0)</f>
        <v/>
      </c>
      <c r="T718" s="173">
        <f>IF(T$3="YES",$R718*T$4/100,0)</f>
        <v/>
      </c>
      <c r="U718" s="173">
        <f>IF(U$3="YES",$R718*U$4/100,0)</f>
        <v/>
      </c>
      <c r="V718" s="173">
        <f>IF(V$3="YES",$R718*V$4/100,0)</f>
        <v/>
      </c>
      <c r="W718" s="173">
        <f>IF(W$3="YES",$R718*W$4/100,0)</f>
        <v/>
      </c>
      <c r="X718" s="173">
        <f>IF(X$3="YES",$R718*X$4/100,0)</f>
        <v/>
      </c>
      <c r="Y718" s="173">
        <f>IF(Y$3="YES",$R718*Y$4/100,0)</f>
        <v/>
      </c>
      <c r="Z718" s="173">
        <f>IF(Z$3="YES",$R718*Z$4/100,0)</f>
        <v/>
      </c>
      <c r="AA718" s="173">
        <f>IF(AA$3="YES",$R718*AA$4/100,0)</f>
        <v/>
      </c>
      <c r="AB718" s="173">
        <f>IF(AB$3="YES",$R718*AB$4/100,0)</f>
        <v/>
      </c>
      <c r="AC718" s="173">
        <f>$R718*AC$4/100</f>
        <v/>
      </c>
      <c r="AD718" s="172">
        <f>SUM(S718:AC718)</f>
        <v/>
      </c>
      <c r="AE718" s="172">
        <f>R718+AD718</f>
        <v/>
      </c>
      <c r="AF718" s="172">
        <f>IF(E718="Make",AE718,AE718/2)</f>
        <v/>
      </c>
      <c r="AG718" s="172">
        <f>((AF718-MOD(AF718,8))/8)+(IF(MOD(AF718,8)=0,0,IF(MOD(AF718,8)&gt;4,1,0.5)))</f>
        <v/>
      </c>
      <c r="AH718" s="174" t="n"/>
      <c r="AI718" s="174" t="n"/>
      <c r="AJ718" s="175">
        <f>ROUNDUP((AH718+AI718+AG718)/3,0)</f>
        <v/>
      </c>
      <c r="AK718" s="47" t="n"/>
    </row>
    <row r="719" ht="15" customHeight="1">
      <c r="A719" s="83" t="n"/>
      <c r="B719" s="49" t="n"/>
      <c r="C719" s="49" t="n"/>
      <c r="D719" s="49" t="n"/>
      <c r="E719" s="43" t="n"/>
      <c r="F719" s="43" t="n"/>
      <c r="G719" s="44" t="n"/>
      <c r="H719" s="45" t="n"/>
      <c r="I719" s="171" t="n"/>
      <c r="J719" s="171" t="n"/>
      <c r="K719" s="171" t="n"/>
      <c r="L719" s="171" t="n"/>
      <c r="M719" s="171" t="n"/>
      <c r="N719" s="171" t="n"/>
      <c r="O719" s="171" t="n"/>
      <c r="P719" s="171" t="n"/>
      <c r="Q719" s="171" t="n"/>
      <c r="R719" s="172">
        <f>_xlfn.CEILING.MATH(SUM(I719:P719)*Q719)</f>
        <v/>
      </c>
      <c r="S719" s="173">
        <f>IF(S$3="YES",$R719*S$4/100,0)</f>
        <v/>
      </c>
      <c r="T719" s="173">
        <f>IF(T$3="YES",$R719*T$4/100,0)</f>
        <v/>
      </c>
      <c r="U719" s="173">
        <f>IF(U$3="YES",$R719*U$4/100,0)</f>
        <v/>
      </c>
      <c r="V719" s="173">
        <f>IF(V$3="YES",$R719*V$4/100,0)</f>
        <v/>
      </c>
      <c r="W719" s="173">
        <f>IF(W$3="YES",$R719*W$4/100,0)</f>
        <v/>
      </c>
      <c r="X719" s="173">
        <f>IF(X$3="YES",$R719*X$4/100,0)</f>
        <v/>
      </c>
      <c r="Y719" s="173">
        <f>IF(Y$3="YES",$R719*Y$4/100,0)</f>
        <v/>
      </c>
      <c r="Z719" s="173">
        <f>IF(Z$3="YES",$R719*Z$4/100,0)</f>
        <v/>
      </c>
      <c r="AA719" s="173">
        <f>IF(AA$3="YES",$R719*AA$4/100,0)</f>
        <v/>
      </c>
      <c r="AB719" s="173">
        <f>IF(AB$3="YES",$R719*AB$4/100,0)</f>
        <v/>
      </c>
      <c r="AC719" s="173">
        <f>$R719*AC$4/100</f>
        <v/>
      </c>
      <c r="AD719" s="172">
        <f>SUM(S719:AC719)</f>
        <v/>
      </c>
      <c r="AE719" s="172">
        <f>R719+AD719</f>
        <v/>
      </c>
      <c r="AF719" s="172">
        <f>IF(E719="Make",AE719,AE719/2)</f>
        <v/>
      </c>
      <c r="AG719" s="172">
        <f>((AF719-MOD(AF719,8))/8)+(IF(MOD(AF719,8)=0,0,IF(MOD(AF719,8)&gt;4,1,0.5)))</f>
        <v/>
      </c>
      <c r="AH719" s="174" t="n"/>
      <c r="AI719" s="174" t="n"/>
      <c r="AJ719" s="175">
        <f>ROUNDUP((AH719+AI719+AG719)/3,0)</f>
        <v/>
      </c>
      <c r="AK719" s="47" t="n"/>
    </row>
    <row r="720" ht="15" customHeight="1">
      <c r="A720" s="83" t="n"/>
      <c r="B720" s="49" t="n"/>
      <c r="C720" s="49" t="n"/>
      <c r="D720" s="49" t="n"/>
      <c r="E720" s="43" t="n"/>
      <c r="F720" s="43" t="n"/>
      <c r="G720" s="44" t="n"/>
      <c r="H720" s="45" t="n"/>
      <c r="I720" s="171" t="n"/>
      <c r="J720" s="171" t="n"/>
      <c r="K720" s="171" t="n"/>
      <c r="L720" s="171" t="n"/>
      <c r="M720" s="171" t="n"/>
      <c r="N720" s="171" t="n"/>
      <c r="O720" s="171" t="n"/>
      <c r="P720" s="171" t="n"/>
      <c r="Q720" s="171" t="n"/>
      <c r="R720" s="172">
        <f>_xlfn.CEILING.MATH(SUM(I720:P720)*Q720)</f>
        <v/>
      </c>
      <c r="S720" s="173">
        <f>IF(S$3="YES",$R720*S$4/100,0)</f>
        <v/>
      </c>
      <c r="T720" s="173">
        <f>IF(T$3="YES",$R720*T$4/100,0)</f>
        <v/>
      </c>
      <c r="U720" s="173">
        <f>IF(U$3="YES",$R720*U$4/100,0)</f>
        <v/>
      </c>
      <c r="V720" s="173">
        <f>IF(V$3="YES",$R720*V$4/100,0)</f>
        <v/>
      </c>
      <c r="W720" s="173">
        <f>IF(W$3="YES",$R720*W$4/100,0)</f>
        <v/>
      </c>
      <c r="X720" s="173">
        <f>IF(X$3="YES",$R720*X$4/100,0)</f>
        <v/>
      </c>
      <c r="Y720" s="173">
        <f>IF(Y$3="YES",$R720*Y$4/100,0)</f>
        <v/>
      </c>
      <c r="Z720" s="173">
        <f>IF(Z$3="YES",$R720*Z$4/100,0)</f>
        <v/>
      </c>
      <c r="AA720" s="173">
        <f>IF(AA$3="YES",$R720*AA$4/100,0)</f>
        <v/>
      </c>
      <c r="AB720" s="173">
        <f>IF(AB$3="YES",$R720*AB$4/100,0)</f>
        <v/>
      </c>
      <c r="AC720" s="173">
        <f>$R720*AC$4/100</f>
        <v/>
      </c>
      <c r="AD720" s="172">
        <f>SUM(S720:AC720)</f>
        <v/>
      </c>
      <c r="AE720" s="172">
        <f>R720+AD720</f>
        <v/>
      </c>
      <c r="AF720" s="172">
        <f>IF(E720="Make",AE720,AE720/2)</f>
        <v/>
      </c>
      <c r="AG720" s="172">
        <f>((AF720-MOD(AF720,8))/8)+(IF(MOD(AF720,8)=0,0,IF(MOD(AF720,8)&gt;4,1,0.5)))</f>
        <v/>
      </c>
      <c r="AH720" s="174" t="n"/>
      <c r="AI720" s="174" t="n"/>
      <c r="AJ720" s="175">
        <f>ROUNDUP((AH720+AI720+AG720)/3,0)</f>
        <v/>
      </c>
      <c r="AK720" s="47" t="n"/>
    </row>
    <row r="721" ht="15" customHeight="1">
      <c r="A721" s="83" t="n"/>
      <c r="B721" s="49" t="n"/>
      <c r="C721" s="49" t="n"/>
      <c r="D721" s="49" t="n"/>
      <c r="E721" s="43" t="n"/>
      <c r="F721" s="43" t="n"/>
      <c r="G721" s="44" t="n"/>
      <c r="H721" s="45" t="n"/>
      <c r="I721" s="171" t="n"/>
      <c r="J721" s="171" t="n"/>
      <c r="K721" s="171" t="n"/>
      <c r="L721" s="171" t="n"/>
      <c r="M721" s="171" t="n"/>
      <c r="N721" s="171" t="n"/>
      <c r="O721" s="171" t="n"/>
      <c r="P721" s="171" t="n"/>
      <c r="Q721" s="171" t="n"/>
      <c r="R721" s="172">
        <f>_xlfn.CEILING.MATH(SUM(I721:P721)*Q721)</f>
        <v/>
      </c>
      <c r="S721" s="173">
        <f>IF(S$3="YES",$R721*S$4/100,0)</f>
        <v/>
      </c>
      <c r="T721" s="173">
        <f>IF(T$3="YES",$R721*T$4/100,0)</f>
        <v/>
      </c>
      <c r="U721" s="173">
        <f>IF(U$3="YES",$R721*U$4/100,0)</f>
        <v/>
      </c>
      <c r="V721" s="173">
        <f>IF(V$3="YES",$R721*V$4/100,0)</f>
        <v/>
      </c>
      <c r="W721" s="173">
        <f>IF(W$3="YES",$R721*W$4/100,0)</f>
        <v/>
      </c>
      <c r="X721" s="173">
        <f>IF(X$3="YES",$R721*X$4/100,0)</f>
        <v/>
      </c>
      <c r="Y721" s="173">
        <f>IF(Y$3="YES",$R721*Y$4/100,0)</f>
        <v/>
      </c>
      <c r="Z721" s="173">
        <f>IF(Z$3="YES",$R721*Z$4/100,0)</f>
        <v/>
      </c>
      <c r="AA721" s="173">
        <f>IF(AA$3="YES",$R721*AA$4/100,0)</f>
        <v/>
      </c>
      <c r="AB721" s="173">
        <f>IF(AB$3="YES",$R721*AB$4/100,0)</f>
        <v/>
      </c>
      <c r="AC721" s="173">
        <f>$R721*AC$4/100</f>
        <v/>
      </c>
      <c r="AD721" s="172">
        <f>SUM(S721:AC721)</f>
        <v/>
      </c>
      <c r="AE721" s="172">
        <f>R721+AD721</f>
        <v/>
      </c>
      <c r="AF721" s="172">
        <f>IF(E721="Make",AE721,AE721/2)</f>
        <v/>
      </c>
      <c r="AG721" s="172">
        <f>((AF721-MOD(AF721,8))/8)+(IF(MOD(AF721,8)=0,0,IF(MOD(AF721,8)&gt;4,1,0.5)))</f>
        <v/>
      </c>
      <c r="AH721" s="174" t="n"/>
      <c r="AI721" s="174" t="n"/>
      <c r="AJ721" s="175">
        <f>ROUNDUP((AH721+AI721+AG721)/3,0)</f>
        <v/>
      </c>
      <c r="AK721" s="47" t="n"/>
    </row>
    <row r="722" ht="15" customHeight="1">
      <c r="A722" s="83" t="n"/>
      <c r="B722" s="49" t="n"/>
      <c r="C722" s="49" t="n"/>
      <c r="D722" s="49" t="n"/>
      <c r="E722" s="43" t="n"/>
      <c r="F722" s="43" t="n"/>
      <c r="G722" s="44" t="n"/>
      <c r="H722" s="45" t="n"/>
      <c r="I722" s="171" t="n"/>
      <c r="J722" s="171" t="n"/>
      <c r="K722" s="171" t="n"/>
      <c r="L722" s="171" t="n"/>
      <c r="M722" s="171" t="n"/>
      <c r="N722" s="171" t="n"/>
      <c r="O722" s="171" t="n"/>
      <c r="P722" s="171" t="n"/>
      <c r="Q722" s="171" t="n"/>
      <c r="R722" s="172">
        <f>_xlfn.CEILING.MATH(SUM(I722:P722)*Q722)</f>
        <v/>
      </c>
      <c r="S722" s="173">
        <f>IF(S$3="YES",$R722*S$4/100,0)</f>
        <v/>
      </c>
      <c r="T722" s="173">
        <f>IF(T$3="YES",$R722*T$4/100,0)</f>
        <v/>
      </c>
      <c r="U722" s="173">
        <f>IF(U$3="YES",$R722*U$4/100,0)</f>
        <v/>
      </c>
      <c r="V722" s="173">
        <f>IF(V$3="YES",$R722*V$4/100,0)</f>
        <v/>
      </c>
      <c r="W722" s="173">
        <f>IF(W$3="YES",$R722*W$4/100,0)</f>
        <v/>
      </c>
      <c r="X722" s="173">
        <f>IF(X$3="YES",$R722*X$4/100,0)</f>
        <v/>
      </c>
      <c r="Y722" s="173">
        <f>IF(Y$3="YES",$R722*Y$4/100,0)</f>
        <v/>
      </c>
      <c r="Z722" s="173">
        <f>IF(Z$3="YES",$R722*Z$4/100,0)</f>
        <v/>
      </c>
      <c r="AA722" s="173">
        <f>IF(AA$3="YES",$R722*AA$4/100,0)</f>
        <v/>
      </c>
      <c r="AB722" s="173">
        <f>IF(AB$3="YES",$R722*AB$4/100,0)</f>
        <v/>
      </c>
      <c r="AC722" s="173">
        <f>$R722*AC$4/100</f>
        <v/>
      </c>
      <c r="AD722" s="172">
        <f>SUM(S722:AC722)</f>
        <v/>
      </c>
      <c r="AE722" s="172">
        <f>R722+AD722</f>
        <v/>
      </c>
      <c r="AF722" s="172">
        <f>IF(E722="Make",AE722,AE722/2)</f>
        <v/>
      </c>
      <c r="AG722" s="172">
        <f>((AF722-MOD(AF722,8))/8)+(IF(MOD(AF722,8)=0,0,IF(MOD(AF722,8)&gt;4,1,0.5)))</f>
        <v/>
      </c>
      <c r="AH722" s="174" t="n"/>
      <c r="AI722" s="174" t="n"/>
      <c r="AJ722" s="175">
        <f>ROUNDUP((AH722+AI722+AG722)/3,0)</f>
        <v/>
      </c>
      <c r="AK722" s="47" t="n"/>
    </row>
    <row r="723" ht="15" customHeight="1">
      <c r="A723" s="83" t="n"/>
      <c r="B723" s="49" t="n"/>
      <c r="C723" s="49" t="n"/>
      <c r="D723" s="49" t="n"/>
      <c r="E723" s="43" t="n"/>
      <c r="F723" s="43" t="n"/>
      <c r="G723" s="44" t="n"/>
      <c r="H723" s="45" t="n"/>
      <c r="I723" s="171" t="n"/>
      <c r="J723" s="171" t="n"/>
      <c r="K723" s="171" t="n"/>
      <c r="L723" s="171" t="n"/>
      <c r="M723" s="171" t="n"/>
      <c r="N723" s="171" t="n"/>
      <c r="O723" s="171" t="n"/>
      <c r="P723" s="171" t="n"/>
      <c r="Q723" s="171" t="n"/>
      <c r="R723" s="172">
        <f>_xlfn.CEILING.MATH(SUM(I723:P723)*Q723)</f>
        <v/>
      </c>
      <c r="S723" s="173">
        <f>IF(S$3="YES",$R723*S$4/100,0)</f>
        <v/>
      </c>
      <c r="T723" s="173">
        <f>IF(T$3="YES",$R723*T$4/100,0)</f>
        <v/>
      </c>
      <c r="U723" s="173">
        <f>IF(U$3="YES",$R723*U$4/100,0)</f>
        <v/>
      </c>
      <c r="V723" s="173">
        <f>IF(V$3="YES",$R723*V$4/100,0)</f>
        <v/>
      </c>
      <c r="W723" s="173">
        <f>IF(W$3="YES",$R723*W$4/100,0)</f>
        <v/>
      </c>
      <c r="X723" s="173">
        <f>IF(X$3="YES",$R723*X$4/100,0)</f>
        <v/>
      </c>
      <c r="Y723" s="173">
        <f>IF(Y$3="YES",$R723*Y$4/100,0)</f>
        <v/>
      </c>
      <c r="Z723" s="173">
        <f>IF(Z$3="YES",$R723*Z$4/100,0)</f>
        <v/>
      </c>
      <c r="AA723" s="173">
        <f>IF(AA$3="YES",$R723*AA$4/100,0)</f>
        <v/>
      </c>
      <c r="AB723" s="173">
        <f>IF(AB$3="YES",$R723*AB$4/100,0)</f>
        <v/>
      </c>
      <c r="AC723" s="173">
        <f>$R723*AC$4/100</f>
        <v/>
      </c>
      <c r="AD723" s="172">
        <f>SUM(S723:AC723)</f>
        <v/>
      </c>
      <c r="AE723" s="172">
        <f>R723+AD723</f>
        <v/>
      </c>
      <c r="AF723" s="172">
        <f>IF(E723="Make",AE723,AE723/2)</f>
        <v/>
      </c>
      <c r="AG723" s="172">
        <f>((AF723-MOD(AF723,8))/8)+(IF(MOD(AF723,8)=0,0,IF(MOD(AF723,8)&gt;4,1,0.5)))</f>
        <v/>
      </c>
      <c r="AH723" s="174" t="n"/>
      <c r="AI723" s="174" t="n"/>
      <c r="AJ723" s="175">
        <f>ROUNDUP((AH723+AI723+AG723)/3,0)</f>
        <v/>
      </c>
      <c r="AK723" s="47" t="n"/>
    </row>
    <row r="724" ht="15" customHeight="1">
      <c r="A724" s="83" t="n"/>
      <c r="B724" s="49" t="n"/>
      <c r="C724" s="49" t="n"/>
      <c r="D724" s="49" t="n"/>
      <c r="E724" s="43" t="n"/>
      <c r="F724" s="43" t="n"/>
      <c r="G724" s="44" t="n"/>
      <c r="H724" s="45" t="n"/>
      <c r="I724" s="171" t="n"/>
      <c r="J724" s="171" t="n"/>
      <c r="K724" s="171" t="n"/>
      <c r="L724" s="171" t="n"/>
      <c r="M724" s="171" t="n"/>
      <c r="N724" s="171" t="n"/>
      <c r="O724" s="171" t="n"/>
      <c r="P724" s="171" t="n"/>
      <c r="Q724" s="171" t="n"/>
      <c r="R724" s="172">
        <f>_xlfn.CEILING.MATH(SUM(I724:P724)*Q724)</f>
        <v/>
      </c>
      <c r="S724" s="173">
        <f>IF(S$3="YES",$R724*S$4/100,0)</f>
        <v/>
      </c>
      <c r="T724" s="173">
        <f>IF(T$3="YES",$R724*T$4/100,0)</f>
        <v/>
      </c>
      <c r="U724" s="173">
        <f>IF(U$3="YES",$R724*U$4/100,0)</f>
        <v/>
      </c>
      <c r="V724" s="173">
        <f>IF(V$3="YES",$R724*V$4/100,0)</f>
        <v/>
      </c>
      <c r="W724" s="173">
        <f>IF(W$3="YES",$R724*W$4/100,0)</f>
        <v/>
      </c>
      <c r="X724" s="173">
        <f>IF(X$3="YES",$R724*X$4/100,0)</f>
        <v/>
      </c>
      <c r="Y724" s="173">
        <f>IF(Y$3="YES",$R724*Y$4/100,0)</f>
        <v/>
      </c>
      <c r="Z724" s="173">
        <f>IF(Z$3="YES",$R724*Z$4/100,0)</f>
        <v/>
      </c>
      <c r="AA724" s="173">
        <f>IF(AA$3="YES",$R724*AA$4/100,0)</f>
        <v/>
      </c>
      <c r="AB724" s="173">
        <f>IF(AB$3="YES",$R724*AB$4/100,0)</f>
        <v/>
      </c>
      <c r="AC724" s="173">
        <f>$R724*AC$4/100</f>
        <v/>
      </c>
      <c r="AD724" s="172">
        <f>SUM(S724:AC724)</f>
        <v/>
      </c>
      <c r="AE724" s="172">
        <f>R724+AD724</f>
        <v/>
      </c>
      <c r="AF724" s="172">
        <f>IF(E724="Make",AE724,AE724/2)</f>
        <v/>
      </c>
      <c r="AG724" s="172">
        <f>((AF724-MOD(AF724,8))/8)+(IF(MOD(AF724,8)=0,0,IF(MOD(AF724,8)&gt;4,1,0.5)))</f>
        <v/>
      </c>
      <c r="AH724" s="174" t="n"/>
      <c r="AI724" s="174" t="n"/>
      <c r="AJ724" s="175">
        <f>ROUNDUP((AH724+AI724+AG724)/3,0)</f>
        <v/>
      </c>
      <c r="AK724" s="47" t="n"/>
    </row>
    <row r="725" ht="15" customHeight="1">
      <c r="A725" s="83" t="n"/>
      <c r="B725" s="49" t="n"/>
      <c r="C725" s="49" t="n"/>
      <c r="D725" s="49" t="n"/>
      <c r="E725" s="43" t="n"/>
      <c r="F725" s="43" t="n"/>
      <c r="G725" s="44" t="n"/>
      <c r="H725" s="45" t="n"/>
      <c r="I725" s="171" t="n"/>
      <c r="J725" s="171" t="n"/>
      <c r="K725" s="171" t="n"/>
      <c r="L725" s="171" t="n"/>
      <c r="M725" s="171" t="n"/>
      <c r="N725" s="171" t="n"/>
      <c r="O725" s="171" t="n"/>
      <c r="P725" s="171" t="n"/>
      <c r="Q725" s="171" t="n"/>
      <c r="R725" s="172">
        <f>_xlfn.CEILING.MATH(SUM(I725:P725)*Q725)</f>
        <v/>
      </c>
      <c r="S725" s="173">
        <f>IF(S$3="YES",$R725*S$4/100,0)</f>
        <v/>
      </c>
      <c r="T725" s="173">
        <f>IF(T$3="YES",$R725*T$4/100,0)</f>
        <v/>
      </c>
      <c r="U725" s="173">
        <f>IF(U$3="YES",$R725*U$4/100,0)</f>
        <v/>
      </c>
      <c r="V725" s="173">
        <f>IF(V$3="YES",$R725*V$4/100,0)</f>
        <v/>
      </c>
      <c r="W725" s="173">
        <f>IF(W$3="YES",$R725*W$4/100,0)</f>
        <v/>
      </c>
      <c r="X725" s="173">
        <f>IF(X$3="YES",$R725*X$4/100,0)</f>
        <v/>
      </c>
      <c r="Y725" s="173">
        <f>IF(Y$3="YES",$R725*Y$4/100,0)</f>
        <v/>
      </c>
      <c r="Z725" s="173">
        <f>IF(Z$3="YES",$R725*Z$4/100,0)</f>
        <v/>
      </c>
      <c r="AA725" s="173">
        <f>IF(AA$3="YES",$R725*AA$4/100,0)</f>
        <v/>
      </c>
      <c r="AB725" s="173">
        <f>IF(AB$3="YES",$R725*AB$4/100,0)</f>
        <v/>
      </c>
      <c r="AC725" s="173">
        <f>$R725*AC$4/100</f>
        <v/>
      </c>
      <c r="AD725" s="172">
        <f>SUM(S725:AC725)</f>
        <v/>
      </c>
      <c r="AE725" s="172">
        <f>R725+AD725</f>
        <v/>
      </c>
      <c r="AF725" s="172">
        <f>IF(E725="Make",AE725,AE725/2)</f>
        <v/>
      </c>
      <c r="AG725" s="172">
        <f>((AF725-MOD(AF725,8))/8)+(IF(MOD(AF725,8)=0,0,IF(MOD(AF725,8)&gt;4,1,0.5)))</f>
        <v/>
      </c>
      <c r="AH725" s="174" t="n"/>
      <c r="AI725" s="174" t="n"/>
      <c r="AJ725" s="175">
        <f>ROUNDUP((AH725+AI725+AG725)/3,0)</f>
        <v/>
      </c>
      <c r="AK725" s="47" t="n"/>
    </row>
    <row r="726" ht="15" customHeight="1">
      <c r="A726" s="83" t="n"/>
      <c r="B726" s="49" t="n"/>
      <c r="C726" s="49" t="n"/>
      <c r="D726" s="49" t="n"/>
      <c r="E726" s="43" t="n"/>
      <c r="F726" s="43" t="n"/>
      <c r="G726" s="44" t="n"/>
      <c r="H726" s="45" t="n"/>
      <c r="I726" s="171" t="n"/>
      <c r="J726" s="171" t="n"/>
      <c r="K726" s="171" t="n"/>
      <c r="L726" s="171" t="n"/>
      <c r="M726" s="171" t="n"/>
      <c r="N726" s="171" t="n"/>
      <c r="O726" s="171" t="n"/>
      <c r="P726" s="171" t="n"/>
      <c r="Q726" s="171" t="n"/>
      <c r="R726" s="172">
        <f>_xlfn.CEILING.MATH(SUM(I726:P726)*Q726)</f>
        <v/>
      </c>
      <c r="S726" s="173">
        <f>IF(S$3="YES",$R726*S$4/100,0)</f>
        <v/>
      </c>
      <c r="T726" s="173">
        <f>IF(T$3="YES",$R726*T$4/100,0)</f>
        <v/>
      </c>
      <c r="U726" s="173">
        <f>IF(U$3="YES",$R726*U$4/100,0)</f>
        <v/>
      </c>
      <c r="V726" s="173">
        <f>IF(V$3="YES",$R726*V$4/100,0)</f>
        <v/>
      </c>
      <c r="W726" s="173">
        <f>IF(W$3="YES",$R726*W$4/100,0)</f>
        <v/>
      </c>
      <c r="X726" s="173">
        <f>IF(X$3="YES",$R726*X$4/100,0)</f>
        <v/>
      </c>
      <c r="Y726" s="173">
        <f>IF(Y$3="YES",$R726*Y$4/100,0)</f>
        <v/>
      </c>
      <c r="Z726" s="173">
        <f>IF(Z$3="YES",$R726*Z$4/100,0)</f>
        <v/>
      </c>
      <c r="AA726" s="173">
        <f>IF(AA$3="YES",$R726*AA$4/100,0)</f>
        <v/>
      </c>
      <c r="AB726" s="173">
        <f>IF(AB$3="YES",$R726*AB$4/100,0)</f>
        <v/>
      </c>
      <c r="AC726" s="173">
        <f>$R726*AC$4/100</f>
        <v/>
      </c>
      <c r="AD726" s="172">
        <f>SUM(S726:AC726)</f>
        <v/>
      </c>
      <c r="AE726" s="172">
        <f>R726+AD726</f>
        <v/>
      </c>
      <c r="AF726" s="172">
        <f>IF(E726="Make",AE726,AE726/2)</f>
        <v/>
      </c>
      <c r="AG726" s="172">
        <f>((AF726-MOD(AF726,8))/8)+(IF(MOD(AF726,8)=0,0,IF(MOD(AF726,8)&gt;4,1,0.5)))</f>
        <v/>
      </c>
      <c r="AH726" s="174" t="n"/>
      <c r="AI726" s="174" t="n"/>
      <c r="AJ726" s="175">
        <f>ROUNDUP((AH726+AI726+AG726)/3,0)</f>
        <v/>
      </c>
      <c r="AK726" s="47" t="n"/>
    </row>
    <row r="727" ht="15" customHeight="1">
      <c r="A727" s="83" t="n"/>
      <c r="B727" s="49" t="n"/>
      <c r="C727" s="49" t="n"/>
      <c r="D727" s="49" t="n"/>
      <c r="E727" s="43" t="n"/>
      <c r="F727" s="43" t="n"/>
      <c r="G727" s="44" t="n"/>
      <c r="H727" s="45" t="n"/>
      <c r="I727" s="171" t="n"/>
      <c r="J727" s="171" t="n"/>
      <c r="K727" s="171" t="n"/>
      <c r="L727" s="171" t="n"/>
      <c r="M727" s="171" t="n"/>
      <c r="N727" s="171" t="n"/>
      <c r="O727" s="171" t="n"/>
      <c r="P727" s="171" t="n"/>
      <c r="Q727" s="171" t="n"/>
      <c r="R727" s="172">
        <f>_xlfn.CEILING.MATH(SUM(I727:P727)*Q727)</f>
        <v/>
      </c>
      <c r="S727" s="173">
        <f>IF(S$3="YES",$R727*S$4/100,0)</f>
        <v/>
      </c>
      <c r="T727" s="173">
        <f>IF(T$3="YES",$R727*T$4/100,0)</f>
        <v/>
      </c>
      <c r="U727" s="173">
        <f>IF(U$3="YES",$R727*U$4/100,0)</f>
        <v/>
      </c>
      <c r="V727" s="173">
        <f>IF(V$3="YES",$R727*V$4/100,0)</f>
        <v/>
      </c>
      <c r="W727" s="173">
        <f>IF(W$3="YES",$R727*W$4/100,0)</f>
        <v/>
      </c>
      <c r="X727" s="173">
        <f>IF(X$3="YES",$R727*X$4/100,0)</f>
        <v/>
      </c>
      <c r="Y727" s="173">
        <f>IF(Y$3="YES",$R727*Y$4/100,0)</f>
        <v/>
      </c>
      <c r="Z727" s="173">
        <f>IF(Z$3="YES",$R727*Z$4/100,0)</f>
        <v/>
      </c>
      <c r="AA727" s="173">
        <f>IF(AA$3="YES",$R727*AA$4/100,0)</f>
        <v/>
      </c>
      <c r="AB727" s="173">
        <f>IF(AB$3="YES",$R727*AB$4/100,0)</f>
        <v/>
      </c>
      <c r="AC727" s="173">
        <f>$R727*AC$4/100</f>
        <v/>
      </c>
      <c r="AD727" s="172">
        <f>SUM(S727:AC727)</f>
        <v/>
      </c>
      <c r="AE727" s="172">
        <f>R727+AD727</f>
        <v/>
      </c>
      <c r="AF727" s="172">
        <f>IF(E727="Make",AE727,AE727/2)</f>
        <v/>
      </c>
      <c r="AG727" s="172">
        <f>((AF727-MOD(AF727,8))/8)+(IF(MOD(AF727,8)=0,0,IF(MOD(AF727,8)&gt;4,1,0.5)))</f>
        <v/>
      </c>
      <c r="AH727" s="174" t="n"/>
      <c r="AI727" s="174" t="n"/>
      <c r="AJ727" s="175">
        <f>ROUNDUP((AH727+AI727+AG727)/3,0)</f>
        <v/>
      </c>
      <c r="AK727" s="47" t="n"/>
    </row>
    <row r="728" ht="15" customHeight="1">
      <c r="A728" s="83" t="n"/>
      <c r="B728" s="49" t="n"/>
      <c r="C728" s="49" t="n"/>
      <c r="D728" s="49" t="n"/>
      <c r="E728" s="43" t="n"/>
      <c r="F728" s="43" t="n"/>
      <c r="G728" s="44" t="n"/>
      <c r="H728" s="45" t="n"/>
      <c r="I728" s="171" t="n"/>
      <c r="J728" s="171" t="n"/>
      <c r="K728" s="171" t="n"/>
      <c r="L728" s="171" t="n"/>
      <c r="M728" s="171" t="n"/>
      <c r="N728" s="171" t="n"/>
      <c r="O728" s="171" t="n"/>
      <c r="P728" s="171" t="n"/>
      <c r="Q728" s="171" t="n"/>
      <c r="R728" s="172">
        <f>_xlfn.CEILING.MATH(SUM(I728:P728)*Q728)</f>
        <v/>
      </c>
      <c r="S728" s="173">
        <f>IF(S$3="YES",$R728*S$4/100,0)</f>
        <v/>
      </c>
      <c r="T728" s="173">
        <f>IF(T$3="YES",$R728*T$4/100,0)</f>
        <v/>
      </c>
      <c r="U728" s="173">
        <f>IF(U$3="YES",$R728*U$4/100,0)</f>
        <v/>
      </c>
      <c r="V728" s="173">
        <f>IF(V$3="YES",$R728*V$4/100,0)</f>
        <v/>
      </c>
      <c r="W728" s="173">
        <f>IF(W$3="YES",$R728*W$4/100,0)</f>
        <v/>
      </c>
      <c r="X728" s="173">
        <f>IF(X$3="YES",$R728*X$4/100,0)</f>
        <v/>
      </c>
      <c r="Y728" s="173">
        <f>IF(Y$3="YES",$R728*Y$4/100,0)</f>
        <v/>
      </c>
      <c r="Z728" s="173">
        <f>IF(Z$3="YES",$R728*Z$4/100,0)</f>
        <v/>
      </c>
      <c r="AA728" s="173">
        <f>IF(AA$3="YES",$R728*AA$4/100,0)</f>
        <v/>
      </c>
      <c r="AB728" s="173">
        <f>IF(AB$3="YES",$R728*AB$4/100,0)</f>
        <v/>
      </c>
      <c r="AC728" s="173">
        <f>$R728*AC$4/100</f>
        <v/>
      </c>
      <c r="AD728" s="172">
        <f>SUM(S728:AC728)</f>
        <v/>
      </c>
      <c r="AE728" s="172">
        <f>R728+AD728</f>
        <v/>
      </c>
      <c r="AF728" s="172">
        <f>IF(E728="Make",AE728,AE728/2)</f>
        <v/>
      </c>
      <c r="AG728" s="172">
        <f>((AF728-MOD(AF728,8))/8)+(IF(MOD(AF728,8)=0,0,IF(MOD(AF728,8)&gt;4,1,0.5)))</f>
        <v/>
      </c>
      <c r="AH728" s="174" t="n"/>
      <c r="AI728" s="174" t="n"/>
      <c r="AJ728" s="175">
        <f>ROUNDUP((AH728+AI728+AG728)/3,0)</f>
        <v/>
      </c>
      <c r="AK728" s="47" t="n"/>
    </row>
    <row r="729" ht="15" customHeight="1">
      <c r="A729" s="83" t="n"/>
      <c r="B729" s="49" t="n"/>
      <c r="C729" s="49" t="n"/>
      <c r="D729" s="49" t="n"/>
      <c r="E729" s="43" t="n"/>
      <c r="F729" s="43" t="n"/>
      <c r="G729" s="44" t="n"/>
      <c r="H729" s="45" t="n"/>
      <c r="I729" s="171" t="n"/>
      <c r="J729" s="171" t="n"/>
      <c r="K729" s="171" t="n"/>
      <c r="L729" s="171" t="n"/>
      <c r="M729" s="171" t="n"/>
      <c r="N729" s="171" t="n"/>
      <c r="O729" s="171" t="n"/>
      <c r="P729" s="171" t="n"/>
      <c r="Q729" s="171" t="n"/>
      <c r="R729" s="172">
        <f>_xlfn.CEILING.MATH(SUM(I729:P729)*Q729)</f>
        <v/>
      </c>
      <c r="S729" s="173">
        <f>IF(S$3="YES",$R729*S$4/100,0)</f>
        <v/>
      </c>
      <c r="T729" s="173">
        <f>IF(T$3="YES",$R729*T$4/100,0)</f>
        <v/>
      </c>
      <c r="U729" s="173">
        <f>IF(U$3="YES",$R729*U$4/100,0)</f>
        <v/>
      </c>
      <c r="V729" s="173">
        <f>IF(V$3="YES",$R729*V$4/100,0)</f>
        <v/>
      </c>
      <c r="W729" s="173">
        <f>IF(W$3="YES",$R729*W$4/100,0)</f>
        <v/>
      </c>
      <c r="X729" s="173">
        <f>IF(X$3="YES",$R729*X$4/100,0)</f>
        <v/>
      </c>
      <c r="Y729" s="173">
        <f>IF(Y$3="YES",$R729*Y$4/100,0)</f>
        <v/>
      </c>
      <c r="Z729" s="173">
        <f>IF(Z$3="YES",$R729*Z$4/100,0)</f>
        <v/>
      </c>
      <c r="AA729" s="173">
        <f>IF(AA$3="YES",$R729*AA$4/100,0)</f>
        <v/>
      </c>
      <c r="AB729" s="173">
        <f>IF(AB$3="YES",$R729*AB$4/100,0)</f>
        <v/>
      </c>
      <c r="AC729" s="173">
        <f>$R729*AC$4/100</f>
        <v/>
      </c>
      <c r="AD729" s="172">
        <f>SUM(S729:AC729)</f>
        <v/>
      </c>
      <c r="AE729" s="172">
        <f>R729+AD729</f>
        <v/>
      </c>
      <c r="AF729" s="172">
        <f>IF(E729="Make",AE729,AE729/2)</f>
        <v/>
      </c>
      <c r="AG729" s="172">
        <f>((AF729-MOD(AF729,8))/8)+(IF(MOD(AF729,8)=0,0,IF(MOD(AF729,8)&gt;4,1,0.5)))</f>
        <v/>
      </c>
      <c r="AH729" s="174" t="n"/>
      <c r="AI729" s="174" t="n"/>
      <c r="AJ729" s="175">
        <f>ROUNDUP((AH729+AI729+AG729)/3,0)</f>
        <v/>
      </c>
      <c r="AK729" s="47" t="n"/>
    </row>
    <row r="730" ht="15" customHeight="1">
      <c r="A730" s="83" t="n"/>
      <c r="B730" s="49" t="n"/>
      <c r="C730" s="49" t="n"/>
      <c r="D730" s="49" t="n"/>
      <c r="E730" s="43" t="n"/>
      <c r="F730" s="43" t="n"/>
      <c r="G730" s="44" t="n"/>
      <c r="H730" s="45" t="n"/>
      <c r="I730" s="171" t="n"/>
      <c r="J730" s="171" t="n"/>
      <c r="K730" s="171" t="n"/>
      <c r="L730" s="171" t="n"/>
      <c r="M730" s="171" t="n"/>
      <c r="N730" s="171" t="n"/>
      <c r="O730" s="171" t="n"/>
      <c r="P730" s="171" t="n"/>
      <c r="Q730" s="171" t="n"/>
      <c r="R730" s="172">
        <f>_xlfn.CEILING.MATH(SUM(I730:P730)*Q730)</f>
        <v/>
      </c>
      <c r="S730" s="173">
        <f>IF(S$3="YES",$R730*S$4/100,0)</f>
        <v/>
      </c>
      <c r="T730" s="173">
        <f>IF(T$3="YES",$R730*T$4/100,0)</f>
        <v/>
      </c>
      <c r="U730" s="173">
        <f>IF(U$3="YES",$R730*U$4/100,0)</f>
        <v/>
      </c>
      <c r="V730" s="173">
        <f>IF(V$3="YES",$R730*V$4/100,0)</f>
        <v/>
      </c>
      <c r="W730" s="173">
        <f>IF(W$3="YES",$R730*W$4/100,0)</f>
        <v/>
      </c>
      <c r="X730" s="173">
        <f>IF(X$3="YES",$R730*X$4/100,0)</f>
        <v/>
      </c>
      <c r="Y730" s="173">
        <f>IF(Y$3="YES",$R730*Y$4/100,0)</f>
        <v/>
      </c>
      <c r="Z730" s="173">
        <f>IF(Z$3="YES",$R730*Z$4/100,0)</f>
        <v/>
      </c>
      <c r="AA730" s="173">
        <f>IF(AA$3="YES",$R730*AA$4/100,0)</f>
        <v/>
      </c>
      <c r="AB730" s="173">
        <f>IF(AB$3="YES",$R730*AB$4/100,0)</f>
        <v/>
      </c>
      <c r="AC730" s="173">
        <f>$R730*AC$4/100</f>
        <v/>
      </c>
      <c r="AD730" s="172">
        <f>SUM(S730:AC730)</f>
        <v/>
      </c>
      <c r="AE730" s="172">
        <f>R730+AD730</f>
        <v/>
      </c>
      <c r="AF730" s="172">
        <f>IF(E730="Make",AE730,AE730/2)</f>
        <v/>
      </c>
      <c r="AG730" s="172">
        <f>((AF730-MOD(AF730,8))/8)+(IF(MOD(AF730,8)=0,0,IF(MOD(AF730,8)&gt;4,1,0.5)))</f>
        <v/>
      </c>
      <c r="AH730" s="174" t="n"/>
      <c r="AI730" s="174" t="n"/>
      <c r="AJ730" s="175">
        <f>ROUNDUP((AH730+AI730+AG730)/3,0)</f>
        <v/>
      </c>
      <c r="AK730" s="47" t="n"/>
    </row>
    <row r="731" ht="15" customHeight="1">
      <c r="A731" s="83" t="n"/>
      <c r="B731" s="49" t="n"/>
      <c r="C731" s="49" t="n"/>
      <c r="D731" s="49" t="n"/>
      <c r="E731" s="43" t="n"/>
      <c r="F731" s="43" t="n"/>
      <c r="G731" s="44" t="n"/>
      <c r="H731" s="45" t="n"/>
      <c r="I731" s="171" t="n"/>
      <c r="J731" s="171" t="n"/>
      <c r="K731" s="171" t="n"/>
      <c r="L731" s="171" t="n"/>
      <c r="M731" s="171" t="n"/>
      <c r="N731" s="171" t="n"/>
      <c r="O731" s="171" t="n"/>
      <c r="P731" s="171" t="n"/>
      <c r="Q731" s="171" t="n"/>
      <c r="R731" s="172">
        <f>_xlfn.CEILING.MATH(SUM(I731:P731)*Q731)</f>
        <v/>
      </c>
      <c r="S731" s="173">
        <f>IF(S$3="YES",$R731*S$4/100,0)</f>
        <v/>
      </c>
      <c r="T731" s="173">
        <f>IF(T$3="YES",$R731*T$4/100,0)</f>
        <v/>
      </c>
      <c r="U731" s="173">
        <f>IF(U$3="YES",$R731*U$4/100,0)</f>
        <v/>
      </c>
      <c r="V731" s="173">
        <f>IF(V$3="YES",$R731*V$4/100,0)</f>
        <v/>
      </c>
      <c r="W731" s="173">
        <f>IF(W$3="YES",$R731*W$4/100,0)</f>
        <v/>
      </c>
      <c r="X731" s="173">
        <f>IF(X$3="YES",$R731*X$4/100,0)</f>
        <v/>
      </c>
      <c r="Y731" s="173">
        <f>IF(Y$3="YES",$R731*Y$4/100,0)</f>
        <v/>
      </c>
      <c r="Z731" s="173">
        <f>IF(Z$3="YES",$R731*Z$4/100,0)</f>
        <v/>
      </c>
      <c r="AA731" s="173">
        <f>IF(AA$3="YES",$R731*AA$4/100,0)</f>
        <v/>
      </c>
      <c r="AB731" s="173">
        <f>IF(AB$3="YES",$R731*AB$4/100,0)</f>
        <v/>
      </c>
      <c r="AC731" s="173">
        <f>$R731*AC$4/100</f>
        <v/>
      </c>
      <c r="AD731" s="172">
        <f>SUM(S731:AC731)</f>
        <v/>
      </c>
      <c r="AE731" s="172">
        <f>R731+AD731</f>
        <v/>
      </c>
      <c r="AF731" s="172">
        <f>IF(E731="Make",AE731,AE731/2)</f>
        <v/>
      </c>
      <c r="AG731" s="172">
        <f>((AF731-MOD(AF731,8))/8)+(IF(MOD(AF731,8)=0,0,IF(MOD(AF731,8)&gt;4,1,0.5)))</f>
        <v/>
      </c>
      <c r="AH731" s="174" t="n"/>
      <c r="AI731" s="174" t="n"/>
      <c r="AJ731" s="175">
        <f>ROUNDUP((AH731+AI731+AG731)/3,0)</f>
        <v/>
      </c>
      <c r="AK731" s="47" t="n"/>
    </row>
    <row r="732" ht="15" customHeight="1">
      <c r="A732" s="83" t="n"/>
      <c r="B732" s="49" t="n"/>
      <c r="C732" s="49" t="n"/>
      <c r="D732" s="49" t="n"/>
      <c r="E732" s="43" t="n"/>
      <c r="F732" s="43" t="n"/>
      <c r="G732" s="44" t="n"/>
      <c r="H732" s="45" t="n"/>
      <c r="I732" s="171" t="n"/>
      <c r="J732" s="171" t="n"/>
      <c r="K732" s="171" t="n"/>
      <c r="L732" s="171" t="n"/>
      <c r="M732" s="171" t="n"/>
      <c r="N732" s="171" t="n"/>
      <c r="O732" s="171" t="n"/>
      <c r="P732" s="171" t="n"/>
      <c r="Q732" s="171" t="n"/>
      <c r="R732" s="172">
        <f>_xlfn.CEILING.MATH(SUM(I732:P732)*Q732)</f>
        <v/>
      </c>
      <c r="S732" s="173">
        <f>IF(S$3="YES",$R732*S$4/100,0)</f>
        <v/>
      </c>
      <c r="T732" s="173">
        <f>IF(T$3="YES",$R732*T$4/100,0)</f>
        <v/>
      </c>
      <c r="U732" s="173">
        <f>IF(U$3="YES",$R732*U$4/100,0)</f>
        <v/>
      </c>
      <c r="V732" s="173">
        <f>IF(V$3="YES",$R732*V$4/100,0)</f>
        <v/>
      </c>
      <c r="W732" s="173">
        <f>IF(W$3="YES",$R732*W$4/100,0)</f>
        <v/>
      </c>
      <c r="X732" s="173">
        <f>IF(X$3="YES",$R732*X$4/100,0)</f>
        <v/>
      </c>
      <c r="Y732" s="173">
        <f>IF(Y$3="YES",$R732*Y$4/100,0)</f>
        <v/>
      </c>
      <c r="Z732" s="173">
        <f>IF(Z$3="YES",$R732*Z$4/100,0)</f>
        <v/>
      </c>
      <c r="AA732" s="173">
        <f>IF(AA$3="YES",$R732*AA$4/100,0)</f>
        <v/>
      </c>
      <c r="AB732" s="173">
        <f>IF(AB$3="YES",$R732*AB$4/100,0)</f>
        <v/>
      </c>
      <c r="AC732" s="173">
        <f>$R732*AC$4/100</f>
        <v/>
      </c>
      <c r="AD732" s="172">
        <f>SUM(S732:AC732)</f>
        <v/>
      </c>
      <c r="AE732" s="172">
        <f>R732+AD732</f>
        <v/>
      </c>
      <c r="AF732" s="172">
        <f>IF(E732="Make",AE732,AE732/2)</f>
        <v/>
      </c>
      <c r="AG732" s="172">
        <f>((AF732-MOD(AF732,8))/8)+(IF(MOD(AF732,8)=0,0,IF(MOD(AF732,8)&gt;4,1,0.5)))</f>
        <v/>
      </c>
      <c r="AH732" s="174" t="n"/>
      <c r="AI732" s="174" t="n"/>
      <c r="AJ732" s="175">
        <f>ROUNDUP((AH732+AI732+AG732)/3,0)</f>
        <v/>
      </c>
      <c r="AK732" s="47" t="n"/>
    </row>
    <row r="733" ht="15" customHeight="1">
      <c r="A733" s="83" t="n"/>
      <c r="B733" s="49" t="n"/>
      <c r="C733" s="49" t="n"/>
      <c r="D733" s="49" t="n"/>
      <c r="E733" s="43" t="n"/>
      <c r="F733" s="43" t="n"/>
      <c r="G733" s="44" t="n"/>
      <c r="H733" s="45" t="n"/>
      <c r="I733" s="171" t="n"/>
      <c r="J733" s="171" t="n"/>
      <c r="K733" s="171" t="n"/>
      <c r="L733" s="171" t="n"/>
      <c r="M733" s="171" t="n"/>
      <c r="N733" s="171" t="n"/>
      <c r="O733" s="171" t="n"/>
      <c r="P733" s="171" t="n"/>
      <c r="Q733" s="171" t="n"/>
      <c r="R733" s="172">
        <f>_xlfn.CEILING.MATH(SUM(I733:P733)*Q733)</f>
        <v/>
      </c>
      <c r="S733" s="173">
        <f>IF(S$3="YES",$R733*S$4/100,0)</f>
        <v/>
      </c>
      <c r="T733" s="173">
        <f>IF(T$3="YES",$R733*T$4/100,0)</f>
        <v/>
      </c>
      <c r="U733" s="173">
        <f>IF(U$3="YES",$R733*U$4/100,0)</f>
        <v/>
      </c>
      <c r="V733" s="173">
        <f>IF(V$3="YES",$R733*V$4/100,0)</f>
        <v/>
      </c>
      <c r="W733" s="173">
        <f>IF(W$3="YES",$R733*W$4/100,0)</f>
        <v/>
      </c>
      <c r="X733" s="173">
        <f>IF(X$3="YES",$R733*X$4/100,0)</f>
        <v/>
      </c>
      <c r="Y733" s="173">
        <f>IF(Y$3="YES",$R733*Y$4/100,0)</f>
        <v/>
      </c>
      <c r="Z733" s="173">
        <f>IF(Z$3="YES",$R733*Z$4/100,0)</f>
        <v/>
      </c>
      <c r="AA733" s="173">
        <f>IF(AA$3="YES",$R733*AA$4/100,0)</f>
        <v/>
      </c>
      <c r="AB733" s="173">
        <f>IF(AB$3="YES",$R733*AB$4/100,0)</f>
        <v/>
      </c>
      <c r="AC733" s="173">
        <f>$R733*AC$4/100</f>
        <v/>
      </c>
      <c r="AD733" s="172">
        <f>SUM(S733:AC733)</f>
        <v/>
      </c>
      <c r="AE733" s="172">
        <f>R733+AD733</f>
        <v/>
      </c>
      <c r="AF733" s="172">
        <f>IF(E733="Make",AE733,AE733/2)</f>
        <v/>
      </c>
      <c r="AG733" s="172">
        <f>((AF733-MOD(AF733,8))/8)+(IF(MOD(AF733,8)=0,0,IF(MOD(AF733,8)&gt;4,1,0.5)))</f>
        <v/>
      </c>
      <c r="AH733" s="174" t="n"/>
      <c r="AI733" s="174" t="n"/>
      <c r="AJ733" s="175">
        <f>ROUNDUP((AH733+AI733+AG733)/3,0)</f>
        <v/>
      </c>
      <c r="AK733" s="47" t="n"/>
    </row>
    <row r="734" ht="15" customHeight="1">
      <c r="A734" s="83" t="n"/>
      <c r="B734" s="49" t="n"/>
      <c r="C734" s="49" t="n"/>
      <c r="D734" s="49" t="n"/>
      <c r="E734" s="43" t="n"/>
      <c r="F734" s="43" t="n"/>
      <c r="G734" s="44" t="n"/>
      <c r="H734" s="45" t="n"/>
      <c r="I734" s="171" t="n"/>
      <c r="J734" s="171" t="n"/>
      <c r="K734" s="171" t="n"/>
      <c r="L734" s="171" t="n"/>
      <c r="M734" s="171" t="n"/>
      <c r="N734" s="171" t="n"/>
      <c r="O734" s="171" t="n"/>
      <c r="P734" s="171" t="n"/>
      <c r="Q734" s="171" t="n"/>
      <c r="R734" s="172">
        <f>_xlfn.CEILING.MATH(SUM(I734:P734)*Q734)</f>
        <v/>
      </c>
      <c r="S734" s="173">
        <f>IF(S$3="YES",$R734*S$4/100,0)</f>
        <v/>
      </c>
      <c r="T734" s="173">
        <f>IF(T$3="YES",$R734*T$4/100,0)</f>
        <v/>
      </c>
      <c r="U734" s="173">
        <f>IF(U$3="YES",$R734*U$4/100,0)</f>
        <v/>
      </c>
      <c r="V734" s="173">
        <f>IF(V$3="YES",$R734*V$4/100,0)</f>
        <v/>
      </c>
      <c r="W734" s="173">
        <f>IF(W$3="YES",$R734*W$4/100,0)</f>
        <v/>
      </c>
      <c r="X734" s="173">
        <f>IF(X$3="YES",$R734*X$4/100,0)</f>
        <v/>
      </c>
      <c r="Y734" s="173">
        <f>IF(Y$3="YES",$R734*Y$4/100,0)</f>
        <v/>
      </c>
      <c r="Z734" s="173">
        <f>IF(Z$3="YES",$R734*Z$4/100,0)</f>
        <v/>
      </c>
      <c r="AA734" s="173">
        <f>IF(AA$3="YES",$R734*AA$4/100,0)</f>
        <v/>
      </c>
      <c r="AB734" s="173">
        <f>IF(AB$3="YES",$R734*AB$4/100,0)</f>
        <v/>
      </c>
      <c r="AC734" s="173">
        <f>$R734*AC$4/100</f>
        <v/>
      </c>
      <c r="AD734" s="172">
        <f>SUM(S734:AC734)</f>
        <v/>
      </c>
      <c r="AE734" s="172">
        <f>R734+AD734</f>
        <v/>
      </c>
      <c r="AF734" s="172">
        <f>IF(E734="Make",AE734,AE734/2)</f>
        <v/>
      </c>
      <c r="AG734" s="172">
        <f>((AF734-MOD(AF734,8))/8)+(IF(MOD(AF734,8)=0,0,IF(MOD(AF734,8)&gt;4,1,0.5)))</f>
        <v/>
      </c>
      <c r="AH734" s="174" t="n"/>
      <c r="AI734" s="174" t="n"/>
      <c r="AJ734" s="175">
        <f>ROUNDUP((AH734+AI734+AG734)/3,0)</f>
        <v/>
      </c>
      <c r="AK734" s="47" t="n"/>
    </row>
    <row r="735" ht="15" customHeight="1">
      <c r="A735" s="83" t="n"/>
      <c r="B735" s="49" t="n"/>
      <c r="C735" s="49" t="n"/>
      <c r="D735" s="49" t="n"/>
      <c r="E735" s="43" t="n"/>
      <c r="F735" s="43" t="n"/>
      <c r="G735" s="44" t="n"/>
      <c r="H735" s="45" t="n"/>
      <c r="I735" s="171" t="n"/>
      <c r="J735" s="171" t="n"/>
      <c r="K735" s="171" t="n"/>
      <c r="L735" s="171" t="n"/>
      <c r="M735" s="171" t="n"/>
      <c r="N735" s="171" t="n"/>
      <c r="O735" s="171" t="n"/>
      <c r="P735" s="171" t="n"/>
      <c r="Q735" s="171" t="n"/>
      <c r="R735" s="172">
        <f>_xlfn.CEILING.MATH(SUM(I735:P735)*Q735)</f>
        <v/>
      </c>
      <c r="S735" s="173">
        <f>IF(S$3="YES",$R735*S$4/100,0)</f>
        <v/>
      </c>
      <c r="T735" s="173">
        <f>IF(T$3="YES",$R735*T$4/100,0)</f>
        <v/>
      </c>
      <c r="U735" s="173">
        <f>IF(U$3="YES",$R735*U$4/100,0)</f>
        <v/>
      </c>
      <c r="V735" s="173">
        <f>IF(V$3="YES",$R735*V$4/100,0)</f>
        <v/>
      </c>
      <c r="W735" s="173">
        <f>IF(W$3="YES",$R735*W$4/100,0)</f>
        <v/>
      </c>
      <c r="X735" s="173">
        <f>IF(X$3="YES",$R735*X$4/100,0)</f>
        <v/>
      </c>
      <c r="Y735" s="173">
        <f>IF(Y$3="YES",$R735*Y$4/100,0)</f>
        <v/>
      </c>
      <c r="Z735" s="173">
        <f>IF(Z$3="YES",$R735*Z$4/100,0)</f>
        <v/>
      </c>
      <c r="AA735" s="173">
        <f>IF(AA$3="YES",$R735*AA$4/100,0)</f>
        <v/>
      </c>
      <c r="AB735" s="173">
        <f>IF(AB$3="YES",$R735*AB$4/100,0)</f>
        <v/>
      </c>
      <c r="AC735" s="173">
        <f>$R735*AC$4/100</f>
        <v/>
      </c>
      <c r="AD735" s="172">
        <f>SUM(S735:AC735)</f>
        <v/>
      </c>
      <c r="AE735" s="172">
        <f>R735+AD735</f>
        <v/>
      </c>
      <c r="AF735" s="172">
        <f>IF(E735="Make",AE735,AE735/2)</f>
        <v/>
      </c>
      <c r="AG735" s="172">
        <f>((AF735-MOD(AF735,8))/8)+(IF(MOD(AF735,8)=0,0,IF(MOD(AF735,8)&gt;4,1,0.5)))</f>
        <v/>
      </c>
      <c r="AH735" s="174" t="n"/>
      <c r="AI735" s="174" t="n"/>
      <c r="AJ735" s="175">
        <f>ROUNDUP((AH735+AI735+AG735)/3,0)</f>
        <v/>
      </c>
      <c r="AK735" s="47" t="n"/>
    </row>
    <row r="736" ht="15" customHeight="1">
      <c r="A736" s="83" t="n"/>
      <c r="B736" s="49" t="n"/>
      <c r="C736" s="49" t="n"/>
      <c r="D736" s="49" t="n"/>
      <c r="E736" s="43" t="n"/>
      <c r="F736" s="43" t="n"/>
      <c r="G736" s="44" t="n"/>
      <c r="H736" s="45" t="n"/>
      <c r="I736" s="171" t="n"/>
      <c r="J736" s="171" t="n"/>
      <c r="K736" s="171" t="n"/>
      <c r="L736" s="171" t="n"/>
      <c r="M736" s="171" t="n"/>
      <c r="N736" s="171" t="n"/>
      <c r="O736" s="171" t="n"/>
      <c r="P736" s="171" t="n"/>
      <c r="Q736" s="171" t="n"/>
      <c r="R736" s="172">
        <f>_xlfn.CEILING.MATH(SUM(I736:P736)*Q736)</f>
        <v/>
      </c>
      <c r="S736" s="173">
        <f>IF(S$3="YES",$R736*S$4/100,0)</f>
        <v/>
      </c>
      <c r="T736" s="173">
        <f>IF(T$3="YES",$R736*T$4/100,0)</f>
        <v/>
      </c>
      <c r="U736" s="173">
        <f>IF(U$3="YES",$R736*U$4/100,0)</f>
        <v/>
      </c>
      <c r="V736" s="173">
        <f>IF(V$3="YES",$R736*V$4/100,0)</f>
        <v/>
      </c>
      <c r="W736" s="173">
        <f>IF(W$3="YES",$R736*W$4/100,0)</f>
        <v/>
      </c>
      <c r="X736" s="173">
        <f>IF(X$3="YES",$R736*X$4/100,0)</f>
        <v/>
      </c>
      <c r="Y736" s="173">
        <f>IF(Y$3="YES",$R736*Y$4/100,0)</f>
        <v/>
      </c>
      <c r="Z736" s="173">
        <f>IF(Z$3="YES",$R736*Z$4/100,0)</f>
        <v/>
      </c>
      <c r="AA736" s="173">
        <f>IF(AA$3="YES",$R736*AA$4/100,0)</f>
        <v/>
      </c>
      <c r="AB736" s="173">
        <f>IF(AB$3="YES",$R736*AB$4/100,0)</f>
        <v/>
      </c>
      <c r="AC736" s="173">
        <f>$R736*AC$4/100</f>
        <v/>
      </c>
      <c r="AD736" s="172">
        <f>SUM(S736:AC736)</f>
        <v/>
      </c>
      <c r="AE736" s="172">
        <f>R736+AD736</f>
        <v/>
      </c>
      <c r="AF736" s="172">
        <f>IF(E736="Make",AE736,AE736/2)</f>
        <v/>
      </c>
      <c r="AG736" s="172">
        <f>((AF736-MOD(AF736,8))/8)+(IF(MOD(AF736,8)=0,0,IF(MOD(AF736,8)&gt;4,1,0.5)))</f>
        <v/>
      </c>
      <c r="AH736" s="174" t="n"/>
      <c r="AI736" s="174" t="n"/>
      <c r="AJ736" s="175">
        <f>ROUNDUP((AH736+AI736+AG736)/3,0)</f>
        <v/>
      </c>
      <c r="AK736" s="47" t="n"/>
    </row>
    <row r="737" ht="15" customHeight="1">
      <c r="A737" s="83" t="n"/>
      <c r="B737" s="49" t="n"/>
      <c r="C737" s="49" t="n"/>
      <c r="D737" s="49" t="n"/>
      <c r="E737" s="43" t="n"/>
      <c r="F737" s="43" t="n"/>
      <c r="G737" s="44" t="n"/>
      <c r="H737" s="45" t="n"/>
      <c r="I737" s="171" t="n"/>
      <c r="J737" s="171" t="n"/>
      <c r="K737" s="171" t="n"/>
      <c r="L737" s="171" t="n"/>
      <c r="M737" s="171" t="n"/>
      <c r="N737" s="171" t="n"/>
      <c r="O737" s="171" t="n"/>
      <c r="P737" s="171" t="n"/>
      <c r="Q737" s="171" t="n"/>
      <c r="R737" s="172">
        <f>_xlfn.CEILING.MATH(SUM(I737:P737)*Q737)</f>
        <v/>
      </c>
      <c r="S737" s="173">
        <f>IF(S$3="YES",$R737*S$4/100,0)</f>
        <v/>
      </c>
      <c r="T737" s="173">
        <f>IF(T$3="YES",$R737*T$4/100,0)</f>
        <v/>
      </c>
      <c r="U737" s="173">
        <f>IF(U$3="YES",$R737*U$4/100,0)</f>
        <v/>
      </c>
      <c r="V737" s="173">
        <f>IF(V$3="YES",$R737*V$4/100,0)</f>
        <v/>
      </c>
      <c r="W737" s="173">
        <f>IF(W$3="YES",$R737*W$4/100,0)</f>
        <v/>
      </c>
      <c r="X737" s="173">
        <f>IF(X$3="YES",$R737*X$4/100,0)</f>
        <v/>
      </c>
      <c r="Y737" s="173">
        <f>IF(Y$3="YES",$R737*Y$4/100,0)</f>
        <v/>
      </c>
      <c r="Z737" s="173">
        <f>IF(Z$3="YES",$R737*Z$4/100,0)</f>
        <v/>
      </c>
      <c r="AA737" s="173">
        <f>IF(AA$3="YES",$R737*AA$4/100,0)</f>
        <v/>
      </c>
      <c r="AB737" s="173">
        <f>IF(AB$3="YES",$R737*AB$4/100,0)</f>
        <v/>
      </c>
      <c r="AC737" s="173">
        <f>$R737*AC$4/100</f>
        <v/>
      </c>
      <c r="AD737" s="172">
        <f>SUM(S737:AC737)</f>
        <v/>
      </c>
      <c r="AE737" s="172">
        <f>R737+AD737</f>
        <v/>
      </c>
      <c r="AF737" s="172">
        <f>IF(E737="Make",AE737,AE737/2)</f>
        <v/>
      </c>
      <c r="AG737" s="172">
        <f>((AF737-MOD(AF737,8))/8)+(IF(MOD(AF737,8)=0,0,IF(MOD(AF737,8)&gt;4,1,0.5)))</f>
        <v/>
      </c>
      <c r="AH737" s="174" t="n"/>
      <c r="AI737" s="174" t="n"/>
      <c r="AJ737" s="175">
        <f>ROUNDUP((AH737+AI737+AG737)/3,0)</f>
        <v/>
      </c>
      <c r="AK737" s="47" t="n"/>
    </row>
    <row r="738" ht="15" customHeight="1">
      <c r="A738" s="83" t="n"/>
      <c r="B738" s="49" t="n"/>
      <c r="C738" s="49" t="n"/>
      <c r="D738" s="49" t="n"/>
      <c r="E738" s="43" t="n"/>
      <c r="F738" s="43" t="n"/>
      <c r="G738" s="44" t="n"/>
      <c r="H738" s="45" t="n"/>
      <c r="I738" s="171" t="n"/>
      <c r="J738" s="171" t="n"/>
      <c r="K738" s="171" t="n"/>
      <c r="L738" s="171" t="n"/>
      <c r="M738" s="171" t="n"/>
      <c r="N738" s="171" t="n"/>
      <c r="O738" s="171" t="n"/>
      <c r="P738" s="171" t="n"/>
      <c r="Q738" s="171" t="n"/>
      <c r="R738" s="172">
        <f>_xlfn.CEILING.MATH(SUM(I738:P738)*Q738)</f>
        <v/>
      </c>
      <c r="S738" s="173">
        <f>IF(S$3="YES",$R738*S$4/100,0)</f>
        <v/>
      </c>
      <c r="T738" s="173">
        <f>IF(T$3="YES",$R738*T$4/100,0)</f>
        <v/>
      </c>
      <c r="U738" s="173">
        <f>IF(U$3="YES",$R738*U$4/100,0)</f>
        <v/>
      </c>
      <c r="V738" s="173">
        <f>IF(V$3="YES",$R738*V$4/100,0)</f>
        <v/>
      </c>
      <c r="W738" s="173">
        <f>IF(W$3="YES",$R738*W$4/100,0)</f>
        <v/>
      </c>
      <c r="X738" s="173">
        <f>IF(X$3="YES",$R738*X$4/100,0)</f>
        <v/>
      </c>
      <c r="Y738" s="173">
        <f>IF(Y$3="YES",$R738*Y$4/100,0)</f>
        <v/>
      </c>
      <c r="Z738" s="173">
        <f>IF(Z$3="YES",$R738*Z$4/100,0)</f>
        <v/>
      </c>
      <c r="AA738" s="173">
        <f>IF(AA$3="YES",$R738*AA$4/100,0)</f>
        <v/>
      </c>
      <c r="AB738" s="173">
        <f>IF(AB$3="YES",$R738*AB$4/100,0)</f>
        <v/>
      </c>
      <c r="AC738" s="173">
        <f>$R738*AC$4/100</f>
        <v/>
      </c>
      <c r="AD738" s="172">
        <f>SUM(S738:AC738)</f>
        <v/>
      </c>
      <c r="AE738" s="172">
        <f>R738+AD738</f>
        <v/>
      </c>
      <c r="AF738" s="172">
        <f>IF(E738="Make",AE738,AE738/2)</f>
        <v/>
      </c>
      <c r="AG738" s="172">
        <f>((AF738-MOD(AF738,8))/8)+(IF(MOD(AF738,8)=0,0,IF(MOD(AF738,8)&gt;4,1,0.5)))</f>
        <v/>
      </c>
      <c r="AH738" s="174" t="n"/>
      <c r="AI738" s="174" t="n"/>
      <c r="AJ738" s="175">
        <f>ROUNDUP((AH738+AI738+AG738)/3,0)</f>
        <v/>
      </c>
      <c r="AK738" s="47" t="n"/>
    </row>
    <row r="739" ht="15" customHeight="1">
      <c r="A739" s="83" t="n"/>
      <c r="B739" s="49" t="n"/>
      <c r="C739" s="49" t="n"/>
      <c r="D739" s="49" t="n"/>
      <c r="E739" s="43" t="n"/>
      <c r="F739" s="43" t="n"/>
      <c r="G739" s="44" t="n"/>
      <c r="H739" s="45" t="n"/>
      <c r="I739" s="171" t="n"/>
      <c r="J739" s="171" t="n"/>
      <c r="K739" s="171" t="n"/>
      <c r="L739" s="171" t="n"/>
      <c r="M739" s="171" t="n"/>
      <c r="N739" s="171" t="n"/>
      <c r="O739" s="171" t="n"/>
      <c r="P739" s="171" t="n"/>
      <c r="Q739" s="171" t="n"/>
      <c r="R739" s="172">
        <f>_xlfn.CEILING.MATH(SUM(I739:P739)*Q739)</f>
        <v/>
      </c>
      <c r="S739" s="173">
        <f>IF(S$3="YES",$R739*S$4/100,0)</f>
        <v/>
      </c>
      <c r="T739" s="173">
        <f>IF(T$3="YES",$R739*T$4/100,0)</f>
        <v/>
      </c>
      <c r="U739" s="173">
        <f>IF(U$3="YES",$R739*U$4/100,0)</f>
        <v/>
      </c>
      <c r="V739" s="173">
        <f>IF(V$3="YES",$R739*V$4/100,0)</f>
        <v/>
      </c>
      <c r="W739" s="173">
        <f>IF(W$3="YES",$R739*W$4/100,0)</f>
        <v/>
      </c>
      <c r="X739" s="173">
        <f>IF(X$3="YES",$R739*X$4/100,0)</f>
        <v/>
      </c>
      <c r="Y739" s="173">
        <f>IF(Y$3="YES",$R739*Y$4/100,0)</f>
        <v/>
      </c>
      <c r="Z739" s="173">
        <f>IF(Z$3="YES",$R739*Z$4/100,0)</f>
        <v/>
      </c>
      <c r="AA739" s="173">
        <f>IF(AA$3="YES",$R739*AA$4/100,0)</f>
        <v/>
      </c>
      <c r="AB739" s="173">
        <f>IF(AB$3="YES",$R739*AB$4/100,0)</f>
        <v/>
      </c>
      <c r="AC739" s="173">
        <f>$R739*AC$4/100</f>
        <v/>
      </c>
      <c r="AD739" s="172">
        <f>SUM(S739:AC739)</f>
        <v/>
      </c>
      <c r="AE739" s="172">
        <f>R739+AD739</f>
        <v/>
      </c>
      <c r="AF739" s="172">
        <f>IF(E739="Make",AE739,AE739/2)</f>
        <v/>
      </c>
      <c r="AG739" s="172">
        <f>((AF739-MOD(AF739,8))/8)+(IF(MOD(AF739,8)=0,0,IF(MOD(AF739,8)&gt;4,1,0.5)))</f>
        <v/>
      </c>
      <c r="AH739" s="174" t="n"/>
      <c r="AI739" s="174" t="n"/>
      <c r="AJ739" s="175">
        <f>ROUNDUP((AH739+AI739+AG739)/3,0)</f>
        <v/>
      </c>
      <c r="AK739" s="47" t="n"/>
    </row>
    <row r="740" ht="15" customHeight="1">
      <c r="A740" s="83" t="n"/>
      <c r="B740" s="49" t="n"/>
      <c r="C740" s="49" t="n"/>
      <c r="D740" s="49" t="n"/>
      <c r="E740" s="43" t="n"/>
      <c r="F740" s="43" t="n"/>
      <c r="G740" s="44" t="n"/>
      <c r="H740" s="45" t="n"/>
      <c r="I740" s="171" t="n"/>
      <c r="J740" s="171" t="n"/>
      <c r="K740" s="171" t="n"/>
      <c r="L740" s="171" t="n"/>
      <c r="M740" s="171" t="n"/>
      <c r="N740" s="171" t="n"/>
      <c r="O740" s="171" t="n"/>
      <c r="P740" s="171" t="n"/>
      <c r="Q740" s="171" t="n"/>
      <c r="R740" s="172">
        <f>_xlfn.CEILING.MATH(SUM(I740:P740)*Q740)</f>
        <v/>
      </c>
      <c r="S740" s="173">
        <f>IF(S$3="YES",$R740*S$4/100,0)</f>
        <v/>
      </c>
      <c r="T740" s="173">
        <f>IF(T$3="YES",$R740*T$4/100,0)</f>
        <v/>
      </c>
      <c r="U740" s="173">
        <f>IF(U$3="YES",$R740*U$4/100,0)</f>
        <v/>
      </c>
      <c r="V740" s="173">
        <f>IF(V$3="YES",$R740*V$4/100,0)</f>
        <v/>
      </c>
      <c r="W740" s="173">
        <f>IF(W$3="YES",$R740*W$4/100,0)</f>
        <v/>
      </c>
      <c r="X740" s="173">
        <f>IF(X$3="YES",$R740*X$4/100,0)</f>
        <v/>
      </c>
      <c r="Y740" s="173">
        <f>IF(Y$3="YES",$R740*Y$4/100,0)</f>
        <v/>
      </c>
      <c r="Z740" s="173">
        <f>IF(Z$3="YES",$R740*Z$4/100,0)</f>
        <v/>
      </c>
      <c r="AA740" s="173">
        <f>IF(AA$3="YES",$R740*AA$4/100,0)</f>
        <v/>
      </c>
      <c r="AB740" s="173">
        <f>IF(AB$3="YES",$R740*AB$4/100,0)</f>
        <v/>
      </c>
      <c r="AC740" s="173">
        <f>$R740*AC$4/100</f>
        <v/>
      </c>
      <c r="AD740" s="172">
        <f>SUM(S740:AC740)</f>
        <v/>
      </c>
      <c r="AE740" s="172">
        <f>R740+AD740</f>
        <v/>
      </c>
      <c r="AF740" s="172">
        <f>IF(E740="Make",AE740,AE740/2)</f>
        <v/>
      </c>
      <c r="AG740" s="172">
        <f>((AF740-MOD(AF740,8))/8)+(IF(MOD(AF740,8)=0,0,IF(MOD(AF740,8)&gt;4,1,0.5)))</f>
        <v/>
      </c>
      <c r="AH740" s="174" t="n"/>
      <c r="AI740" s="174" t="n"/>
      <c r="AJ740" s="175">
        <f>ROUNDUP((AH740+AI740+AG740)/3,0)</f>
        <v/>
      </c>
      <c r="AK740" s="47" t="n"/>
    </row>
    <row r="741" ht="15" customHeight="1">
      <c r="A741" s="83" t="n"/>
      <c r="B741" s="49" t="n"/>
      <c r="C741" s="49" t="n"/>
      <c r="D741" s="49" t="n"/>
      <c r="E741" s="43" t="n"/>
      <c r="F741" s="43" t="n"/>
      <c r="G741" s="44" t="n"/>
      <c r="H741" s="45" t="n"/>
      <c r="I741" s="171" t="n"/>
      <c r="J741" s="171" t="n"/>
      <c r="K741" s="171" t="n"/>
      <c r="L741" s="171" t="n"/>
      <c r="M741" s="171" t="n"/>
      <c r="N741" s="171" t="n"/>
      <c r="O741" s="171" t="n"/>
      <c r="P741" s="171" t="n"/>
      <c r="Q741" s="171" t="n"/>
      <c r="R741" s="172">
        <f>_xlfn.CEILING.MATH(SUM(I741:P741)*Q741)</f>
        <v/>
      </c>
      <c r="S741" s="173">
        <f>IF(S$3="YES",$R741*S$4/100,0)</f>
        <v/>
      </c>
      <c r="T741" s="173">
        <f>IF(T$3="YES",$R741*T$4/100,0)</f>
        <v/>
      </c>
      <c r="U741" s="173">
        <f>IF(U$3="YES",$R741*U$4/100,0)</f>
        <v/>
      </c>
      <c r="V741" s="173">
        <f>IF(V$3="YES",$R741*V$4/100,0)</f>
        <v/>
      </c>
      <c r="W741" s="173">
        <f>IF(W$3="YES",$R741*W$4/100,0)</f>
        <v/>
      </c>
      <c r="X741" s="173">
        <f>IF(X$3="YES",$R741*X$4/100,0)</f>
        <v/>
      </c>
      <c r="Y741" s="173">
        <f>IF(Y$3="YES",$R741*Y$4/100,0)</f>
        <v/>
      </c>
      <c r="Z741" s="173">
        <f>IF(Z$3="YES",$R741*Z$4/100,0)</f>
        <v/>
      </c>
      <c r="AA741" s="173">
        <f>IF(AA$3="YES",$R741*AA$4/100,0)</f>
        <v/>
      </c>
      <c r="AB741" s="173">
        <f>IF(AB$3="YES",$R741*AB$4/100,0)</f>
        <v/>
      </c>
      <c r="AC741" s="173">
        <f>$R741*AC$4/100</f>
        <v/>
      </c>
      <c r="AD741" s="172">
        <f>SUM(S741:AC741)</f>
        <v/>
      </c>
      <c r="AE741" s="172">
        <f>R741+AD741</f>
        <v/>
      </c>
      <c r="AF741" s="172">
        <f>IF(E741="Make",AE741,AE741/2)</f>
        <v/>
      </c>
      <c r="AG741" s="172">
        <f>((AF741-MOD(AF741,8))/8)+(IF(MOD(AF741,8)=0,0,IF(MOD(AF741,8)&gt;4,1,0.5)))</f>
        <v/>
      </c>
      <c r="AH741" s="174" t="n"/>
      <c r="AI741" s="174" t="n"/>
      <c r="AJ741" s="175">
        <f>ROUNDUP((AH741+AI741+AG741)/3,0)</f>
        <v/>
      </c>
      <c r="AK741" s="47" t="n"/>
    </row>
    <row r="742" ht="15" customHeight="1">
      <c r="A742" s="83" t="n"/>
      <c r="B742" s="49" t="n"/>
      <c r="C742" s="49" t="n"/>
      <c r="D742" s="49" t="n"/>
      <c r="E742" s="43" t="n"/>
      <c r="F742" s="43" t="n"/>
      <c r="G742" s="44" t="n"/>
      <c r="H742" s="45" t="n"/>
      <c r="I742" s="171" t="n"/>
      <c r="J742" s="171" t="n"/>
      <c r="K742" s="171" t="n"/>
      <c r="L742" s="171" t="n"/>
      <c r="M742" s="171" t="n"/>
      <c r="N742" s="171" t="n"/>
      <c r="O742" s="171" t="n"/>
      <c r="P742" s="171" t="n"/>
      <c r="Q742" s="171" t="n"/>
      <c r="R742" s="172">
        <f>_xlfn.CEILING.MATH(SUM(I742:P742)*Q742)</f>
        <v/>
      </c>
      <c r="S742" s="173">
        <f>IF(S$3="YES",$R742*S$4/100,0)</f>
        <v/>
      </c>
      <c r="T742" s="173">
        <f>IF(T$3="YES",$R742*T$4/100,0)</f>
        <v/>
      </c>
      <c r="U742" s="173">
        <f>IF(U$3="YES",$R742*U$4/100,0)</f>
        <v/>
      </c>
      <c r="V742" s="173">
        <f>IF(V$3="YES",$R742*V$4/100,0)</f>
        <v/>
      </c>
      <c r="W742" s="173">
        <f>IF(W$3="YES",$R742*W$4/100,0)</f>
        <v/>
      </c>
      <c r="X742" s="173">
        <f>IF(X$3="YES",$R742*X$4/100,0)</f>
        <v/>
      </c>
      <c r="Y742" s="173">
        <f>IF(Y$3="YES",$R742*Y$4/100,0)</f>
        <v/>
      </c>
      <c r="Z742" s="173">
        <f>IF(Z$3="YES",$R742*Z$4/100,0)</f>
        <v/>
      </c>
      <c r="AA742" s="173">
        <f>IF(AA$3="YES",$R742*AA$4/100,0)</f>
        <v/>
      </c>
      <c r="AB742" s="173">
        <f>IF(AB$3="YES",$R742*AB$4/100,0)</f>
        <v/>
      </c>
      <c r="AC742" s="173">
        <f>$R742*AC$4/100</f>
        <v/>
      </c>
      <c r="AD742" s="172">
        <f>SUM(S742:AC742)</f>
        <v/>
      </c>
      <c r="AE742" s="172">
        <f>R742+AD742</f>
        <v/>
      </c>
      <c r="AF742" s="172">
        <f>IF(E742="Make",AE742,AE742/2)</f>
        <v/>
      </c>
      <c r="AG742" s="172">
        <f>((AF742-MOD(AF742,8))/8)+(IF(MOD(AF742,8)=0,0,IF(MOD(AF742,8)&gt;4,1,0.5)))</f>
        <v/>
      </c>
      <c r="AH742" s="174" t="n"/>
      <c r="AI742" s="174" t="n"/>
      <c r="AJ742" s="175">
        <f>ROUNDUP((AH742+AI742+AG742)/3,0)</f>
        <v/>
      </c>
      <c r="AK742" s="47" t="n"/>
    </row>
    <row r="743" ht="15" customHeight="1">
      <c r="A743" s="83" t="n"/>
      <c r="B743" s="49" t="n"/>
      <c r="C743" s="49" t="n"/>
      <c r="D743" s="49" t="n"/>
      <c r="E743" s="43" t="n"/>
      <c r="F743" s="43" t="n"/>
      <c r="G743" s="44" t="n"/>
      <c r="H743" s="45" t="n"/>
      <c r="I743" s="171" t="n"/>
      <c r="J743" s="171" t="n"/>
      <c r="K743" s="171" t="n"/>
      <c r="L743" s="171" t="n"/>
      <c r="M743" s="171" t="n"/>
      <c r="N743" s="171" t="n"/>
      <c r="O743" s="171" t="n"/>
      <c r="P743" s="171" t="n"/>
      <c r="Q743" s="171" t="n"/>
      <c r="R743" s="172">
        <f>_xlfn.CEILING.MATH(SUM(I743:P743)*Q743)</f>
        <v/>
      </c>
      <c r="S743" s="173">
        <f>IF(S$3="YES",$R743*S$4/100,0)</f>
        <v/>
      </c>
      <c r="T743" s="173">
        <f>IF(T$3="YES",$R743*T$4/100,0)</f>
        <v/>
      </c>
      <c r="U743" s="173">
        <f>IF(U$3="YES",$R743*U$4/100,0)</f>
        <v/>
      </c>
      <c r="V743" s="173">
        <f>IF(V$3="YES",$R743*V$4/100,0)</f>
        <v/>
      </c>
      <c r="W743" s="173">
        <f>IF(W$3="YES",$R743*W$4/100,0)</f>
        <v/>
      </c>
      <c r="X743" s="173">
        <f>IF(X$3="YES",$R743*X$4/100,0)</f>
        <v/>
      </c>
      <c r="Y743" s="173">
        <f>IF(Y$3="YES",$R743*Y$4/100,0)</f>
        <v/>
      </c>
      <c r="Z743" s="173">
        <f>IF(Z$3="YES",$R743*Z$4/100,0)</f>
        <v/>
      </c>
      <c r="AA743" s="173">
        <f>IF(AA$3="YES",$R743*AA$4/100,0)</f>
        <v/>
      </c>
      <c r="AB743" s="173">
        <f>IF(AB$3="YES",$R743*AB$4/100,0)</f>
        <v/>
      </c>
      <c r="AC743" s="173">
        <f>$R743*AC$4/100</f>
        <v/>
      </c>
      <c r="AD743" s="172">
        <f>SUM(S743:AC743)</f>
        <v/>
      </c>
      <c r="AE743" s="172">
        <f>R743+AD743</f>
        <v/>
      </c>
      <c r="AF743" s="172">
        <f>IF(E743="Make",AE743,AE743/2)</f>
        <v/>
      </c>
      <c r="AG743" s="172">
        <f>((AF743-MOD(AF743,8))/8)+(IF(MOD(AF743,8)=0,0,IF(MOD(AF743,8)&gt;4,1,0.5)))</f>
        <v/>
      </c>
      <c r="AH743" s="174" t="n"/>
      <c r="AI743" s="174" t="n"/>
      <c r="AJ743" s="175">
        <f>ROUNDUP((AH743+AI743+AG743)/3,0)</f>
        <v/>
      </c>
      <c r="AK743" s="47" t="n"/>
    </row>
    <row r="744" ht="15" customHeight="1">
      <c r="A744" s="83" t="n"/>
      <c r="B744" s="49" t="n"/>
      <c r="C744" s="49" t="n"/>
      <c r="D744" s="49" t="n"/>
      <c r="E744" s="43" t="n"/>
      <c r="F744" s="43" t="n"/>
      <c r="G744" s="44" t="n"/>
      <c r="H744" s="45" t="n"/>
      <c r="I744" s="171" t="n"/>
      <c r="J744" s="171" t="n"/>
      <c r="K744" s="171" t="n"/>
      <c r="L744" s="171" t="n"/>
      <c r="M744" s="171" t="n"/>
      <c r="N744" s="171" t="n"/>
      <c r="O744" s="171" t="n"/>
      <c r="P744" s="171" t="n"/>
      <c r="Q744" s="171" t="n"/>
      <c r="R744" s="172">
        <f>_xlfn.CEILING.MATH(SUM(I744:P744)*Q744)</f>
        <v/>
      </c>
      <c r="S744" s="173">
        <f>IF(S$3="YES",$R744*S$4/100,0)</f>
        <v/>
      </c>
      <c r="T744" s="173">
        <f>IF(T$3="YES",$R744*T$4/100,0)</f>
        <v/>
      </c>
      <c r="U744" s="173">
        <f>IF(U$3="YES",$R744*U$4/100,0)</f>
        <v/>
      </c>
      <c r="V744" s="173">
        <f>IF(V$3="YES",$R744*V$4/100,0)</f>
        <v/>
      </c>
      <c r="W744" s="173">
        <f>IF(W$3="YES",$R744*W$4/100,0)</f>
        <v/>
      </c>
      <c r="X744" s="173">
        <f>IF(X$3="YES",$R744*X$4/100,0)</f>
        <v/>
      </c>
      <c r="Y744" s="173">
        <f>IF(Y$3="YES",$R744*Y$4/100,0)</f>
        <v/>
      </c>
      <c r="Z744" s="173">
        <f>IF(Z$3="YES",$R744*Z$4/100,0)</f>
        <v/>
      </c>
      <c r="AA744" s="173">
        <f>IF(AA$3="YES",$R744*AA$4/100,0)</f>
        <v/>
      </c>
      <c r="AB744" s="173">
        <f>IF(AB$3="YES",$R744*AB$4/100,0)</f>
        <v/>
      </c>
      <c r="AC744" s="173">
        <f>$R744*AC$4/100</f>
        <v/>
      </c>
      <c r="AD744" s="172">
        <f>SUM(S744:AC744)</f>
        <v/>
      </c>
      <c r="AE744" s="172">
        <f>R744+AD744</f>
        <v/>
      </c>
      <c r="AF744" s="172">
        <f>IF(E744="Make",AE744,AE744/2)</f>
        <v/>
      </c>
      <c r="AG744" s="172">
        <f>((AF744-MOD(AF744,8))/8)+(IF(MOD(AF744,8)=0,0,IF(MOD(AF744,8)&gt;4,1,0.5)))</f>
        <v/>
      </c>
      <c r="AH744" s="174" t="n"/>
      <c r="AI744" s="174" t="n"/>
      <c r="AJ744" s="175">
        <f>ROUNDUP((AH744+AI744+AG744)/3,0)</f>
        <v/>
      </c>
      <c r="AK744" s="47" t="n"/>
    </row>
    <row r="745" ht="15" customHeight="1">
      <c r="A745" s="83" t="n"/>
      <c r="B745" s="49" t="n"/>
      <c r="C745" s="49" t="n"/>
      <c r="D745" s="49" t="n"/>
      <c r="E745" s="43" t="n"/>
      <c r="F745" s="43" t="n"/>
      <c r="G745" s="44" t="n"/>
      <c r="H745" s="45" t="n"/>
      <c r="I745" s="171" t="n"/>
      <c r="J745" s="171" t="n"/>
      <c r="K745" s="171" t="n"/>
      <c r="L745" s="171" t="n"/>
      <c r="M745" s="171" t="n"/>
      <c r="N745" s="171" t="n"/>
      <c r="O745" s="171" t="n"/>
      <c r="P745" s="171" t="n"/>
      <c r="Q745" s="171" t="n"/>
      <c r="R745" s="172">
        <f>_xlfn.CEILING.MATH(SUM(I745:P745)*Q745)</f>
        <v/>
      </c>
      <c r="S745" s="173">
        <f>IF(S$3="YES",$R745*S$4/100,0)</f>
        <v/>
      </c>
      <c r="T745" s="173">
        <f>IF(T$3="YES",$R745*T$4/100,0)</f>
        <v/>
      </c>
      <c r="U745" s="173">
        <f>IF(U$3="YES",$R745*U$4/100,0)</f>
        <v/>
      </c>
      <c r="V745" s="173">
        <f>IF(V$3="YES",$R745*V$4/100,0)</f>
        <v/>
      </c>
      <c r="W745" s="173">
        <f>IF(W$3="YES",$R745*W$4/100,0)</f>
        <v/>
      </c>
      <c r="X745" s="173">
        <f>IF(X$3="YES",$R745*X$4/100,0)</f>
        <v/>
      </c>
      <c r="Y745" s="173">
        <f>IF(Y$3="YES",$R745*Y$4/100,0)</f>
        <v/>
      </c>
      <c r="Z745" s="173">
        <f>IF(Z$3="YES",$R745*Z$4/100,0)</f>
        <v/>
      </c>
      <c r="AA745" s="173">
        <f>IF(AA$3="YES",$R745*AA$4/100,0)</f>
        <v/>
      </c>
      <c r="AB745" s="173">
        <f>IF(AB$3="YES",$R745*AB$4/100,0)</f>
        <v/>
      </c>
      <c r="AC745" s="173">
        <f>$R745*AC$4/100</f>
        <v/>
      </c>
      <c r="AD745" s="172">
        <f>SUM(S745:AC745)</f>
        <v/>
      </c>
      <c r="AE745" s="172">
        <f>R745+AD745</f>
        <v/>
      </c>
      <c r="AF745" s="172">
        <f>IF(E745="Make",AE745,AE745/2)</f>
        <v/>
      </c>
      <c r="AG745" s="172">
        <f>((AF745-MOD(AF745,8))/8)+(IF(MOD(AF745,8)=0,0,IF(MOD(AF745,8)&gt;4,1,0.5)))</f>
        <v/>
      </c>
      <c r="AH745" s="174" t="n"/>
      <c r="AI745" s="174" t="n"/>
      <c r="AJ745" s="175">
        <f>ROUNDUP((AH745+AI745+AG745)/3,0)</f>
        <v/>
      </c>
      <c r="AK745" s="47" t="n"/>
    </row>
    <row r="746" ht="15" customHeight="1">
      <c r="A746" s="83" t="n"/>
      <c r="B746" s="49" t="n"/>
      <c r="C746" s="49" t="n"/>
      <c r="D746" s="49" t="n"/>
      <c r="E746" s="43" t="n"/>
      <c r="F746" s="43" t="n"/>
      <c r="G746" s="44" t="n"/>
      <c r="H746" s="45" t="n"/>
      <c r="I746" s="171" t="n"/>
      <c r="J746" s="171" t="n"/>
      <c r="K746" s="171" t="n"/>
      <c r="L746" s="171" t="n"/>
      <c r="M746" s="171" t="n"/>
      <c r="N746" s="171" t="n"/>
      <c r="O746" s="171" t="n"/>
      <c r="P746" s="171" t="n"/>
      <c r="Q746" s="171" t="n"/>
      <c r="R746" s="172">
        <f>_xlfn.CEILING.MATH(SUM(I746:P746)*Q746)</f>
        <v/>
      </c>
      <c r="S746" s="173">
        <f>IF(S$3="YES",$R746*S$4/100,0)</f>
        <v/>
      </c>
      <c r="T746" s="173">
        <f>IF(T$3="YES",$R746*T$4/100,0)</f>
        <v/>
      </c>
      <c r="U746" s="173">
        <f>IF(U$3="YES",$R746*U$4/100,0)</f>
        <v/>
      </c>
      <c r="V746" s="173">
        <f>IF(V$3="YES",$R746*V$4/100,0)</f>
        <v/>
      </c>
      <c r="W746" s="173">
        <f>IF(W$3="YES",$R746*W$4/100,0)</f>
        <v/>
      </c>
      <c r="X746" s="173">
        <f>IF(X$3="YES",$R746*X$4/100,0)</f>
        <v/>
      </c>
      <c r="Y746" s="173">
        <f>IF(Y$3="YES",$R746*Y$4/100,0)</f>
        <v/>
      </c>
      <c r="Z746" s="173">
        <f>IF(Z$3="YES",$R746*Z$4/100,0)</f>
        <v/>
      </c>
      <c r="AA746" s="173">
        <f>IF(AA$3="YES",$R746*AA$4/100,0)</f>
        <v/>
      </c>
      <c r="AB746" s="173">
        <f>IF(AB$3="YES",$R746*AB$4/100,0)</f>
        <v/>
      </c>
      <c r="AC746" s="173">
        <f>$R746*AC$4/100</f>
        <v/>
      </c>
      <c r="AD746" s="172">
        <f>SUM(S746:AC746)</f>
        <v/>
      </c>
      <c r="AE746" s="172">
        <f>R746+AD746</f>
        <v/>
      </c>
      <c r="AF746" s="172">
        <f>IF(E746="Make",AE746,AE746/2)</f>
        <v/>
      </c>
      <c r="AG746" s="172">
        <f>((AF746-MOD(AF746,8))/8)+(IF(MOD(AF746,8)=0,0,IF(MOD(AF746,8)&gt;4,1,0.5)))</f>
        <v/>
      </c>
      <c r="AH746" s="174" t="n"/>
      <c r="AI746" s="174" t="n"/>
      <c r="AJ746" s="175">
        <f>ROUNDUP((AH746+AI746+AG746)/3,0)</f>
        <v/>
      </c>
      <c r="AK746" s="47" t="n"/>
    </row>
    <row r="747" ht="15" customHeight="1">
      <c r="A747" s="83" t="n"/>
      <c r="B747" s="49" t="n"/>
      <c r="C747" s="49" t="n"/>
      <c r="D747" s="49" t="n"/>
      <c r="E747" s="43" t="n"/>
      <c r="F747" s="43" t="n"/>
      <c r="G747" s="44" t="n"/>
      <c r="H747" s="45" t="n"/>
      <c r="I747" s="171" t="n"/>
      <c r="J747" s="171" t="n"/>
      <c r="K747" s="171" t="n"/>
      <c r="L747" s="171" t="n"/>
      <c r="M747" s="171" t="n"/>
      <c r="N747" s="171" t="n"/>
      <c r="O747" s="171" t="n"/>
      <c r="P747" s="171" t="n"/>
      <c r="Q747" s="171" t="n"/>
      <c r="R747" s="172">
        <f>_xlfn.CEILING.MATH(SUM(I747:P747)*Q747)</f>
        <v/>
      </c>
      <c r="S747" s="173">
        <f>IF(S$3="YES",$R747*S$4/100,0)</f>
        <v/>
      </c>
      <c r="T747" s="173">
        <f>IF(T$3="YES",$R747*T$4/100,0)</f>
        <v/>
      </c>
      <c r="U747" s="173">
        <f>IF(U$3="YES",$R747*U$4/100,0)</f>
        <v/>
      </c>
      <c r="V747" s="173">
        <f>IF(V$3="YES",$R747*V$4/100,0)</f>
        <v/>
      </c>
      <c r="W747" s="173">
        <f>IF(W$3="YES",$R747*W$4/100,0)</f>
        <v/>
      </c>
      <c r="X747" s="173">
        <f>IF(X$3="YES",$R747*X$4/100,0)</f>
        <v/>
      </c>
      <c r="Y747" s="173">
        <f>IF(Y$3="YES",$R747*Y$4/100,0)</f>
        <v/>
      </c>
      <c r="Z747" s="173">
        <f>IF(Z$3="YES",$R747*Z$4/100,0)</f>
        <v/>
      </c>
      <c r="AA747" s="173">
        <f>IF(AA$3="YES",$R747*AA$4/100,0)</f>
        <v/>
      </c>
      <c r="AB747" s="173">
        <f>IF(AB$3="YES",$R747*AB$4/100,0)</f>
        <v/>
      </c>
      <c r="AC747" s="173">
        <f>$R747*AC$4/100</f>
        <v/>
      </c>
      <c r="AD747" s="172">
        <f>SUM(S747:AC747)</f>
        <v/>
      </c>
      <c r="AE747" s="172">
        <f>R747+AD747</f>
        <v/>
      </c>
      <c r="AF747" s="172">
        <f>IF(E747="Make",AE747,AE747/2)</f>
        <v/>
      </c>
      <c r="AG747" s="172">
        <f>((AF747-MOD(AF747,8))/8)+(IF(MOD(AF747,8)=0,0,IF(MOD(AF747,8)&gt;4,1,0.5)))</f>
        <v/>
      </c>
      <c r="AH747" s="174" t="n"/>
      <c r="AI747" s="174" t="n"/>
      <c r="AJ747" s="175">
        <f>ROUNDUP((AH747+AI747+AG747)/3,0)</f>
        <v/>
      </c>
      <c r="AK747" s="47" t="n"/>
    </row>
    <row r="748" ht="15" customHeight="1">
      <c r="A748" s="83" t="n"/>
      <c r="B748" s="49" t="n"/>
      <c r="C748" s="49" t="n"/>
      <c r="D748" s="49" t="n"/>
      <c r="E748" s="43" t="n"/>
      <c r="F748" s="43" t="n"/>
      <c r="G748" s="44" t="n"/>
      <c r="H748" s="45" t="n"/>
      <c r="I748" s="171" t="n"/>
      <c r="J748" s="171" t="n"/>
      <c r="K748" s="171" t="n"/>
      <c r="L748" s="171" t="n"/>
      <c r="M748" s="171" t="n"/>
      <c r="N748" s="171" t="n"/>
      <c r="O748" s="171" t="n"/>
      <c r="P748" s="171" t="n"/>
      <c r="Q748" s="171" t="n"/>
      <c r="R748" s="172">
        <f>_xlfn.CEILING.MATH(SUM(I748:P748)*Q748)</f>
        <v/>
      </c>
      <c r="S748" s="173">
        <f>IF(S$3="YES",$R748*S$4/100,0)</f>
        <v/>
      </c>
      <c r="T748" s="173">
        <f>IF(T$3="YES",$R748*T$4/100,0)</f>
        <v/>
      </c>
      <c r="U748" s="173">
        <f>IF(U$3="YES",$R748*U$4/100,0)</f>
        <v/>
      </c>
      <c r="V748" s="173">
        <f>IF(V$3="YES",$R748*V$4/100,0)</f>
        <v/>
      </c>
      <c r="W748" s="173">
        <f>IF(W$3="YES",$R748*W$4/100,0)</f>
        <v/>
      </c>
      <c r="X748" s="173">
        <f>IF(X$3="YES",$R748*X$4/100,0)</f>
        <v/>
      </c>
      <c r="Y748" s="173">
        <f>IF(Y$3="YES",$R748*Y$4/100,0)</f>
        <v/>
      </c>
      <c r="Z748" s="173">
        <f>IF(Z$3="YES",$R748*Z$4/100,0)</f>
        <v/>
      </c>
      <c r="AA748" s="173">
        <f>IF(AA$3="YES",$R748*AA$4/100,0)</f>
        <v/>
      </c>
      <c r="AB748" s="173">
        <f>IF(AB$3="YES",$R748*AB$4/100,0)</f>
        <v/>
      </c>
      <c r="AC748" s="173">
        <f>$R748*AC$4/100</f>
        <v/>
      </c>
      <c r="AD748" s="172">
        <f>SUM(S748:AC748)</f>
        <v/>
      </c>
      <c r="AE748" s="172">
        <f>R748+AD748</f>
        <v/>
      </c>
      <c r="AF748" s="172">
        <f>IF(E748="Make",AE748,AE748/2)</f>
        <v/>
      </c>
      <c r="AG748" s="172">
        <f>((AF748-MOD(AF748,8))/8)+(IF(MOD(AF748,8)=0,0,IF(MOD(AF748,8)&gt;4,1,0.5)))</f>
        <v/>
      </c>
      <c r="AH748" s="174" t="n"/>
      <c r="AI748" s="174" t="n"/>
      <c r="AJ748" s="175">
        <f>ROUNDUP((AH748+AI748+AG748)/3,0)</f>
        <v/>
      </c>
      <c r="AK748" s="47" t="n"/>
    </row>
    <row r="749" ht="15" customHeight="1">
      <c r="A749" s="83" t="n"/>
      <c r="B749" s="49" t="n"/>
      <c r="C749" s="49" t="n"/>
      <c r="D749" s="49" t="n"/>
      <c r="E749" s="43" t="n"/>
      <c r="F749" s="43" t="n"/>
      <c r="G749" s="44" t="n"/>
      <c r="H749" s="45" t="n"/>
      <c r="I749" s="171" t="n"/>
      <c r="J749" s="171" t="n"/>
      <c r="K749" s="171" t="n"/>
      <c r="L749" s="171" t="n"/>
      <c r="M749" s="171" t="n"/>
      <c r="N749" s="171" t="n"/>
      <c r="O749" s="171" t="n"/>
      <c r="P749" s="171" t="n"/>
      <c r="Q749" s="171" t="n"/>
      <c r="R749" s="172">
        <f>_xlfn.CEILING.MATH(SUM(I749:P749)*Q749)</f>
        <v/>
      </c>
      <c r="S749" s="173">
        <f>IF(S$3="YES",$R749*S$4/100,0)</f>
        <v/>
      </c>
      <c r="T749" s="173">
        <f>IF(T$3="YES",$R749*T$4/100,0)</f>
        <v/>
      </c>
      <c r="U749" s="173">
        <f>IF(U$3="YES",$R749*U$4/100,0)</f>
        <v/>
      </c>
      <c r="V749" s="173">
        <f>IF(V$3="YES",$R749*V$4/100,0)</f>
        <v/>
      </c>
      <c r="W749" s="173">
        <f>IF(W$3="YES",$R749*W$4/100,0)</f>
        <v/>
      </c>
      <c r="X749" s="173">
        <f>IF(X$3="YES",$R749*X$4/100,0)</f>
        <v/>
      </c>
      <c r="Y749" s="173">
        <f>IF(Y$3="YES",$R749*Y$4/100,0)</f>
        <v/>
      </c>
      <c r="Z749" s="173">
        <f>IF(Z$3="YES",$R749*Z$4/100,0)</f>
        <v/>
      </c>
      <c r="AA749" s="173">
        <f>IF(AA$3="YES",$R749*AA$4/100,0)</f>
        <v/>
      </c>
      <c r="AB749" s="173">
        <f>IF(AB$3="YES",$R749*AB$4/100,0)</f>
        <v/>
      </c>
      <c r="AC749" s="173">
        <f>$R749*AC$4/100</f>
        <v/>
      </c>
      <c r="AD749" s="172">
        <f>SUM(S749:AC749)</f>
        <v/>
      </c>
      <c r="AE749" s="172">
        <f>R749+AD749</f>
        <v/>
      </c>
      <c r="AF749" s="172">
        <f>IF(E749="Make",AE749,AE749/2)</f>
        <v/>
      </c>
      <c r="AG749" s="172">
        <f>((AF749-MOD(AF749,8))/8)+(IF(MOD(AF749,8)=0,0,IF(MOD(AF749,8)&gt;4,1,0.5)))</f>
        <v/>
      </c>
      <c r="AH749" s="174" t="n"/>
      <c r="AI749" s="174" t="n"/>
      <c r="AJ749" s="175">
        <f>ROUNDUP((AH749+AI749+AG749)/3,0)</f>
        <v/>
      </c>
      <c r="AK749" s="47" t="n"/>
    </row>
    <row r="750" ht="15" customHeight="1">
      <c r="A750" s="83" t="n"/>
      <c r="B750" s="49" t="n"/>
      <c r="C750" s="49" t="n"/>
      <c r="D750" s="49" t="n"/>
      <c r="E750" s="43" t="n"/>
      <c r="F750" s="43" t="n"/>
      <c r="G750" s="44" t="n"/>
      <c r="H750" s="45" t="n"/>
      <c r="I750" s="171" t="n"/>
      <c r="J750" s="171" t="n"/>
      <c r="K750" s="171" t="n"/>
      <c r="L750" s="171" t="n"/>
      <c r="M750" s="171" t="n"/>
      <c r="N750" s="171" t="n"/>
      <c r="O750" s="171" t="n"/>
      <c r="P750" s="171" t="n"/>
      <c r="Q750" s="171" t="n"/>
      <c r="R750" s="172">
        <f>_xlfn.CEILING.MATH(SUM(I750:P750)*Q750)</f>
        <v/>
      </c>
      <c r="S750" s="173">
        <f>IF(S$3="YES",$R750*S$4/100,0)</f>
        <v/>
      </c>
      <c r="T750" s="173">
        <f>IF(T$3="YES",$R750*T$4/100,0)</f>
        <v/>
      </c>
      <c r="U750" s="173">
        <f>IF(U$3="YES",$R750*U$4/100,0)</f>
        <v/>
      </c>
      <c r="V750" s="173">
        <f>IF(V$3="YES",$R750*V$4/100,0)</f>
        <v/>
      </c>
      <c r="W750" s="173">
        <f>IF(W$3="YES",$R750*W$4/100,0)</f>
        <v/>
      </c>
      <c r="X750" s="173">
        <f>IF(X$3="YES",$R750*X$4/100,0)</f>
        <v/>
      </c>
      <c r="Y750" s="173">
        <f>IF(Y$3="YES",$R750*Y$4/100,0)</f>
        <v/>
      </c>
      <c r="Z750" s="173">
        <f>IF(Z$3="YES",$R750*Z$4/100,0)</f>
        <v/>
      </c>
      <c r="AA750" s="173">
        <f>IF(AA$3="YES",$R750*AA$4/100,0)</f>
        <v/>
      </c>
      <c r="AB750" s="173">
        <f>IF(AB$3="YES",$R750*AB$4/100,0)</f>
        <v/>
      </c>
      <c r="AC750" s="173">
        <f>$R750*AC$4/100</f>
        <v/>
      </c>
      <c r="AD750" s="172">
        <f>SUM(S750:AC750)</f>
        <v/>
      </c>
      <c r="AE750" s="172">
        <f>R750+AD750</f>
        <v/>
      </c>
      <c r="AF750" s="172">
        <f>IF(E750="Make",AE750,AE750/2)</f>
        <v/>
      </c>
      <c r="AG750" s="172">
        <f>((AF750-MOD(AF750,8))/8)+(IF(MOD(AF750,8)=0,0,IF(MOD(AF750,8)&gt;4,1,0.5)))</f>
        <v/>
      </c>
      <c r="AH750" s="174" t="n"/>
      <c r="AI750" s="174" t="n"/>
      <c r="AJ750" s="175">
        <f>ROUNDUP((AH750+AI750+AG750)/3,0)</f>
        <v/>
      </c>
      <c r="AK750" s="47" t="n"/>
    </row>
    <row r="751" ht="15" customHeight="1">
      <c r="A751" s="83" t="n"/>
      <c r="B751" s="49" t="n"/>
      <c r="C751" s="49" t="n"/>
      <c r="D751" s="49" t="n"/>
      <c r="E751" s="43" t="n"/>
      <c r="F751" s="43" t="n"/>
      <c r="G751" s="44" t="n"/>
      <c r="H751" s="45" t="n"/>
      <c r="I751" s="171" t="n"/>
      <c r="J751" s="171" t="n"/>
      <c r="K751" s="171" t="n"/>
      <c r="L751" s="171" t="n"/>
      <c r="M751" s="171" t="n"/>
      <c r="N751" s="171" t="n"/>
      <c r="O751" s="171" t="n"/>
      <c r="P751" s="171" t="n"/>
      <c r="Q751" s="171" t="n"/>
      <c r="R751" s="172">
        <f>_xlfn.CEILING.MATH(SUM(I751:P751)*Q751)</f>
        <v/>
      </c>
      <c r="S751" s="173">
        <f>IF(S$3="YES",$R751*S$4/100,0)</f>
        <v/>
      </c>
      <c r="T751" s="173">
        <f>IF(T$3="YES",$R751*T$4/100,0)</f>
        <v/>
      </c>
      <c r="U751" s="173">
        <f>IF(U$3="YES",$R751*U$4/100,0)</f>
        <v/>
      </c>
      <c r="V751" s="173">
        <f>IF(V$3="YES",$R751*V$4/100,0)</f>
        <v/>
      </c>
      <c r="W751" s="173">
        <f>IF(W$3="YES",$R751*W$4/100,0)</f>
        <v/>
      </c>
      <c r="X751" s="173">
        <f>IF(X$3="YES",$R751*X$4/100,0)</f>
        <v/>
      </c>
      <c r="Y751" s="173">
        <f>IF(Y$3="YES",$R751*Y$4/100,0)</f>
        <v/>
      </c>
      <c r="Z751" s="173">
        <f>IF(Z$3="YES",$R751*Z$4/100,0)</f>
        <v/>
      </c>
      <c r="AA751" s="173">
        <f>IF(AA$3="YES",$R751*AA$4/100,0)</f>
        <v/>
      </c>
      <c r="AB751" s="173">
        <f>IF(AB$3="YES",$R751*AB$4/100,0)</f>
        <v/>
      </c>
      <c r="AC751" s="173">
        <f>$R751*AC$4/100</f>
        <v/>
      </c>
      <c r="AD751" s="172">
        <f>SUM(S751:AC751)</f>
        <v/>
      </c>
      <c r="AE751" s="172">
        <f>R751+AD751</f>
        <v/>
      </c>
      <c r="AF751" s="172">
        <f>IF(E751="Make",AE751,AE751/2)</f>
        <v/>
      </c>
      <c r="AG751" s="172">
        <f>((AF751-MOD(AF751,8))/8)+(IF(MOD(AF751,8)=0,0,IF(MOD(AF751,8)&gt;4,1,0.5)))</f>
        <v/>
      </c>
      <c r="AH751" s="174" t="n"/>
      <c r="AI751" s="174" t="n"/>
      <c r="AJ751" s="175">
        <f>ROUNDUP((AH751+AI751+AG751)/3,0)</f>
        <v/>
      </c>
      <c r="AK751" s="47" t="n"/>
    </row>
    <row r="752" ht="15" customHeight="1">
      <c r="A752" s="83" t="n"/>
      <c r="B752" s="49" t="n"/>
      <c r="C752" s="49" t="n"/>
      <c r="D752" s="49" t="n"/>
      <c r="E752" s="43" t="n"/>
      <c r="F752" s="43" t="n"/>
      <c r="G752" s="44" t="n"/>
      <c r="H752" s="45" t="n"/>
      <c r="I752" s="171" t="n"/>
      <c r="J752" s="171" t="n"/>
      <c r="K752" s="171" t="n"/>
      <c r="L752" s="171" t="n"/>
      <c r="M752" s="171" t="n"/>
      <c r="N752" s="171" t="n"/>
      <c r="O752" s="171" t="n"/>
      <c r="P752" s="171" t="n"/>
      <c r="Q752" s="171" t="n"/>
      <c r="R752" s="172">
        <f>_xlfn.CEILING.MATH(SUM(I752:P752)*Q752)</f>
        <v/>
      </c>
      <c r="S752" s="173">
        <f>IF(S$3="YES",$R752*S$4/100,0)</f>
        <v/>
      </c>
      <c r="T752" s="173">
        <f>IF(T$3="YES",$R752*T$4/100,0)</f>
        <v/>
      </c>
      <c r="U752" s="173">
        <f>IF(U$3="YES",$R752*U$4/100,0)</f>
        <v/>
      </c>
      <c r="V752" s="173">
        <f>IF(V$3="YES",$R752*V$4/100,0)</f>
        <v/>
      </c>
      <c r="W752" s="173">
        <f>IF(W$3="YES",$R752*W$4/100,0)</f>
        <v/>
      </c>
      <c r="X752" s="173">
        <f>IF(X$3="YES",$R752*X$4/100,0)</f>
        <v/>
      </c>
      <c r="Y752" s="173">
        <f>IF(Y$3="YES",$R752*Y$4/100,0)</f>
        <v/>
      </c>
      <c r="Z752" s="173">
        <f>IF(Z$3="YES",$R752*Z$4/100,0)</f>
        <v/>
      </c>
      <c r="AA752" s="173">
        <f>IF(AA$3="YES",$R752*AA$4/100,0)</f>
        <v/>
      </c>
      <c r="AB752" s="173">
        <f>IF(AB$3="YES",$R752*AB$4/100,0)</f>
        <v/>
      </c>
      <c r="AC752" s="173">
        <f>$R752*AC$4/100</f>
        <v/>
      </c>
      <c r="AD752" s="172">
        <f>SUM(S752:AC752)</f>
        <v/>
      </c>
      <c r="AE752" s="172">
        <f>R752+AD752</f>
        <v/>
      </c>
      <c r="AF752" s="172">
        <f>IF(E752="Make",AE752,AE752/2)</f>
        <v/>
      </c>
      <c r="AG752" s="172">
        <f>((AF752-MOD(AF752,8))/8)+(IF(MOD(AF752,8)=0,0,IF(MOD(AF752,8)&gt;4,1,0.5)))</f>
        <v/>
      </c>
      <c r="AH752" s="174" t="n"/>
      <c r="AI752" s="174" t="n"/>
      <c r="AJ752" s="175">
        <f>ROUNDUP((AH752+AI752+AG752)/3,0)</f>
        <v/>
      </c>
      <c r="AK752" s="47" t="n"/>
    </row>
    <row r="753" ht="15" customHeight="1">
      <c r="A753" s="83" t="n"/>
      <c r="B753" s="49" t="n"/>
      <c r="C753" s="49" t="n"/>
      <c r="D753" s="49" t="n"/>
      <c r="E753" s="43" t="n"/>
      <c r="F753" s="43" t="n"/>
      <c r="G753" s="44" t="n"/>
      <c r="H753" s="45" t="n"/>
      <c r="I753" s="171" t="n"/>
      <c r="J753" s="171" t="n"/>
      <c r="K753" s="171" t="n"/>
      <c r="L753" s="171" t="n"/>
      <c r="M753" s="171" t="n"/>
      <c r="N753" s="171" t="n"/>
      <c r="O753" s="171" t="n"/>
      <c r="P753" s="171" t="n"/>
      <c r="Q753" s="171" t="n"/>
      <c r="R753" s="172">
        <f>_xlfn.CEILING.MATH(SUM(I753:P753)*Q753)</f>
        <v/>
      </c>
      <c r="S753" s="173">
        <f>IF(S$3="YES",$R753*S$4/100,0)</f>
        <v/>
      </c>
      <c r="T753" s="173">
        <f>IF(T$3="YES",$R753*T$4/100,0)</f>
        <v/>
      </c>
      <c r="U753" s="173">
        <f>IF(U$3="YES",$R753*U$4/100,0)</f>
        <v/>
      </c>
      <c r="V753" s="173">
        <f>IF(V$3="YES",$R753*V$4/100,0)</f>
        <v/>
      </c>
      <c r="W753" s="173">
        <f>IF(W$3="YES",$R753*W$4/100,0)</f>
        <v/>
      </c>
      <c r="X753" s="173">
        <f>IF(X$3="YES",$R753*X$4/100,0)</f>
        <v/>
      </c>
      <c r="Y753" s="173">
        <f>IF(Y$3="YES",$R753*Y$4/100,0)</f>
        <v/>
      </c>
      <c r="Z753" s="173">
        <f>IF(Z$3="YES",$R753*Z$4/100,0)</f>
        <v/>
      </c>
      <c r="AA753" s="173">
        <f>IF(AA$3="YES",$R753*AA$4/100,0)</f>
        <v/>
      </c>
      <c r="AB753" s="173">
        <f>IF(AB$3="YES",$R753*AB$4/100,0)</f>
        <v/>
      </c>
      <c r="AC753" s="173">
        <f>$R753*AC$4/100</f>
        <v/>
      </c>
      <c r="AD753" s="172">
        <f>SUM(S753:AC753)</f>
        <v/>
      </c>
      <c r="AE753" s="172">
        <f>R753+AD753</f>
        <v/>
      </c>
      <c r="AF753" s="172">
        <f>IF(E753="Make",AE753,AE753/2)</f>
        <v/>
      </c>
      <c r="AG753" s="172">
        <f>((AF753-MOD(AF753,8))/8)+(IF(MOD(AF753,8)=0,0,IF(MOD(AF753,8)&gt;4,1,0.5)))</f>
        <v/>
      </c>
      <c r="AH753" s="174" t="n"/>
      <c r="AI753" s="174" t="n"/>
      <c r="AJ753" s="175">
        <f>ROUNDUP((AH753+AI753+AG753)/3,0)</f>
        <v/>
      </c>
      <c r="AK753" s="47" t="n"/>
    </row>
    <row r="754" ht="15" customHeight="1">
      <c r="A754" s="83" t="n"/>
      <c r="B754" s="49" t="n"/>
      <c r="C754" s="49" t="n"/>
      <c r="D754" s="49" t="n"/>
      <c r="E754" s="43" t="n"/>
      <c r="F754" s="43" t="n"/>
      <c r="G754" s="44" t="n"/>
      <c r="H754" s="45" t="n"/>
      <c r="I754" s="171" t="n"/>
      <c r="J754" s="171" t="n"/>
      <c r="K754" s="171" t="n"/>
      <c r="L754" s="171" t="n"/>
      <c r="M754" s="171" t="n"/>
      <c r="N754" s="171" t="n"/>
      <c r="O754" s="171" t="n"/>
      <c r="P754" s="171" t="n"/>
      <c r="Q754" s="171" t="n"/>
      <c r="R754" s="172">
        <f>_xlfn.CEILING.MATH(SUM(I754:P754)*Q754)</f>
        <v/>
      </c>
      <c r="S754" s="173">
        <f>IF(S$3="YES",$R754*S$4/100,0)</f>
        <v/>
      </c>
      <c r="T754" s="173">
        <f>IF(T$3="YES",$R754*T$4/100,0)</f>
        <v/>
      </c>
      <c r="U754" s="173">
        <f>IF(U$3="YES",$R754*U$4/100,0)</f>
        <v/>
      </c>
      <c r="V754" s="173">
        <f>IF(V$3="YES",$R754*V$4/100,0)</f>
        <v/>
      </c>
      <c r="W754" s="173">
        <f>IF(W$3="YES",$R754*W$4/100,0)</f>
        <v/>
      </c>
      <c r="X754" s="173">
        <f>IF(X$3="YES",$R754*X$4/100,0)</f>
        <v/>
      </c>
      <c r="Y754" s="173">
        <f>IF(Y$3="YES",$R754*Y$4/100,0)</f>
        <v/>
      </c>
      <c r="Z754" s="173">
        <f>IF(Z$3="YES",$R754*Z$4/100,0)</f>
        <v/>
      </c>
      <c r="AA754" s="173">
        <f>IF(AA$3="YES",$R754*AA$4/100,0)</f>
        <v/>
      </c>
      <c r="AB754" s="173">
        <f>IF(AB$3="YES",$R754*AB$4/100,0)</f>
        <v/>
      </c>
      <c r="AC754" s="173">
        <f>$R754*AC$4/100</f>
        <v/>
      </c>
      <c r="AD754" s="172">
        <f>SUM(S754:AC754)</f>
        <v/>
      </c>
      <c r="AE754" s="172">
        <f>R754+AD754</f>
        <v/>
      </c>
      <c r="AF754" s="172">
        <f>IF(E754="Make",AE754,AE754/2)</f>
        <v/>
      </c>
      <c r="AG754" s="172">
        <f>((AF754-MOD(AF754,8))/8)+(IF(MOD(AF754,8)=0,0,IF(MOD(AF754,8)&gt;4,1,0.5)))</f>
        <v/>
      </c>
      <c r="AH754" s="174" t="n"/>
      <c r="AI754" s="174" t="n"/>
      <c r="AJ754" s="175">
        <f>ROUNDUP((AH754+AI754+AG754)/3,0)</f>
        <v/>
      </c>
      <c r="AK754" s="47" t="n"/>
    </row>
    <row r="755" ht="15" customHeight="1">
      <c r="A755" s="83" t="n"/>
      <c r="B755" s="49" t="n"/>
      <c r="C755" s="49" t="n"/>
      <c r="D755" s="49" t="n"/>
      <c r="E755" s="43" t="n"/>
      <c r="F755" s="43" t="n"/>
      <c r="G755" s="44" t="n"/>
      <c r="H755" s="45" t="n"/>
      <c r="I755" s="171" t="n"/>
      <c r="J755" s="171" t="n"/>
      <c r="K755" s="171" t="n"/>
      <c r="L755" s="171" t="n"/>
      <c r="M755" s="171" t="n"/>
      <c r="N755" s="171" t="n"/>
      <c r="O755" s="171" t="n"/>
      <c r="P755" s="171" t="n"/>
      <c r="Q755" s="171" t="n"/>
      <c r="R755" s="172">
        <f>_xlfn.CEILING.MATH(SUM(I755:P755)*Q755)</f>
        <v/>
      </c>
      <c r="S755" s="173">
        <f>IF(S$3="YES",$R755*S$4/100,0)</f>
        <v/>
      </c>
      <c r="T755" s="173">
        <f>IF(T$3="YES",$R755*T$4/100,0)</f>
        <v/>
      </c>
      <c r="U755" s="173">
        <f>IF(U$3="YES",$R755*U$4/100,0)</f>
        <v/>
      </c>
      <c r="V755" s="173">
        <f>IF(V$3="YES",$R755*V$4/100,0)</f>
        <v/>
      </c>
      <c r="W755" s="173">
        <f>IF(W$3="YES",$R755*W$4/100,0)</f>
        <v/>
      </c>
      <c r="X755" s="173">
        <f>IF(X$3="YES",$R755*X$4/100,0)</f>
        <v/>
      </c>
      <c r="Y755" s="173">
        <f>IF(Y$3="YES",$R755*Y$4/100,0)</f>
        <v/>
      </c>
      <c r="Z755" s="173">
        <f>IF(Z$3="YES",$R755*Z$4/100,0)</f>
        <v/>
      </c>
      <c r="AA755" s="173">
        <f>IF(AA$3="YES",$R755*AA$4/100,0)</f>
        <v/>
      </c>
      <c r="AB755" s="173">
        <f>IF(AB$3="YES",$R755*AB$4/100,0)</f>
        <v/>
      </c>
      <c r="AC755" s="173">
        <f>$R755*AC$4/100</f>
        <v/>
      </c>
      <c r="AD755" s="172">
        <f>SUM(S755:AC755)</f>
        <v/>
      </c>
      <c r="AE755" s="172">
        <f>R755+AD755</f>
        <v/>
      </c>
      <c r="AF755" s="172">
        <f>IF(E755="Make",AE755,AE755/2)</f>
        <v/>
      </c>
      <c r="AG755" s="172">
        <f>((AF755-MOD(AF755,8))/8)+(IF(MOD(AF755,8)=0,0,IF(MOD(AF755,8)&gt;4,1,0.5)))</f>
        <v/>
      </c>
      <c r="AH755" s="174" t="n"/>
      <c r="AI755" s="174" t="n"/>
      <c r="AJ755" s="175">
        <f>ROUNDUP((AH755+AI755+AG755)/3,0)</f>
        <v/>
      </c>
      <c r="AK755" s="47" t="n"/>
    </row>
    <row r="756" ht="15" customHeight="1">
      <c r="A756" s="83" t="n"/>
      <c r="B756" s="49" t="n"/>
      <c r="C756" s="49" t="n"/>
      <c r="D756" s="49" t="n"/>
      <c r="E756" s="43" t="n"/>
      <c r="F756" s="43" t="n"/>
      <c r="G756" s="44" t="n"/>
      <c r="H756" s="45" t="n"/>
      <c r="I756" s="171" t="n"/>
      <c r="J756" s="171" t="n"/>
      <c r="K756" s="171" t="n"/>
      <c r="L756" s="171" t="n"/>
      <c r="M756" s="171" t="n"/>
      <c r="N756" s="171" t="n"/>
      <c r="O756" s="171" t="n"/>
      <c r="P756" s="171" t="n"/>
      <c r="Q756" s="171" t="n"/>
      <c r="R756" s="172">
        <f>_xlfn.CEILING.MATH(SUM(I756:P756)*Q756)</f>
        <v/>
      </c>
      <c r="S756" s="173">
        <f>IF(S$3="YES",$R756*S$4/100,0)</f>
        <v/>
      </c>
      <c r="T756" s="173">
        <f>IF(T$3="YES",$R756*T$4/100,0)</f>
        <v/>
      </c>
      <c r="U756" s="173">
        <f>IF(U$3="YES",$R756*U$4/100,0)</f>
        <v/>
      </c>
      <c r="V756" s="173">
        <f>IF(V$3="YES",$R756*V$4/100,0)</f>
        <v/>
      </c>
      <c r="W756" s="173">
        <f>IF(W$3="YES",$R756*W$4/100,0)</f>
        <v/>
      </c>
      <c r="X756" s="173">
        <f>IF(X$3="YES",$R756*X$4/100,0)</f>
        <v/>
      </c>
      <c r="Y756" s="173">
        <f>IF(Y$3="YES",$R756*Y$4/100,0)</f>
        <v/>
      </c>
      <c r="Z756" s="173">
        <f>IF(Z$3="YES",$R756*Z$4/100,0)</f>
        <v/>
      </c>
      <c r="AA756" s="173">
        <f>IF(AA$3="YES",$R756*AA$4/100,0)</f>
        <v/>
      </c>
      <c r="AB756" s="173">
        <f>IF(AB$3="YES",$R756*AB$4/100,0)</f>
        <v/>
      </c>
      <c r="AC756" s="173">
        <f>$R756*AC$4/100</f>
        <v/>
      </c>
      <c r="AD756" s="172">
        <f>SUM(S756:AC756)</f>
        <v/>
      </c>
      <c r="AE756" s="172">
        <f>R756+AD756</f>
        <v/>
      </c>
      <c r="AF756" s="172">
        <f>IF(E756="Make",AE756,AE756/2)</f>
        <v/>
      </c>
      <c r="AG756" s="172">
        <f>((AF756-MOD(AF756,8))/8)+(IF(MOD(AF756,8)=0,0,IF(MOD(AF756,8)&gt;4,1,0.5)))</f>
        <v/>
      </c>
      <c r="AH756" s="174" t="n">
        <v>0</v>
      </c>
      <c r="AI756" s="174" t="n">
        <v>0</v>
      </c>
      <c r="AJ756" s="175" t="n">
        <v>0</v>
      </c>
      <c r="AK756" s="47" t="n"/>
    </row>
    <row r="757" ht="15" customHeight="1">
      <c r="A757" s="83" t="n"/>
      <c r="B757" s="49" t="n"/>
      <c r="C757" s="49" t="n"/>
      <c r="D757" s="49" t="n"/>
      <c r="E757" s="43" t="n"/>
      <c r="F757" s="43" t="n"/>
      <c r="G757" s="44" t="n"/>
      <c r="H757" s="45" t="n"/>
      <c r="I757" s="171" t="n"/>
      <c r="J757" s="171" t="n"/>
      <c r="K757" s="171" t="n"/>
      <c r="L757" s="171" t="n"/>
      <c r="M757" s="171" t="n"/>
      <c r="N757" s="171" t="n"/>
      <c r="O757" s="171" t="n"/>
      <c r="P757" s="171" t="n"/>
      <c r="Q757" s="171" t="n"/>
      <c r="R757" s="172">
        <f>_xlfn.CEILING.MATH(SUM(I757:P757)*Q757)</f>
        <v/>
      </c>
      <c r="S757" s="173">
        <f>IF(S$3="YES",$R757*S$4/100,0)</f>
        <v/>
      </c>
      <c r="T757" s="173">
        <f>IF(T$3="YES",$R757*T$4/100,0)</f>
        <v/>
      </c>
      <c r="U757" s="173">
        <f>IF(U$3="YES",$R757*U$4/100,0)</f>
        <v/>
      </c>
      <c r="V757" s="173">
        <f>IF(V$3="YES",$R757*V$4/100,0)</f>
        <v/>
      </c>
      <c r="W757" s="173">
        <f>IF(W$3="YES",$R757*W$4/100,0)</f>
        <v/>
      </c>
      <c r="X757" s="173">
        <f>IF(X$3="YES",$R757*X$4/100,0)</f>
        <v/>
      </c>
      <c r="Y757" s="173">
        <f>IF(Y$3="YES",$R757*Y$4/100,0)</f>
        <v/>
      </c>
      <c r="Z757" s="173">
        <f>IF(Z$3="YES",$R757*Z$4/100,0)</f>
        <v/>
      </c>
      <c r="AA757" s="173">
        <f>IF(AA$3="YES",$R757*AA$4/100,0)</f>
        <v/>
      </c>
      <c r="AB757" s="173">
        <f>IF(AB$3="YES",$R757*AB$4/100,0)</f>
        <v/>
      </c>
      <c r="AC757" s="173">
        <f>$R757*AC$4/100</f>
        <v/>
      </c>
      <c r="AD757" s="172">
        <f>SUM(S757:AC757)</f>
        <v/>
      </c>
      <c r="AE757" s="172">
        <f>R757+AD757</f>
        <v/>
      </c>
      <c r="AF757" s="172">
        <f>IF(E757="Make",AE757,AE757/2)</f>
        <v/>
      </c>
      <c r="AG757" s="172">
        <f>((AF757-MOD(AF757,8))/8)+(IF(MOD(AF757,8)=0,0,IF(MOD(AF757,8)&gt;4,1,0.5)))</f>
        <v/>
      </c>
      <c r="AH757" s="174" t="n">
        <v>0</v>
      </c>
      <c r="AI757" s="174" t="n">
        <v>0</v>
      </c>
      <c r="AJ757" s="175" t="n">
        <v>0</v>
      </c>
      <c r="AK757" s="47" t="n"/>
    </row>
    <row r="758" ht="15" customHeight="1">
      <c r="A758" s="83" t="n"/>
      <c r="B758" s="49" t="n"/>
      <c r="C758" s="49" t="n"/>
      <c r="D758" s="49" t="n"/>
      <c r="E758" s="43" t="n"/>
      <c r="F758" s="43" t="n"/>
      <c r="G758" s="44" t="n"/>
      <c r="H758" s="45" t="n"/>
      <c r="I758" s="171" t="n"/>
      <c r="J758" s="171" t="n"/>
      <c r="K758" s="171" t="n"/>
      <c r="L758" s="171" t="n"/>
      <c r="M758" s="171" t="n"/>
      <c r="N758" s="171" t="n"/>
      <c r="O758" s="171" t="n"/>
      <c r="P758" s="171" t="n"/>
      <c r="Q758" s="171" t="n"/>
      <c r="R758" s="172">
        <f>_xlfn.CEILING.MATH(SUM(I758:P758)*Q758)</f>
        <v/>
      </c>
      <c r="S758" s="173">
        <f>IF(S$3="YES",$R758*S$4/100,0)</f>
        <v/>
      </c>
      <c r="T758" s="173">
        <f>IF(T$3="YES",$R758*T$4/100,0)</f>
        <v/>
      </c>
      <c r="U758" s="173">
        <f>IF(U$3="YES",$R758*U$4/100,0)</f>
        <v/>
      </c>
      <c r="V758" s="173">
        <f>IF(V$3="YES",$R758*V$4/100,0)</f>
        <v/>
      </c>
      <c r="W758" s="173">
        <f>IF(W$3="YES",$R758*W$4/100,0)</f>
        <v/>
      </c>
      <c r="X758" s="173">
        <f>IF(X$3="YES",$R758*X$4/100,0)</f>
        <v/>
      </c>
      <c r="Y758" s="173">
        <f>IF(Y$3="YES",$R758*Y$4/100,0)</f>
        <v/>
      </c>
      <c r="Z758" s="173">
        <f>IF(Z$3="YES",$R758*Z$4/100,0)</f>
        <v/>
      </c>
      <c r="AA758" s="173">
        <f>IF(AA$3="YES",$R758*AA$4/100,0)</f>
        <v/>
      </c>
      <c r="AB758" s="173">
        <f>IF(AB$3="YES",$R758*AB$4/100,0)</f>
        <v/>
      </c>
      <c r="AC758" s="173">
        <f>$R758*AC$4/100</f>
        <v/>
      </c>
      <c r="AD758" s="172">
        <f>SUM(S758:AC758)</f>
        <v/>
      </c>
      <c r="AE758" s="172">
        <f>R758+AD758</f>
        <v/>
      </c>
      <c r="AF758" s="172">
        <f>IF(E758="Make",AE758,AE758/2)</f>
        <v/>
      </c>
      <c r="AG758" s="172">
        <f>((AF758-MOD(AF758,8))/8)+(IF(MOD(AF758,8)=0,0,IF(MOD(AF758,8)&gt;4,1,0.5)))</f>
        <v/>
      </c>
      <c r="AH758" s="174" t="n">
        <v>0</v>
      </c>
      <c r="AI758" s="174" t="n">
        <v>0</v>
      </c>
      <c r="AJ758" s="175" t="n">
        <v>0</v>
      </c>
      <c r="AK758" s="47" t="n"/>
    </row>
    <row r="759" ht="15" customHeight="1">
      <c r="A759" s="83" t="n"/>
      <c r="B759" s="49" t="n"/>
      <c r="C759" s="49" t="n"/>
      <c r="D759" s="49" t="n"/>
      <c r="E759" s="43" t="n"/>
      <c r="F759" s="43" t="n"/>
      <c r="G759" s="44" t="n"/>
      <c r="H759" s="45" t="n"/>
      <c r="I759" s="171" t="n"/>
      <c r="J759" s="171" t="n"/>
      <c r="K759" s="171" t="n"/>
      <c r="L759" s="171" t="n"/>
      <c r="M759" s="171" t="n"/>
      <c r="N759" s="171" t="n"/>
      <c r="O759" s="171" t="n"/>
      <c r="P759" s="171" t="n"/>
      <c r="Q759" s="171" t="n"/>
      <c r="R759" s="172">
        <f>_xlfn.CEILING.MATH(SUM(I759:P759)*Q759)</f>
        <v/>
      </c>
      <c r="S759" s="173">
        <f>IF(S$3="YES",$R759*S$4/100,0)</f>
        <v/>
      </c>
      <c r="T759" s="173">
        <f>IF(T$3="YES",$R759*T$4/100,0)</f>
        <v/>
      </c>
      <c r="U759" s="173">
        <f>IF(U$3="YES",$R759*U$4/100,0)</f>
        <v/>
      </c>
      <c r="V759" s="173">
        <f>IF(V$3="YES",$R759*V$4/100,0)</f>
        <v/>
      </c>
      <c r="W759" s="173">
        <f>IF(W$3="YES",$R759*W$4/100,0)</f>
        <v/>
      </c>
      <c r="X759" s="173">
        <f>IF(X$3="YES",$R759*X$4/100,0)</f>
        <v/>
      </c>
      <c r="Y759" s="173">
        <f>IF(Y$3="YES",$R759*Y$4/100,0)</f>
        <v/>
      </c>
      <c r="Z759" s="173">
        <f>IF(Z$3="YES",$R759*Z$4/100,0)</f>
        <v/>
      </c>
      <c r="AA759" s="173">
        <f>IF(AA$3="YES",$R759*AA$4/100,0)</f>
        <v/>
      </c>
      <c r="AB759" s="173">
        <f>IF(AB$3="YES",$R759*AB$4/100,0)</f>
        <v/>
      </c>
      <c r="AC759" s="173">
        <f>$R759*AC$4/100</f>
        <v/>
      </c>
      <c r="AD759" s="172">
        <f>SUM(S759:AC759)</f>
        <v/>
      </c>
      <c r="AE759" s="172">
        <f>R759+AD759</f>
        <v/>
      </c>
      <c r="AF759" s="172">
        <f>IF(E759="Make",AE759,AE759/2)</f>
        <v/>
      </c>
      <c r="AG759" s="172">
        <f>((AF759-MOD(AF759,8))/8)+(IF(MOD(AF759,8)=0,0,IF(MOD(AF759,8)&gt;4,1,0.5)))</f>
        <v/>
      </c>
      <c r="AH759" s="174" t="n">
        <v>0</v>
      </c>
      <c r="AI759" s="174" t="n">
        <v>0</v>
      </c>
      <c r="AJ759" s="175" t="n">
        <v>0</v>
      </c>
      <c r="AK759" s="47" t="n"/>
    </row>
    <row r="760" ht="15" customHeight="1">
      <c r="A760" s="83" t="n"/>
      <c r="B760" s="49" t="n"/>
      <c r="C760" s="49" t="n"/>
      <c r="D760" s="49" t="n"/>
      <c r="E760" s="43" t="n"/>
      <c r="F760" s="43" t="n"/>
      <c r="G760" s="44" t="n"/>
      <c r="H760" s="45" t="n"/>
      <c r="I760" s="171" t="n"/>
      <c r="J760" s="171" t="n"/>
      <c r="K760" s="171" t="n"/>
      <c r="L760" s="171" t="n"/>
      <c r="M760" s="171" t="n"/>
      <c r="N760" s="171" t="n"/>
      <c r="O760" s="171" t="n"/>
      <c r="P760" s="171" t="n"/>
      <c r="Q760" s="171" t="n"/>
      <c r="R760" s="172">
        <f>_xlfn.CEILING.MATH(SUM(I760:P760)*Q760)</f>
        <v/>
      </c>
      <c r="S760" s="173">
        <f>IF(S$3="YES",$R760*S$4/100,0)</f>
        <v/>
      </c>
      <c r="T760" s="173">
        <f>IF(T$3="YES",$R760*T$4/100,0)</f>
        <v/>
      </c>
      <c r="U760" s="173">
        <f>IF(U$3="YES",$R760*U$4/100,0)</f>
        <v/>
      </c>
      <c r="V760" s="173">
        <f>IF(V$3="YES",$R760*V$4/100,0)</f>
        <v/>
      </c>
      <c r="W760" s="173">
        <f>IF(W$3="YES",$R760*W$4/100,0)</f>
        <v/>
      </c>
      <c r="X760" s="173">
        <f>IF(X$3="YES",$R760*X$4/100,0)</f>
        <v/>
      </c>
      <c r="Y760" s="173">
        <f>IF(Y$3="YES",$R760*Y$4/100,0)</f>
        <v/>
      </c>
      <c r="Z760" s="173">
        <f>IF(Z$3="YES",$R760*Z$4/100,0)</f>
        <v/>
      </c>
      <c r="AA760" s="173">
        <f>IF(AA$3="YES",$R760*AA$4/100,0)</f>
        <v/>
      </c>
      <c r="AB760" s="173">
        <f>IF(AB$3="YES",$R760*AB$4/100,0)</f>
        <v/>
      </c>
      <c r="AC760" s="173">
        <f>$R760*AC$4/100</f>
        <v/>
      </c>
      <c r="AD760" s="172">
        <f>SUM(S760:AC760)</f>
        <v/>
      </c>
      <c r="AE760" s="172">
        <f>R760+AD760</f>
        <v/>
      </c>
      <c r="AF760" s="172">
        <f>IF(E760="Make",AE760,AE760/2)</f>
        <v/>
      </c>
      <c r="AG760" s="172">
        <f>((AF760-MOD(AF760,8))/8)+(IF(MOD(AF760,8)=0,0,IF(MOD(AF760,8)&gt;4,1,0.5)))</f>
        <v/>
      </c>
      <c r="AH760" s="174" t="n">
        <v>0</v>
      </c>
      <c r="AI760" s="174" t="n">
        <v>0</v>
      </c>
      <c r="AJ760" s="175" t="n">
        <v>0</v>
      </c>
      <c r="AK760" s="47" t="n"/>
    </row>
    <row r="761" ht="15" customHeight="1">
      <c r="A761" s="83" t="n"/>
      <c r="B761" s="49" t="n"/>
      <c r="C761" s="49" t="n"/>
      <c r="D761" s="49" t="n"/>
      <c r="E761" s="43" t="n"/>
      <c r="F761" s="43" t="n"/>
      <c r="G761" s="44" t="n"/>
      <c r="H761" s="45" t="n"/>
      <c r="I761" s="171" t="n"/>
      <c r="J761" s="171" t="n"/>
      <c r="K761" s="171" t="n"/>
      <c r="L761" s="171" t="n"/>
      <c r="M761" s="171" t="n"/>
      <c r="N761" s="171" t="n"/>
      <c r="O761" s="171" t="n"/>
      <c r="P761" s="171" t="n"/>
      <c r="Q761" s="171" t="n"/>
      <c r="R761" s="172">
        <f>_xlfn.CEILING.MATH(SUM(I761:P761)*Q761)</f>
        <v/>
      </c>
      <c r="S761" s="173">
        <f>IF(S$3="YES",$R761*S$4/100,0)</f>
        <v/>
      </c>
      <c r="T761" s="173">
        <f>IF(T$3="YES",$R761*T$4/100,0)</f>
        <v/>
      </c>
      <c r="U761" s="173">
        <f>IF(U$3="YES",$R761*U$4/100,0)</f>
        <v/>
      </c>
      <c r="V761" s="173">
        <f>IF(V$3="YES",$R761*V$4/100,0)</f>
        <v/>
      </c>
      <c r="W761" s="173">
        <f>IF(W$3="YES",$R761*W$4/100,0)</f>
        <v/>
      </c>
      <c r="X761" s="173">
        <f>IF(X$3="YES",$R761*X$4/100,0)</f>
        <v/>
      </c>
      <c r="Y761" s="173">
        <f>IF(Y$3="YES",$R761*Y$4/100,0)</f>
        <v/>
      </c>
      <c r="Z761" s="173">
        <f>IF(Z$3="YES",$R761*Z$4/100,0)</f>
        <v/>
      </c>
      <c r="AA761" s="173">
        <f>IF(AA$3="YES",$R761*AA$4/100,0)</f>
        <v/>
      </c>
      <c r="AB761" s="173">
        <f>IF(AB$3="YES",$R761*AB$4/100,0)</f>
        <v/>
      </c>
      <c r="AC761" s="173">
        <f>$R761*AC$4/100</f>
        <v/>
      </c>
      <c r="AD761" s="172">
        <f>SUM(S761:AC761)</f>
        <v/>
      </c>
      <c r="AE761" s="172">
        <f>R761+AD761</f>
        <v/>
      </c>
      <c r="AF761" s="172">
        <f>IF(E761="Make",AE761,AE761/2)</f>
        <v/>
      </c>
      <c r="AG761" s="172">
        <f>((AF761-MOD(AF761,8))/8)+(IF(MOD(AF761,8)=0,0,IF(MOD(AF761,8)&gt;4,1,0.5)))</f>
        <v/>
      </c>
      <c r="AH761" s="174" t="n">
        <v>0</v>
      </c>
      <c r="AI761" s="174" t="n">
        <v>0</v>
      </c>
      <c r="AJ761" s="175" t="n">
        <v>0</v>
      </c>
      <c r="AK761" s="47" t="n"/>
    </row>
    <row r="762" ht="15" customHeight="1">
      <c r="A762" s="83" t="n"/>
      <c r="B762" s="49" t="n"/>
      <c r="C762" s="49" t="n"/>
      <c r="D762" s="49" t="n"/>
      <c r="E762" s="43" t="n"/>
      <c r="F762" s="43" t="n"/>
      <c r="G762" s="44" t="n"/>
      <c r="H762" s="45" t="n"/>
      <c r="I762" s="171" t="n"/>
      <c r="J762" s="171" t="n"/>
      <c r="K762" s="171" t="n"/>
      <c r="L762" s="171" t="n"/>
      <c r="M762" s="171" t="n"/>
      <c r="N762" s="171" t="n"/>
      <c r="O762" s="171" t="n"/>
      <c r="P762" s="171" t="n"/>
      <c r="Q762" s="171" t="n"/>
      <c r="R762" s="172">
        <f>_xlfn.CEILING.MATH(SUM(I762:P762)*Q762)</f>
        <v/>
      </c>
      <c r="S762" s="173">
        <f>IF(S$3="YES",$R762*S$4/100,0)</f>
        <v/>
      </c>
      <c r="T762" s="173">
        <f>IF(T$3="YES",$R762*T$4/100,0)</f>
        <v/>
      </c>
      <c r="U762" s="173">
        <f>IF(U$3="YES",$R762*U$4/100,0)</f>
        <v/>
      </c>
      <c r="V762" s="173">
        <f>IF(V$3="YES",$R762*V$4/100,0)</f>
        <v/>
      </c>
      <c r="W762" s="173">
        <f>IF(W$3="YES",$R762*W$4/100,0)</f>
        <v/>
      </c>
      <c r="X762" s="173">
        <f>IF(X$3="YES",$R762*X$4/100,0)</f>
        <v/>
      </c>
      <c r="Y762" s="173">
        <f>IF(Y$3="YES",$R762*Y$4/100,0)</f>
        <v/>
      </c>
      <c r="Z762" s="173">
        <f>IF(Z$3="YES",$R762*Z$4/100,0)</f>
        <v/>
      </c>
      <c r="AA762" s="173">
        <f>IF(AA$3="YES",$R762*AA$4/100,0)</f>
        <v/>
      </c>
      <c r="AB762" s="173">
        <f>IF(AB$3="YES",$R762*AB$4/100,0)</f>
        <v/>
      </c>
      <c r="AC762" s="173">
        <f>$R762*AC$4/100</f>
        <v/>
      </c>
      <c r="AD762" s="172">
        <f>SUM(S762:AC762)</f>
        <v/>
      </c>
      <c r="AE762" s="172">
        <f>R762+AD762</f>
        <v/>
      </c>
      <c r="AF762" s="172">
        <f>IF(E762="Make",AE762,AE762/2)</f>
        <v/>
      </c>
      <c r="AG762" s="172">
        <f>((AF762-MOD(AF762,8))/8)+(IF(MOD(AF762,8)=0,0,IF(MOD(AF762,8)&gt;4,1,0.5)))</f>
        <v/>
      </c>
      <c r="AH762" s="174" t="n">
        <v>0</v>
      </c>
      <c r="AI762" s="174" t="n">
        <v>0</v>
      </c>
      <c r="AJ762" s="175" t="n">
        <v>0</v>
      </c>
      <c r="AK762" s="47" t="n"/>
    </row>
    <row r="763" ht="15" customHeight="1">
      <c r="A763" s="83" t="n"/>
      <c r="B763" s="49" t="n"/>
      <c r="C763" s="49" t="n"/>
      <c r="D763" s="49" t="n"/>
      <c r="E763" s="43" t="n"/>
      <c r="F763" s="43" t="n"/>
      <c r="G763" s="44" t="n"/>
      <c r="H763" s="45" t="n"/>
      <c r="I763" s="171" t="n"/>
      <c r="J763" s="171" t="n"/>
      <c r="K763" s="171" t="n"/>
      <c r="L763" s="171" t="n"/>
      <c r="M763" s="171" t="n"/>
      <c r="N763" s="171" t="n"/>
      <c r="O763" s="171" t="n"/>
      <c r="P763" s="171" t="n"/>
      <c r="Q763" s="171" t="n"/>
      <c r="R763" s="172">
        <f>_xlfn.CEILING.MATH(SUM(I763:P763)*Q763)</f>
        <v/>
      </c>
      <c r="S763" s="173">
        <f>IF(S$3="YES",$R763*S$4/100,0)</f>
        <v/>
      </c>
      <c r="T763" s="173">
        <f>IF(T$3="YES",$R763*T$4/100,0)</f>
        <v/>
      </c>
      <c r="U763" s="173">
        <f>IF(U$3="YES",$R763*U$4/100,0)</f>
        <v/>
      </c>
      <c r="V763" s="173">
        <f>IF(V$3="YES",$R763*V$4/100,0)</f>
        <v/>
      </c>
      <c r="W763" s="173">
        <f>IF(W$3="YES",$R763*W$4/100,0)</f>
        <v/>
      </c>
      <c r="X763" s="173">
        <f>IF(X$3="YES",$R763*X$4/100,0)</f>
        <v/>
      </c>
      <c r="Y763" s="173">
        <f>IF(Y$3="YES",$R763*Y$4/100,0)</f>
        <v/>
      </c>
      <c r="Z763" s="173">
        <f>IF(Z$3="YES",$R763*Z$4/100,0)</f>
        <v/>
      </c>
      <c r="AA763" s="173">
        <f>IF(AA$3="YES",$R763*AA$4/100,0)</f>
        <v/>
      </c>
      <c r="AB763" s="173">
        <f>IF(AB$3="YES",$R763*AB$4/100,0)</f>
        <v/>
      </c>
      <c r="AC763" s="173">
        <f>$R763*AC$4/100</f>
        <v/>
      </c>
      <c r="AD763" s="172">
        <f>SUM(S763:AC763)</f>
        <v/>
      </c>
      <c r="AE763" s="172">
        <f>R763+AD763</f>
        <v/>
      </c>
      <c r="AF763" s="172">
        <f>IF(E763="Make",AE763,AE763/2)</f>
        <v/>
      </c>
      <c r="AG763" s="172">
        <f>((AF763-MOD(AF763,8))/8)+(IF(MOD(AF763,8)=0,0,IF(MOD(AF763,8)&gt;4,1,0.5)))</f>
        <v/>
      </c>
      <c r="AH763" s="174" t="n">
        <v>0</v>
      </c>
      <c r="AI763" s="174" t="n">
        <v>0</v>
      </c>
      <c r="AJ763" s="175" t="n">
        <v>0</v>
      </c>
      <c r="AK763" s="47" t="n"/>
    </row>
    <row r="764" ht="15" customHeight="1">
      <c r="A764" s="83" t="n"/>
      <c r="B764" s="49" t="n"/>
      <c r="C764" s="49" t="n"/>
      <c r="D764" s="49" t="n"/>
      <c r="E764" s="43" t="n"/>
      <c r="F764" s="43" t="n"/>
      <c r="G764" s="44" t="n"/>
      <c r="H764" s="45" t="n"/>
      <c r="I764" s="171" t="n"/>
      <c r="J764" s="171" t="n"/>
      <c r="K764" s="171" t="n"/>
      <c r="L764" s="171" t="n"/>
      <c r="M764" s="171" t="n"/>
      <c r="N764" s="171" t="n"/>
      <c r="O764" s="171" t="n"/>
      <c r="P764" s="171" t="n"/>
      <c r="Q764" s="171" t="n"/>
      <c r="R764" s="172">
        <f>_xlfn.CEILING.MATH(SUM(I764:P764)*Q764)</f>
        <v/>
      </c>
      <c r="S764" s="173">
        <f>IF(S$3="YES",$R764*S$4/100,0)</f>
        <v/>
      </c>
      <c r="T764" s="173">
        <f>IF(T$3="YES",$R764*T$4/100,0)</f>
        <v/>
      </c>
      <c r="U764" s="173">
        <f>IF(U$3="YES",$R764*U$4/100,0)</f>
        <v/>
      </c>
      <c r="V764" s="173">
        <f>IF(V$3="YES",$R764*V$4/100,0)</f>
        <v/>
      </c>
      <c r="W764" s="173">
        <f>IF(W$3="YES",$R764*W$4/100,0)</f>
        <v/>
      </c>
      <c r="X764" s="173">
        <f>IF(X$3="YES",$R764*X$4/100,0)</f>
        <v/>
      </c>
      <c r="Y764" s="173">
        <f>IF(Y$3="YES",$R764*Y$4/100,0)</f>
        <v/>
      </c>
      <c r="Z764" s="173">
        <f>IF(Z$3="YES",$R764*Z$4/100,0)</f>
        <v/>
      </c>
      <c r="AA764" s="173">
        <f>IF(AA$3="YES",$R764*AA$4/100,0)</f>
        <v/>
      </c>
      <c r="AB764" s="173">
        <f>IF(AB$3="YES",$R764*AB$4/100,0)</f>
        <v/>
      </c>
      <c r="AC764" s="173">
        <f>$R764*AC$4/100</f>
        <v/>
      </c>
      <c r="AD764" s="172">
        <f>SUM(S764:AC764)</f>
        <v/>
      </c>
      <c r="AE764" s="172">
        <f>R764+AD764</f>
        <v/>
      </c>
      <c r="AF764" s="172">
        <f>IF(E764="Make",AE764,AE764/2)</f>
        <v/>
      </c>
      <c r="AG764" s="172">
        <f>((AF764-MOD(AF764,8))/8)+(IF(MOD(AF764,8)=0,0,IF(MOD(AF764,8)&gt;4,1,0.5)))</f>
        <v/>
      </c>
      <c r="AH764" s="174" t="n">
        <v>0</v>
      </c>
      <c r="AI764" s="174" t="n">
        <v>0</v>
      </c>
      <c r="AJ764" s="175" t="n">
        <v>0</v>
      </c>
      <c r="AK764" s="47" t="n"/>
    </row>
    <row r="765" ht="15" customHeight="1">
      <c r="A765" s="83" t="n"/>
      <c r="B765" s="49" t="n"/>
      <c r="C765" s="49" t="n"/>
      <c r="D765" s="49" t="n"/>
      <c r="E765" s="43" t="n"/>
      <c r="F765" s="43" t="n"/>
      <c r="G765" s="44" t="n"/>
      <c r="H765" s="45" t="n"/>
      <c r="I765" s="171" t="n"/>
      <c r="J765" s="171" t="n"/>
      <c r="K765" s="171" t="n"/>
      <c r="L765" s="171" t="n"/>
      <c r="M765" s="171" t="n"/>
      <c r="N765" s="171" t="n"/>
      <c r="O765" s="171" t="n"/>
      <c r="P765" s="171" t="n"/>
      <c r="Q765" s="171" t="n"/>
      <c r="R765" s="172">
        <f>_xlfn.CEILING.MATH(SUM(I765:P765)*Q765)</f>
        <v/>
      </c>
      <c r="S765" s="173">
        <f>IF(S$3="YES",$R765*S$4/100,0)</f>
        <v/>
      </c>
      <c r="T765" s="173">
        <f>IF(T$3="YES",$R765*T$4/100,0)</f>
        <v/>
      </c>
      <c r="U765" s="173">
        <f>IF(U$3="YES",$R765*U$4/100,0)</f>
        <v/>
      </c>
      <c r="V765" s="173">
        <f>IF(V$3="YES",$R765*V$4/100,0)</f>
        <v/>
      </c>
      <c r="W765" s="173">
        <f>IF(W$3="YES",$R765*W$4/100,0)</f>
        <v/>
      </c>
      <c r="X765" s="173">
        <f>IF(X$3="YES",$R765*X$4/100,0)</f>
        <v/>
      </c>
      <c r="Y765" s="173">
        <f>IF(Y$3="YES",$R765*Y$4/100,0)</f>
        <v/>
      </c>
      <c r="Z765" s="173">
        <f>IF(Z$3="YES",$R765*Z$4/100,0)</f>
        <v/>
      </c>
      <c r="AA765" s="173">
        <f>IF(AA$3="YES",$R765*AA$4/100,0)</f>
        <v/>
      </c>
      <c r="AB765" s="173">
        <f>IF(AB$3="YES",$R765*AB$4/100,0)</f>
        <v/>
      </c>
      <c r="AC765" s="173">
        <f>$R765*AC$4/100</f>
        <v/>
      </c>
      <c r="AD765" s="172">
        <f>SUM(S765:AC765)</f>
        <v/>
      </c>
      <c r="AE765" s="172">
        <f>R765+AD765</f>
        <v/>
      </c>
      <c r="AF765" s="172">
        <f>IF(E765="Make",AE765,AE765/2)</f>
        <v/>
      </c>
      <c r="AG765" s="172">
        <f>((AF765-MOD(AF765,8))/8)+(IF(MOD(AF765,8)=0,0,IF(MOD(AF765,8)&gt;4,1,0.5)))</f>
        <v/>
      </c>
      <c r="AH765" s="174" t="n">
        <v>0</v>
      </c>
      <c r="AI765" s="174" t="n">
        <v>0</v>
      </c>
      <c r="AJ765" s="175" t="n">
        <v>0</v>
      </c>
      <c r="AK765" s="47" t="n"/>
    </row>
    <row r="766" ht="15" customHeight="1">
      <c r="A766" s="83" t="n"/>
      <c r="B766" s="49" t="n"/>
      <c r="C766" s="49" t="n"/>
      <c r="D766" s="49" t="n"/>
      <c r="E766" s="43" t="n"/>
      <c r="F766" s="43" t="n"/>
      <c r="G766" s="44" t="n"/>
      <c r="H766" s="45" t="n"/>
      <c r="I766" s="171" t="n"/>
      <c r="J766" s="171" t="n"/>
      <c r="K766" s="171" t="n"/>
      <c r="L766" s="171" t="n"/>
      <c r="M766" s="171" t="n"/>
      <c r="N766" s="171" t="n"/>
      <c r="O766" s="171" t="n"/>
      <c r="P766" s="171" t="n"/>
      <c r="Q766" s="171" t="n"/>
      <c r="R766" s="172">
        <f>_xlfn.CEILING.MATH(SUM(I766:P766)*Q766)</f>
        <v/>
      </c>
      <c r="S766" s="173">
        <f>IF(S$3="YES",$R766*S$4/100,0)</f>
        <v/>
      </c>
      <c r="T766" s="173">
        <f>IF(T$3="YES",$R766*T$4/100,0)</f>
        <v/>
      </c>
      <c r="U766" s="173">
        <f>IF(U$3="YES",$R766*U$4/100,0)</f>
        <v/>
      </c>
      <c r="V766" s="173">
        <f>IF(V$3="YES",$R766*V$4/100,0)</f>
        <v/>
      </c>
      <c r="W766" s="173">
        <f>IF(W$3="YES",$R766*W$4/100,0)</f>
        <v/>
      </c>
      <c r="X766" s="173">
        <f>IF(X$3="YES",$R766*X$4/100,0)</f>
        <v/>
      </c>
      <c r="Y766" s="173">
        <f>IF(Y$3="YES",$R766*Y$4/100,0)</f>
        <v/>
      </c>
      <c r="Z766" s="173">
        <f>IF(Z$3="YES",$R766*Z$4/100,0)</f>
        <v/>
      </c>
      <c r="AA766" s="173">
        <f>IF(AA$3="YES",$R766*AA$4/100,0)</f>
        <v/>
      </c>
      <c r="AB766" s="173">
        <f>IF(AB$3="YES",$R766*AB$4/100,0)</f>
        <v/>
      </c>
      <c r="AC766" s="173">
        <f>$R766*AC$4/100</f>
        <v/>
      </c>
      <c r="AD766" s="172">
        <f>SUM(S766:AC766)</f>
        <v/>
      </c>
      <c r="AE766" s="172">
        <f>R766+AD766</f>
        <v/>
      </c>
      <c r="AF766" s="172">
        <f>IF(E766="Make",AE766,AE766/2)</f>
        <v/>
      </c>
      <c r="AG766" s="172">
        <f>((AF766-MOD(AF766,8))/8)+(IF(MOD(AF766,8)=0,0,IF(MOD(AF766,8)&gt;4,1,0.5)))</f>
        <v/>
      </c>
      <c r="AH766" s="174" t="n">
        <v>0</v>
      </c>
      <c r="AI766" s="174" t="n">
        <v>0</v>
      </c>
      <c r="AJ766" s="175" t="n">
        <v>0</v>
      </c>
      <c r="AK766" s="47" t="n"/>
    </row>
    <row r="767" ht="15" customHeight="1">
      <c r="A767" s="83" t="n"/>
      <c r="B767" s="49" t="n"/>
      <c r="C767" s="49" t="n"/>
      <c r="D767" s="49" t="n"/>
      <c r="E767" s="43" t="n"/>
      <c r="F767" s="43" t="n"/>
      <c r="G767" s="44" t="n"/>
      <c r="H767" s="45" t="n"/>
      <c r="I767" s="171" t="n"/>
      <c r="J767" s="171" t="n"/>
      <c r="K767" s="171" t="n"/>
      <c r="L767" s="171" t="n"/>
      <c r="M767" s="171" t="n"/>
      <c r="N767" s="171" t="n"/>
      <c r="O767" s="171" t="n"/>
      <c r="P767" s="171" t="n"/>
      <c r="Q767" s="171" t="n"/>
      <c r="R767" s="172">
        <f>_xlfn.CEILING.MATH(SUM(I767:P767)*Q767)</f>
        <v/>
      </c>
      <c r="S767" s="173">
        <f>IF(S$3="YES",$R767*S$4/100,0)</f>
        <v/>
      </c>
      <c r="T767" s="173">
        <f>IF(T$3="YES",$R767*T$4/100,0)</f>
        <v/>
      </c>
      <c r="U767" s="173">
        <f>IF(U$3="YES",$R767*U$4/100,0)</f>
        <v/>
      </c>
      <c r="V767" s="173">
        <f>IF(V$3="YES",$R767*V$4/100,0)</f>
        <v/>
      </c>
      <c r="W767" s="173">
        <f>IF(W$3="YES",$R767*W$4/100,0)</f>
        <v/>
      </c>
      <c r="X767" s="173">
        <f>IF(X$3="YES",$R767*X$4/100,0)</f>
        <v/>
      </c>
      <c r="Y767" s="173">
        <f>IF(Y$3="YES",$R767*Y$4/100,0)</f>
        <v/>
      </c>
      <c r="Z767" s="173">
        <f>IF(Z$3="YES",$R767*Z$4/100,0)</f>
        <v/>
      </c>
      <c r="AA767" s="173">
        <f>IF(AA$3="YES",$R767*AA$4/100,0)</f>
        <v/>
      </c>
      <c r="AB767" s="173">
        <f>IF(AB$3="YES",$R767*AB$4/100,0)</f>
        <v/>
      </c>
      <c r="AC767" s="173">
        <f>$R767*AC$4/100</f>
        <v/>
      </c>
      <c r="AD767" s="172">
        <f>SUM(S767:AC767)</f>
        <v/>
      </c>
      <c r="AE767" s="172">
        <f>R767+AD767</f>
        <v/>
      </c>
      <c r="AF767" s="172">
        <f>IF(E767="Make",AE767,AE767/2)</f>
        <v/>
      </c>
      <c r="AG767" s="172">
        <f>((AF767-MOD(AF767,8))/8)+(IF(MOD(AF767,8)=0,0,IF(MOD(AF767,8)&gt;4,1,0.5)))</f>
        <v/>
      </c>
      <c r="AH767" s="174" t="n">
        <v>0</v>
      </c>
      <c r="AI767" s="174" t="n">
        <v>0</v>
      </c>
      <c r="AJ767" s="175" t="n">
        <v>0</v>
      </c>
      <c r="AK767" s="47" t="n"/>
    </row>
    <row r="768" ht="15" customHeight="1">
      <c r="A768" s="83" t="n"/>
      <c r="B768" s="49" t="n"/>
      <c r="C768" s="49" t="n"/>
      <c r="D768" s="49" t="n"/>
      <c r="E768" s="43" t="n"/>
      <c r="F768" s="43" t="n"/>
      <c r="G768" s="44" t="n"/>
      <c r="H768" s="45" t="n"/>
      <c r="I768" s="171" t="n"/>
      <c r="J768" s="171" t="n"/>
      <c r="K768" s="171" t="n"/>
      <c r="L768" s="171" t="n"/>
      <c r="M768" s="171" t="n"/>
      <c r="N768" s="171" t="n"/>
      <c r="O768" s="171" t="n"/>
      <c r="P768" s="171" t="n"/>
      <c r="Q768" s="171" t="n"/>
      <c r="R768" s="172">
        <f>_xlfn.CEILING.MATH(SUM(I768:P768)*Q768)</f>
        <v/>
      </c>
      <c r="S768" s="173">
        <f>IF(S$3="YES",$R768*S$4/100,0)</f>
        <v/>
      </c>
      <c r="T768" s="173">
        <f>IF(T$3="YES",$R768*T$4/100,0)</f>
        <v/>
      </c>
      <c r="U768" s="173">
        <f>IF(U$3="YES",$R768*U$4/100,0)</f>
        <v/>
      </c>
      <c r="V768" s="173">
        <f>IF(V$3="YES",$R768*V$4/100,0)</f>
        <v/>
      </c>
      <c r="W768" s="173">
        <f>IF(W$3="YES",$R768*W$4/100,0)</f>
        <v/>
      </c>
      <c r="X768" s="173">
        <f>IF(X$3="YES",$R768*X$4/100,0)</f>
        <v/>
      </c>
      <c r="Y768" s="173">
        <f>IF(Y$3="YES",$R768*Y$4/100,0)</f>
        <v/>
      </c>
      <c r="Z768" s="173">
        <f>IF(Z$3="YES",$R768*Z$4/100,0)</f>
        <v/>
      </c>
      <c r="AA768" s="173">
        <f>IF(AA$3="YES",$R768*AA$4/100,0)</f>
        <v/>
      </c>
      <c r="AB768" s="173">
        <f>IF(AB$3="YES",$R768*AB$4/100,0)</f>
        <v/>
      </c>
      <c r="AC768" s="173">
        <f>$R768*AC$4/100</f>
        <v/>
      </c>
      <c r="AD768" s="172">
        <f>SUM(S768:AC768)</f>
        <v/>
      </c>
      <c r="AE768" s="172">
        <f>R768+AD768</f>
        <v/>
      </c>
      <c r="AF768" s="172">
        <f>IF(E768="Make",AE768,AE768/2)</f>
        <v/>
      </c>
      <c r="AG768" s="172">
        <f>((AF768-MOD(AF768,8))/8)+(IF(MOD(AF768,8)=0,0,IF(MOD(AF768,8)&gt;4,1,0.5)))</f>
        <v/>
      </c>
      <c r="AH768" s="174" t="n">
        <v>0</v>
      </c>
      <c r="AI768" s="174" t="n">
        <v>0</v>
      </c>
      <c r="AJ768" s="175" t="n">
        <v>0</v>
      </c>
      <c r="AK768" s="47" t="n"/>
    </row>
    <row r="769" ht="15" customHeight="1">
      <c r="A769" s="83" t="n"/>
      <c r="B769" s="49" t="n"/>
      <c r="C769" s="49" t="n"/>
      <c r="D769" s="49" t="n"/>
      <c r="E769" s="43" t="n"/>
      <c r="F769" s="43" t="n"/>
      <c r="G769" s="44" t="n"/>
      <c r="H769" s="45" t="n"/>
      <c r="I769" s="171" t="n"/>
      <c r="J769" s="171" t="n"/>
      <c r="K769" s="171" t="n"/>
      <c r="L769" s="171" t="n"/>
      <c r="M769" s="171" t="n"/>
      <c r="N769" s="171" t="n"/>
      <c r="O769" s="171" t="n"/>
      <c r="P769" s="171" t="n"/>
      <c r="Q769" s="171" t="n"/>
      <c r="R769" s="172">
        <f>_xlfn.CEILING.MATH(SUM(I769:P769)*Q769)</f>
        <v/>
      </c>
      <c r="S769" s="173">
        <f>IF(S$3="YES",$R769*S$4/100,0)</f>
        <v/>
      </c>
      <c r="T769" s="173">
        <f>IF(T$3="YES",$R769*T$4/100,0)</f>
        <v/>
      </c>
      <c r="U769" s="173">
        <f>IF(U$3="YES",$R769*U$4/100,0)</f>
        <v/>
      </c>
      <c r="V769" s="173">
        <f>IF(V$3="YES",$R769*V$4/100,0)</f>
        <v/>
      </c>
      <c r="W769" s="173">
        <f>IF(W$3="YES",$R769*W$4/100,0)</f>
        <v/>
      </c>
      <c r="X769" s="173">
        <f>IF(X$3="YES",$R769*X$4/100,0)</f>
        <v/>
      </c>
      <c r="Y769" s="173">
        <f>IF(Y$3="YES",$R769*Y$4/100,0)</f>
        <v/>
      </c>
      <c r="Z769" s="173">
        <f>IF(Z$3="YES",$R769*Z$4/100,0)</f>
        <v/>
      </c>
      <c r="AA769" s="173">
        <f>IF(AA$3="YES",$R769*AA$4/100,0)</f>
        <v/>
      </c>
      <c r="AB769" s="173">
        <f>IF(AB$3="YES",$R769*AB$4/100,0)</f>
        <v/>
      </c>
      <c r="AC769" s="173">
        <f>$R769*AC$4/100</f>
        <v/>
      </c>
      <c r="AD769" s="172">
        <f>SUM(S769:AC769)</f>
        <v/>
      </c>
      <c r="AE769" s="172">
        <f>R769+AD769</f>
        <v/>
      </c>
      <c r="AF769" s="172">
        <f>IF(E769="Make",AE769,AE769/2)</f>
        <v/>
      </c>
      <c r="AG769" s="172">
        <f>((AF769-MOD(AF769,8))/8)+(IF(MOD(AF769,8)=0,0,IF(MOD(AF769,8)&gt;4,1,0.5)))</f>
        <v/>
      </c>
      <c r="AH769" s="174" t="n">
        <v>0</v>
      </c>
      <c r="AI769" s="174" t="n">
        <v>0</v>
      </c>
      <c r="AJ769" s="175" t="n">
        <v>0</v>
      </c>
      <c r="AK769" s="47" t="n"/>
    </row>
    <row r="770" ht="15" customHeight="1">
      <c r="A770" s="83" t="n"/>
      <c r="B770" s="49" t="n"/>
      <c r="C770" s="49" t="n"/>
      <c r="D770" s="49" t="n"/>
      <c r="E770" s="43" t="n"/>
      <c r="F770" s="43" t="n"/>
      <c r="G770" s="44" t="n"/>
      <c r="H770" s="45" t="n"/>
      <c r="I770" s="171" t="n"/>
      <c r="J770" s="171" t="n"/>
      <c r="K770" s="171" t="n"/>
      <c r="L770" s="171" t="n"/>
      <c r="M770" s="171" t="n"/>
      <c r="N770" s="171" t="n"/>
      <c r="O770" s="171" t="n"/>
      <c r="P770" s="171" t="n"/>
      <c r="Q770" s="171" t="n"/>
      <c r="R770" s="172">
        <f>_xlfn.CEILING.MATH(SUM(I770:P770)*Q770)</f>
        <v/>
      </c>
      <c r="S770" s="173">
        <f>IF(S$3="YES",$R770*S$4/100,0)</f>
        <v/>
      </c>
      <c r="T770" s="173">
        <f>IF(T$3="YES",$R770*T$4/100,0)</f>
        <v/>
      </c>
      <c r="U770" s="173">
        <f>IF(U$3="YES",$R770*U$4/100,0)</f>
        <v/>
      </c>
      <c r="V770" s="173">
        <f>IF(V$3="YES",$R770*V$4/100,0)</f>
        <v/>
      </c>
      <c r="W770" s="173">
        <f>IF(W$3="YES",$R770*W$4/100,0)</f>
        <v/>
      </c>
      <c r="X770" s="173">
        <f>IF(X$3="YES",$R770*X$4/100,0)</f>
        <v/>
      </c>
      <c r="Y770" s="173">
        <f>IF(Y$3="YES",$R770*Y$4/100,0)</f>
        <v/>
      </c>
      <c r="Z770" s="173">
        <f>IF(Z$3="YES",$R770*Z$4/100,0)</f>
        <v/>
      </c>
      <c r="AA770" s="173">
        <f>IF(AA$3="YES",$R770*AA$4/100,0)</f>
        <v/>
      </c>
      <c r="AB770" s="173">
        <f>IF(AB$3="YES",$R770*AB$4/100,0)</f>
        <v/>
      </c>
      <c r="AC770" s="173">
        <f>$R770*AC$4/100</f>
        <v/>
      </c>
      <c r="AD770" s="172">
        <f>SUM(S770:AC770)</f>
        <v/>
      </c>
      <c r="AE770" s="172">
        <f>R770+AD770</f>
        <v/>
      </c>
      <c r="AF770" s="172">
        <f>IF(E770="Make",AE770,AE770/2)</f>
        <v/>
      </c>
      <c r="AG770" s="172">
        <f>((AF770-MOD(AF770,8))/8)+(IF(MOD(AF770,8)=0,0,IF(MOD(AF770,8)&gt;4,1,0.5)))</f>
        <v/>
      </c>
      <c r="AH770" s="174" t="n">
        <v>0</v>
      </c>
      <c r="AI770" s="174" t="n">
        <v>0</v>
      </c>
      <c r="AJ770" s="175" t="n">
        <v>0</v>
      </c>
      <c r="AK770" s="47" t="n"/>
    </row>
    <row r="771" ht="15" customHeight="1">
      <c r="A771" s="83" t="n"/>
      <c r="B771" s="49" t="n"/>
      <c r="C771" s="49" t="n"/>
      <c r="D771" s="49" t="n"/>
      <c r="E771" s="43" t="n"/>
      <c r="F771" s="43" t="n"/>
      <c r="G771" s="44" t="n"/>
      <c r="H771" s="45" t="n"/>
      <c r="I771" s="171" t="n"/>
      <c r="J771" s="171" t="n"/>
      <c r="K771" s="171" t="n"/>
      <c r="L771" s="171" t="n"/>
      <c r="M771" s="171" t="n"/>
      <c r="N771" s="171" t="n"/>
      <c r="O771" s="171" t="n"/>
      <c r="P771" s="171" t="n"/>
      <c r="Q771" s="171" t="n"/>
      <c r="R771" s="172">
        <f>_xlfn.CEILING.MATH(SUM(I771:P771)*Q771)</f>
        <v/>
      </c>
      <c r="S771" s="173">
        <f>IF(S$3="YES",$R771*S$4/100,0)</f>
        <v/>
      </c>
      <c r="T771" s="173">
        <f>IF(T$3="YES",$R771*T$4/100,0)</f>
        <v/>
      </c>
      <c r="U771" s="173">
        <f>IF(U$3="YES",$R771*U$4/100,0)</f>
        <v/>
      </c>
      <c r="V771" s="173">
        <f>IF(V$3="YES",$R771*V$4/100,0)</f>
        <v/>
      </c>
      <c r="W771" s="173">
        <f>IF(W$3="YES",$R771*W$4/100,0)</f>
        <v/>
      </c>
      <c r="X771" s="173">
        <f>IF(X$3="YES",$R771*X$4/100,0)</f>
        <v/>
      </c>
      <c r="Y771" s="173">
        <f>IF(Y$3="YES",$R771*Y$4/100,0)</f>
        <v/>
      </c>
      <c r="Z771" s="173">
        <f>IF(Z$3="YES",$R771*Z$4/100,0)</f>
        <v/>
      </c>
      <c r="AA771" s="173">
        <f>IF(AA$3="YES",$R771*AA$4/100,0)</f>
        <v/>
      </c>
      <c r="AB771" s="173">
        <f>IF(AB$3="YES",$R771*AB$4/100,0)</f>
        <v/>
      </c>
      <c r="AC771" s="173">
        <f>$R771*AC$4/100</f>
        <v/>
      </c>
      <c r="AD771" s="172">
        <f>SUM(S771:AC771)</f>
        <v/>
      </c>
      <c r="AE771" s="172">
        <f>R771+AD771</f>
        <v/>
      </c>
      <c r="AF771" s="172">
        <f>IF(E771="Make",AE771,AE771/2)</f>
        <v/>
      </c>
      <c r="AG771" s="172">
        <f>((AF771-MOD(AF771,8))/8)+(IF(MOD(AF771,8)=0,0,IF(MOD(AF771,8)&gt;4,1,0.5)))</f>
        <v/>
      </c>
      <c r="AH771" s="174" t="n">
        <v>0</v>
      </c>
      <c r="AI771" s="174" t="n">
        <v>0</v>
      </c>
      <c r="AJ771" s="175" t="n">
        <v>0</v>
      </c>
      <c r="AK771" s="47" t="n"/>
    </row>
    <row r="772" ht="15" customHeight="1">
      <c r="A772" s="83" t="n"/>
      <c r="B772" s="49" t="n"/>
      <c r="C772" s="49" t="n"/>
      <c r="D772" s="49" t="n"/>
      <c r="E772" s="43" t="n"/>
      <c r="F772" s="43" t="n"/>
      <c r="G772" s="44" t="n"/>
      <c r="H772" s="45" t="n"/>
      <c r="I772" s="171" t="n"/>
      <c r="J772" s="171" t="n"/>
      <c r="K772" s="171" t="n"/>
      <c r="L772" s="171" t="n"/>
      <c r="M772" s="171" t="n"/>
      <c r="N772" s="171" t="n"/>
      <c r="O772" s="171" t="n"/>
      <c r="P772" s="171" t="n"/>
      <c r="Q772" s="171" t="n"/>
      <c r="R772" s="172">
        <f>_xlfn.CEILING.MATH(SUM(I772:P772)*Q772)</f>
        <v/>
      </c>
      <c r="S772" s="173">
        <f>IF(S$3="YES",$R772*S$4/100,0)</f>
        <v/>
      </c>
      <c r="T772" s="173">
        <f>IF(T$3="YES",$R772*T$4/100,0)</f>
        <v/>
      </c>
      <c r="U772" s="173">
        <f>IF(U$3="YES",$R772*U$4/100,0)</f>
        <v/>
      </c>
      <c r="V772" s="173">
        <f>IF(V$3="YES",$R772*V$4/100,0)</f>
        <v/>
      </c>
      <c r="W772" s="173">
        <f>IF(W$3="YES",$R772*W$4/100,0)</f>
        <v/>
      </c>
      <c r="X772" s="173">
        <f>IF(X$3="YES",$R772*X$4/100,0)</f>
        <v/>
      </c>
      <c r="Y772" s="173">
        <f>IF(Y$3="YES",$R772*Y$4/100,0)</f>
        <v/>
      </c>
      <c r="Z772" s="173">
        <f>IF(Z$3="YES",$R772*Z$4/100,0)</f>
        <v/>
      </c>
      <c r="AA772" s="173">
        <f>IF(AA$3="YES",$R772*AA$4/100,0)</f>
        <v/>
      </c>
      <c r="AB772" s="173">
        <f>IF(AB$3="YES",$R772*AB$4/100,0)</f>
        <v/>
      </c>
      <c r="AC772" s="173">
        <f>$R772*AC$4/100</f>
        <v/>
      </c>
      <c r="AD772" s="172">
        <f>SUM(S772:AC772)</f>
        <v/>
      </c>
      <c r="AE772" s="172">
        <f>R772+AD772</f>
        <v/>
      </c>
      <c r="AF772" s="172">
        <f>IF(E772="Make",AE772,AE772/2)</f>
        <v/>
      </c>
      <c r="AG772" s="172">
        <f>((AF772-MOD(AF772,8))/8)+(IF(MOD(AF772,8)=0,0,IF(MOD(AF772,8)&gt;4,1,0.5)))</f>
        <v/>
      </c>
      <c r="AH772" s="174" t="n">
        <v>0</v>
      </c>
      <c r="AI772" s="174" t="n">
        <v>0</v>
      </c>
      <c r="AJ772" s="175" t="n">
        <v>0</v>
      </c>
      <c r="AK772" s="47" t="n"/>
    </row>
    <row r="773" ht="15" customHeight="1">
      <c r="A773" s="83" t="n"/>
      <c r="B773" s="49" t="n"/>
      <c r="C773" s="49" t="n"/>
      <c r="D773" s="49" t="n"/>
      <c r="E773" s="43" t="n"/>
      <c r="F773" s="43" t="n"/>
      <c r="G773" s="44" t="n"/>
      <c r="H773" s="45" t="n"/>
      <c r="I773" s="171" t="n"/>
      <c r="J773" s="171" t="n"/>
      <c r="K773" s="171" t="n"/>
      <c r="L773" s="171" t="n"/>
      <c r="M773" s="171" t="n"/>
      <c r="N773" s="171" t="n"/>
      <c r="O773" s="171" t="n"/>
      <c r="P773" s="171" t="n"/>
      <c r="Q773" s="171" t="n"/>
      <c r="R773" s="172">
        <f>_xlfn.CEILING.MATH(SUM(I773:P773)*Q773)</f>
        <v/>
      </c>
      <c r="S773" s="173">
        <f>IF(S$3="YES",$R773*S$4/100,0)</f>
        <v/>
      </c>
      <c r="T773" s="173">
        <f>IF(T$3="YES",$R773*T$4/100,0)</f>
        <v/>
      </c>
      <c r="U773" s="173">
        <f>IF(U$3="YES",$R773*U$4/100,0)</f>
        <v/>
      </c>
      <c r="V773" s="173">
        <f>IF(V$3="YES",$R773*V$4/100,0)</f>
        <v/>
      </c>
      <c r="W773" s="173">
        <f>IF(W$3="YES",$R773*W$4/100,0)</f>
        <v/>
      </c>
      <c r="X773" s="173">
        <f>IF(X$3="YES",$R773*X$4/100,0)</f>
        <v/>
      </c>
      <c r="Y773" s="173">
        <f>IF(Y$3="YES",$R773*Y$4/100,0)</f>
        <v/>
      </c>
      <c r="Z773" s="173">
        <f>IF(Z$3="YES",$R773*Z$4/100,0)</f>
        <v/>
      </c>
      <c r="AA773" s="173">
        <f>IF(AA$3="YES",$R773*AA$4/100,0)</f>
        <v/>
      </c>
      <c r="AB773" s="173">
        <f>IF(AB$3="YES",$R773*AB$4/100,0)</f>
        <v/>
      </c>
      <c r="AC773" s="173">
        <f>$R773*AC$4/100</f>
        <v/>
      </c>
      <c r="AD773" s="172">
        <f>SUM(S773:AC773)</f>
        <v/>
      </c>
      <c r="AE773" s="172">
        <f>R773+AD773</f>
        <v/>
      </c>
      <c r="AF773" s="172">
        <f>IF(E773="Make",AE773,AE773/2)</f>
        <v/>
      </c>
      <c r="AG773" s="172">
        <f>((AF773-MOD(AF773,8))/8)+(IF(MOD(AF773,8)=0,0,IF(MOD(AF773,8)&gt;4,1,0.5)))</f>
        <v/>
      </c>
      <c r="AH773" s="174" t="n">
        <v>0</v>
      </c>
      <c r="AI773" s="174" t="n">
        <v>0</v>
      </c>
      <c r="AJ773" s="175" t="n">
        <v>0</v>
      </c>
      <c r="AK773" s="47" t="n"/>
    </row>
    <row r="774" ht="15" customHeight="1">
      <c r="A774" s="83" t="n"/>
      <c r="B774" s="49" t="n"/>
      <c r="C774" s="49" t="n"/>
      <c r="D774" s="49" t="n"/>
      <c r="E774" s="43" t="n"/>
      <c r="F774" s="43" t="n"/>
      <c r="G774" s="44" t="n"/>
      <c r="H774" s="45" t="n"/>
      <c r="I774" s="171" t="n"/>
      <c r="J774" s="171" t="n"/>
      <c r="K774" s="171" t="n"/>
      <c r="L774" s="171" t="n"/>
      <c r="M774" s="171" t="n"/>
      <c r="N774" s="171" t="n"/>
      <c r="O774" s="171" t="n"/>
      <c r="P774" s="171" t="n"/>
      <c r="Q774" s="171" t="n"/>
      <c r="R774" s="172">
        <f>_xlfn.CEILING.MATH(SUM(I774:P774)*Q774)</f>
        <v/>
      </c>
      <c r="S774" s="173">
        <f>IF(S$3="YES",$R774*S$4/100,0)</f>
        <v/>
      </c>
      <c r="T774" s="173">
        <f>IF(T$3="YES",$R774*T$4/100,0)</f>
        <v/>
      </c>
      <c r="U774" s="173">
        <f>IF(U$3="YES",$R774*U$4/100,0)</f>
        <v/>
      </c>
      <c r="V774" s="173">
        <f>IF(V$3="YES",$R774*V$4/100,0)</f>
        <v/>
      </c>
      <c r="W774" s="173">
        <f>IF(W$3="YES",$R774*W$4/100,0)</f>
        <v/>
      </c>
      <c r="X774" s="173">
        <f>IF(X$3="YES",$R774*X$4/100,0)</f>
        <v/>
      </c>
      <c r="Y774" s="173">
        <f>IF(Y$3="YES",$R774*Y$4/100,0)</f>
        <v/>
      </c>
      <c r="Z774" s="173">
        <f>IF(Z$3="YES",$R774*Z$4/100,0)</f>
        <v/>
      </c>
      <c r="AA774" s="173">
        <f>IF(AA$3="YES",$R774*AA$4/100,0)</f>
        <v/>
      </c>
      <c r="AB774" s="173">
        <f>IF(AB$3="YES",$R774*AB$4/100,0)</f>
        <v/>
      </c>
      <c r="AC774" s="173">
        <f>$R774*AC$4/100</f>
        <v/>
      </c>
      <c r="AD774" s="172">
        <f>SUM(S774:AC774)</f>
        <v/>
      </c>
      <c r="AE774" s="172">
        <f>R774+AD774</f>
        <v/>
      </c>
      <c r="AF774" s="172">
        <f>IF(E774="Make",AE774,AE774/2)</f>
        <v/>
      </c>
      <c r="AG774" s="172">
        <f>((AF774-MOD(AF774,8))/8)+(IF(MOD(AF774,8)=0,0,IF(MOD(AF774,8)&gt;4,1,0.5)))</f>
        <v/>
      </c>
      <c r="AH774" s="174" t="n">
        <v>0</v>
      </c>
      <c r="AI774" s="174" t="n">
        <v>0</v>
      </c>
      <c r="AJ774" s="175" t="n">
        <v>0</v>
      </c>
      <c r="AK774" s="47" t="n"/>
    </row>
    <row r="775" ht="15" customHeight="1">
      <c r="A775" s="83" t="n"/>
      <c r="B775" s="49" t="n"/>
      <c r="C775" s="49" t="n"/>
      <c r="D775" s="49" t="n"/>
      <c r="E775" s="43" t="n"/>
      <c r="F775" s="43" t="n"/>
      <c r="G775" s="44" t="n"/>
      <c r="H775" s="45" t="n"/>
      <c r="I775" s="171" t="n"/>
      <c r="J775" s="171" t="n"/>
      <c r="K775" s="171" t="n"/>
      <c r="L775" s="171" t="n"/>
      <c r="M775" s="171" t="n"/>
      <c r="N775" s="171" t="n"/>
      <c r="O775" s="171" t="n"/>
      <c r="P775" s="171" t="n"/>
      <c r="Q775" s="171" t="n"/>
      <c r="R775" s="172">
        <f>_xlfn.CEILING.MATH(SUM(I775:P775)*Q775)</f>
        <v/>
      </c>
      <c r="S775" s="173">
        <f>IF(S$3="YES",$R775*S$4/100,0)</f>
        <v/>
      </c>
      <c r="T775" s="173">
        <f>IF(T$3="YES",$R775*T$4/100,0)</f>
        <v/>
      </c>
      <c r="U775" s="173">
        <f>IF(U$3="YES",$R775*U$4/100,0)</f>
        <v/>
      </c>
      <c r="V775" s="173">
        <f>IF(V$3="YES",$R775*V$4/100,0)</f>
        <v/>
      </c>
      <c r="W775" s="173">
        <f>IF(W$3="YES",$R775*W$4/100,0)</f>
        <v/>
      </c>
      <c r="X775" s="173">
        <f>IF(X$3="YES",$R775*X$4/100,0)</f>
        <v/>
      </c>
      <c r="Y775" s="173">
        <f>IF(Y$3="YES",$R775*Y$4/100,0)</f>
        <v/>
      </c>
      <c r="Z775" s="173">
        <f>IF(Z$3="YES",$R775*Z$4/100,0)</f>
        <v/>
      </c>
      <c r="AA775" s="173">
        <f>IF(AA$3="YES",$R775*AA$4/100,0)</f>
        <v/>
      </c>
      <c r="AB775" s="173">
        <f>IF(AB$3="YES",$R775*AB$4/100,0)</f>
        <v/>
      </c>
      <c r="AC775" s="173">
        <f>$R775*AC$4/100</f>
        <v/>
      </c>
      <c r="AD775" s="172">
        <f>SUM(S775:AC775)</f>
        <v/>
      </c>
      <c r="AE775" s="172">
        <f>R775+AD775</f>
        <v/>
      </c>
      <c r="AF775" s="172">
        <f>IF(E775="Make",AE775,AE775/2)</f>
        <v/>
      </c>
      <c r="AG775" s="172">
        <f>((AF775-MOD(AF775,8))/8)+(IF(MOD(AF775,8)=0,0,IF(MOD(AF775,8)&gt;4,1,0.5)))</f>
        <v/>
      </c>
      <c r="AH775" s="174" t="n">
        <v>0</v>
      </c>
      <c r="AI775" s="174" t="n">
        <v>0</v>
      </c>
      <c r="AJ775" s="175" t="n">
        <v>0</v>
      </c>
      <c r="AK775" s="47" t="n"/>
    </row>
    <row r="776" ht="15" customHeight="1">
      <c r="A776" s="83" t="n"/>
      <c r="B776" s="49" t="n"/>
      <c r="C776" s="49" t="n"/>
      <c r="D776" s="49" t="n"/>
      <c r="E776" s="43" t="n"/>
      <c r="F776" s="43" t="n"/>
      <c r="G776" s="44" t="n"/>
      <c r="H776" s="45" t="n"/>
      <c r="I776" s="171" t="n"/>
      <c r="J776" s="171" t="n"/>
      <c r="K776" s="171" t="n"/>
      <c r="L776" s="171" t="n"/>
      <c r="M776" s="171" t="n"/>
      <c r="N776" s="171" t="n"/>
      <c r="O776" s="171" t="n"/>
      <c r="P776" s="171" t="n"/>
      <c r="Q776" s="171" t="n"/>
      <c r="R776" s="172">
        <f>_xlfn.CEILING.MATH(SUM(I776:P776)*Q776)</f>
        <v/>
      </c>
      <c r="S776" s="173">
        <f>IF(S$3="YES",$R776*S$4/100,0)</f>
        <v/>
      </c>
      <c r="T776" s="173">
        <f>IF(T$3="YES",$R776*T$4/100,0)</f>
        <v/>
      </c>
      <c r="U776" s="173">
        <f>IF(U$3="YES",$R776*U$4/100,0)</f>
        <v/>
      </c>
      <c r="V776" s="173">
        <f>IF(V$3="YES",$R776*V$4/100,0)</f>
        <v/>
      </c>
      <c r="W776" s="173">
        <f>IF(W$3="YES",$R776*W$4/100,0)</f>
        <v/>
      </c>
      <c r="X776" s="173">
        <f>IF(X$3="YES",$R776*X$4/100,0)</f>
        <v/>
      </c>
      <c r="Y776" s="173">
        <f>IF(Y$3="YES",$R776*Y$4/100,0)</f>
        <v/>
      </c>
      <c r="Z776" s="173">
        <f>IF(Z$3="YES",$R776*Z$4/100,0)</f>
        <v/>
      </c>
      <c r="AA776" s="173">
        <f>IF(AA$3="YES",$R776*AA$4/100,0)</f>
        <v/>
      </c>
      <c r="AB776" s="173">
        <f>IF(AB$3="YES",$R776*AB$4/100,0)</f>
        <v/>
      </c>
      <c r="AC776" s="173">
        <f>$R776*AC$4/100</f>
        <v/>
      </c>
      <c r="AD776" s="172">
        <f>SUM(S776:AC776)</f>
        <v/>
      </c>
      <c r="AE776" s="172">
        <f>R776+AD776</f>
        <v/>
      </c>
      <c r="AF776" s="172">
        <f>IF(E776="Make",AE776,AE776/2)</f>
        <v/>
      </c>
      <c r="AG776" s="172">
        <f>((AF776-MOD(AF776,8))/8)+(IF(MOD(AF776,8)=0,0,IF(MOD(AF776,8)&gt;4,1,0.5)))</f>
        <v/>
      </c>
      <c r="AH776" s="174" t="n">
        <v>0</v>
      </c>
      <c r="AI776" s="174" t="n">
        <v>0</v>
      </c>
      <c r="AJ776" s="175" t="n">
        <v>0</v>
      </c>
      <c r="AK776" s="47" t="n"/>
    </row>
    <row r="777" ht="15" customHeight="1">
      <c r="A777" s="83" t="n"/>
      <c r="B777" s="49" t="n"/>
      <c r="C777" s="49" t="n"/>
      <c r="D777" s="49" t="n"/>
      <c r="E777" s="43" t="n"/>
      <c r="F777" s="43" t="n"/>
      <c r="G777" s="44" t="n"/>
      <c r="H777" s="45" t="n"/>
      <c r="I777" s="171" t="n"/>
      <c r="J777" s="171" t="n"/>
      <c r="K777" s="171" t="n"/>
      <c r="L777" s="171" t="n"/>
      <c r="M777" s="171" t="n"/>
      <c r="N777" s="171" t="n"/>
      <c r="O777" s="171" t="n"/>
      <c r="P777" s="171" t="n"/>
      <c r="Q777" s="171" t="n"/>
      <c r="R777" s="172">
        <f>_xlfn.CEILING.MATH(SUM(I777:P777)*Q777)</f>
        <v/>
      </c>
      <c r="S777" s="173">
        <f>IF(S$3="YES",$R777*S$4/100,0)</f>
        <v/>
      </c>
      <c r="T777" s="173">
        <f>IF(T$3="YES",$R777*T$4/100,0)</f>
        <v/>
      </c>
      <c r="U777" s="173">
        <f>IF(U$3="YES",$R777*U$4/100,0)</f>
        <v/>
      </c>
      <c r="V777" s="173">
        <f>IF(V$3="YES",$R777*V$4/100,0)</f>
        <v/>
      </c>
      <c r="W777" s="173">
        <f>IF(W$3="YES",$R777*W$4/100,0)</f>
        <v/>
      </c>
      <c r="X777" s="173">
        <f>IF(X$3="YES",$R777*X$4/100,0)</f>
        <v/>
      </c>
      <c r="Y777" s="173">
        <f>IF(Y$3="YES",$R777*Y$4/100,0)</f>
        <v/>
      </c>
      <c r="Z777" s="173">
        <f>IF(Z$3="YES",$R777*Z$4/100,0)</f>
        <v/>
      </c>
      <c r="AA777" s="173">
        <f>IF(AA$3="YES",$R777*AA$4/100,0)</f>
        <v/>
      </c>
      <c r="AB777" s="173">
        <f>IF(AB$3="YES",$R777*AB$4/100,0)</f>
        <v/>
      </c>
      <c r="AC777" s="173">
        <f>$R777*AC$4/100</f>
        <v/>
      </c>
      <c r="AD777" s="172">
        <f>SUM(S777:AC777)</f>
        <v/>
      </c>
      <c r="AE777" s="172">
        <f>R777+AD777</f>
        <v/>
      </c>
      <c r="AF777" s="172">
        <f>IF(E777="Make",AE777,AE777/2)</f>
        <v/>
      </c>
      <c r="AG777" s="172">
        <f>((AF777-MOD(AF777,8))/8)+(IF(MOD(AF777,8)=0,0,IF(MOD(AF777,8)&gt;4,1,0.5)))</f>
        <v/>
      </c>
      <c r="AH777" s="174" t="n">
        <v>0</v>
      </c>
      <c r="AI777" s="174" t="n">
        <v>0</v>
      </c>
      <c r="AJ777" s="175" t="n">
        <v>0</v>
      </c>
      <c r="AK777" s="47" t="n"/>
    </row>
    <row r="778" ht="15" customHeight="1">
      <c r="A778" s="83" t="n"/>
      <c r="B778" s="49" t="n"/>
      <c r="C778" s="49" t="n"/>
      <c r="D778" s="49" t="n"/>
      <c r="E778" s="43" t="n"/>
      <c r="F778" s="43" t="n"/>
      <c r="G778" s="44" t="n"/>
      <c r="H778" s="45" t="n"/>
      <c r="I778" s="171" t="n"/>
      <c r="J778" s="171" t="n"/>
      <c r="K778" s="171" t="n"/>
      <c r="L778" s="171" t="n"/>
      <c r="M778" s="171" t="n"/>
      <c r="N778" s="171" t="n"/>
      <c r="O778" s="171" t="n"/>
      <c r="P778" s="171" t="n"/>
      <c r="Q778" s="171" t="n"/>
      <c r="R778" s="172">
        <f>_xlfn.CEILING.MATH(SUM(I778:P778)*Q778)</f>
        <v/>
      </c>
      <c r="S778" s="173">
        <f>IF(S$3="YES",$R778*S$4/100,0)</f>
        <v/>
      </c>
      <c r="T778" s="173">
        <f>IF(T$3="YES",$R778*T$4/100,0)</f>
        <v/>
      </c>
      <c r="U778" s="173">
        <f>IF(U$3="YES",$R778*U$4/100,0)</f>
        <v/>
      </c>
      <c r="V778" s="173">
        <f>IF(V$3="YES",$R778*V$4/100,0)</f>
        <v/>
      </c>
      <c r="W778" s="173">
        <f>IF(W$3="YES",$R778*W$4/100,0)</f>
        <v/>
      </c>
      <c r="X778" s="173">
        <f>IF(X$3="YES",$R778*X$4/100,0)</f>
        <v/>
      </c>
      <c r="Y778" s="173">
        <f>IF(Y$3="YES",$R778*Y$4/100,0)</f>
        <v/>
      </c>
      <c r="Z778" s="173">
        <f>IF(Z$3="YES",$R778*Z$4/100,0)</f>
        <v/>
      </c>
      <c r="AA778" s="173">
        <f>IF(AA$3="YES",$R778*AA$4/100,0)</f>
        <v/>
      </c>
      <c r="AB778" s="173">
        <f>IF(AB$3="YES",$R778*AB$4/100,0)</f>
        <v/>
      </c>
      <c r="AC778" s="173">
        <f>$R778*AC$4/100</f>
        <v/>
      </c>
      <c r="AD778" s="172">
        <f>SUM(S778:AC778)</f>
        <v/>
      </c>
      <c r="AE778" s="172">
        <f>R778+AD778</f>
        <v/>
      </c>
      <c r="AF778" s="172">
        <f>IF(E778="Make",AE778,AE778/2)</f>
        <v/>
      </c>
      <c r="AG778" s="172">
        <f>((AF778-MOD(AF778,8))/8)+(IF(MOD(AF778,8)=0,0,IF(MOD(AF778,8)&gt;4,1,0.5)))</f>
        <v/>
      </c>
      <c r="AH778" s="174" t="n">
        <v>0</v>
      </c>
      <c r="AI778" s="174" t="n">
        <v>0</v>
      </c>
      <c r="AJ778" s="175" t="n">
        <v>0</v>
      </c>
      <c r="AK778" s="47" t="n"/>
    </row>
    <row r="779" ht="15" customHeight="1">
      <c r="A779" s="83" t="n"/>
      <c r="B779" s="49" t="n"/>
      <c r="C779" s="49" t="n"/>
      <c r="D779" s="49" t="n"/>
      <c r="E779" s="43" t="n"/>
      <c r="F779" s="43" t="n"/>
      <c r="G779" s="44" t="n"/>
      <c r="H779" s="45" t="n"/>
      <c r="I779" s="171" t="n"/>
      <c r="J779" s="171" t="n"/>
      <c r="K779" s="171" t="n"/>
      <c r="L779" s="171" t="n"/>
      <c r="M779" s="171" t="n"/>
      <c r="N779" s="171" t="n"/>
      <c r="O779" s="171" t="n"/>
      <c r="P779" s="171" t="n"/>
      <c r="Q779" s="171" t="n"/>
      <c r="R779" s="172">
        <f>_xlfn.CEILING.MATH(SUM(I779:P779)*Q779)</f>
        <v/>
      </c>
      <c r="S779" s="173">
        <f>IF(S$3="YES",$R779*S$4/100,0)</f>
        <v/>
      </c>
      <c r="T779" s="173">
        <f>IF(T$3="YES",$R779*T$4/100,0)</f>
        <v/>
      </c>
      <c r="U779" s="173">
        <f>IF(U$3="YES",$R779*U$4/100,0)</f>
        <v/>
      </c>
      <c r="V779" s="173">
        <f>IF(V$3="YES",$R779*V$4/100,0)</f>
        <v/>
      </c>
      <c r="W779" s="173">
        <f>IF(W$3="YES",$R779*W$4/100,0)</f>
        <v/>
      </c>
      <c r="X779" s="173">
        <f>IF(X$3="YES",$R779*X$4/100,0)</f>
        <v/>
      </c>
      <c r="Y779" s="173">
        <f>IF(Y$3="YES",$R779*Y$4/100,0)</f>
        <v/>
      </c>
      <c r="Z779" s="173">
        <f>IF(Z$3="YES",$R779*Z$4/100,0)</f>
        <v/>
      </c>
      <c r="AA779" s="173">
        <f>IF(AA$3="YES",$R779*AA$4/100,0)</f>
        <v/>
      </c>
      <c r="AB779" s="173">
        <f>IF(AB$3="YES",$R779*AB$4/100,0)</f>
        <v/>
      </c>
      <c r="AC779" s="173">
        <f>$R779*AC$4/100</f>
        <v/>
      </c>
      <c r="AD779" s="172">
        <f>SUM(S779:AC779)</f>
        <v/>
      </c>
      <c r="AE779" s="172">
        <f>R779+AD779</f>
        <v/>
      </c>
      <c r="AF779" s="172">
        <f>IF(E779="Make",AE779,AE779/2)</f>
        <v/>
      </c>
      <c r="AG779" s="172">
        <f>((AF779-MOD(AF779,8))/8)+(IF(MOD(AF779,8)=0,0,IF(MOD(AF779,8)&gt;4,1,0.5)))</f>
        <v/>
      </c>
      <c r="AH779" s="174" t="n">
        <v>0</v>
      </c>
      <c r="AI779" s="174" t="n">
        <v>0</v>
      </c>
      <c r="AJ779" s="175" t="n">
        <v>0</v>
      </c>
      <c r="AK779" s="47" t="n"/>
    </row>
    <row r="780" ht="15" customHeight="1">
      <c r="A780" s="83" t="n"/>
      <c r="B780" s="49" t="n"/>
      <c r="C780" s="49" t="n"/>
      <c r="D780" s="49" t="n"/>
      <c r="E780" s="43" t="n"/>
      <c r="F780" s="43" t="n"/>
      <c r="G780" s="44" t="n"/>
      <c r="H780" s="45" t="n"/>
      <c r="I780" s="171" t="n"/>
      <c r="J780" s="171" t="n"/>
      <c r="K780" s="171" t="n"/>
      <c r="L780" s="171" t="n"/>
      <c r="M780" s="171" t="n"/>
      <c r="N780" s="171" t="n"/>
      <c r="O780" s="171" t="n"/>
      <c r="P780" s="171" t="n"/>
      <c r="Q780" s="171" t="n"/>
      <c r="R780" s="172">
        <f>_xlfn.CEILING.MATH(SUM(I780:P780)*Q780)</f>
        <v/>
      </c>
      <c r="S780" s="173">
        <f>IF(S$3="YES",$R780*S$4/100,0)</f>
        <v/>
      </c>
      <c r="T780" s="173">
        <f>IF(T$3="YES",$R780*T$4/100,0)</f>
        <v/>
      </c>
      <c r="U780" s="173">
        <f>IF(U$3="YES",$R780*U$4/100,0)</f>
        <v/>
      </c>
      <c r="V780" s="173">
        <f>IF(V$3="YES",$R780*V$4/100,0)</f>
        <v/>
      </c>
      <c r="W780" s="173">
        <f>IF(W$3="YES",$R780*W$4/100,0)</f>
        <v/>
      </c>
      <c r="X780" s="173">
        <f>IF(X$3="YES",$R780*X$4/100,0)</f>
        <v/>
      </c>
      <c r="Y780" s="173">
        <f>IF(Y$3="YES",$R780*Y$4/100,0)</f>
        <v/>
      </c>
      <c r="Z780" s="173">
        <f>IF(Z$3="YES",$R780*Z$4/100,0)</f>
        <v/>
      </c>
      <c r="AA780" s="173">
        <f>IF(AA$3="YES",$R780*AA$4/100,0)</f>
        <v/>
      </c>
      <c r="AB780" s="173">
        <f>IF(AB$3="YES",$R780*AB$4/100,0)</f>
        <v/>
      </c>
      <c r="AC780" s="173">
        <f>$R780*AC$4/100</f>
        <v/>
      </c>
      <c r="AD780" s="172">
        <f>SUM(S780:AC780)</f>
        <v/>
      </c>
      <c r="AE780" s="172">
        <f>R780+AD780</f>
        <v/>
      </c>
      <c r="AF780" s="172">
        <f>IF(E780="Make",AE780,AE780/2)</f>
        <v/>
      </c>
      <c r="AG780" s="172">
        <f>((AF780-MOD(AF780,8))/8)+(IF(MOD(AF780,8)=0,0,IF(MOD(AF780,8)&gt;4,1,0.5)))</f>
        <v/>
      </c>
      <c r="AH780" s="174" t="n">
        <v>0</v>
      </c>
      <c r="AI780" s="174" t="n">
        <v>0</v>
      </c>
      <c r="AJ780" s="175" t="n">
        <v>0</v>
      </c>
      <c r="AK780" s="47" t="n"/>
    </row>
    <row r="781" ht="15" customHeight="1">
      <c r="A781" s="83" t="n"/>
      <c r="B781" s="49" t="n"/>
      <c r="C781" s="49" t="n"/>
      <c r="D781" s="49" t="n"/>
      <c r="E781" s="43" t="n"/>
      <c r="F781" s="43" t="n"/>
      <c r="G781" s="44" t="n"/>
      <c r="H781" s="45" t="n"/>
      <c r="I781" s="171" t="n"/>
      <c r="J781" s="171" t="n"/>
      <c r="K781" s="171" t="n"/>
      <c r="L781" s="171" t="n"/>
      <c r="M781" s="171" t="n"/>
      <c r="N781" s="171" t="n"/>
      <c r="O781" s="171" t="n"/>
      <c r="P781" s="171" t="n"/>
      <c r="Q781" s="171" t="n"/>
      <c r="R781" s="172">
        <f>_xlfn.CEILING.MATH(SUM(I781:P781)*Q781)</f>
        <v/>
      </c>
      <c r="S781" s="173">
        <f>IF(S$3="YES",$R781*S$4/100,0)</f>
        <v/>
      </c>
      <c r="T781" s="173">
        <f>IF(T$3="YES",$R781*T$4/100,0)</f>
        <v/>
      </c>
      <c r="U781" s="173">
        <f>IF(U$3="YES",$R781*U$4/100,0)</f>
        <v/>
      </c>
      <c r="V781" s="173">
        <f>IF(V$3="YES",$R781*V$4/100,0)</f>
        <v/>
      </c>
      <c r="W781" s="173">
        <f>IF(W$3="YES",$R781*W$4/100,0)</f>
        <v/>
      </c>
      <c r="X781" s="173">
        <f>IF(X$3="YES",$R781*X$4/100,0)</f>
        <v/>
      </c>
      <c r="Y781" s="173">
        <f>IF(Y$3="YES",$R781*Y$4/100,0)</f>
        <v/>
      </c>
      <c r="Z781" s="173">
        <f>IF(Z$3="YES",$R781*Z$4/100,0)</f>
        <v/>
      </c>
      <c r="AA781" s="173">
        <f>IF(AA$3="YES",$R781*AA$4/100,0)</f>
        <v/>
      </c>
      <c r="AB781" s="173">
        <f>IF(AB$3="YES",$R781*AB$4/100,0)</f>
        <v/>
      </c>
      <c r="AC781" s="173">
        <f>$R781*AC$4/100</f>
        <v/>
      </c>
      <c r="AD781" s="172">
        <f>SUM(S781:AC781)</f>
        <v/>
      </c>
      <c r="AE781" s="172">
        <f>R781+AD781</f>
        <v/>
      </c>
      <c r="AF781" s="172">
        <f>IF(E781="Make",AE781,AE781/2)</f>
        <v/>
      </c>
      <c r="AG781" s="172">
        <f>((AF781-MOD(AF781,8))/8)+(IF(MOD(AF781,8)=0,0,IF(MOD(AF781,8)&gt;4,1,0.5)))</f>
        <v/>
      </c>
      <c r="AH781" s="174" t="n">
        <v>0</v>
      </c>
      <c r="AI781" s="174" t="n">
        <v>0</v>
      </c>
      <c r="AJ781" s="175" t="n">
        <v>0</v>
      </c>
      <c r="AK781" s="47" t="n"/>
    </row>
    <row r="782" ht="15" customHeight="1">
      <c r="A782" s="83" t="n"/>
      <c r="B782" s="49" t="n"/>
      <c r="C782" s="49" t="n"/>
      <c r="D782" s="49" t="n"/>
      <c r="E782" s="43" t="n"/>
      <c r="F782" s="43" t="n"/>
      <c r="G782" s="44" t="n"/>
      <c r="H782" s="45" t="n"/>
      <c r="I782" s="171" t="n"/>
      <c r="J782" s="171" t="n"/>
      <c r="K782" s="171" t="n"/>
      <c r="L782" s="171" t="n"/>
      <c r="M782" s="171" t="n"/>
      <c r="N782" s="171" t="n"/>
      <c r="O782" s="171" t="n"/>
      <c r="P782" s="171" t="n"/>
      <c r="Q782" s="171" t="n"/>
      <c r="R782" s="172">
        <f>_xlfn.CEILING.MATH(SUM(I782:P782)*Q782)</f>
        <v/>
      </c>
      <c r="S782" s="173">
        <f>IF(S$3="YES",$R782*S$4/100,0)</f>
        <v/>
      </c>
      <c r="T782" s="173">
        <f>IF(T$3="YES",$R782*T$4/100,0)</f>
        <v/>
      </c>
      <c r="U782" s="173">
        <f>IF(U$3="YES",$R782*U$4/100,0)</f>
        <v/>
      </c>
      <c r="V782" s="173">
        <f>IF(V$3="YES",$R782*V$4/100,0)</f>
        <v/>
      </c>
      <c r="W782" s="173">
        <f>IF(W$3="YES",$R782*W$4/100,0)</f>
        <v/>
      </c>
      <c r="X782" s="173">
        <f>IF(X$3="YES",$R782*X$4/100,0)</f>
        <v/>
      </c>
      <c r="Y782" s="173">
        <f>IF(Y$3="YES",$R782*Y$4/100,0)</f>
        <v/>
      </c>
      <c r="Z782" s="173">
        <f>IF(Z$3="YES",$R782*Z$4/100,0)</f>
        <v/>
      </c>
      <c r="AA782" s="173">
        <f>IF(AA$3="YES",$R782*AA$4/100,0)</f>
        <v/>
      </c>
      <c r="AB782" s="173">
        <f>IF(AB$3="YES",$R782*AB$4/100,0)</f>
        <v/>
      </c>
      <c r="AC782" s="173">
        <f>$R782*AC$4/100</f>
        <v/>
      </c>
      <c r="AD782" s="172">
        <f>SUM(S782:AC782)</f>
        <v/>
      </c>
      <c r="AE782" s="172">
        <f>R782+AD782</f>
        <v/>
      </c>
      <c r="AF782" s="172">
        <f>IF(E782="Make",AE782,AE782/2)</f>
        <v/>
      </c>
      <c r="AG782" s="172">
        <f>((AF782-MOD(AF782,8))/8)+(IF(MOD(AF782,8)=0,0,IF(MOD(AF782,8)&gt;4,1,0.5)))</f>
        <v/>
      </c>
      <c r="AH782" s="174" t="n">
        <v>0</v>
      </c>
      <c r="AI782" s="174" t="n">
        <v>0</v>
      </c>
      <c r="AJ782" s="175" t="n">
        <v>0</v>
      </c>
      <c r="AK782" s="47" t="n"/>
    </row>
    <row r="783" ht="15" customHeight="1">
      <c r="A783" s="83" t="n"/>
      <c r="B783" s="49" t="n"/>
      <c r="C783" s="49" t="n"/>
      <c r="D783" s="49" t="n"/>
      <c r="E783" s="43" t="n"/>
      <c r="F783" s="43" t="n"/>
      <c r="G783" s="44" t="n"/>
      <c r="H783" s="45" t="n"/>
      <c r="I783" s="171" t="n"/>
      <c r="J783" s="171" t="n"/>
      <c r="K783" s="171" t="n"/>
      <c r="L783" s="171" t="n"/>
      <c r="M783" s="171" t="n"/>
      <c r="N783" s="171" t="n"/>
      <c r="O783" s="171" t="n"/>
      <c r="P783" s="171" t="n"/>
      <c r="Q783" s="171" t="n"/>
      <c r="R783" s="172">
        <f>_xlfn.CEILING.MATH(SUM(I783:P783)*Q783)</f>
        <v/>
      </c>
      <c r="S783" s="173">
        <f>IF(S$3="YES",$R783*S$4/100,0)</f>
        <v/>
      </c>
      <c r="T783" s="173">
        <f>IF(T$3="YES",$R783*T$4/100,0)</f>
        <v/>
      </c>
      <c r="U783" s="173">
        <f>IF(U$3="YES",$R783*U$4/100,0)</f>
        <v/>
      </c>
      <c r="V783" s="173">
        <f>IF(V$3="YES",$R783*V$4/100,0)</f>
        <v/>
      </c>
      <c r="W783" s="173">
        <f>IF(W$3="YES",$R783*W$4/100,0)</f>
        <v/>
      </c>
      <c r="X783" s="173">
        <f>IF(X$3="YES",$R783*X$4/100,0)</f>
        <v/>
      </c>
      <c r="Y783" s="173">
        <f>IF(Y$3="YES",$R783*Y$4/100,0)</f>
        <v/>
      </c>
      <c r="Z783" s="173">
        <f>IF(Z$3="YES",$R783*Z$4/100,0)</f>
        <v/>
      </c>
      <c r="AA783" s="173">
        <f>IF(AA$3="YES",$R783*AA$4/100,0)</f>
        <v/>
      </c>
      <c r="AB783" s="173">
        <f>IF(AB$3="YES",$R783*AB$4/100,0)</f>
        <v/>
      </c>
      <c r="AC783" s="173">
        <f>$R783*AC$4/100</f>
        <v/>
      </c>
      <c r="AD783" s="172">
        <f>SUM(S783:AC783)</f>
        <v/>
      </c>
      <c r="AE783" s="172">
        <f>R783+AD783</f>
        <v/>
      </c>
      <c r="AF783" s="172">
        <f>IF(E783="Make",AE783,AE783/2)</f>
        <v/>
      </c>
      <c r="AG783" s="172">
        <f>((AF783-MOD(AF783,8))/8)+(IF(MOD(AF783,8)=0,0,IF(MOD(AF783,8)&gt;4,1,0.5)))</f>
        <v/>
      </c>
      <c r="AH783" s="174" t="n">
        <v>0</v>
      </c>
      <c r="AI783" s="174" t="n">
        <v>0</v>
      </c>
      <c r="AJ783" s="175" t="n">
        <v>0</v>
      </c>
      <c r="AK783" s="47" t="n"/>
    </row>
    <row r="784" ht="15" customHeight="1">
      <c r="A784" s="83" t="n"/>
      <c r="B784" s="49" t="n"/>
      <c r="C784" s="49" t="n"/>
      <c r="D784" s="49" t="n"/>
      <c r="E784" s="43" t="n"/>
      <c r="F784" s="43" t="n"/>
      <c r="G784" s="44" t="n"/>
      <c r="H784" s="45" t="n"/>
      <c r="I784" s="171" t="n"/>
      <c r="J784" s="171" t="n"/>
      <c r="K784" s="171" t="n"/>
      <c r="L784" s="171" t="n"/>
      <c r="M784" s="171" t="n"/>
      <c r="N784" s="171" t="n"/>
      <c r="O784" s="171" t="n"/>
      <c r="P784" s="171" t="n"/>
      <c r="Q784" s="171" t="n"/>
      <c r="R784" s="172">
        <f>_xlfn.CEILING.MATH(SUM(I784:P784)*Q784)</f>
        <v/>
      </c>
      <c r="S784" s="173">
        <f>IF(S$3="YES",$R784*S$4/100,0)</f>
        <v/>
      </c>
      <c r="T784" s="173">
        <f>IF(T$3="YES",$R784*T$4/100,0)</f>
        <v/>
      </c>
      <c r="U784" s="173">
        <f>IF(U$3="YES",$R784*U$4/100,0)</f>
        <v/>
      </c>
      <c r="V784" s="173">
        <f>IF(V$3="YES",$R784*V$4/100,0)</f>
        <v/>
      </c>
      <c r="W784" s="173">
        <f>IF(W$3="YES",$R784*W$4/100,0)</f>
        <v/>
      </c>
      <c r="X784" s="173">
        <f>IF(X$3="YES",$R784*X$4/100,0)</f>
        <v/>
      </c>
      <c r="Y784" s="173">
        <f>IF(Y$3="YES",$R784*Y$4/100,0)</f>
        <v/>
      </c>
      <c r="Z784" s="173">
        <f>IF(Z$3="YES",$R784*Z$4/100,0)</f>
        <v/>
      </c>
      <c r="AA784" s="173">
        <f>IF(AA$3="YES",$R784*AA$4/100,0)</f>
        <v/>
      </c>
      <c r="AB784" s="173">
        <f>IF(AB$3="YES",$R784*AB$4/100,0)</f>
        <v/>
      </c>
      <c r="AC784" s="173">
        <f>$R784*AC$4/100</f>
        <v/>
      </c>
      <c r="AD784" s="172">
        <f>SUM(S784:AC784)</f>
        <v/>
      </c>
      <c r="AE784" s="172">
        <f>R784+AD784</f>
        <v/>
      </c>
      <c r="AF784" s="172">
        <f>IF(E784="Make",AE784,AE784/2)</f>
        <v/>
      </c>
      <c r="AG784" s="172">
        <f>((AF784-MOD(AF784,8))/8)+(IF(MOD(AF784,8)=0,0,IF(MOD(AF784,8)&gt;4,1,0.5)))</f>
        <v/>
      </c>
      <c r="AH784" s="174" t="n">
        <v>0</v>
      </c>
      <c r="AI784" s="174" t="n">
        <v>0</v>
      </c>
      <c r="AJ784" s="175" t="n">
        <v>0</v>
      </c>
      <c r="AK784" s="47" t="n"/>
    </row>
    <row r="785" ht="15" customHeight="1">
      <c r="A785" s="83" t="n"/>
      <c r="B785" s="49" t="n"/>
      <c r="C785" s="49" t="n"/>
      <c r="D785" s="49" t="n"/>
      <c r="E785" s="43" t="n"/>
      <c r="F785" s="43" t="n"/>
      <c r="G785" s="44" t="n"/>
      <c r="H785" s="45" t="n"/>
      <c r="I785" s="171" t="n"/>
      <c r="J785" s="171" t="n"/>
      <c r="K785" s="171" t="n"/>
      <c r="L785" s="171" t="n"/>
      <c r="M785" s="171" t="n"/>
      <c r="N785" s="171" t="n"/>
      <c r="O785" s="171" t="n"/>
      <c r="P785" s="171" t="n"/>
      <c r="Q785" s="171" t="n"/>
      <c r="R785" s="172">
        <f>_xlfn.CEILING.MATH(SUM(I785:P785)*Q785)</f>
        <v/>
      </c>
      <c r="S785" s="173">
        <f>IF(S$3="YES",$R785*S$4/100,0)</f>
        <v/>
      </c>
      <c r="T785" s="173">
        <f>IF(T$3="YES",$R785*T$4/100,0)</f>
        <v/>
      </c>
      <c r="U785" s="173">
        <f>IF(U$3="YES",$R785*U$4/100,0)</f>
        <v/>
      </c>
      <c r="V785" s="173">
        <f>IF(V$3="YES",$R785*V$4/100,0)</f>
        <v/>
      </c>
      <c r="W785" s="173">
        <f>IF(W$3="YES",$R785*W$4/100,0)</f>
        <v/>
      </c>
      <c r="X785" s="173">
        <f>IF(X$3="YES",$R785*X$4/100,0)</f>
        <v/>
      </c>
      <c r="Y785" s="173">
        <f>IF(Y$3="YES",$R785*Y$4/100,0)</f>
        <v/>
      </c>
      <c r="Z785" s="173">
        <f>IF(Z$3="YES",$R785*Z$4/100,0)</f>
        <v/>
      </c>
      <c r="AA785" s="173">
        <f>IF(AA$3="YES",$R785*AA$4/100,0)</f>
        <v/>
      </c>
      <c r="AB785" s="173">
        <f>IF(AB$3="YES",$R785*AB$4/100,0)</f>
        <v/>
      </c>
      <c r="AC785" s="173">
        <f>$R785*AC$4/100</f>
        <v/>
      </c>
      <c r="AD785" s="172">
        <f>SUM(S785:AC785)</f>
        <v/>
      </c>
      <c r="AE785" s="172">
        <f>R785+AD785</f>
        <v/>
      </c>
      <c r="AF785" s="172">
        <f>IF(E785="Make",AE785,AE785/2)</f>
        <v/>
      </c>
      <c r="AG785" s="172">
        <f>((AF785-MOD(AF785,8))/8)+(IF(MOD(AF785,8)=0,0,IF(MOD(AF785,8)&gt;4,1,0.5)))</f>
        <v/>
      </c>
      <c r="AH785" s="174" t="n">
        <v>0</v>
      </c>
      <c r="AI785" s="174" t="n">
        <v>0</v>
      </c>
      <c r="AJ785" s="175" t="n">
        <v>0</v>
      </c>
      <c r="AK785" s="47" t="n"/>
    </row>
    <row r="786" ht="15" customHeight="1">
      <c r="A786" s="83" t="n"/>
      <c r="B786" s="49" t="n"/>
      <c r="C786" s="49" t="n"/>
      <c r="D786" s="49" t="n"/>
      <c r="E786" s="43" t="n"/>
      <c r="F786" s="43" t="n"/>
      <c r="G786" s="44" t="n"/>
      <c r="H786" s="45" t="n"/>
      <c r="I786" s="171" t="n"/>
      <c r="J786" s="171" t="n"/>
      <c r="K786" s="171" t="n"/>
      <c r="L786" s="171" t="n"/>
      <c r="M786" s="171" t="n"/>
      <c r="N786" s="171" t="n"/>
      <c r="O786" s="171" t="n"/>
      <c r="P786" s="171" t="n"/>
      <c r="Q786" s="171" t="n"/>
      <c r="R786" s="172">
        <f>_xlfn.CEILING.MATH(SUM(I786:P786)*Q786)</f>
        <v/>
      </c>
      <c r="S786" s="173">
        <f>IF(S$3="YES",$R786*S$4/100,0)</f>
        <v/>
      </c>
      <c r="T786" s="173">
        <f>IF(T$3="YES",$R786*T$4/100,0)</f>
        <v/>
      </c>
      <c r="U786" s="173">
        <f>IF(U$3="YES",$R786*U$4/100,0)</f>
        <v/>
      </c>
      <c r="V786" s="173">
        <f>IF(V$3="YES",$R786*V$4/100,0)</f>
        <v/>
      </c>
      <c r="W786" s="173">
        <f>IF(W$3="YES",$R786*W$4/100,0)</f>
        <v/>
      </c>
      <c r="X786" s="173">
        <f>IF(X$3="YES",$R786*X$4/100,0)</f>
        <v/>
      </c>
      <c r="Y786" s="173">
        <f>IF(Y$3="YES",$R786*Y$4/100,0)</f>
        <v/>
      </c>
      <c r="Z786" s="173">
        <f>IF(Z$3="YES",$R786*Z$4/100,0)</f>
        <v/>
      </c>
      <c r="AA786" s="173">
        <f>IF(AA$3="YES",$R786*AA$4/100,0)</f>
        <v/>
      </c>
      <c r="AB786" s="173">
        <f>IF(AB$3="YES",$R786*AB$4/100,0)</f>
        <v/>
      </c>
      <c r="AC786" s="173">
        <f>$R786*AC$4/100</f>
        <v/>
      </c>
      <c r="AD786" s="172">
        <f>SUM(S786:AC786)</f>
        <v/>
      </c>
      <c r="AE786" s="172">
        <f>R786+AD786</f>
        <v/>
      </c>
      <c r="AF786" s="172">
        <f>IF(E786="Make",AE786,AE786/2)</f>
        <v/>
      </c>
      <c r="AG786" s="172">
        <f>((AF786-MOD(AF786,8))/8)+(IF(MOD(AF786,8)=0,0,IF(MOD(AF786,8)&gt;4,1,0.5)))</f>
        <v/>
      </c>
      <c r="AH786" s="174" t="n">
        <v>0</v>
      </c>
      <c r="AI786" s="174" t="n">
        <v>0</v>
      </c>
      <c r="AJ786" s="175" t="n">
        <v>0</v>
      </c>
      <c r="AK786" s="47" t="n"/>
    </row>
    <row r="787" ht="15" customHeight="1">
      <c r="A787" s="83" t="n"/>
      <c r="B787" s="49" t="n"/>
      <c r="C787" s="49" t="n"/>
      <c r="D787" s="49" t="n"/>
      <c r="E787" s="43" t="n"/>
      <c r="F787" s="43" t="n"/>
      <c r="G787" s="44" t="n"/>
      <c r="H787" s="45" t="n"/>
      <c r="I787" s="171" t="n"/>
      <c r="J787" s="171" t="n"/>
      <c r="K787" s="171" t="n"/>
      <c r="L787" s="171" t="n"/>
      <c r="M787" s="171" t="n"/>
      <c r="N787" s="171" t="n"/>
      <c r="O787" s="171" t="n"/>
      <c r="P787" s="171" t="n"/>
      <c r="Q787" s="171" t="n"/>
      <c r="R787" s="172">
        <f>_xlfn.CEILING.MATH(SUM(I787:P787)*Q787)</f>
        <v/>
      </c>
      <c r="S787" s="173">
        <f>IF(S$3="YES",$R787*S$4/100,0)</f>
        <v/>
      </c>
      <c r="T787" s="173">
        <f>IF(T$3="YES",$R787*T$4/100,0)</f>
        <v/>
      </c>
      <c r="U787" s="173">
        <f>IF(U$3="YES",$R787*U$4/100,0)</f>
        <v/>
      </c>
      <c r="V787" s="173">
        <f>IF(V$3="YES",$R787*V$4/100,0)</f>
        <v/>
      </c>
      <c r="W787" s="173">
        <f>IF(W$3="YES",$R787*W$4/100,0)</f>
        <v/>
      </c>
      <c r="X787" s="173">
        <f>IF(X$3="YES",$R787*X$4/100,0)</f>
        <v/>
      </c>
      <c r="Y787" s="173">
        <f>IF(Y$3="YES",$R787*Y$4/100,0)</f>
        <v/>
      </c>
      <c r="Z787" s="173">
        <f>IF(Z$3="YES",$R787*Z$4/100,0)</f>
        <v/>
      </c>
      <c r="AA787" s="173">
        <f>IF(AA$3="YES",$R787*AA$4/100,0)</f>
        <v/>
      </c>
      <c r="AB787" s="173">
        <f>IF(AB$3="YES",$R787*AB$4/100,0)</f>
        <v/>
      </c>
      <c r="AC787" s="173">
        <f>$R787*AC$4/100</f>
        <v/>
      </c>
      <c r="AD787" s="172">
        <f>SUM(S787:AC787)</f>
        <v/>
      </c>
      <c r="AE787" s="172">
        <f>R787+AD787</f>
        <v/>
      </c>
      <c r="AF787" s="172">
        <f>IF(E787="Make",AE787,AE787/2)</f>
        <v/>
      </c>
      <c r="AG787" s="172">
        <f>((AF787-MOD(AF787,8))/8)+(IF(MOD(AF787,8)=0,0,IF(MOD(AF787,8)&gt;4,1,0.5)))</f>
        <v/>
      </c>
      <c r="AH787" s="174" t="n">
        <v>0</v>
      </c>
      <c r="AI787" s="174" t="n">
        <v>0</v>
      </c>
      <c r="AJ787" s="175" t="n">
        <v>0</v>
      </c>
      <c r="AK787" s="47" t="n"/>
    </row>
    <row r="788" ht="15" customHeight="1">
      <c r="A788" s="83" t="n"/>
      <c r="B788" s="49" t="n"/>
      <c r="C788" s="49" t="n"/>
      <c r="D788" s="49" t="n"/>
      <c r="E788" s="43" t="n"/>
      <c r="F788" s="43" t="n"/>
      <c r="G788" s="44" t="n"/>
      <c r="H788" s="45" t="n"/>
      <c r="I788" s="171" t="n"/>
      <c r="J788" s="171" t="n"/>
      <c r="K788" s="171" t="n"/>
      <c r="L788" s="171" t="n"/>
      <c r="M788" s="171" t="n"/>
      <c r="N788" s="171" t="n"/>
      <c r="O788" s="171" t="n"/>
      <c r="P788" s="171" t="n"/>
      <c r="Q788" s="171" t="n"/>
      <c r="R788" s="172">
        <f>_xlfn.CEILING.MATH(SUM(I788:P788)*Q788)</f>
        <v/>
      </c>
      <c r="S788" s="173">
        <f>IF(S$3="YES",$R788*S$4/100,0)</f>
        <v/>
      </c>
      <c r="T788" s="173">
        <f>IF(T$3="YES",$R788*T$4/100,0)</f>
        <v/>
      </c>
      <c r="U788" s="173">
        <f>IF(U$3="YES",$R788*U$4/100,0)</f>
        <v/>
      </c>
      <c r="V788" s="173">
        <f>IF(V$3="YES",$R788*V$4/100,0)</f>
        <v/>
      </c>
      <c r="W788" s="173">
        <f>IF(W$3="YES",$R788*W$4/100,0)</f>
        <v/>
      </c>
      <c r="X788" s="173">
        <f>IF(X$3="YES",$R788*X$4/100,0)</f>
        <v/>
      </c>
      <c r="Y788" s="173">
        <f>IF(Y$3="YES",$R788*Y$4/100,0)</f>
        <v/>
      </c>
      <c r="Z788" s="173">
        <f>IF(Z$3="YES",$R788*Z$4/100,0)</f>
        <v/>
      </c>
      <c r="AA788" s="173">
        <f>IF(AA$3="YES",$R788*AA$4/100,0)</f>
        <v/>
      </c>
      <c r="AB788" s="173">
        <f>IF(AB$3="YES",$R788*AB$4/100,0)</f>
        <v/>
      </c>
      <c r="AC788" s="173">
        <f>$R788*AC$4/100</f>
        <v/>
      </c>
      <c r="AD788" s="172">
        <f>SUM(S788:AC788)</f>
        <v/>
      </c>
      <c r="AE788" s="172">
        <f>R788+AD788</f>
        <v/>
      </c>
      <c r="AF788" s="172">
        <f>IF(E788="Make",AE788,AE788/2)</f>
        <v/>
      </c>
      <c r="AG788" s="172">
        <f>((AF788-MOD(AF788,8))/8)+(IF(MOD(AF788,8)=0,0,IF(MOD(AF788,8)&gt;4,1,0.5)))</f>
        <v/>
      </c>
      <c r="AH788" s="174" t="n">
        <v>0</v>
      </c>
      <c r="AI788" s="174" t="n">
        <v>0</v>
      </c>
      <c r="AJ788" s="175" t="n">
        <v>0</v>
      </c>
      <c r="AK788" s="47" t="n"/>
    </row>
    <row r="789" ht="15" customHeight="1">
      <c r="A789" s="83" t="n"/>
      <c r="B789" s="49" t="n"/>
      <c r="C789" s="49" t="n"/>
      <c r="D789" s="49" t="n"/>
      <c r="E789" s="43" t="n"/>
      <c r="F789" s="43" t="n"/>
      <c r="G789" s="44" t="n"/>
      <c r="H789" s="45" t="n"/>
      <c r="I789" s="171" t="n"/>
      <c r="J789" s="171" t="n"/>
      <c r="K789" s="171" t="n"/>
      <c r="L789" s="171" t="n"/>
      <c r="M789" s="171" t="n"/>
      <c r="N789" s="171" t="n"/>
      <c r="O789" s="171" t="n"/>
      <c r="P789" s="171" t="n"/>
      <c r="Q789" s="171" t="n"/>
      <c r="R789" s="172">
        <f>_xlfn.CEILING.MATH(SUM(I789:P789)*Q789)</f>
        <v/>
      </c>
      <c r="S789" s="173">
        <f>IF(S$3="YES",$R789*S$4/100,0)</f>
        <v/>
      </c>
      <c r="T789" s="173">
        <f>IF(T$3="YES",$R789*T$4/100,0)</f>
        <v/>
      </c>
      <c r="U789" s="173">
        <f>IF(U$3="YES",$R789*U$4/100,0)</f>
        <v/>
      </c>
      <c r="V789" s="173">
        <f>IF(V$3="YES",$R789*V$4/100,0)</f>
        <v/>
      </c>
      <c r="W789" s="173">
        <f>IF(W$3="YES",$R789*W$4/100,0)</f>
        <v/>
      </c>
      <c r="X789" s="173">
        <f>IF(X$3="YES",$R789*X$4/100,0)</f>
        <v/>
      </c>
      <c r="Y789" s="173">
        <f>IF(Y$3="YES",$R789*Y$4/100,0)</f>
        <v/>
      </c>
      <c r="Z789" s="173">
        <f>IF(Z$3="YES",$R789*Z$4/100,0)</f>
        <v/>
      </c>
      <c r="AA789" s="173">
        <f>IF(AA$3="YES",$R789*AA$4/100,0)</f>
        <v/>
      </c>
      <c r="AB789" s="173">
        <f>IF(AB$3="YES",$R789*AB$4/100,0)</f>
        <v/>
      </c>
      <c r="AC789" s="173">
        <f>$R789*AC$4/100</f>
        <v/>
      </c>
      <c r="AD789" s="172">
        <f>SUM(S789:AC789)</f>
        <v/>
      </c>
      <c r="AE789" s="172">
        <f>R789+AD789</f>
        <v/>
      </c>
      <c r="AF789" s="172">
        <f>IF(E789="Make",AE789,AE789/2)</f>
        <v/>
      </c>
      <c r="AG789" s="172">
        <f>((AF789-MOD(AF789,8))/8)+(IF(MOD(AF789,8)=0,0,IF(MOD(AF789,8)&gt;4,1,0.5)))</f>
        <v/>
      </c>
      <c r="AH789" s="174" t="n">
        <v>0</v>
      </c>
      <c r="AI789" s="174" t="n">
        <v>0</v>
      </c>
      <c r="AJ789" s="175" t="n">
        <v>0</v>
      </c>
      <c r="AK789" s="47" t="n"/>
    </row>
    <row r="790" ht="15" customHeight="1">
      <c r="A790" s="83" t="n"/>
      <c r="B790" s="49" t="n"/>
      <c r="C790" s="49" t="n"/>
      <c r="D790" s="49" t="n"/>
      <c r="E790" s="43" t="n"/>
      <c r="F790" s="43" t="n"/>
      <c r="G790" s="44" t="n"/>
      <c r="H790" s="45" t="n"/>
      <c r="I790" s="171" t="n"/>
      <c r="J790" s="171" t="n"/>
      <c r="K790" s="171" t="n"/>
      <c r="L790" s="171" t="n"/>
      <c r="M790" s="171" t="n"/>
      <c r="N790" s="171" t="n"/>
      <c r="O790" s="171" t="n"/>
      <c r="P790" s="171" t="n"/>
      <c r="Q790" s="171" t="n"/>
      <c r="R790" s="172">
        <f>_xlfn.CEILING.MATH(SUM(I790:P790)*Q790)</f>
        <v/>
      </c>
      <c r="S790" s="173">
        <f>IF(S$3="YES",$R790*S$4/100,0)</f>
        <v/>
      </c>
      <c r="T790" s="173">
        <f>IF(T$3="YES",$R790*T$4/100,0)</f>
        <v/>
      </c>
      <c r="U790" s="173">
        <f>IF(U$3="YES",$R790*U$4/100,0)</f>
        <v/>
      </c>
      <c r="V790" s="173">
        <f>IF(V$3="YES",$R790*V$4/100,0)</f>
        <v/>
      </c>
      <c r="W790" s="173">
        <f>IF(W$3="YES",$R790*W$4/100,0)</f>
        <v/>
      </c>
      <c r="X790" s="173">
        <f>IF(X$3="YES",$R790*X$4/100,0)</f>
        <v/>
      </c>
      <c r="Y790" s="173">
        <f>IF(Y$3="YES",$R790*Y$4/100,0)</f>
        <v/>
      </c>
      <c r="Z790" s="173">
        <f>IF(Z$3="YES",$R790*Z$4/100,0)</f>
        <v/>
      </c>
      <c r="AA790" s="173">
        <f>IF(AA$3="YES",$R790*AA$4/100,0)</f>
        <v/>
      </c>
      <c r="AB790" s="173">
        <f>IF(AB$3="YES",$R790*AB$4/100,0)</f>
        <v/>
      </c>
      <c r="AC790" s="173">
        <f>$R790*AC$4/100</f>
        <v/>
      </c>
      <c r="AD790" s="172">
        <f>SUM(S790:AC790)</f>
        <v/>
      </c>
      <c r="AE790" s="172">
        <f>R790+AD790</f>
        <v/>
      </c>
      <c r="AF790" s="172">
        <f>IF(E790="Make",AE790,AE790/2)</f>
        <v/>
      </c>
      <c r="AG790" s="172">
        <f>((AF790-MOD(AF790,8))/8)+(IF(MOD(AF790,8)=0,0,IF(MOD(AF790,8)&gt;4,1,0.5)))</f>
        <v/>
      </c>
      <c r="AH790" s="174" t="n">
        <v>0</v>
      </c>
      <c r="AI790" s="174" t="n">
        <v>0</v>
      </c>
      <c r="AJ790" s="175" t="n">
        <v>0</v>
      </c>
      <c r="AK790" s="47" t="n"/>
    </row>
    <row r="791" ht="15" customHeight="1">
      <c r="A791" s="83" t="n"/>
      <c r="B791" s="49" t="n"/>
      <c r="C791" s="49" t="n"/>
      <c r="D791" s="49" t="n"/>
      <c r="E791" s="43" t="n"/>
      <c r="F791" s="43" t="n"/>
      <c r="G791" s="44" t="n"/>
      <c r="H791" s="45" t="n"/>
      <c r="I791" s="171" t="n"/>
      <c r="J791" s="171" t="n"/>
      <c r="K791" s="171" t="n"/>
      <c r="L791" s="171" t="n"/>
      <c r="M791" s="171" t="n"/>
      <c r="N791" s="171" t="n"/>
      <c r="O791" s="171" t="n"/>
      <c r="P791" s="171" t="n"/>
      <c r="Q791" s="171" t="n"/>
      <c r="R791" s="172">
        <f>_xlfn.CEILING.MATH(SUM(I791:P791)*Q791)</f>
        <v/>
      </c>
      <c r="S791" s="173">
        <f>IF(S$3="YES",$R791*S$4/100,0)</f>
        <v/>
      </c>
      <c r="T791" s="173">
        <f>IF(T$3="YES",$R791*T$4/100,0)</f>
        <v/>
      </c>
      <c r="U791" s="173">
        <f>IF(U$3="YES",$R791*U$4/100,0)</f>
        <v/>
      </c>
      <c r="V791" s="173">
        <f>IF(V$3="YES",$R791*V$4/100,0)</f>
        <v/>
      </c>
      <c r="W791" s="173">
        <f>IF(W$3="YES",$R791*W$4/100,0)</f>
        <v/>
      </c>
      <c r="X791" s="173">
        <f>IF(X$3="YES",$R791*X$4/100,0)</f>
        <v/>
      </c>
      <c r="Y791" s="173">
        <f>IF(Y$3="YES",$R791*Y$4/100,0)</f>
        <v/>
      </c>
      <c r="Z791" s="173">
        <f>IF(Z$3="YES",$R791*Z$4/100,0)</f>
        <v/>
      </c>
      <c r="AA791" s="173">
        <f>IF(AA$3="YES",$R791*AA$4/100,0)</f>
        <v/>
      </c>
      <c r="AB791" s="173">
        <f>IF(AB$3="YES",$R791*AB$4/100,0)</f>
        <v/>
      </c>
      <c r="AC791" s="173">
        <f>$R791*AC$4/100</f>
        <v/>
      </c>
      <c r="AD791" s="172">
        <f>SUM(S791:AC791)</f>
        <v/>
      </c>
      <c r="AE791" s="172">
        <f>R791+AD791</f>
        <v/>
      </c>
      <c r="AF791" s="172">
        <f>IF(E791="Make",AE791,AE791/2)</f>
        <v/>
      </c>
      <c r="AG791" s="172">
        <f>((AF791-MOD(AF791,8))/8)+(IF(MOD(AF791,8)=0,0,IF(MOD(AF791,8)&gt;4,1,0.5)))</f>
        <v/>
      </c>
      <c r="AH791" s="174" t="n">
        <v>0</v>
      </c>
      <c r="AI791" s="174" t="n">
        <v>0</v>
      </c>
      <c r="AJ791" s="175" t="n">
        <v>0</v>
      </c>
      <c r="AK791" s="47" t="n"/>
    </row>
    <row r="792" ht="15" customHeight="1">
      <c r="A792" s="83" t="n"/>
      <c r="B792" s="49" t="n"/>
      <c r="C792" s="49" t="n"/>
      <c r="D792" s="49" t="n"/>
      <c r="E792" s="43" t="n"/>
      <c r="F792" s="43" t="n"/>
      <c r="G792" s="44" t="n"/>
      <c r="H792" s="45" t="n"/>
      <c r="I792" s="171" t="n"/>
      <c r="J792" s="171" t="n"/>
      <c r="K792" s="171" t="n"/>
      <c r="L792" s="171" t="n"/>
      <c r="M792" s="171" t="n"/>
      <c r="N792" s="171" t="n"/>
      <c r="O792" s="171" t="n"/>
      <c r="P792" s="171" t="n"/>
      <c r="Q792" s="171" t="n"/>
      <c r="R792" s="172">
        <f>_xlfn.CEILING.MATH(SUM(I792:P792)*Q792)</f>
        <v/>
      </c>
      <c r="S792" s="173">
        <f>IF(S$3="YES",$R792*S$4/100,0)</f>
        <v/>
      </c>
      <c r="T792" s="173">
        <f>IF(T$3="YES",$R792*T$4/100,0)</f>
        <v/>
      </c>
      <c r="U792" s="173">
        <f>IF(U$3="YES",$R792*U$4/100,0)</f>
        <v/>
      </c>
      <c r="V792" s="173">
        <f>IF(V$3="YES",$R792*V$4/100,0)</f>
        <v/>
      </c>
      <c r="W792" s="173">
        <f>IF(W$3="YES",$R792*W$4/100,0)</f>
        <v/>
      </c>
      <c r="X792" s="173">
        <f>IF(X$3="YES",$R792*X$4/100,0)</f>
        <v/>
      </c>
      <c r="Y792" s="173">
        <f>IF(Y$3="YES",$R792*Y$4/100,0)</f>
        <v/>
      </c>
      <c r="Z792" s="173">
        <f>IF(Z$3="YES",$R792*Z$4/100,0)</f>
        <v/>
      </c>
      <c r="AA792" s="173">
        <f>IF(AA$3="YES",$R792*AA$4/100,0)</f>
        <v/>
      </c>
      <c r="AB792" s="173">
        <f>IF(AB$3="YES",$R792*AB$4/100,0)</f>
        <v/>
      </c>
      <c r="AC792" s="173">
        <f>$R792*AC$4/100</f>
        <v/>
      </c>
      <c r="AD792" s="172">
        <f>SUM(S792:AC792)</f>
        <v/>
      </c>
      <c r="AE792" s="172">
        <f>R792+AD792</f>
        <v/>
      </c>
      <c r="AF792" s="172">
        <f>IF(E792="Make",AE792,AE792/2)</f>
        <v/>
      </c>
      <c r="AG792" s="172">
        <f>((AF792-MOD(AF792,8))/8)+(IF(MOD(AF792,8)=0,0,IF(MOD(AF792,8)&gt;4,1,0.5)))</f>
        <v/>
      </c>
      <c r="AH792" s="174" t="n">
        <v>0</v>
      </c>
      <c r="AI792" s="174" t="n">
        <v>0</v>
      </c>
      <c r="AJ792" s="175" t="n">
        <v>0</v>
      </c>
      <c r="AK792" s="47" t="n"/>
    </row>
    <row r="793" ht="15" customHeight="1">
      <c r="A793" s="83" t="n"/>
      <c r="B793" s="49" t="n"/>
      <c r="C793" s="49" t="n"/>
      <c r="D793" s="49" t="n"/>
      <c r="E793" s="43" t="n"/>
      <c r="F793" s="43" t="n"/>
      <c r="G793" s="44" t="n"/>
      <c r="H793" s="45" t="n"/>
      <c r="I793" s="171" t="n"/>
      <c r="J793" s="171" t="n"/>
      <c r="K793" s="171" t="n"/>
      <c r="L793" s="171" t="n"/>
      <c r="M793" s="171" t="n"/>
      <c r="N793" s="171" t="n"/>
      <c r="O793" s="171" t="n"/>
      <c r="P793" s="171" t="n"/>
      <c r="Q793" s="171" t="n"/>
      <c r="R793" s="172">
        <f>_xlfn.CEILING.MATH(SUM(I793:P793)*Q793)</f>
        <v/>
      </c>
      <c r="S793" s="173">
        <f>IF(S$3="YES",$R793*S$4/100,0)</f>
        <v/>
      </c>
      <c r="T793" s="173">
        <f>IF(T$3="YES",$R793*T$4/100,0)</f>
        <v/>
      </c>
      <c r="U793" s="173">
        <f>IF(U$3="YES",$R793*U$4/100,0)</f>
        <v/>
      </c>
      <c r="V793" s="173">
        <f>IF(V$3="YES",$R793*V$4/100,0)</f>
        <v/>
      </c>
      <c r="W793" s="173">
        <f>IF(W$3="YES",$R793*W$4/100,0)</f>
        <v/>
      </c>
      <c r="X793" s="173">
        <f>IF(X$3="YES",$R793*X$4/100,0)</f>
        <v/>
      </c>
      <c r="Y793" s="173">
        <f>IF(Y$3="YES",$R793*Y$4/100,0)</f>
        <v/>
      </c>
      <c r="Z793" s="173">
        <f>IF(Z$3="YES",$R793*Z$4/100,0)</f>
        <v/>
      </c>
      <c r="AA793" s="173">
        <f>IF(AA$3="YES",$R793*AA$4/100,0)</f>
        <v/>
      </c>
      <c r="AB793" s="173">
        <f>IF(AB$3="YES",$R793*AB$4/100,0)</f>
        <v/>
      </c>
      <c r="AC793" s="173">
        <f>$R793*AC$4/100</f>
        <v/>
      </c>
      <c r="AD793" s="172">
        <f>SUM(S793:AC793)</f>
        <v/>
      </c>
      <c r="AE793" s="172">
        <f>R793+AD793</f>
        <v/>
      </c>
      <c r="AF793" s="172">
        <f>IF(E793="Make",AE793,AE793/2)</f>
        <v/>
      </c>
      <c r="AG793" s="172">
        <f>((AF793-MOD(AF793,8))/8)+(IF(MOD(AF793,8)=0,0,IF(MOD(AF793,8)&gt;4,1,0.5)))</f>
        <v/>
      </c>
      <c r="AH793" s="174" t="n">
        <v>0</v>
      </c>
      <c r="AI793" s="174" t="n">
        <v>0</v>
      </c>
      <c r="AJ793" s="175" t="n">
        <v>0</v>
      </c>
      <c r="AK793" s="47" t="n"/>
    </row>
    <row r="794" ht="15" customHeight="1">
      <c r="A794" s="83" t="n"/>
      <c r="B794" s="49" t="n"/>
      <c r="C794" s="49" t="n"/>
      <c r="D794" s="49" t="n"/>
      <c r="E794" s="43" t="n"/>
      <c r="F794" s="43" t="n"/>
      <c r="G794" s="44" t="n"/>
      <c r="H794" s="45" t="n"/>
      <c r="I794" s="171" t="n"/>
      <c r="J794" s="171" t="n"/>
      <c r="K794" s="171" t="n"/>
      <c r="L794" s="171" t="n"/>
      <c r="M794" s="171" t="n"/>
      <c r="N794" s="171" t="n"/>
      <c r="O794" s="171" t="n"/>
      <c r="P794" s="171" t="n"/>
      <c r="Q794" s="171" t="n"/>
      <c r="R794" s="172">
        <f>_xlfn.CEILING.MATH(SUM(I794:P794)*Q794)</f>
        <v/>
      </c>
      <c r="S794" s="173">
        <f>IF(S$3="YES",$R794*S$4/100,0)</f>
        <v/>
      </c>
      <c r="T794" s="173">
        <f>IF(T$3="YES",$R794*T$4/100,0)</f>
        <v/>
      </c>
      <c r="U794" s="173">
        <f>IF(U$3="YES",$R794*U$4/100,0)</f>
        <v/>
      </c>
      <c r="V794" s="173">
        <f>IF(V$3="YES",$R794*V$4/100,0)</f>
        <v/>
      </c>
      <c r="W794" s="173">
        <f>IF(W$3="YES",$R794*W$4/100,0)</f>
        <v/>
      </c>
      <c r="X794" s="173">
        <f>IF(X$3="YES",$R794*X$4/100,0)</f>
        <v/>
      </c>
      <c r="Y794" s="173">
        <f>IF(Y$3="YES",$R794*Y$4/100,0)</f>
        <v/>
      </c>
      <c r="Z794" s="173">
        <f>IF(Z$3="YES",$R794*Z$4/100,0)</f>
        <v/>
      </c>
      <c r="AA794" s="173">
        <f>IF(AA$3="YES",$R794*AA$4/100,0)</f>
        <v/>
      </c>
      <c r="AB794" s="173">
        <f>IF(AB$3="YES",$R794*AB$4/100,0)</f>
        <v/>
      </c>
      <c r="AC794" s="173">
        <f>$R794*AC$4/100</f>
        <v/>
      </c>
      <c r="AD794" s="172">
        <f>SUM(S794:AC794)</f>
        <v/>
      </c>
      <c r="AE794" s="172">
        <f>R794+AD794</f>
        <v/>
      </c>
      <c r="AF794" s="172">
        <f>IF(E794="Make",AE794,AE794/2)</f>
        <v/>
      </c>
      <c r="AG794" s="172">
        <f>((AF794-MOD(AF794,8))/8)+(IF(MOD(AF794,8)=0,0,IF(MOD(AF794,8)&gt;4,1,0.5)))</f>
        <v/>
      </c>
      <c r="AH794" s="174" t="n">
        <v>0</v>
      </c>
      <c r="AI794" s="174" t="n">
        <v>0</v>
      </c>
      <c r="AJ794" s="175" t="n">
        <v>0</v>
      </c>
      <c r="AK794" s="47" t="n"/>
    </row>
    <row r="795" ht="15" customHeight="1">
      <c r="A795" s="83" t="n"/>
      <c r="B795" s="49" t="n"/>
      <c r="C795" s="49" t="n"/>
      <c r="D795" s="49" t="n"/>
      <c r="E795" s="43" t="n"/>
      <c r="F795" s="43" t="n"/>
      <c r="G795" s="44" t="n"/>
      <c r="H795" s="45" t="n"/>
      <c r="I795" s="171" t="n"/>
      <c r="J795" s="171" t="n"/>
      <c r="K795" s="171" t="n"/>
      <c r="L795" s="171" t="n"/>
      <c r="M795" s="171" t="n"/>
      <c r="N795" s="171" t="n"/>
      <c r="O795" s="171" t="n"/>
      <c r="P795" s="171" t="n"/>
      <c r="Q795" s="171" t="n"/>
      <c r="R795" s="172">
        <f>_xlfn.CEILING.MATH(SUM(I795:P795)*Q795)</f>
        <v/>
      </c>
      <c r="S795" s="173">
        <f>IF(S$3="YES",$R795*S$4/100,0)</f>
        <v/>
      </c>
      <c r="T795" s="173">
        <f>IF(T$3="YES",$R795*T$4/100,0)</f>
        <v/>
      </c>
      <c r="U795" s="173">
        <f>IF(U$3="YES",$R795*U$4/100,0)</f>
        <v/>
      </c>
      <c r="V795" s="173">
        <f>IF(V$3="YES",$R795*V$4/100,0)</f>
        <v/>
      </c>
      <c r="W795" s="173">
        <f>IF(W$3="YES",$R795*W$4/100,0)</f>
        <v/>
      </c>
      <c r="X795" s="173">
        <f>IF(X$3="YES",$R795*X$4/100,0)</f>
        <v/>
      </c>
      <c r="Y795" s="173">
        <f>IF(Y$3="YES",$R795*Y$4/100,0)</f>
        <v/>
      </c>
      <c r="Z795" s="173">
        <f>IF(Z$3="YES",$R795*Z$4/100,0)</f>
        <v/>
      </c>
      <c r="AA795" s="173">
        <f>IF(AA$3="YES",$R795*AA$4/100,0)</f>
        <v/>
      </c>
      <c r="AB795" s="173">
        <f>IF(AB$3="YES",$R795*AB$4/100,0)</f>
        <v/>
      </c>
      <c r="AC795" s="173">
        <f>$R795*AC$4/100</f>
        <v/>
      </c>
      <c r="AD795" s="172">
        <f>SUM(S795:AC795)</f>
        <v/>
      </c>
      <c r="AE795" s="172">
        <f>R795+AD795</f>
        <v/>
      </c>
      <c r="AF795" s="172">
        <f>IF(E795="Make",AE795,AE795/2)</f>
        <v/>
      </c>
      <c r="AG795" s="172">
        <f>((AF795-MOD(AF795,8))/8)+(IF(MOD(AF795,8)=0,0,IF(MOD(AF795,8)&gt;4,1,0.5)))</f>
        <v/>
      </c>
      <c r="AH795" s="174" t="n">
        <v>0</v>
      </c>
      <c r="AI795" s="174" t="n">
        <v>0</v>
      </c>
      <c r="AJ795" s="175" t="n">
        <v>0</v>
      </c>
      <c r="AK795" s="47" t="n"/>
    </row>
    <row r="796" ht="15" customHeight="1">
      <c r="A796" s="83" t="n"/>
      <c r="B796" s="49" t="n"/>
      <c r="C796" s="49" t="n"/>
      <c r="D796" s="49" t="n"/>
      <c r="E796" s="43" t="n"/>
      <c r="F796" s="43" t="n"/>
      <c r="G796" s="44" t="n"/>
      <c r="H796" s="45" t="n"/>
      <c r="I796" s="171" t="n"/>
      <c r="J796" s="171" t="n"/>
      <c r="K796" s="171" t="n"/>
      <c r="L796" s="171" t="n"/>
      <c r="M796" s="171" t="n"/>
      <c r="N796" s="171" t="n"/>
      <c r="O796" s="171" t="n"/>
      <c r="P796" s="171" t="n"/>
      <c r="Q796" s="171" t="n"/>
      <c r="R796" s="172">
        <f>_xlfn.CEILING.MATH(SUM(I796:P796)*Q796)</f>
        <v/>
      </c>
      <c r="S796" s="173">
        <f>IF(S$3="YES",$R796*S$4/100,0)</f>
        <v/>
      </c>
      <c r="T796" s="173">
        <f>IF(T$3="YES",$R796*T$4/100,0)</f>
        <v/>
      </c>
      <c r="U796" s="173">
        <f>IF(U$3="YES",$R796*U$4/100,0)</f>
        <v/>
      </c>
      <c r="V796" s="173">
        <f>IF(V$3="YES",$R796*V$4/100,0)</f>
        <v/>
      </c>
      <c r="W796" s="173">
        <f>IF(W$3="YES",$R796*W$4/100,0)</f>
        <v/>
      </c>
      <c r="X796" s="173">
        <f>IF(X$3="YES",$R796*X$4/100,0)</f>
        <v/>
      </c>
      <c r="Y796" s="173">
        <f>IF(Y$3="YES",$R796*Y$4/100,0)</f>
        <v/>
      </c>
      <c r="Z796" s="173">
        <f>IF(Z$3="YES",$R796*Z$4/100,0)</f>
        <v/>
      </c>
      <c r="AA796" s="173">
        <f>IF(AA$3="YES",$R796*AA$4/100,0)</f>
        <v/>
      </c>
      <c r="AB796" s="173">
        <f>IF(AB$3="YES",$R796*AB$4/100,0)</f>
        <v/>
      </c>
      <c r="AC796" s="173">
        <f>$R796*AC$4/100</f>
        <v/>
      </c>
      <c r="AD796" s="172">
        <f>SUM(S796:AC796)</f>
        <v/>
      </c>
      <c r="AE796" s="172">
        <f>R796+AD796</f>
        <v/>
      </c>
      <c r="AF796" s="172">
        <f>IF(E796="Make",AE796,AE796/2)</f>
        <v/>
      </c>
      <c r="AG796" s="172">
        <f>((AF796-MOD(AF796,8))/8)+(IF(MOD(AF796,8)=0,0,IF(MOD(AF796,8)&gt;4,1,0.5)))</f>
        <v/>
      </c>
      <c r="AH796" s="174" t="n">
        <v>0</v>
      </c>
      <c r="AI796" s="174" t="n">
        <v>0</v>
      </c>
      <c r="AJ796" s="175" t="n">
        <v>0</v>
      </c>
      <c r="AK796" s="47" t="n"/>
    </row>
    <row r="797" ht="15" customHeight="1">
      <c r="A797" s="83" t="n"/>
      <c r="B797" s="49" t="n"/>
      <c r="C797" s="49" t="n"/>
      <c r="D797" s="49" t="n"/>
      <c r="E797" s="43" t="n"/>
      <c r="F797" s="43" t="n"/>
      <c r="G797" s="44" t="n"/>
      <c r="H797" s="45" t="n"/>
      <c r="I797" s="171" t="n"/>
      <c r="J797" s="171" t="n"/>
      <c r="K797" s="171" t="n"/>
      <c r="L797" s="171" t="n"/>
      <c r="M797" s="171" t="n"/>
      <c r="N797" s="171" t="n"/>
      <c r="O797" s="171" t="n"/>
      <c r="P797" s="171" t="n"/>
      <c r="Q797" s="171" t="n"/>
      <c r="R797" s="172">
        <f>_xlfn.CEILING.MATH(SUM(I797:P797)*Q797)</f>
        <v/>
      </c>
      <c r="S797" s="173">
        <f>IF(S$3="YES",$R797*S$4/100,0)</f>
        <v/>
      </c>
      <c r="T797" s="173">
        <f>IF(T$3="YES",$R797*T$4/100,0)</f>
        <v/>
      </c>
      <c r="U797" s="173">
        <f>IF(U$3="YES",$R797*U$4/100,0)</f>
        <v/>
      </c>
      <c r="V797" s="173">
        <f>IF(V$3="YES",$R797*V$4/100,0)</f>
        <v/>
      </c>
      <c r="W797" s="173">
        <f>IF(W$3="YES",$R797*W$4/100,0)</f>
        <v/>
      </c>
      <c r="X797" s="173">
        <f>IF(X$3="YES",$R797*X$4/100,0)</f>
        <v/>
      </c>
      <c r="Y797" s="173">
        <f>IF(Y$3="YES",$R797*Y$4/100,0)</f>
        <v/>
      </c>
      <c r="Z797" s="173">
        <f>IF(Z$3="YES",$R797*Z$4/100,0)</f>
        <v/>
      </c>
      <c r="AA797" s="173">
        <f>IF(AA$3="YES",$R797*AA$4/100,0)</f>
        <v/>
      </c>
      <c r="AB797" s="173">
        <f>IF(AB$3="YES",$R797*AB$4/100,0)</f>
        <v/>
      </c>
      <c r="AC797" s="173">
        <f>$R797*AC$4/100</f>
        <v/>
      </c>
      <c r="AD797" s="172">
        <f>SUM(S797:AC797)</f>
        <v/>
      </c>
      <c r="AE797" s="172">
        <f>R797+AD797</f>
        <v/>
      </c>
      <c r="AF797" s="172">
        <f>IF(E797="Make",AE797,AE797/2)</f>
        <v/>
      </c>
      <c r="AG797" s="172">
        <f>((AF797-MOD(AF797,8))/8)+(IF(MOD(AF797,8)=0,0,IF(MOD(AF797,8)&gt;4,1,0.5)))</f>
        <v/>
      </c>
      <c r="AH797" s="174" t="n">
        <v>0</v>
      </c>
      <c r="AI797" s="174" t="n">
        <v>0</v>
      </c>
      <c r="AJ797" s="175" t="n">
        <v>0</v>
      </c>
      <c r="AK797" s="47" t="n"/>
    </row>
    <row r="798" ht="15" customHeight="1">
      <c r="A798" s="83" t="n"/>
      <c r="B798" s="49" t="n"/>
      <c r="C798" s="49" t="n"/>
      <c r="D798" s="49" t="n"/>
      <c r="E798" s="43" t="n"/>
      <c r="F798" s="43" t="n"/>
      <c r="G798" s="44" t="n"/>
      <c r="H798" s="45" t="n"/>
      <c r="I798" s="171" t="n"/>
      <c r="J798" s="171" t="n"/>
      <c r="K798" s="171" t="n"/>
      <c r="L798" s="171" t="n"/>
      <c r="M798" s="171" t="n"/>
      <c r="N798" s="171" t="n"/>
      <c r="O798" s="171" t="n"/>
      <c r="P798" s="171" t="n"/>
      <c r="Q798" s="171" t="n"/>
      <c r="R798" s="172">
        <f>_xlfn.CEILING.MATH(SUM(I798:P798)*Q798)</f>
        <v/>
      </c>
      <c r="S798" s="173">
        <f>IF(S$3="YES",$R798*S$4/100,0)</f>
        <v/>
      </c>
      <c r="T798" s="173">
        <f>IF(T$3="YES",$R798*T$4/100,0)</f>
        <v/>
      </c>
      <c r="U798" s="173">
        <f>IF(U$3="YES",$R798*U$4/100,0)</f>
        <v/>
      </c>
      <c r="V798" s="173">
        <f>IF(V$3="YES",$R798*V$4/100,0)</f>
        <v/>
      </c>
      <c r="W798" s="173">
        <f>IF(W$3="YES",$R798*W$4/100,0)</f>
        <v/>
      </c>
      <c r="X798" s="173">
        <f>IF(X$3="YES",$R798*X$4/100,0)</f>
        <v/>
      </c>
      <c r="Y798" s="173">
        <f>IF(Y$3="YES",$R798*Y$4/100,0)</f>
        <v/>
      </c>
      <c r="Z798" s="173">
        <f>IF(Z$3="YES",$R798*Z$4/100,0)</f>
        <v/>
      </c>
      <c r="AA798" s="173">
        <f>IF(AA$3="YES",$R798*AA$4/100,0)</f>
        <v/>
      </c>
      <c r="AB798" s="173">
        <f>IF(AB$3="YES",$R798*AB$4/100,0)</f>
        <v/>
      </c>
      <c r="AC798" s="173">
        <f>$R798*AC$4/100</f>
        <v/>
      </c>
      <c r="AD798" s="172">
        <f>SUM(S798:AC798)</f>
        <v/>
      </c>
      <c r="AE798" s="172">
        <f>R798+AD798</f>
        <v/>
      </c>
      <c r="AF798" s="172">
        <f>IF(E798="Make",AE798,AE798/2)</f>
        <v/>
      </c>
      <c r="AG798" s="172">
        <f>((AF798-MOD(AF798,8))/8)+(IF(MOD(AF798,8)=0,0,IF(MOD(AF798,8)&gt;4,1,0.5)))</f>
        <v/>
      </c>
      <c r="AH798" s="174" t="n">
        <v>0</v>
      </c>
      <c r="AI798" s="174" t="n">
        <v>0</v>
      </c>
      <c r="AJ798" s="175" t="n">
        <v>0</v>
      </c>
      <c r="AK798" s="47" t="n"/>
    </row>
    <row r="799" ht="15" customHeight="1">
      <c r="A799" s="83" t="n"/>
      <c r="B799" s="49" t="n"/>
      <c r="C799" s="49" t="n"/>
      <c r="D799" s="49" t="n"/>
      <c r="E799" s="43" t="n"/>
      <c r="F799" s="43" t="n"/>
      <c r="G799" s="44" t="n"/>
      <c r="H799" s="45" t="n"/>
      <c r="I799" s="171" t="n"/>
      <c r="J799" s="171" t="n"/>
      <c r="K799" s="171" t="n"/>
      <c r="L799" s="171" t="n"/>
      <c r="M799" s="171" t="n"/>
      <c r="N799" s="171" t="n"/>
      <c r="O799" s="171" t="n"/>
      <c r="P799" s="171" t="n"/>
      <c r="Q799" s="171" t="n"/>
      <c r="R799" s="172">
        <f>_xlfn.CEILING.MATH(SUM(I799:P799)*Q799)</f>
        <v/>
      </c>
      <c r="S799" s="173">
        <f>IF(S$3="YES",$R799*S$4/100,0)</f>
        <v/>
      </c>
      <c r="T799" s="173">
        <f>IF(T$3="YES",$R799*T$4/100,0)</f>
        <v/>
      </c>
      <c r="U799" s="173">
        <f>IF(U$3="YES",$R799*U$4/100,0)</f>
        <v/>
      </c>
      <c r="V799" s="173">
        <f>IF(V$3="YES",$R799*V$4/100,0)</f>
        <v/>
      </c>
      <c r="W799" s="173">
        <f>IF(W$3="YES",$R799*W$4/100,0)</f>
        <v/>
      </c>
      <c r="X799" s="173">
        <f>IF(X$3="YES",$R799*X$4/100,0)</f>
        <v/>
      </c>
      <c r="Y799" s="173">
        <f>IF(Y$3="YES",$R799*Y$4/100,0)</f>
        <v/>
      </c>
      <c r="Z799" s="173">
        <f>IF(Z$3="YES",$R799*Z$4/100,0)</f>
        <v/>
      </c>
      <c r="AA799" s="173">
        <f>IF(AA$3="YES",$R799*AA$4/100,0)</f>
        <v/>
      </c>
      <c r="AB799" s="173">
        <f>IF(AB$3="YES",$R799*AB$4/100,0)</f>
        <v/>
      </c>
      <c r="AC799" s="173">
        <f>$R799*AC$4/100</f>
        <v/>
      </c>
      <c r="AD799" s="172">
        <f>SUM(S799:AC799)</f>
        <v/>
      </c>
      <c r="AE799" s="172">
        <f>R799+AD799</f>
        <v/>
      </c>
      <c r="AF799" s="172">
        <f>IF(E799="Make",AE799,AE799/2)</f>
        <v/>
      </c>
      <c r="AG799" s="172">
        <f>((AF799-MOD(AF799,8))/8)+(IF(MOD(AF799,8)=0,0,IF(MOD(AF799,8)&gt;4,1,0.5)))</f>
        <v/>
      </c>
      <c r="AH799" s="174" t="n">
        <v>0</v>
      </c>
      <c r="AI799" s="174" t="n">
        <v>0</v>
      </c>
      <c r="AJ799" s="175" t="n">
        <v>0</v>
      </c>
      <c r="AK799" s="47" t="n"/>
    </row>
    <row r="800" ht="15" customHeight="1">
      <c r="A800" s="83" t="n"/>
      <c r="B800" s="49" t="n"/>
      <c r="C800" s="49" t="n"/>
      <c r="D800" s="49" t="n"/>
      <c r="E800" s="43" t="n"/>
      <c r="F800" s="43" t="n"/>
      <c r="G800" s="44" t="n"/>
      <c r="H800" s="45" t="n"/>
      <c r="I800" s="171" t="n"/>
      <c r="J800" s="171" t="n"/>
      <c r="K800" s="171" t="n"/>
      <c r="L800" s="171" t="n"/>
      <c r="M800" s="171" t="n"/>
      <c r="N800" s="171" t="n"/>
      <c r="O800" s="171" t="n"/>
      <c r="P800" s="171" t="n"/>
      <c r="Q800" s="171" t="n"/>
      <c r="R800" s="172">
        <f>_xlfn.CEILING.MATH(SUM(I800:P800)*Q800)</f>
        <v/>
      </c>
      <c r="S800" s="173">
        <f>IF(S$3="YES",$R800*S$4/100,0)</f>
        <v/>
      </c>
      <c r="T800" s="173">
        <f>IF(T$3="YES",$R800*T$4/100,0)</f>
        <v/>
      </c>
      <c r="U800" s="173">
        <f>IF(U$3="YES",$R800*U$4/100,0)</f>
        <v/>
      </c>
      <c r="V800" s="173">
        <f>IF(V$3="YES",$R800*V$4/100,0)</f>
        <v/>
      </c>
      <c r="W800" s="173">
        <f>IF(W$3="YES",$R800*W$4/100,0)</f>
        <v/>
      </c>
      <c r="X800" s="173">
        <f>IF(X$3="YES",$R800*X$4/100,0)</f>
        <v/>
      </c>
      <c r="Y800" s="173">
        <f>IF(Y$3="YES",$R800*Y$4/100,0)</f>
        <v/>
      </c>
      <c r="Z800" s="173">
        <f>IF(Z$3="YES",$R800*Z$4/100,0)</f>
        <v/>
      </c>
      <c r="AA800" s="173">
        <f>IF(AA$3="YES",$R800*AA$4/100,0)</f>
        <v/>
      </c>
      <c r="AB800" s="173">
        <f>IF(AB$3="YES",$R800*AB$4/100,0)</f>
        <v/>
      </c>
      <c r="AC800" s="173">
        <f>$R800*AC$4/100</f>
        <v/>
      </c>
      <c r="AD800" s="172">
        <f>SUM(S800:AC800)</f>
        <v/>
      </c>
      <c r="AE800" s="172">
        <f>R800+AD800</f>
        <v/>
      </c>
      <c r="AF800" s="172">
        <f>IF(E800="Make",AE800,AE800/2)</f>
        <v/>
      </c>
      <c r="AG800" s="172">
        <f>((AF800-MOD(AF800,8))/8)+(IF(MOD(AF800,8)=0,0,IF(MOD(AF800,8)&gt;4,1,0.5)))</f>
        <v/>
      </c>
      <c r="AH800" s="174" t="n">
        <v>0</v>
      </c>
      <c r="AI800" s="174" t="n">
        <v>0</v>
      </c>
      <c r="AJ800" s="175" t="n">
        <v>0</v>
      </c>
      <c r="AK800" s="47" t="n"/>
    </row>
    <row r="801" ht="15" customHeight="1">
      <c r="A801" s="83" t="n"/>
      <c r="B801" s="49" t="n"/>
      <c r="C801" s="49" t="n"/>
      <c r="D801" s="49" t="n"/>
      <c r="E801" s="43" t="n"/>
      <c r="F801" s="43" t="n"/>
      <c r="G801" s="44" t="n"/>
      <c r="H801" s="45" t="n"/>
      <c r="I801" s="171" t="n"/>
      <c r="J801" s="171" t="n"/>
      <c r="K801" s="171" t="n"/>
      <c r="L801" s="171" t="n"/>
      <c r="M801" s="171" t="n"/>
      <c r="N801" s="171" t="n"/>
      <c r="O801" s="171" t="n"/>
      <c r="P801" s="171" t="n"/>
      <c r="Q801" s="171" t="n"/>
      <c r="R801" s="172">
        <f>_xlfn.CEILING.MATH(SUM(I801:P801)*Q801)</f>
        <v/>
      </c>
      <c r="S801" s="173">
        <f>IF(S$3="YES",$R801*S$4/100,0)</f>
        <v/>
      </c>
      <c r="T801" s="173">
        <f>IF(T$3="YES",$R801*T$4/100,0)</f>
        <v/>
      </c>
      <c r="U801" s="173">
        <f>IF(U$3="YES",$R801*U$4/100,0)</f>
        <v/>
      </c>
      <c r="V801" s="173">
        <f>IF(V$3="YES",$R801*V$4/100,0)</f>
        <v/>
      </c>
      <c r="W801" s="173">
        <f>IF(W$3="YES",$R801*W$4/100,0)</f>
        <v/>
      </c>
      <c r="X801" s="173">
        <f>IF(X$3="YES",$R801*X$4/100,0)</f>
        <v/>
      </c>
      <c r="Y801" s="173">
        <f>IF(Y$3="YES",$R801*Y$4/100,0)</f>
        <v/>
      </c>
      <c r="Z801" s="173">
        <f>IF(Z$3="YES",$R801*Z$4/100,0)</f>
        <v/>
      </c>
      <c r="AA801" s="173">
        <f>IF(AA$3="YES",$R801*AA$4/100,0)</f>
        <v/>
      </c>
      <c r="AB801" s="173">
        <f>IF(AB$3="YES",$R801*AB$4/100,0)</f>
        <v/>
      </c>
      <c r="AC801" s="173">
        <f>$R801*AC$4/100</f>
        <v/>
      </c>
      <c r="AD801" s="172">
        <f>SUM(S801:AC801)</f>
        <v/>
      </c>
      <c r="AE801" s="172">
        <f>R801+AD801</f>
        <v/>
      </c>
      <c r="AF801" s="172">
        <f>IF(E801="Make",AE801,AE801/2)</f>
        <v/>
      </c>
      <c r="AG801" s="172">
        <f>((AF801-MOD(AF801,8))/8)+(IF(MOD(AF801,8)=0,0,IF(MOD(AF801,8)&gt;4,1,0.5)))</f>
        <v/>
      </c>
      <c r="AH801" s="174" t="n">
        <v>0</v>
      </c>
      <c r="AI801" s="174" t="n">
        <v>0</v>
      </c>
      <c r="AJ801" s="175" t="n">
        <v>0</v>
      </c>
      <c r="AK801" s="47" t="n"/>
    </row>
    <row r="802" ht="15" customHeight="1">
      <c r="A802" s="83" t="n"/>
      <c r="B802" s="49" t="n"/>
      <c r="C802" s="49" t="n"/>
      <c r="D802" s="49" t="n"/>
      <c r="E802" s="43" t="n"/>
      <c r="F802" s="43" t="n"/>
      <c r="G802" s="44" t="n"/>
      <c r="H802" s="45" t="n"/>
      <c r="I802" s="171" t="n"/>
      <c r="J802" s="171" t="n"/>
      <c r="K802" s="171" t="n"/>
      <c r="L802" s="171" t="n"/>
      <c r="M802" s="171" t="n"/>
      <c r="N802" s="171" t="n"/>
      <c r="O802" s="171" t="n"/>
      <c r="P802" s="171" t="n"/>
      <c r="Q802" s="171" t="n"/>
      <c r="R802" s="172">
        <f>_xlfn.CEILING.MATH(SUM(I802:P802)*Q802)</f>
        <v/>
      </c>
      <c r="S802" s="173">
        <f>IF(S$3="YES",$R802*S$4/100,0)</f>
        <v/>
      </c>
      <c r="T802" s="173">
        <f>IF(T$3="YES",$R802*T$4/100,0)</f>
        <v/>
      </c>
      <c r="U802" s="173">
        <f>IF(U$3="YES",$R802*U$4/100,0)</f>
        <v/>
      </c>
      <c r="V802" s="173">
        <f>IF(V$3="YES",$R802*V$4/100,0)</f>
        <v/>
      </c>
      <c r="W802" s="173">
        <f>IF(W$3="YES",$R802*W$4/100,0)</f>
        <v/>
      </c>
      <c r="X802" s="173">
        <f>IF(X$3="YES",$R802*X$4/100,0)</f>
        <v/>
      </c>
      <c r="Y802" s="173">
        <f>IF(Y$3="YES",$R802*Y$4/100,0)</f>
        <v/>
      </c>
      <c r="Z802" s="173">
        <f>IF(Z$3="YES",$R802*Z$4/100,0)</f>
        <v/>
      </c>
      <c r="AA802" s="173">
        <f>IF(AA$3="YES",$R802*AA$4/100,0)</f>
        <v/>
      </c>
      <c r="AB802" s="173">
        <f>IF(AB$3="YES",$R802*AB$4/100,0)</f>
        <v/>
      </c>
      <c r="AC802" s="173">
        <f>$R802*AC$4/100</f>
        <v/>
      </c>
      <c r="AD802" s="172">
        <f>SUM(S802:AC802)</f>
        <v/>
      </c>
      <c r="AE802" s="172">
        <f>R802+AD802</f>
        <v/>
      </c>
      <c r="AF802" s="172">
        <f>IF(E802="Make",AE802,AE802/2)</f>
        <v/>
      </c>
      <c r="AG802" s="172">
        <f>((AF802-MOD(AF802,8))/8)+(IF(MOD(AF802,8)=0,0,IF(MOD(AF802,8)&gt;4,1,0.5)))</f>
        <v/>
      </c>
      <c r="AH802" s="174" t="n">
        <v>0</v>
      </c>
      <c r="AI802" s="174" t="n">
        <v>0</v>
      </c>
      <c r="AJ802" s="175" t="n">
        <v>0</v>
      </c>
      <c r="AK802" s="47" t="n"/>
    </row>
    <row r="803" ht="15" customHeight="1">
      <c r="A803" s="83" t="n"/>
      <c r="B803" s="49" t="n"/>
      <c r="C803" s="49" t="n"/>
      <c r="D803" s="49" t="n"/>
      <c r="E803" s="43" t="n"/>
      <c r="F803" s="43" t="n"/>
      <c r="G803" s="44" t="n"/>
      <c r="H803" s="45" t="n"/>
      <c r="I803" s="171" t="n"/>
      <c r="J803" s="171" t="n"/>
      <c r="K803" s="171" t="n"/>
      <c r="L803" s="171" t="n"/>
      <c r="M803" s="171" t="n"/>
      <c r="N803" s="171" t="n"/>
      <c r="O803" s="171" t="n"/>
      <c r="P803" s="171" t="n"/>
      <c r="Q803" s="171" t="n"/>
      <c r="R803" s="172">
        <f>_xlfn.CEILING.MATH(SUM(I803:P803)*Q803)</f>
        <v/>
      </c>
      <c r="S803" s="173">
        <f>IF(S$3="YES",$R803*S$4/100,0)</f>
        <v/>
      </c>
      <c r="T803" s="173">
        <f>IF(T$3="YES",$R803*T$4/100,0)</f>
        <v/>
      </c>
      <c r="U803" s="173">
        <f>IF(U$3="YES",$R803*U$4/100,0)</f>
        <v/>
      </c>
      <c r="V803" s="173">
        <f>IF(V$3="YES",$R803*V$4/100,0)</f>
        <v/>
      </c>
      <c r="W803" s="173">
        <f>IF(W$3="YES",$R803*W$4/100,0)</f>
        <v/>
      </c>
      <c r="X803" s="173">
        <f>IF(X$3="YES",$R803*X$4/100,0)</f>
        <v/>
      </c>
      <c r="Y803" s="173">
        <f>IF(Y$3="YES",$R803*Y$4/100,0)</f>
        <v/>
      </c>
      <c r="Z803" s="173">
        <f>IF(Z$3="YES",$R803*Z$4/100,0)</f>
        <v/>
      </c>
      <c r="AA803" s="173">
        <f>IF(AA$3="YES",$R803*AA$4/100,0)</f>
        <v/>
      </c>
      <c r="AB803" s="173">
        <f>IF(AB$3="YES",$R803*AB$4/100,0)</f>
        <v/>
      </c>
      <c r="AC803" s="173">
        <f>$R803*AC$4/100</f>
        <v/>
      </c>
      <c r="AD803" s="172">
        <f>SUM(S803:AC803)</f>
        <v/>
      </c>
      <c r="AE803" s="172">
        <f>R803+AD803</f>
        <v/>
      </c>
      <c r="AF803" s="172">
        <f>IF(E803="Make",AE803,AE803/2)</f>
        <v/>
      </c>
      <c r="AG803" s="172">
        <f>((AF803-MOD(AF803,8))/8)+(IF(MOD(AF803,8)=0,0,IF(MOD(AF803,8)&gt;4,1,0.5)))</f>
        <v/>
      </c>
      <c r="AH803" s="174" t="n">
        <v>0</v>
      </c>
      <c r="AI803" s="174" t="n">
        <v>0</v>
      </c>
      <c r="AJ803" s="175" t="n">
        <v>0</v>
      </c>
      <c r="AK803" s="47" t="n"/>
    </row>
    <row r="804" ht="15" customHeight="1">
      <c r="A804" s="83" t="n"/>
      <c r="B804" s="49" t="n"/>
      <c r="C804" s="49" t="n"/>
      <c r="D804" s="49" t="n"/>
      <c r="E804" s="43" t="n"/>
      <c r="F804" s="43" t="n"/>
      <c r="G804" s="44" t="n"/>
      <c r="H804" s="45" t="n"/>
      <c r="I804" s="171" t="n"/>
      <c r="J804" s="171" t="n"/>
      <c r="K804" s="171" t="n"/>
      <c r="L804" s="171" t="n"/>
      <c r="M804" s="171" t="n"/>
      <c r="N804" s="171" t="n"/>
      <c r="O804" s="171" t="n"/>
      <c r="P804" s="171" t="n"/>
      <c r="Q804" s="171" t="n"/>
      <c r="R804" s="172">
        <f>_xlfn.CEILING.MATH(SUM(I804:P804)*Q804)</f>
        <v/>
      </c>
      <c r="S804" s="173">
        <f>IF(S$3="YES",$R804*S$4/100,0)</f>
        <v/>
      </c>
      <c r="T804" s="173">
        <f>IF(T$3="YES",$R804*T$4/100,0)</f>
        <v/>
      </c>
      <c r="U804" s="173">
        <f>IF(U$3="YES",$R804*U$4/100,0)</f>
        <v/>
      </c>
      <c r="V804" s="173">
        <f>IF(V$3="YES",$R804*V$4/100,0)</f>
        <v/>
      </c>
      <c r="W804" s="173">
        <f>IF(W$3="YES",$R804*W$4/100,0)</f>
        <v/>
      </c>
      <c r="X804" s="173">
        <f>IF(X$3="YES",$R804*X$4/100,0)</f>
        <v/>
      </c>
      <c r="Y804" s="173">
        <f>IF(Y$3="YES",$R804*Y$4/100,0)</f>
        <v/>
      </c>
      <c r="Z804" s="173">
        <f>IF(Z$3="YES",$R804*Z$4/100,0)</f>
        <v/>
      </c>
      <c r="AA804" s="173">
        <f>IF(AA$3="YES",$R804*AA$4/100,0)</f>
        <v/>
      </c>
      <c r="AB804" s="173">
        <f>IF(AB$3="YES",$R804*AB$4/100,0)</f>
        <v/>
      </c>
      <c r="AC804" s="173">
        <f>$R804*AC$4/100</f>
        <v/>
      </c>
      <c r="AD804" s="172">
        <f>SUM(S804:AC804)</f>
        <v/>
      </c>
      <c r="AE804" s="172">
        <f>R804+AD804</f>
        <v/>
      </c>
      <c r="AF804" s="172">
        <f>IF(E804="Make",AE804,AE804/2)</f>
        <v/>
      </c>
      <c r="AG804" s="172">
        <f>((AF804-MOD(AF804,8))/8)+(IF(MOD(AF804,8)=0,0,IF(MOD(AF804,8)&gt;4,1,0.5)))</f>
        <v/>
      </c>
      <c r="AH804" s="174" t="n">
        <v>0</v>
      </c>
      <c r="AI804" s="174" t="n">
        <v>0</v>
      </c>
      <c r="AJ804" s="175" t="n">
        <v>0</v>
      </c>
      <c r="AK804" s="47" t="n"/>
    </row>
    <row r="805" ht="15" customHeight="1">
      <c r="A805" s="83" t="n"/>
      <c r="B805" s="49" t="n"/>
      <c r="C805" s="49" t="n"/>
      <c r="D805" s="49" t="n"/>
      <c r="E805" s="43" t="n"/>
      <c r="F805" s="43" t="n"/>
      <c r="G805" s="44" t="n"/>
      <c r="H805" s="45" t="n"/>
      <c r="I805" s="171" t="n"/>
      <c r="J805" s="171" t="n"/>
      <c r="K805" s="171" t="n"/>
      <c r="L805" s="171" t="n"/>
      <c r="M805" s="171" t="n"/>
      <c r="N805" s="171" t="n"/>
      <c r="O805" s="171" t="n"/>
      <c r="P805" s="171" t="n"/>
      <c r="Q805" s="171" t="n"/>
      <c r="R805" s="172">
        <f>_xlfn.CEILING.MATH(SUM(I805:P805)*Q805)</f>
        <v/>
      </c>
      <c r="S805" s="173">
        <f>IF(S$3="YES",$R805*S$4/100,0)</f>
        <v/>
      </c>
      <c r="T805" s="173">
        <f>IF(T$3="YES",$R805*T$4/100,0)</f>
        <v/>
      </c>
      <c r="U805" s="173">
        <f>IF(U$3="YES",$R805*U$4/100,0)</f>
        <v/>
      </c>
      <c r="V805" s="173">
        <f>IF(V$3="YES",$R805*V$4/100,0)</f>
        <v/>
      </c>
      <c r="W805" s="173">
        <f>IF(W$3="YES",$R805*W$4/100,0)</f>
        <v/>
      </c>
      <c r="X805" s="173">
        <f>IF(X$3="YES",$R805*X$4/100,0)</f>
        <v/>
      </c>
      <c r="Y805" s="173">
        <f>IF(Y$3="YES",$R805*Y$4/100,0)</f>
        <v/>
      </c>
      <c r="Z805" s="173">
        <f>IF(Z$3="YES",$R805*Z$4/100,0)</f>
        <v/>
      </c>
      <c r="AA805" s="173">
        <f>IF(AA$3="YES",$R805*AA$4/100,0)</f>
        <v/>
      </c>
      <c r="AB805" s="173">
        <f>IF(AB$3="YES",$R805*AB$4/100,0)</f>
        <v/>
      </c>
      <c r="AC805" s="173">
        <f>$R805*AC$4/100</f>
        <v/>
      </c>
      <c r="AD805" s="172">
        <f>SUM(S805:AC805)</f>
        <v/>
      </c>
      <c r="AE805" s="172">
        <f>R805+AD805</f>
        <v/>
      </c>
      <c r="AF805" s="172">
        <f>IF(E805="Make",AE805,AE805/2)</f>
        <v/>
      </c>
      <c r="AG805" s="172">
        <f>((AF805-MOD(AF805,8))/8)+(IF(MOD(AF805,8)=0,0,IF(MOD(AF805,8)&gt;4,1,0.5)))</f>
        <v/>
      </c>
      <c r="AH805" s="174" t="n">
        <v>0</v>
      </c>
      <c r="AI805" s="174" t="n">
        <v>0</v>
      </c>
      <c r="AJ805" s="175" t="n">
        <v>0</v>
      </c>
      <c r="AK805" s="47" t="n"/>
    </row>
    <row r="806" ht="15" customHeight="1">
      <c r="A806" s="83" t="n"/>
      <c r="B806" s="49" t="n"/>
      <c r="C806" s="49" t="n"/>
      <c r="D806" s="49" t="n"/>
      <c r="E806" s="43" t="n"/>
      <c r="F806" s="43" t="n"/>
      <c r="G806" s="44" t="n"/>
      <c r="H806" s="45" t="n"/>
      <c r="I806" s="171" t="n"/>
      <c r="J806" s="171" t="n"/>
      <c r="K806" s="171" t="n"/>
      <c r="L806" s="171" t="n"/>
      <c r="M806" s="171" t="n"/>
      <c r="N806" s="171" t="n"/>
      <c r="O806" s="171" t="n"/>
      <c r="P806" s="171" t="n"/>
      <c r="Q806" s="171" t="n"/>
      <c r="R806" s="172">
        <f>_xlfn.CEILING.MATH(SUM(I806:P806)*Q806)</f>
        <v/>
      </c>
      <c r="S806" s="173">
        <f>IF(S$3="YES",$R806*S$4/100,0)</f>
        <v/>
      </c>
      <c r="T806" s="173">
        <f>IF(T$3="YES",$R806*T$4/100,0)</f>
        <v/>
      </c>
      <c r="U806" s="173">
        <f>IF(U$3="YES",$R806*U$4/100,0)</f>
        <v/>
      </c>
      <c r="V806" s="173">
        <f>IF(V$3="YES",$R806*V$4/100,0)</f>
        <v/>
      </c>
      <c r="W806" s="173">
        <f>IF(W$3="YES",$R806*W$4/100,0)</f>
        <v/>
      </c>
      <c r="X806" s="173">
        <f>IF(X$3="YES",$R806*X$4/100,0)</f>
        <v/>
      </c>
      <c r="Y806" s="173">
        <f>IF(Y$3="YES",$R806*Y$4/100,0)</f>
        <v/>
      </c>
      <c r="Z806" s="173">
        <f>IF(Z$3="YES",$R806*Z$4/100,0)</f>
        <v/>
      </c>
      <c r="AA806" s="173">
        <f>IF(AA$3="YES",$R806*AA$4/100,0)</f>
        <v/>
      </c>
      <c r="AB806" s="173">
        <f>IF(AB$3="YES",$R806*AB$4/100,0)</f>
        <v/>
      </c>
      <c r="AC806" s="173">
        <f>$R806*AC$4/100</f>
        <v/>
      </c>
      <c r="AD806" s="172">
        <f>SUM(S806:AC806)</f>
        <v/>
      </c>
      <c r="AE806" s="172">
        <f>R806+AD806</f>
        <v/>
      </c>
      <c r="AF806" s="172">
        <f>IF(E806="Make",AE806,AE806/2)</f>
        <v/>
      </c>
      <c r="AG806" s="172">
        <f>((AF806-MOD(AF806,8))/8)+(IF(MOD(AF806,8)=0,0,IF(MOD(AF806,8)&gt;4,1,0.5)))</f>
        <v/>
      </c>
      <c r="AH806" s="174" t="n">
        <v>0</v>
      </c>
      <c r="AI806" s="174" t="n">
        <v>0</v>
      </c>
      <c r="AJ806" s="175" t="n">
        <v>0</v>
      </c>
      <c r="AK806" s="47" t="n"/>
    </row>
    <row r="807" ht="15" customHeight="1">
      <c r="A807" s="83" t="n"/>
      <c r="B807" s="49" t="n"/>
      <c r="C807" s="49" t="n"/>
      <c r="D807" s="49" t="n"/>
      <c r="E807" s="43" t="n"/>
      <c r="F807" s="43" t="n"/>
      <c r="G807" s="44" t="n"/>
      <c r="H807" s="45" t="n"/>
      <c r="I807" s="171" t="n"/>
      <c r="J807" s="171" t="n"/>
      <c r="K807" s="171" t="n"/>
      <c r="L807" s="171" t="n"/>
      <c r="M807" s="171" t="n"/>
      <c r="N807" s="171" t="n"/>
      <c r="O807" s="171" t="n"/>
      <c r="P807" s="171" t="n"/>
      <c r="Q807" s="171" t="n"/>
      <c r="R807" s="172">
        <f>_xlfn.CEILING.MATH(SUM(I807:P807)*Q807)</f>
        <v/>
      </c>
      <c r="S807" s="173">
        <f>IF(S$3="YES",$R807*S$4/100,0)</f>
        <v/>
      </c>
      <c r="T807" s="173">
        <f>IF(T$3="YES",$R807*T$4/100,0)</f>
        <v/>
      </c>
      <c r="U807" s="173">
        <f>IF(U$3="YES",$R807*U$4/100,0)</f>
        <v/>
      </c>
      <c r="V807" s="173">
        <f>IF(V$3="YES",$R807*V$4/100,0)</f>
        <v/>
      </c>
      <c r="W807" s="173">
        <f>IF(W$3="YES",$R807*W$4/100,0)</f>
        <v/>
      </c>
      <c r="X807" s="173">
        <f>IF(X$3="YES",$R807*X$4/100,0)</f>
        <v/>
      </c>
      <c r="Y807" s="173">
        <f>IF(Y$3="YES",$R807*Y$4/100,0)</f>
        <v/>
      </c>
      <c r="Z807" s="173">
        <f>IF(Z$3="YES",$R807*Z$4/100,0)</f>
        <v/>
      </c>
      <c r="AA807" s="173">
        <f>IF(AA$3="YES",$R807*AA$4/100,0)</f>
        <v/>
      </c>
      <c r="AB807" s="173">
        <f>IF(AB$3="YES",$R807*AB$4/100,0)</f>
        <v/>
      </c>
      <c r="AC807" s="173">
        <f>$R807*AC$4/100</f>
        <v/>
      </c>
      <c r="AD807" s="172">
        <f>SUM(S807:AC807)</f>
        <v/>
      </c>
      <c r="AE807" s="172">
        <f>R807+AD807</f>
        <v/>
      </c>
      <c r="AF807" s="172">
        <f>IF(E807="Make",AE807,AE807/2)</f>
        <v/>
      </c>
      <c r="AG807" s="172">
        <f>((AF807-MOD(AF807,8))/8)+(IF(MOD(AF807,8)=0,0,IF(MOD(AF807,8)&gt;4,1,0.5)))</f>
        <v/>
      </c>
      <c r="AH807" s="174" t="n">
        <v>0</v>
      </c>
      <c r="AI807" s="174" t="n">
        <v>0</v>
      </c>
      <c r="AJ807" s="175" t="n">
        <v>0</v>
      </c>
      <c r="AK807" s="47" t="n"/>
    </row>
    <row r="808" ht="15" customHeight="1">
      <c r="A808" s="83" t="n"/>
      <c r="B808" s="49" t="n"/>
      <c r="C808" s="49" t="n"/>
      <c r="D808" s="49" t="n"/>
      <c r="E808" s="43" t="n"/>
      <c r="F808" s="43" t="n"/>
      <c r="G808" s="44" t="n"/>
      <c r="H808" s="45" t="n"/>
      <c r="I808" s="171" t="n"/>
      <c r="J808" s="171" t="n"/>
      <c r="K808" s="171" t="n"/>
      <c r="L808" s="171" t="n"/>
      <c r="M808" s="171" t="n"/>
      <c r="N808" s="171" t="n"/>
      <c r="O808" s="171" t="n"/>
      <c r="P808" s="171" t="n"/>
      <c r="Q808" s="171" t="n"/>
      <c r="R808" s="172">
        <f>_xlfn.CEILING.MATH(SUM(I808:P808)*Q808)</f>
        <v/>
      </c>
      <c r="S808" s="173">
        <f>IF(S$3="YES",$R808*S$4/100,0)</f>
        <v/>
      </c>
      <c r="T808" s="173">
        <f>IF(T$3="YES",$R808*T$4/100,0)</f>
        <v/>
      </c>
      <c r="U808" s="173">
        <f>IF(U$3="YES",$R808*U$4/100,0)</f>
        <v/>
      </c>
      <c r="V808" s="173">
        <f>IF(V$3="YES",$R808*V$4/100,0)</f>
        <v/>
      </c>
      <c r="W808" s="173">
        <f>IF(W$3="YES",$R808*W$4/100,0)</f>
        <v/>
      </c>
      <c r="X808" s="173">
        <f>IF(X$3="YES",$R808*X$4/100,0)</f>
        <v/>
      </c>
      <c r="Y808" s="173">
        <f>IF(Y$3="YES",$R808*Y$4/100,0)</f>
        <v/>
      </c>
      <c r="Z808" s="173">
        <f>IF(Z$3="YES",$R808*Z$4/100,0)</f>
        <v/>
      </c>
      <c r="AA808" s="173">
        <f>IF(AA$3="YES",$R808*AA$4/100,0)</f>
        <v/>
      </c>
      <c r="AB808" s="173">
        <f>IF(AB$3="YES",$R808*AB$4/100,0)</f>
        <v/>
      </c>
      <c r="AC808" s="173">
        <f>$R808*AC$4/100</f>
        <v/>
      </c>
      <c r="AD808" s="172">
        <f>SUM(S808:AC808)</f>
        <v/>
      </c>
      <c r="AE808" s="172">
        <f>R808+AD808</f>
        <v/>
      </c>
      <c r="AF808" s="172">
        <f>IF(E808="Make",AE808,AE808/2)</f>
        <v/>
      </c>
      <c r="AG808" s="172">
        <f>((AF808-MOD(AF808,8))/8)+(IF(MOD(AF808,8)=0,0,IF(MOD(AF808,8)&gt;4,1,0.5)))</f>
        <v/>
      </c>
      <c r="AH808" s="174" t="n">
        <v>0</v>
      </c>
      <c r="AI808" s="174" t="n">
        <v>0</v>
      </c>
      <c r="AJ808" s="175" t="n">
        <v>0</v>
      </c>
      <c r="AK808" s="47" t="n"/>
    </row>
    <row r="809" ht="15" customHeight="1">
      <c r="A809" s="83" t="n"/>
      <c r="B809" s="49" t="n"/>
      <c r="C809" s="49" t="n"/>
      <c r="D809" s="49" t="n"/>
      <c r="E809" s="43" t="n"/>
      <c r="F809" s="43" t="n"/>
      <c r="G809" s="44" t="n"/>
      <c r="H809" s="45" t="n"/>
      <c r="I809" s="171" t="n"/>
      <c r="J809" s="171" t="n"/>
      <c r="K809" s="171" t="n"/>
      <c r="L809" s="171" t="n"/>
      <c r="M809" s="171" t="n"/>
      <c r="N809" s="171" t="n"/>
      <c r="O809" s="171" t="n"/>
      <c r="P809" s="171" t="n"/>
      <c r="Q809" s="171" t="n"/>
      <c r="R809" s="172">
        <f>_xlfn.CEILING.MATH(SUM(I809:P809)*Q809)</f>
        <v/>
      </c>
      <c r="S809" s="173">
        <f>IF(S$3="YES",$R809*S$4/100,0)</f>
        <v/>
      </c>
      <c r="T809" s="173">
        <f>IF(T$3="YES",$R809*T$4/100,0)</f>
        <v/>
      </c>
      <c r="U809" s="173">
        <f>IF(U$3="YES",$R809*U$4/100,0)</f>
        <v/>
      </c>
      <c r="V809" s="173">
        <f>IF(V$3="YES",$R809*V$4/100,0)</f>
        <v/>
      </c>
      <c r="W809" s="173">
        <f>IF(W$3="YES",$R809*W$4/100,0)</f>
        <v/>
      </c>
      <c r="X809" s="173">
        <f>IF(X$3="YES",$R809*X$4/100,0)</f>
        <v/>
      </c>
      <c r="Y809" s="173">
        <f>IF(Y$3="YES",$R809*Y$4/100,0)</f>
        <v/>
      </c>
      <c r="Z809" s="173">
        <f>IF(Z$3="YES",$R809*Z$4/100,0)</f>
        <v/>
      </c>
      <c r="AA809" s="173">
        <f>IF(AA$3="YES",$R809*AA$4/100,0)</f>
        <v/>
      </c>
      <c r="AB809" s="173">
        <f>IF(AB$3="YES",$R809*AB$4/100,0)</f>
        <v/>
      </c>
      <c r="AC809" s="173">
        <f>$R809*AC$4/100</f>
        <v/>
      </c>
      <c r="AD809" s="172">
        <f>SUM(S809:AC809)</f>
        <v/>
      </c>
      <c r="AE809" s="172">
        <f>R809+AD809</f>
        <v/>
      </c>
      <c r="AF809" s="172">
        <f>IF(E809="Make",AE809,AE809/2)</f>
        <v/>
      </c>
      <c r="AG809" s="172">
        <f>((AF809-MOD(AF809,8))/8)+(IF(MOD(AF809,8)=0,0,IF(MOD(AF809,8)&gt;4,1,0.5)))</f>
        <v/>
      </c>
      <c r="AH809" s="174" t="n">
        <v>0</v>
      </c>
      <c r="AI809" s="174" t="n">
        <v>0</v>
      </c>
      <c r="AJ809" s="175" t="n">
        <v>0</v>
      </c>
      <c r="AK809" s="47" t="n"/>
    </row>
    <row r="810" ht="15" customHeight="1">
      <c r="A810" s="83" t="n"/>
      <c r="B810" s="49" t="n"/>
      <c r="C810" s="49" t="n"/>
      <c r="D810" s="49" t="n"/>
      <c r="E810" s="43" t="n"/>
      <c r="F810" s="43" t="n"/>
      <c r="G810" s="44" t="n"/>
      <c r="H810" s="45" t="n"/>
      <c r="I810" s="171" t="n"/>
      <c r="J810" s="171" t="n"/>
      <c r="K810" s="171" t="n"/>
      <c r="L810" s="171" t="n"/>
      <c r="M810" s="171" t="n"/>
      <c r="N810" s="171" t="n"/>
      <c r="O810" s="171" t="n"/>
      <c r="P810" s="171" t="n"/>
      <c r="Q810" s="171" t="n"/>
      <c r="R810" s="172">
        <f>_xlfn.CEILING.MATH(SUM(I810:P810)*Q810)</f>
        <v/>
      </c>
      <c r="S810" s="173">
        <f>IF(S$3="YES",$R810*S$4/100,0)</f>
        <v/>
      </c>
      <c r="T810" s="173">
        <f>IF(T$3="YES",$R810*T$4/100,0)</f>
        <v/>
      </c>
      <c r="U810" s="173">
        <f>IF(U$3="YES",$R810*U$4/100,0)</f>
        <v/>
      </c>
      <c r="V810" s="173">
        <f>IF(V$3="YES",$R810*V$4/100,0)</f>
        <v/>
      </c>
      <c r="W810" s="173">
        <f>IF(W$3="YES",$R810*W$4/100,0)</f>
        <v/>
      </c>
      <c r="X810" s="173">
        <f>IF(X$3="YES",$R810*X$4/100,0)</f>
        <v/>
      </c>
      <c r="Y810" s="173">
        <f>IF(Y$3="YES",$R810*Y$4/100,0)</f>
        <v/>
      </c>
      <c r="Z810" s="173">
        <f>IF(Z$3="YES",$R810*Z$4/100,0)</f>
        <v/>
      </c>
      <c r="AA810" s="173">
        <f>IF(AA$3="YES",$R810*AA$4/100,0)</f>
        <v/>
      </c>
      <c r="AB810" s="173">
        <f>IF(AB$3="YES",$R810*AB$4/100,0)</f>
        <v/>
      </c>
      <c r="AC810" s="173">
        <f>$R810*AC$4/100</f>
        <v/>
      </c>
      <c r="AD810" s="172">
        <f>SUM(S810:AC810)</f>
        <v/>
      </c>
      <c r="AE810" s="172">
        <f>R810+AD810</f>
        <v/>
      </c>
      <c r="AF810" s="172">
        <f>IF(E810="Make",AE810,AE810/2)</f>
        <v/>
      </c>
      <c r="AG810" s="172">
        <f>((AF810-MOD(AF810,8))/8)+(IF(MOD(AF810,8)=0,0,IF(MOD(AF810,8)&gt;4,1,0.5)))</f>
        <v/>
      </c>
      <c r="AH810" s="174" t="n">
        <v>0</v>
      </c>
      <c r="AI810" s="174" t="n">
        <v>0</v>
      </c>
      <c r="AJ810" s="175" t="n">
        <v>0</v>
      </c>
      <c r="AK810" s="47" t="n"/>
    </row>
    <row r="811" ht="15" customHeight="1">
      <c r="A811" s="83" t="n"/>
      <c r="B811" s="49" t="n"/>
      <c r="C811" s="49" t="n"/>
      <c r="D811" s="49" t="n"/>
      <c r="E811" s="43" t="n"/>
      <c r="F811" s="43" t="n"/>
      <c r="G811" s="44" t="n"/>
      <c r="H811" s="45" t="n"/>
      <c r="I811" s="171" t="n"/>
      <c r="J811" s="171" t="n"/>
      <c r="K811" s="171" t="n"/>
      <c r="L811" s="171" t="n"/>
      <c r="M811" s="171" t="n"/>
      <c r="N811" s="171" t="n"/>
      <c r="O811" s="171" t="n"/>
      <c r="P811" s="171" t="n"/>
      <c r="Q811" s="171" t="n"/>
      <c r="R811" s="172">
        <f>_xlfn.CEILING.MATH(SUM(I811:P811)*Q811)</f>
        <v/>
      </c>
      <c r="S811" s="173">
        <f>IF(S$3="YES",$R811*S$4/100,0)</f>
        <v/>
      </c>
      <c r="T811" s="173">
        <f>IF(T$3="YES",$R811*T$4/100,0)</f>
        <v/>
      </c>
      <c r="U811" s="173">
        <f>IF(U$3="YES",$R811*U$4/100,0)</f>
        <v/>
      </c>
      <c r="V811" s="173">
        <f>IF(V$3="YES",$R811*V$4/100,0)</f>
        <v/>
      </c>
      <c r="W811" s="173">
        <f>IF(W$3="YES",$R811*W$4/100,0)</f>
        <v/>
      </c>
      <c r="X811" s="173">
        <f>IF(X$3="YES",$R811*X$4/100,0)</f>
        <v/>
      </c>
      <c r="Y811" s="173">
        <f>IF(Y$3="YES",$R811*Y$4/100,0)</f>
        <v/>
      </c>
      <c r="Z811" s="173">
        <f>IF(Z$3="YES",$R811*Z$4/100,0)</f>
        <v/>
      </c>
      <c r="AA811" s="173">
        <f>IF(AA$3="YES",$R811*AA$4/100,0)</f>
        <v/>
      </c>
      <c r="AB811" s="173">
        <f>IF(AB$3="YES",$R811*AB$4/100,0)</f>
        <v/>
      </c>
      <c r="AC811" s="173">
        <f>$R811*AC$4/100</f>
        <v/>
      </c>
      <c r="AD811" s="172">
        <f>SUM(S811:AC811)</f>
        <v/>
      </c>
      <c r="AE811" s="172">
        <f>R811+AD811</f>
        <v/>
      </c>
      <c r="AF811" s="172">
        <f>IF(E811="Make",AE811,AE811/2)</f>
        <v/>
      </c>
      <c r="AG811" s="172">
        <f>((AF811-MOD(AF811,8))/8)+(IF(MOD(AF811,8)=0,0,IF(MOD(AF811,8)&gt;4,1,0.5)))</f>
        <v/>
      </c>
      <c r="AH811" s="174" t="n">
        <v>0</v>
      </c>
      <c r="AI811" s="174" t="n">
        <v>0</v>
      </c>
      <c r="AJ811" s="175" t="n">
        <v>0</v>
      </c>
      <c r="AK811" s="47" t="n"/>
    </row>
    <row r="812" ht="15" customHeight="1">
      <c r="A812" s="83" t="n"/>
      <c r="B812" s="49" t="n"/>
      <c r="C812" s="49" t="n"/>
      <c r="D812" s="49" t="n"/>
      <c r="E812" s="43" t="n"/>
      <c r="F812" s="43" t="n"/>
      <c r="G812" s="44" t="n"/>
      <c r="H812" s="45" t="n"/>
      <c r="I812" s="171" t="n"/>
      <c r="J812" s="171" t="n"/>
      <c r="K812" s="171" t="n"/>
      <c r="L812" s="171" t="n"/>
      <c r="M812" s="171" t="n"/>
      <c r="N812" s="171" t="n"/>
      <c r="O812" s="171" t="n"/>
      <c r="P812" s="171" t="n"/>
      <c r="Q812" s="171" t="n"/>
      <c r="R812" s="172">
        <f>_xlfn.CEILING.MATH(SUM(I812:P812)*Q812)</f>
        <v/>
      </c>
      <c r="S812" s="173">
        <f>IF(S$3="YES",$R812*S$4/100,0)</f>
        <v/>
      </c>
      <c r="T812" s="173">
        <f>IF(T$3="YES",$R812*T$4/100,0)</f>
        <v/>
      </c>
      <c r="U812" s="173">
        <f>IF(U$3="YES",$R812*U$4/100,0)</f>
        <v/>
      </c>
      <c r="V812" s="173">
        <f>IF(V$3="YES",$R812*V$4/100,0)</f>
        <v/>
      </c>
      <c r="W812" s="173">
        <f>IF(W$3="YES",$R812*W$4/100,0)</f>
        <v/>
      </c>
      <c r="X812" s="173">
        <f>IF(X$3="YES",$R812*X$4/100,0)</f>
        <v/>
      </c>
      <c r="Y812" s="173">
        <f>IF(Y$3="YES",$R812*Y$4/100,0)</f>
        <v/>
      </c>
      <c r="Z812" s="173">
        <f>IF(Z$3="YES",$R812*Z$4/100,0)</f>
        <v/>
      </c>
      <c r="AA812" s="173">
        <f>IF(AA$3="YES",$R812*AA$4/100,0)</f>
        <v/>
      </c>
      <c r="AB812" s="173">
        <f>IF(AB$3="YES",$R812*AB$4/100,0)</f>
        <v/>
      </c>
      <c r="AC812" s="173">
        <f>$R812*AC$4/100</f>
        <v/>
      </c>
      <c r="AD812" s="172">
        <f>SUM(S812:AC812)</f>
        <v/>
      </c>
      <c r="AE812" s="172">
        <f>R812+AD812</f>
        <v/>
      </c>
      <c r="AF812" s="172">
        <f>IF(E812="Make",AE812,AE812/2)</f>
        <v/>
      </c>
      <c r="AG812" s="172">
        <f>((AF812-MOD(AF812,8))/8)+(IF(MOD(AF812,8)=0,0,IF(MOD(AF812,8)&gt;4,1,0.5)))</f>
        <v/>
      </c>
      <c r="AH812" s="174" t="n">
        <v>0</v>
      </c>
      <c r="AI812" s="174" t="n">
        <v>0</v>
      </c>
      <c r="AJ812" s="175" t="n">
        <v>0</v>
      </c>
      <c r="AK812" s="47" t="n"/>
    </row>
    <row r="813" ht="15" customHeight="1">
      <c r="A813" s="83" t="n"/>
      <c r="B813" s="49" t="n"/>
      <c r="C813" s="49" t="n"/>
      <c r="D813" s="49" t="n"/>
      <c r="E813" s="43" t="n"/>
      <c r="F813" s="43" t="n"/>
      <c r="G813" s="44" t="n"/>
      <c r="H813" s="45" t="n"/>
      <c r="I813" s="171" t="n"/>
      <c r="J813" s="171" t="n"/>
      <c r="K813" s="171" t="n"/>
      <c r="L813" s="171" t="n"/>
      <c r="M813" s="171" t="n"/>
      <c r="N813" s="171" t="n"/>
      <c r="O813" s="171" t="n"/>
      <c r="P813" s="171" t="n"/>
      <c r="Q813" s="171" t="n"/>
      <c r="R813" s="172">
        <f>_xlfn.CEILING.MATH(SUM(I813:P813)*Q813)</f>
        <v/>
      </c>
      <c r="S813" s="173">
        <f>IF(S$3="YES",$R813*S$4/100,0)</f>
        <v/>
      </c>
      <c r="T813" s="173">
        <f>IF(T$3="YES",$R813*T$4/100,0)</f>
        <v/>
      </c>
      <c r="U813" s="173">
        <f>IF(U$3="YES",$R813*U$4/100,0)</f>
        <v/>
      </c>
      <c r="V813" s="173">
        <f>IF(V$3="YES",$R813*V$4/100,0)</f>
        <v/>
      </c>
      <c r="W813" s="173">
        <f>IF(W$3="YES",$R813*W$4/100,0)</f>
        <v/>
      </c>
      <c r="X813" s="173">
        <f>IF(X$3="YES",$R813*X$4/100,0)</f>
        <v/>
      </c>
      <c r="Y813" s="173">
        <f>IF(Y$3="YES",$R813*Y$4/100,0)</f>
        <v/>
      </c>
      <c r="Z813" s="173">
        <f>IF(Z$3="YES",$R813*Z$4/100,0)</f>
        <v/>
      </c>
      <c r="AA813" s="173">
        <f>IF(AA$3="YES",$R813*AA$4/100,0)</f>
        <v/>
      </c>
      <c r="AB813" s="173">
        <f>IF(AB$3="YES",$R813*AB$4/100,0)</f>
        <v/>
      </c>
      <c r="AC813" s="173">
        <f>$R813*AC$4/100</f>
        <v/>
      </c>
      <c r="AD813" s="172">
        <f>SUM(S813:AC813)</f>
        <v/>
      </c>
      <c r="AE813" s="172">
        <f>R813+AD813</f>
        <v/>
      </c>
      <c r="AF813" s="172">
        <f>IF(E813="Make",AE813,AE813/2)</f>
        <v/>
      </c>
      <c r="AG813" s="172">
        <f>((AF813-MOD(AF813,8))/8)+(IF(MOD(AF813,8)=0,0,IF(MOD(AF813,8)&gt;4,1,0.5)))</f>
        <v/>
      </c>
      <c r="AH813" s="174" t="n">
        <v>0</v>
      </c>
      <c r="AI813" s="174" t="n">
        <v>0</v>
      </c>
      <c r="AJ813" s="175" t="n">
        <v>0</v>
      </c>
      <c r="AK813" s="47" t="n"/>
    </row>
    <row r="814" ht="15" customHeight="1">
      <c r="A814" s="83" t="n"/>
      <c r="B814" s="49" t="n"/>
      <c r="C814" s="49" t="n"/>
      <c r="D814" s="49" t="n"/>
      <c r="E814" s="43" t="n"/>
      <c r="F814" s="43" t="n"/>
      <c r="G814" s="44" t="n"/>
      <c r="H814" s="45" t="n"/>
      <c r="I814" s="171" t="n"/>
      <c r="J814" s="171" t="n"/>
      <c r="K814" s="171" t="n"/>
      <c r="L814" s="171" t="n"/>
      <c r="M814" s="171" t="n"/>
      <c r="N814" s="171" t="n"/>
      <c r="O814" s="171" t="n"/>
      <c r="P814" s="171" t="n"/>
      <c r="Q814" s="171" t="n"/>
      <c r="R814" s="172">
        <f>_xlfn.CEILING.MATH(SUM(I814:P814)*Q814)</f>
        <v/>
      </c>
      <c r="S814" s="173">
        <f>IF(S$3="YES",$R814*S$4/100,0)</f>
        <v/>
      </c>
      <c r="T814" s="173">
        <f>IF(T$3="YES",$R814*T$4/100,0)</f>
        <v/>
      </c>
      <c r="U814" s="173">
        <f>IF(U$3="YES",$R814*U$4/100,0)</f>
        <v/>
      </c>
      <c r="V814" s="173">
        <f>IF(V$3="YES",$R814*V$4/100,0)</f>
        <v/>
      </c>
      <c r="W814" s="173">
        <f>IF(W$3="YES",$R814*W$4/100,0)</f>
        <v/>
      </c>
      <c r="X814" s="173">
        <f>IF(X$3="YES",$R814*X$4/100,0)</f>
        <v/>
      </c>
      <c r="Y814" s="173">
        <f>IF(Y$3="YES",$R814*Y$4/100,0)</f>
        <v/>
      </c>
      <c r="Z814" s="173">
        <f>IF(Z$3="YES",$R814*Z$4/100,0)</f>
        <v/>
      </c>
      <c r="AA814" s="173">
        <f>IF(AA$3="YES",$R814*AA$4/100,0)</f>
        <v/>
      </c>
      <c r="AB814" s="173">
        <f>IF(AB$3="YES",$R814*AB$4/100,0)</f>
        <v/>
      </c>
      <c r="AC814" s="173">
        <f>$R814*AC$4/100</f>
        <v/>
      </c>
      <c r="AD814" s="172">
        <f>SUM(S814:AC814)</f>
        <v/>
      </c>
      <c r="AE814" s="172">
        <f>R814+AD814</f>
        <v/>
      </c>
      <c r="AF814" s="172">
        <f>IF(E814="Make",AE814,AE814/2)</f>
        <v/>
      </c>
      <c r="AG814" s="172">
        <f>((AF814-MOD(AF814,8))/8)+(IF(MOD(AF814,8)=0,0,IF(MOD(AF814,8)&gt;4,1,0.5)))</f>
        <v/>
      </c>
      <c r="AH814" s="174" t="n">
        <v>0</v>
      </c>
      <c r="AI814" s="174" t="n">
        <v>0</v>
      </c>
      <c r="AJ814" s="175" t="n">
        <v>0</v>
      </c>
      <c r="AK814" s="47" t="n"/>
    </row>
    <row r="815" ht="15" customHeight="1">
      <c r="A815" s="83" t="n"/>
      <c r="B815" s="49" t="n"/>
      <c r="C815" s="49" t="n"/>
      <c r="D815" s="49" t="n"/>
      <c r="E815" s="43" t="n"/>
      <c r="F815" s="43" t="n"/>
      <c r="G815" s="44" t="n"/>
      <c r="H815" s="45" t="n"/>
      <c r="I815" s="171" t="n"/>
      <c r="J815" s="171" t="n"/>
      <c r="K815" s="171" t="n"/>
      <c r="L815" s="171" t="n"/>
      <c r="M815" s="171" t="n"/>
      <c r="N815" s="171" t="n"/>
      <c r="O815" s="171" t="n"/>
      <c r="P815" s="171" t="n"/>
      <c r="Q815" s="171" t="n"/>
      <c r="R815" s="172">
        <f>_xlfn.CEILING.MATH(SUM(I815:P815)*Q815)</f>
        <v/>
      </c>
      <c r="S815" s="173">
        <f>IF(S$3="YES",$R815*S$4/100,0)</f>
        <v/>
      </c>
      <c r="T815" s="173">
        <f>IF(T$3="YES",$R815*T$4/100,0)</f>
        <v/>
      </c>
      <c r="U815" s="173">
        <f>IF(U$3="YES",$R815*U$4/100,0)</f>
        <v/>
      </c>
      <c r="V815" s="173">
        <f>IF(V$3="YES",$R815*V$4/100,0)</f>
        <v/>
      </c>
      <c r="W815" s="173">
        <f>IF(W$3="YES",$R815*W$4/100,0)</f>
        <v/>
      </c>
      <c r="X815" s="173">
        <f>IF(X$3="YES",$R815*X$4/100,0)</f>
        <v/>
      </c>
      <c r="Y815" s="173">
        <f>IF(Y$3="YES",$R815*Y$4/100,0)</f>
        <v/>
      </c>
      <c r="Z815" s="173">
        <f>IF(Z$3="YES",$R815*Z$4/100,0)</f>
        <v/>
      </c>
      <c r="AA815" s="173">
        <f>IF(AA$3="YES",$R815*AA$4/100,0)</f>
        <v/>
      </c>
      <c r="AB815" s="173">
        <f>IF(AB$3="YES",$R815*AB$4/100,0)</f>
        <v/>
      </c>
      <c r="AC815" s="173">
        <f>$R815*AC$4/100</f>
        <v/>
      </c>
      <c r="AD815" s="172">
        <f>SUM(S815:AC815)</f>
        <v/>
      </c>
      <c r="AE815" s="172">
        <f>R815+AD815</f>
        <v/>
      </c>
      <c r="AF815" s="172">
        <f>IF(E815="Make",AE815,AE815/2)</f>
        <v/>
      </c>
      <c r="AG815" s="172">
        <f>((AF815-MOD(AF815,8))/8)+(IF(MOD(AF815,8)=0,0,IF(MOD(AF815,8)&gt;4,1,0.5)))</f>
        <v/>
      </c>
      <c r="AH815" s="174" t="n">
        <v>0</v>
      </c>
      <c r="AI815" s="174" t="n">
        <v>0</v>
      </c>
      <c r="AJ815" s="175" t="n">
        <v>0</v>
      </c>
      <c r="AK815" s="47" t="n"/>
    </row>
    <row r="816" ht="15" customHeight="1">
      <c r="A816" s="83" t="n"/>
      <c r="B816" s="49" t="n"/>
      <c r="C816" s="49" t="n"/>
      <c r="D816" s="49" t="n"/>
      <c r="E816" s="43" t="n"/>
      <c r="F816" s="43" t="n"/>
      <c r="G816" s="44" t="n"/>
      <c r="H816" s="45" t="n"/>
      <c r="I816" s="171" t="n"/>
      <c r="J816" s="171" t="n"/>
      <c r="K816" s="171" t="n"/>
      <c r="L816" s="171" t="n"/>
      <c r="M816" s="171" t="n"/>
      <c r="N816" s="171" t="n"/>
      <c r="O816" s="171" t="n"/>
      <c r="P816" s="171" t="n"/>
      <c r="Q816" s="171" t="n"/>
      <c r="R816" s="172">
        <f>_xlfn.CEILING.MATH(SUM(I816:P816)*Q816)</f>
        <v/>
      </c>
      <c r="S816" s="173">
        <f>IF(S$3="YES",$R816*S$4/100,0)</f>
        <v/>
      </c>
      <c r="T816" s="173">
        <f>IF(T$3="YES",$R816*T$4/100,0)</f>
        <v/>
      </c>
      <c r="U816" s="173">
        <f>IF(U$3="YES",$R816*U$4/100,0)</f>
        <v/>
      </c>
      <c r="V816" s="173">
        <f>IF(V$3="YES",$R816*V$4/100,0)</f>
        <v/>
      </c>
      <c r="W816" s="173">
        <f>IF(W$3="YES",$R816*W$4/100,0)</f>
        <v/>
      </c>
      <c r="X816" s="173">
        <f>IF(X$3="YES",$R816*X$4/100,0)</f>
        <v/>
      </c>
      <c r="Y816" s="173">
        <f>IF(Y$3="YES",$R816*Y$4/100,0)</f>
        <v/>
      </c>
      <c r="Z816" s="173">
        <f>IF(Z$3="YES",$R816*Z$4/100,0)</f>
        <v/>
      </c>
      <c r="AA816" s="173">
        <f>IF(AA$3="YES",$R816*AA$4/100,0)</f>
        <v/>
      </c>
      <c r="AB816" s="173">
        <f>IF(AB$3="YES",$R816*AB$4/100,0)</f>
        <v/>
      </c>
      <c r="AC816" s="173">
        <f>$R816*AC$4/100</f>
        <v/>
      </c>
      <c r="AD816" s="172">
        <f>SUM(S816:AC816)</f>
        <v/>
      </c>
      <c r="AE816" s="172">
        <f>R816+AD816</f>
        <v/>
      </c>
      <c r="AF816" s="172">
        <f>IF(E816="Make",AE816,AE816/2)</f>
        <v/>
      </c>
      <c r="AG816" s="172">
        <f>((AF816-MOD(AF816,8))/8)+(IF(MOD(AF816,8)=0,0,IF(MOD(AF816,8)&gt;4,1,0.5)))</f>
        <v/>
      </c>
      <c r="AH816" s="174" t="n">
        <v>0</v>
      </c>
      <c r="AI816" s="174" t="n">
        <v>0</v>
      </c>
      <c r="AJ816" s="175" t="n">
        <v>0</v>
      </c>
      <c r="AK816" s="47" t="n"/>
    </row>
    <row r="817" ht="15" customHeight="1">
      <c r="A817" s="83" t="n"/>
      <c r="B817" s="49" t="n"/>
      <c r="C817" s="49" t="n"/>
      <c r="D817" s="49" t="n"/>
      <c r="E817" s="43" t="n"/>
      <c r="F817" s="43" t="n"/>
      <c r="G817" s="44" t="n"/>
      <c r="H817" s="45" t="n"/>
      <c r="I817" s="171" t="n"/>
      <c r="J817" s="171" t="n"/>
      <c r="K817" s="171" t="n"/>
      <c r="L817" s="171" t="n"/>
      <c r="M817" s="171" t="n"/>
      <c r="N817" s="171" t="n"/>
      <c r="O817" s="171" t="n"/>
      <c r="P817" s="171" t="n"/>
      <c r="Q817" s="171" t="n"/>
      <c r="R817" s="172">
        <f>_xlfn.CEILING.MATH(SUM(I817:P817)*Q817)</f>
        <v/>
      </c>
      <c r="S817" s="173">
        <f>IF(S$3="YES",$R817*S$4/100,0)</f>
        <v/>
      </c>
      <c r="T817" s="173">
        <f>IF(T$3="YES",$R817*T$4/100,0)</f>
        <v/>
      </c>
      <c r="U817" s="173">
        <f>IF(U$3="YES",$R817*U$4/100,0)</f>
        <v/>
      </c>
      <c r="V817" s="173">
        <f>IF(V$3="YES",$R817*V$4/100,0)</f>
        <v/>
      </c>
      <c r="W817" s="173">
        <f>IF(W$3="YES",$R817*W$4/100,0)</f>
        <v/>
      </c>
      <c r="X817" s="173">
        <f>IF(X$3="YES",$R817*X$4/100,0)</f>
        <v/>
      </c>
      <c r="Y817" s="173">
        <f>IF(Y$3="YES",$R817*Y$4/100,0)</f>
        <v/>
      </c>
      <c r="Z817" s="173">
        <f>IF(Z$3="YES",$R817*Z$4/100,0)</f>
        <v/>
      </c>
      <c r="AA817" s="173">
        <f>IF(AA$3="YES",$R817*AA$4/100,0)</f>
        <v/>
      </c>
      <c r="AB817" s="173">
        <f>IF(AB$3="YES",$R817*AB$4/100,0)</f>
        <v/>
      </c>
      <c r="AC817" s="173">
        <f>$R817*AC$4/100</f>
        <v/>
      </c>
      <c r="AD817" s="172">
        <f>SUM(S817:AC817)</f>
        <v/>
      </c>
      <c r="AE817" s="172">
        <f>R817+AD817</f>
        <v/>
      </c>
      <c r="AF817" s="172">
        <f>IF(E817="Make",AE817,AE817/2)</f>
        <v/>
      </c>
      <c r="AG817" s="172">
        <f>((AF817-MOD(AF817,8))/8)+(IF(MOD(AF817,8)=0,0,IF(MOD(AF817,8)&gt;4,1,0.5)))</f>
        <v/>
      </c>
      <c r="AH817" s="174" t="n">
        <v>0</v>
      </c>
      <c r="AI817" s="174" t="n">
        <v>0</v>
      </c>
      <c r="AJ817" s="175" t="n">
        <v>0</v>
      </c>
      <c r="AK817" s="47" t="n"/>
    </row>
    <row r="818" ht="15" customHeight="1">
      <c r="A818" s="83" t="n"/>
      <c r="B818" s="49" t="n"/>
      <c r="C818" s="49" t="n"/>
      <c r="D818" s="49" t="n"/>
      <c r="E818" s="43" t="n"/>
      <c r="F818" s="43" t="n"/>
      <c r="G818" s="44" t="n"/>
      <c r="H818" s="45" t="n"/>
      <c r="I818" s="171" t="n"/>
      <c r="J818" s="171" t="n"/>
      <c r="K818" s="171" t="n"/>
      <c r="L818" s="171" t="n"/>
      <c r="M818" s="171" t="n"/>
      <c r="N818" s="171" t="n"/>
      <c r="O818" s="171" t="n"/>
      <c r="P818" s="171" t="n"/>
      <c r="Q818" s="171" t="n"/>
      <c r="R818" s="172">
        <f>_xlfn.CEILING.MATH(SUM(I818:P818)*Q818)</f>
        <v/>
      </c>
      <c r="S818" s="173">
        <f>IF(S$3="YES",$R818*S$4/100,0)</f>
        <v/>
      </c>
      <c r="T818" s="173">
        <f>IF(T$3="YES",$R818*T$4/100,0)</f>
        <v/>
      </c>
      <c r="U818" s="173">
        <f>IF(U$3="YES",$R818*U$4/100,0)</f>
        <v/>
      </c>
      <c r="V818" s="173">
        <f>IF(V$3="YES",$R818*V$4/100,0)</f>
        <v/>
      </c>
      <c r="W818" s="173">
        <f>IF(W$3="YES",$R818*W$4/100,0)</f>
        <v/>
      </c>
      <c r="X818" s="173">
        <f>IF(X$3="YES",$R818*X$4/100,0)</f>
        <v/>
      </c>
      <c r="Y818" s="173">
        <f>IF(Y$3="YES",$R818*Y$4/100,0)</f>
        <v/>
      </c>
      <c r="Z818" s="173">
        <f>IF(Z$3="YES",$R818*Z$4/100,0)</f>
        <v/>
      </c>
      <c r="AA818" s="173">
        <f>IF(AA$3="YES",$R818*AA$4/100,0)</f>
        <v/>
      </c>
      <c r="AB818" s="173">
        <f>IF(AB$3="YES",$R818*AB$4/100,0)</f>
        <v/>
      </c>
      <c r="AC818" s="173">
        <f>$R818*AC$4/100</f>
        <v/>
      </c>
      <c r="AD818" s="172">
        <f>SUM(S818:AC818)</f>
        <v/>
      </c>
      <c r="AE818" s="172">
        <f>R818+AD818</f>
        <v/>
      </c>
      <c r="AF818" s="172">
        <f>IF(E818="Make",AE818,AE818/2)</f>
        <v/>
      </c>
      <c r="AG818" s="172">
        <f>((AF818-MOD(AF818,8))/8)+(IF(MOD(AF818,8)=0,0,IF(MOD(AF818,8)&gt;4,1,0.5)))</f>
        <v/>
      </c>
      <c r="AH818" s="174" t="n">
        <v>0</v>
      </c>
      <c r="AI818" s="174" t="n">
        <v>0</v>
      </c>
      <c r="AJ818" s="175" t="n">
        <v>0</v>
      </c>
      <c r="AK818" s="47" t="n"/>
    </row>
    <row r="819" ht="15" customHeight="1">
      <c r="A819" s="83" t="n"/>
      <c r="B819" s="49" t="n"/>
      <c r="C819" s="49" t="n"/>
      <c r="D819" s="49" t="n"/>
      <c r="E819" s="43" t="n"/>
      <c r="F819" s="43" t="n"/>
      <c r="G819" s="44" t="n"/>
      <c r="H819" s="45" t="n"/>
      <c r="I819" s="171" t="n"/>
      <c r="J819" s="171" t="n"/>
      <c r="K819" s="171" t="n"/>
      <c r="L819" s="171" t="n"/>
      <c r="M819" s="171" t="n"/>
      <c r="N819" s="171" t="n"/>
      <c r="O819" s="171" t="n"/>
      <c r="P819" s="171" t="n"/>
      <c r="Q819" s="171" t="n"/>
      <c r="R819" s="172">
        <f>_xlfn.CEILING.MATH(SUM(I819:P819)*Q819)</f>
        <v/>
      </c>
      <c r="S819" s="173">
        <f>IF(S$3="YES",$R819*S$4/100,0)</f>
        <v/>
      </c>
      <c r="T819" s="173">
        <f>IF(T$3="YES",$R819*T$4/100,0)</f>
        <v/>
      </c>
      <c r="U819" s="173">
        <f>IF(U$3="YES",$R819*U$4/100,0)</f>
        <v/>
      </c>
      <c r="V819" s="173">
        <f>IF(V$3="YES",$R819*V$4/100,0)</f>
        <v/>
      </c>
      <c r="W819" s="173">
        <f>IF(W$3="YES",$R819*W$4/100,0)</f>
        <v/>
      </c>
      <c r="X819" s="173">
        <f>IF(X$3="YES",$R819*X$4/100,0)</f>
        <v/>
      </c>
      <c r="Y819" s="173">
        <f>IF(Y$3="YES",$R819*Y$4/100,0)</f>
        <v/>
      </c>
      <c r="Z819" s="173">
        <f>IF(Z$3="YES",$R819*Z$4/100,0)</f>
        <v/>
      </c>
      <c r="AA819" s="173">
        <f>IF(AA$3="YES",$R819*AA$4/100,0)</f>
        <v/>
      </c>
      <c r="AB819" s="173">
        <f>IF(AB$3="YES",$R819*AB$4/100,0)</f>
        <v/>
      </c>
      <c r="AC819" s="173">
        <f>$R819*AC$4/100</f>
        <v/>
      </c>
      <c r="AD819" s="172">
        <f>SUM(S819:AC819)</f>
        <v/>
      </c>
      <c r="AE819" s="172">
        <f>R819+AD819</f>
        <v/>
      </c>
      <c r="AF819" s="172">
        <f>IF(E819="Make",AE819,AE819/2)</f>
        <v/>
      </c>
      <c r="AG819" s="172">
        <f>((AF819-MOD(AF819,8))/8)+(IF(MOD(AF819,8)=0,0,IF(MOD(AF819,8)&gt;4,1,0.5)))</f>
        <v/>
      </c>
      <c r="AH819" s="174" t="n">
        <v>0</v>
      </c>
      <c r="AI819" s="174" t="n">
        <v>0</v>
      </c>
      <c r="AJ819" s="175" t="n">
        <v>0</v>
      </c>
      <c r="AK819" s="47" t="n"/>
    </row>
    <row r="820" ht="15" customHeight="1">
      <c r="A820" s="83" t="n"/>
      <c r="B820" s="49" t="n"/>
      <c r="C820" s="49" t="n"/>
      <c r="D820" s="49" t="n"/>
      <c r="E820" s="43" t="n"/>
      <c r="F820" s="43" t="n"/>
      <c r="G820" s="44" t="n"/>
      <c r="H820" s="45" t="n"/>
      <c r="I820" s="171" t="n"/>
      <c r="J820" s="171" t="n"/>
      <c r="K820" s="171" t="n"/>
      <c r="L820" s="171" t="n"/>
      <c r="M820" s="171" t="n"/>
      <c r="N820" s="171" t="n"/>
      <c r="O820" s="171" t="n"/>
      <c r="P820" s="171" t="n"/>
      <c r="Q820" s="171" t="n"/>
      <c r="R820" s="172">
        <f>_xlfn.CEILING.MATH(SUM(I820:P820)*Q820)</f>
        <v/>
      </c>
      <c r="S820" s="173">
        <f>IF(S$3="YES",$R820*S$4/100,0)</f>
        <v/>
      </c>
      <c r="T820" s="173">
        <f>IF(T$3="YES",$R820*T$4/100,0)</f>
        <v/>
      </c>
      <c r="U820" s="173">
        <f>IF(U$3="YES",$R820*U$4/100,0)</f>
        <v/>
      </c>
      <c r="V820" s="173">
        <f>IF(V$3="YES",$R820*V$4/100,0)</f>
        <v/>
      </c>
      <c r="W820" s="173">
        <f>IF(W$3="YES",$R820*W$4/100,0)</f>
        <v/>
      </c>
      <c r="X820" s="173">
        <f>IF(X$3="YES",$R820*X$4/100,0)</f>
        <v/>
      </c>
      <c r="Y820" s="173">
        <f>IF(Y$3="YES",$R820*Y$4/100,0)</f>
        <v/>
      </c>
      <c r="Z820" s="173">
        <f>IF(Z$3="YES",$R820*Z$4/100,0)</f>
        <v/>
      </c>
      <c r="AA820" s="173">
        <f>IF(AA$3="YES",$R820*AA$4/100,0)</f>
        <v/>
      </c>
      <c r="AB820" s="173">
        <f>IF(AB$3="YES",$R820*AB$4/100,0)</f>
        <v/>
      </c>
      <c r="AC820" s="173">
        <f>$R820*AC$4/100</f>
        <v/>
      </c>
      <c r="AD820" s="172">
        <f>SUM(S820:AC820)</f>
        <v/>
      </c>
      <c r="AE820" s="172">
        <f>R820+AD820</f>
        <v/>
      </c>
      <c r="AF820" s="172">
        <f>IF(E820="Make",AE820,AE820/2)</f>
        <v/>
      </c>
      <c r="AG820" s="172">
        <f>((AF820-MOD(AF820,8))/8)+(IF(MOD(AF820,8)=0,0,IF(MOD(AF820,8)&gt;4,1,0.5)))</f>
        <v/>
      </c>
      <c r="AH820" s="174" t="n">
        <v>0</v>
      </c>
      <c r="AI820" s="174" t="n">
        <v>0</v>
      </c>
      <c r="AJ820" s="175" t="n">
        <v>0</v>
      </c>
      <c r="AK820" s="47" t="n"/>
    </row>
    <row r="821" ht="15" customHeight="1">
      <c r="A821" s="83" t="n"/>
      <c r="B821" s="49" t="n"/>
      <c r="C821" s="49" t="n"/>
      <c r="D821" s="49" t="n"/>
      <c r="E821" s="43" t="n"/>
      <c r="F821" s="43" t="n"/>
      <c r="G821" s="44" t="n"/>
      <c r="H821" s="45" t="n"/>
      <c r="I821" s="171" t="n"/>
      <c r="J821" s="171" t="n"/>
      <c r="K821" s="171" t="n"/>
      <c r="L821" s="171" t="n"/>
      <c r="M821" s="171" t="n"/>
      <c r="N821" s="171" t="n"/>
      <c r="O821" s="171" t="n"/>
      <c r="P821" s="171" t="n"/>
      <c r="Q821" s="171" t="n"/>
      <c r="R821" s="172">
        <f>_xlfn.CEILING.MATH(SUM(I821:P821)*Q821)</f>
        <v/>
      </c>
      <c r="S821" s="173">
        <f>IF(S$3="YES",$R821*S$4/100,0)</f>
        <v/>
      </c>
      <c r="T821" s="173">
        <f>IF(T$3="YES",$R821*T$4/100,0)</f>
        <v/>
      </c>
      <c r="U821" s="173">
        <f>IF(U$3="YES",$R821*U$4/100,0)</f>
        <v/>
      </c>
      <c r="V821" s="173">
        <f>IF(V$3="YES",$R821*V$4/100,0)</f>
        <v/>
      </c>
      <c r="W821" s="173">
        <f>IF(W$3="YES",$R821*W$4/100,0)</f>
        <v/>
      </c>
      <c r="X821" s="173">
        <f>IF(X$3="YES",$R821*X$4/100,0)</f>
        <v/>
      </c>
      <c r="Y821" s="173">
        <f>IF(Y$3="YES",$R821*Y$4/100,0)</f>
        <v/>
      </c>
      <c r="Z821" s="173">
        <f>IF(Z$3="YES",$R821*Z$4/100,0)</f>
        <v/>
      </c>
      <c r="AA821" s="173">
        <f>IF(AA$3="YES",$R821*AA$4/100,0)</f>
        <v/>
      </c>
      <c r="AB821" s="173">
        <f>IF(AB$3="YES",$R821*AB$4/100,0)</f>
        <v/>
      </c>
      <c r="AC821" s="173">
        <f>$R821*AC$4/100</f>
        <v/>
      </c>
      <c r="AD821" s="172">
        <f>SUM(S821:AC821)</f>
        <v/>
      </c>
      <c r="AE821" s="172">
        <f>R821+AD821</f>
        <v/>
      </c>
      <c r="AF821" s="172">
        <f>IF(E821="Make",AE821,AE821/2)</f>
        <v/>
      </c>
      <c r="AG821" s="172">
        <f>((AF821-MOD(AF821,8))/8)+(IF(MOD(AF821,8)=0,0,IF(MOD(AF821,8)&gt;4,1,0.5)))</f>
        <v/>
      </c>
      <c r="AH821" s="174" t="n">
        <v>0</v>
      </c>
      <c r="AI821" s="174" t="n">
        <v>0</v>
      </c>
      <c r="AJ821" s="175" t="n">
        <v>0</v>
      </c>
      <c r="AK821" s="47" t="n"/>
    </row>
    <row r="822" ht="15" customHeight="1">
      <c r="A822" s="83" t="n"/>
      <c r="B822" s="49" t="n"/>
      <c r="C822" s="49" t="n"/>
      <c r="D822" s="49" t="n"/>
      <c r="E822" s="43" t="n"/>
      <c r="F822" s="43" t="n"/>
      <c r="G822" s="44" t="n"/>
      <c r="H822" s="45" t="n"/>
      <c r="I822" s="171" t="n"/>
      <c r="J822" s="171" t="n"/>
      <c r="K822" s="171" t="n"/>
      <c r="L822" s="171" t="n"/>
      <c r="M822" s="171" t="n"/>
      <c r="N822" s="171" t="n"/>
      <c r="O822" s="171" t="n"/>
      <c r="P822" s="171" t="n"/>
      <c r="Q822" s="171" t="n"/>
      <c r="R822" s="172">
        <f>_xlfn.CEILING.MATH(SUM(I822:P822)*Q822)</f>
        <v/>
      </c>
      <c r="S822" s="173">
        <f>IF(S$3="YES",$R822*S$4/100,0)</f>
        <v/>
      </c>
      <c r="T822" s="173">
        <f>IF(T$3="YES",$R822*T$4/100,0)</f>
        <v/>
      </c>
      <c r="U822" s="173">
        <f>IF(U$3="YES",$R822*U$4/100,0)</f>
        <v/>
      </c>
      <c r="V822" s="173">
        <f>IF(V$3="YES",$R822*V$4/100,0)</f>
        <v/>
      </c>
      <c r="W822" s="173">
        <f>IF(W$3="YES",$R822*W$4/100,0)</f>
        <v/>
      </c>
      <c r="X822" s="173">
        <f>IF(X$3="YES",$R822*X$4/100,0)</f>
        <v/>
      </c>
      <c r="Y822" s="173">
        <f>IF(Y$3="YES",$R822*Y$4/100,0)</f>
        <v/>
      </c>
      <c r="Z822" s="173">
        <f>IF(Z$3="YES",$R822*Z$4/100,0)</f>
        <v/>
      </c>
      <c r="AA822" s="173">
        <f>IF(AA$3="YES",$R822*AA$4/100,0)</f>
        <v/>
      </c>
      <c r="AB822" s="173">
        <f>IF(AB$3="YES",$R822*AB$4/100,0)</f>
        <v/>
      </c>
      <c r="AC822" s="173">
        <f>$R822*AC$4/100</f>
        <v/>
      </c>
      <c r="AD822" s="172">
        <f>SUM(S822:AC822)</f>
        <v/>
      </c>
      <c r="AE822" s="172">
        <f>R822+AD822</f>
        <v/>
      </c>
      <c r="AF822" s="172">
        <f>IF(E822="Make",AE822,AE822/2)</f>
        <v/>
      </c>
      <c r="AG822" s="172">
        <f>((AF822-MOD(AF822,8))/8)+(IF(MOD(AF822,8)=0,0,IF(MOD(AF822,8)&gt;4,1,0.5)))</f>
        <v/>
      </c>
      <c r="AH822" s="174" t="n">
        <v>0</v>
      </c>
      <c r="AI822" s="174" t="n">
        <v>0</v>
      </c>
      <c r="AJ822" s="175" t="n">
        <v>0</v>
      </c>
      <c r="AK822" s="47" t="n"/>
    </row>
    <row r="823" ht="15" customHeight="1">
      <c r="A823" s="83" t="n"/>
      <c r="B823" s="49" t="n"/>
      <c r="C823" s="49" t="n"/>
      <c r="D823" s="49" t="n"/>
      <c r="E823" s="43" t="n"/>
      <c r="F823" s="43" t="n"/>
      <c r="G823" s="44" t="n"/>
      <c r="H823" s="45" t="n"/>
      <c r="I823" s="171" t="n"/>
      <c r="J823" s="171" t="n"/>
      <c r="K823" s="171" t="n"/>
      <c r="L823" s="171" t="n"/>
      <c r="M823" s="171" t="n"/>
      <c r="N823" s="171" t="n"/>
      <c r="O823" s="171" t="n"/>
      <c r="P823" s="171" t="n"/>
      <c r="Q823" s="171" t="n"/>
      <c r="R823" s="172">
        <f>_xlfn.CEILING.MATH(SUM(I823:P823)*Q823)</f>
        <v/>
      </c>
      <c r="S823" s="173">
        <f>IF(S$3="YES",$R823*S$4/100,0)</f>
        <v/>
      </c>
      <c r="T823" s="173">
        <f>IF(T$3="YES",$R823*T$4/100,0)</f>
        <v/>
      </c>
      <c r="U823" s="173">
        <f>IF(U$3="YES",$R823*U$4/100,0)</f>
        <v/>
      </c>
      <c r="V823" s="173">
        <f>IF(V$3="YES",$R823*V$4/100,0)</f>
        <v/>
      </c>
      <c r="W823" s="173">
        <f>IF(W$3="YES",$R823*W$4/100,0)</f>
        <v/>
      </c>
      <c r="X823" s="173">
        <f>IF(X$3="YES",$R823*X$4/100,0)</f>
        <v/>
      </c>
      <c r="Y823" s="173">
        <f>IF(Y$3="YES",$R823*Y$4/100,0)</f>
        <v/>
      </c>
      <c r="Z823" s="173">
        <f>IF(Z$3="YES",$R823*Z$4/100,0)</f>
        <v/>
      </c>
      <c r="AA823" s="173">
        <f>IF(AA$3="YES",$R823*AA$4/100,0)</f>
        <v/>
      </c>
      <c r="AB823" s="173">
        <f>IF(AB$3="YES",$R823*AB$4/100,0)</f>
        <v/>
      </c>
      <c r="AC823" s="173">
        <f>$R823*AC$4/100</f>
        <v/>
      </c>
      <c r="AD823" s="172">
        <f>SUM(S823:AC823)</f>
        <v/>
      </c>
      <c r="AE823" s="172">
        <f>R823+AD823</f>
        <v/>
      </c>
      <c r="AF823" s="172">
        <f>IF(E823="Make",AE823,AE823/2)</f>
        <v/>
      </c>
      <c r="AG823" s="172">
        <f>((AF823-MOD(AF823,8))/8)+(IF(MOD(AF823,8)=0,0,IF(MOD(AF823,8)&gt;4,1,0.5)))</f>
        <v/>
      </c>
      <c r="AH823" s="174" t="n">
        <v>0</v>
      </c>
      <c r="AI823" s="174" t="n">
        <v>0</v>
      </c>
      <c r="AJ823" s="175" t="n">
        <v>0</v>
      </c>
      <c r="AK823" s="47" t="n"/>
    </row>
    <row r="824" ht="15" customHeight="1">
      <c r="A824" s="83" t="n"/>
      <c r="B824" s="49" t="n"/>
      <c r="C824" s="49" t="n"/>
      <c r="D824" s="49" t="n"/>
      <c r="E824" s="43" t="n"/>
      <c r="F824" s="43" t="n"/>
      <c r="G824" s="44" t="n"/>
      <c r="H824" s="45" t="n"/>
      <c r="I824" s="171" t="n"/>
      <c r="J824" s="171" t="n"/>
      <c r="K824" s="171" t="n"/>
      <c r="L824" s="171" t="n"/>
      <c r="M824" s="171" t="n"/>
      <c r="N824" s="171" t="n"/>
      <c r="O824" s="171" t="n"/>
      <c r="P824" s="171" t="n"/>
      <c r="Q824" s="171" t="n"/>
      <c r="R824" s="172">
        <f>_xlfn.CEILING.MATH(SUM(I824:P824)*Q824)</f>
        <v/>
      </c>
      <c r="S824" s="173">
        <f>IF(S$3="YES",$R824*S$4/100,0)</f>
        <v/>
      </c>
      <c r="T824" s="173">
        <f>IF(T$3="YES",$R824*T$4/100,0)</f>
        <v/>
      </c>
      <c r="U824" s="173">
        <f>IF(U$3="YES",$R824*U$4/100,0)</f>
        <v/>
      </c>
      <c r="V824" s="173">
        <f>IF(V$3="YES",$R824*V$4/100,0)</f>
        <v/>
      </c>
      <c r="W824" s="173">
        <f>IF(W$3="YES",$R824*W$4/100,0)</f>
        <v/>
      </c>
      <c r="X824" s="173">
        <f>IF(X$3="YES",$R824*X$4/100,0)</f>
        <v/>
      </c>
      <c r="Y824" s="173">
        <f>IF(Y$3="YES",$R824*Y$4/100,0)</f>
        <v/>
      </c>
      <c r="Z824" s="173">
        <f>IF(Z$3="YES",$R824*Z$4/100,0)</f>
        <v/>
      </c>
      <c r="AA824" s="173">
        <f>IF(AA$3="YES",$R824*AA$4/100,0)</f>
        <v/>
      </c>
      <c r="AB824" s="173">
        <f>IF(AB$3="YES",$R824*AB$4/100,0)</f>
        <v/>
      </c>
      <c r="AC824" s="173">
        <f>$R824*AC$4/100</f>
        <v/>
      </c>
      <c r="AD824" s="172">
        <f>SUM(S824:AC824)</f>
        <v/>
      </c>
      <c r="AE824" s="172">
        <f>R824+AD824</f>
        <v/>
      </c>
      <c r="AF824" s="172">
        <f>IF(E824="Make",AE824,AE824/2)</f>
        <v/>
      </c>
      <c r="AG824" s="172">
        <f>((AF824-MOD(AF824,8))/8)+(IF(MOD(AF824,8)=0,0,IF(MOD(AF824,8)&gt;4,1,0.5)))</f>
        <v/>
      </c>
      <c r="AH824" s="174" t="n">
        <v>0</v>
      </c>
      <c r="AI824" s="174" t="n">
        <v>0</v>
      </c>
      <c r="AJ824" s="175" t="n">
        <v>0</v>
      </c>
      <c r="AK824" s="47" t="n"/>
    </row>
    <row r="825" ht="15" customHeight="1">
      <c r="A825" s="83" t="n"/>
      <c r="B825" s="49" t="n"/>
      <c r="C825" s="49" t="n"/>
      <c r="D825" s="49" t="n"/>
      <c r="E825" s="43" t="n"/>
      <c r="F825" s="43" t="n"/>
      <c r="G825" s="44" t="n"/>
      <c r="H825" s="45" t="n"/>
      <c r="I825" s="171" t="n"/>
      <c r="J825" s="171" t="n"/>
      <c r="K825" s="171" t="n"/>
      <c r="L825" s="171" t="n"/>
      <c r="M825" s="171" t="n"/>
      <c r="N825" s="171" t="n"/>
      <c r="O825" s="171" t="n"/>
      <c r="P825" s="171" t="n"/>
      <c r="Q825" s="171" t="n"/>
      <c r="R825" s="172">
        <f>_xlfn.CEILING.MATH(SUM(I825:P825)*Q825)</f>
        <v/>
      </c>
      <c r="S825" s="173">
        <f>IF(S$3="YES",$R825*S$4/100,0)</f>
        <v/>
      </c>
      <c r="T825" s="173">
        <f>IF(T$3="YES",$R825*T$4/100,0)</f>
        <v/>
      </c>
      <c r="U825" s="173">
        <f>IF(U$3="YES",$R825*U$4/100,0)</f>
        <v/>
      </c>
      <c r="V825" s="173">
        <f>IF(V$3="YES",$R825*V$4/100,0)</f>
        <v/>
      </c>
      <c r="W825" s="173">
        <f>IF(W$3="YES",$R825*W$4/100,0)</f>
        <v/>
      </c>
      <c r="X825" s="173">
        <f>IF(X$3="YES",$R825*X$4/100,0)</f>
        <v/>
      </c>
      <c r="Y825" s="173">
        <f>IF(Y$3="YES",$R825*Y$4/100,0)</f>
        <v/>
      </c>
      <c r="Z825" s="173">
        <f>IF(Z$3="YES",$R825*Z$4/100,0)</f>
        <v/>
      </c>
      <c r="AA825" s="173">
        <f>IF(AA$3="YES",$R825*AA$4/100,0)</f>
        <v/>
      </c>
      <c r="AB825" s="173">
        <f>IF(AB$3="YES",$R825*AB$4/100,0)</f>
        <v/>
      </c>
      <c r="AC825" s="173">
        <f>$R825*AC$4/100</f>
        <v/>
      </c>
      <c r="AD825" s="172">
        <f>SUM(S825:AC825)</f>
        <v/>
      </c>
      <c r="AE825" s="172">
        <f>R825+AD825</f>
        <v/>
      </c>
      <c r="AF825" s="172">
        <f>IF(E825="Make",AE825,AE825/2)</f>
        <v/>
      </c>
      <c r="AG825" s="172">
        <f>((AF825-MOD(AF825,8))/8)+(IF(MOD(AF825,8)=0,0,IF(MOD(AF825,8)&gt;4,1,0.5)))</f>
        <v/>
      </c>
      <c r="AH825" s="174" t="n">
        <v>0</v>
      </c>
      <c r="AI825" s="174" t="n">
        <v>0</v>
      </c>
      <c r="AJ825" s="175" t="n">
        <v>0</v>
      </c>
      <c r="AK825" s="47" t="n"/>
    </row>
    <row r="826" ht="15" customHeight="1">
      <c r="A826" s="83" t="n"/>
      <c r="B826" s="49" t="n"/>
      <c r="C826" s="49" t="n"/>
      <c r="D826" s="49" t="n"/>
      <c r="E826" s="43" t="n"/>
      <c r="F826" s="43" t="n"/>
      <c r="G826" s="44" t="n"/>
      <c r="H826" s="45" t="n"/>
      <c r="I826" s="171" t="n"/>
      <c r="J826" s="171" t="n"/>
      <c r="K826" s="171" t="n"/>
      <c r="L826" s="171" t="n"/>
      <c r="M826" s="171" t="n"/>
      <c r="N826" s="171" t="n"/>
      <c r="O826" s="171" t="n"/>
      <c r="P826" s="171" t="n"/>
      <c r="Q826" s="171" t="n"/>
      <c r="R826" s="172">
        <f>_xlfn.CEILING.MATH(SUM(I826:P826)*Q826)</f>
        <v/>
      </c>
      <c r="S826" s="173">
        <f>IF(S$3="YES",$R826*S$4/100,0)</f>
        <v/>
      </c>
      <c r="T826" s="173">
        <f>IF(T$3="YES",$R826*T$4/100,0)</f>
        <v/>
      </c>
      <c r="U826" s="173">
        <f>IF(U$3="YES",$R826*U$4/100,0)</f>
        <v/>
      </c>
      <c r="V826" s="173">
        <f>IF(V$3="YES",$R826*V$4/100,0)</f>
        <v/>
      </c>
      <c r="W826" s="173">
        <f>IF(W$3="YES",$R826*W$4/100,0)</f>
        <v/>
      </c>
      <c r="X826" s="173">
        <f>IF(X$3="YES",$R826*X$4/100,0)</f>
        <v/>
      </c>
      <c r="Y826" s="173">
        <f>IF(Y$3="YES",$R826*Y$4/100,0)</f>
        <v/>
      </c>
      <c r="Z826" s="173">
        <f>IF(Z$3="YES",$R826*Z$4/100,0)</f>
        <v/>
      </c>
      <c r="AA826" s="173">
        <f>IF(AA$3="YES",$R826*AA$4/100,0)</f>
        <v/>
      </c>
      <c r="AB826" s="173">
        <f>IF(AB$3="YES",$R826*AB$4/100,0)</f>
        <v/>
      </c>
      <c r="AC826" s="173">
        <f>$R826*AC$4/100</f>
        <v/>
      </c>
      <c r="AD826" s="172">
        <f>SUM(S826:AC826)</f>
        <v/>
      </c>
      <c r="AE826" s="172">
        <f>R826+AD826</f>
        <v/>
      </c>
      <c r="AF826" s="172">
        <f>IF(E826="Make",AE826,AE826/2)</f>
        <v/>
      </c>
      <c r="AG826" s="172">
        <f>((AF826-MOD(AF826,8))/8)+(IF(MOD(AF826,8)=0,0,IF(MOD(AF826,8)&gt;4,1,0.5)))</f>
        <v/>
      </c>
      <c r="AH826" s="174" t="n">
        <v>0</v>
      </c>
      <c r="AI826" s="174" t="n">
        <v>0</v>
      </c>
      <c r="AJ826" s="175" t="n">
        <v>0</v>
      </c>
      <c r="AK826" s="47" t="n"/>
    </row>
    <row r="827" ht="15" customHeight="1">
      <c r="A827" s="83" t="n"/>
      <c r="B827" s="49" t="n"/>
      <c r="C827" s="49" t="n"/>
      <c r="D827" s="49" t="n"/>
      <c r="E827" s="43" t="n"/>
      <c r="F827" s="43" t="n"/>
      <c r="G827" s="44" t="n"/>
      <c r="H827" s="45" t="n"/>
      <c r="I827" s="171" t="n"/>
      <c r="J827" s="171" t="n"/>
      <c r="K827" s="171" t="n"/>
      <c r="L827" s="171" t="n"/>
      <c r="M827" s="171" t="n"/>
      <c r="N827" s="171" t="n"/>
      <c r="O827" s="171" t="n"/>
      <c r="P827" s="171" t="n"/>
      <c r="Q827" s="171" t="n"/>
      <c r="R827" s="172">
        <f>_xlfn.CEILING.MATH(SUM(I827:P827)*Q827)</f>
        <v/>
      </c>
      <c r="S827" s="173">
        <f>IF(S$3="YES",$R827*S$4/100,0)</f>
        <v/>
      </c>
      <c r="T827" s="173">
        <f>IF(T$3="YES",$R827*T$4/100,0)</f>
        <v/>
      </c>
      <c r="U827" s="173">
        <f>IF(U$3="YES",$R827*U$4/100,0)</f>
        <v/>
      </c>
      <c r="V827" s="173">
        <f>IF(V$3="YES",$R827*V$4/100,0)</f>
        <v/>
      </c>
      <c r="W827" s="173">
        <f>IF(W$3="YES",$R827*W$4/100,0)</f>
        <v/>
      </c>
      <c r="X827" s="173">
        <f>IF(X$3="YES",$R827*X$4/100,0)</f>
        <v/>
      </c>
      <c r="Y827" s="173">
        <f>IF(Y$3="YES",$R827*Y$4/100,0)</f>
        <v/>
      </c>
      <c r="Z827" s="173">
        <f>IF(Z$3="YES",$R827*Z$4/100,0)</f>
        <v/>
      </c>
      <c r="AA827" s="173">
        <f>IF(AA$3="YES",$R827*AA$4/100,0)</f>
        <v/>
      </c>
      <c r="AB827" s="173">
        <f>IF(AB$3="YES",$R827*AB$4/100,0)</f>
        <v/>
      </c>
      <c r="AC827" s="173">
        <f>$R827*AC$4/100</f>
        <v/>
      </c>
      <c r="AD827" s="172">
        <f>SUM(S827:AC827)</f>
        <v/>
      </c>
      <c r="AE827" s="172">
        <f>R827+AD827</f>
        <v/>
      </c>
      <c r="AF827" s="172">
        <f>IF(E827="Make",AE827,AE827/2)</f>
        <v/>
      </c>
      <c r="AG827" s="172">
        <f>((AF827-MOD(AF827,8))/8)+(IF(MOD(AF827,8)=0,0,IF(MOD(AF827,8)&gt;4,1,0.5)))</f>
        <v/>
      </c>
      <c r="AH827" s="174" t="n">
        <v>0</v>
      </c>
      <c r="AI827" s="174" t="n">
        <v>0</v>
      </c>
      <c r="AJ827" s="175" t="n">
        <v>0</v>
      </c>
      <c r="AK827" s="47" t="n"/>
    </row>
    <row r="828" ht="15" customHeight="1">
      <c r="A828" s="83" t="n"/>
      <c r="B828" s="49" t="n"/>
      <c r="C828" s="49" t="n"/>
      <c r="D828" s="49" t="n"/>
      <c r="E828" s="43" t="n"/>
      <c r="F828" s="43" t="n"/>
      <c r="G828" s="44" t="n"/>
      <c r="H828" s="45" t="n"/>
      <c r="I828" s="171" t="n"/>
      <c r="J828" s="171" t="n"/>
      <c r="K828" s="171" t="n"/>
      <c r="L828" s="171" t="n"/>
      <c r="M828" s="171" t="n"/>
      <c r="N828" s="171" t="n"/>
      <c r="O828" s="171" t="n"/>
      <c r="P828" s="171" t="n"/>
      <c r="Q828" s="171" t="n"/>
      <c r="R828" s="172">
        <f>_xlfn.CEILING.MATH(SUM(I828:P828)*Q828)</f>
        <v/>
      </c>
      <c r="S828" s="173">
        <f>IF(S$3="YES",$R828*S$4/100,0)</f>
        <v/>
      </c>
      <c r="T828" s="173">
        <f>IF(T$3="YES",$R828*T$4/100,0)</f>
        <v/>
      </c>
      <c r="U828" s="173">
        <f>IF(U$3="YES",$R828*U$4/100,0)</f>
        <v/>
      </c>
      <c r="V828" s="173">
        <f>IF(V$3="YES",$R828*V$4/100,0)</f>
        <v/>
      </c>
      <c r="W828" s="173">
        <f>IF(W$3="YES",$R828*W$4/100,0)</f>
        <v/>
      </c>
      <c r="X828" s="173">
        <f>IF(X$3="YES",$R828*X$4/100,0)</f>
        <v/>
      </c>
      <c r="Y828" s="173">
        <f>IF(Y$3="YES",$R828*Y$4/100,0)</f>
        <v/>
      </c>
      <c r="Z828" s="173">
        <f>IF(Z$3="YES",$R828*Z$4/100,0)</f>
        <v/>
      </c>
      <c r="AA828" s="173">
        <f>IF(AA$3="YES",$R828*AA$4/100,0)</f>
        <v/>
      </c>
      <c r="AB828" s="173">
        <f>IF(AB$3="YES",$R828*AB$4/100,0)</f>
        <v/>
      </c>
      <c r="AC828" s="173">
        <f>$R828*AC$4/100</f>
        <v/>
      </c>
      <c r="AD828" s="172">
        <f>SUM(S828:AC828)</f>
        <v/>
      </c>
      <c r="AE828" s="172">
        <f>R828+AD828</f>
        <v/>
      </c>
      <c r="AF828" s="172">
        <f>IF(E828="Make",AE828,AE828/2)</f>
        <v/>
      </c>
      <c r="AG828" s="172">
        <f>((AF828-MOD(AF828,8))/8)+(IF(MOD(AF828,8)=0,0,IF(MOD(AF828,8)&gt;4,1,0.5)))</f>
        <v/>
      </c>
      <c r="AH828" s="174" t="n">
        <v>0</v>
      </c>
      <c r="AI828" s="174" t="n">
        <v>0</v>
      </c>
      <c r="AJ828" s="175" t="n">
        <v>0</v>
      </c>
      <c r="AK828" s="47" t="n"/>
    </row>
    <row r="829" ht="15" customHeight="1">
      <c r="A829" s="83" t="n"/>
      <c r="B829" s="49" t="n"/>
      <c r="C829" s="49" t="n"/>
      <c r="D829" s="49" t="n"/>
      <c r="E829" s="43" t="n"/>
      <c r="F829" s="43" t="n"/>
      <c r="G829" s="44" t="n"/>
      <c r="H829" s="45" t="n"/>
      <c r="I829" s="171" t="n"/>
      <c r="J829" s="171" t="n"/>
      <c r="K829" s="171" t="n"/>
      <c r="L829" s="171" t="n"/>
      <c r="M829" s="171" t="n"/>
      <c r="N829" s="171" t="n"/>
      <c r="O829" s="171" t="n"/>
      <c r="P829" s="171" t="n"/>
      <c r="Q829" s="171" t="n"/>
      <c r="R829" s="172">
        <f>_xlfn.CEILING.MATH(SUM(I829:P829)*Q829)</f>
        <v/>
      </c>
      <c r="S829" s="173">
        <f>IF(S$3="YES",$R829*S$4/100,0)</f>
        <v/>
      </c>
      <c r="T829" s="173">
        <f>IF(T$3="YES",$R829*T$4/100,0)</f>
        <v/>
      </c>
      <c r="U829" s="173">
        <f>IF(U$3="YES",$R829*U$4/100,0)</f>
        <v/>
      </c>
      <c r="V829" s="173">
        <f>IF(V$3="YES",$R829*V$4/100,0)</f>
        <v/>
      </c>
      <c r="W829" s="173">
        <f>IF(W$3="YES",$R829*W$4/100,0)</f>
        <v/>
      </c>
      <c r="X829" s="173">
        <f>IF(X$3="YES",$R829*X$4/100,0)</f>
        <v/>
      </c>
      <c r="Y829" s="173">
        <f>IF(Y$3="YES",$R829*Y$4/100,0)</f>
        <v/>
      </c>
      <c r="Z829" s="173">
        <f>IF(Z$3="YES",$R829*Z$4/100,0)</f>
        <v/>
      </c>
      <c r="AA829" s="173">
        <f>IF(AA$3="YES",$R829*AA$4/100,0)</f>
        <v/>
      </c>
      <c r="AB829" s="173">
        <f>IF(AB$3="YES",$R829*AB$4/100,0)</f>
        <v/>
      </c>
      <c r="AC829" s="173">
        <f>$R829*AC$4/100</f>
        <v/>
      </c>
      <c r="AD829" s="172">
        <f>SUM(S829:AC829)</f>
        <v/>
      </c>
      <c r="AE829" s="172">
        <f>R829+AD829</f>
        <v/>
      </c>
      <c r="AF829" s="172">
        <f>IF(E829="Make",AE829,AE829/2)</f>
        <v/>
      </c>
      <c r="AG829" s="172">
        <f>((AF829-MOD(AF829,8))/8)+(IF(MOD(AF829,8)=0,0,IF(MOD(AF829,8)&gt;4,1,0.5)))</f>
        <v/>
      </c>
      <c r="AH829" s="174" t="n">
        <v>0</v>
      </c>
      <c r="AI829" s="174" t="n">
        <v>0</v>
      </c>
      <c r="AJ829" s="175" t="n">
        <v>0</v>
      </c>
      <c r="AK829" s="47" t="n"/>
    </row>
    <row r="830" ht="15" customHeight="1">
      <c r="A830" s="83" t="n"/>
      <c r="B830" s="49" t="n"/>
      <c r="C830" s="49" t="n"/>
      <c r="D830" s="49" t="n"/>
      <c r="E830" s="43" t="n"/>
      <c r="F830" s="43" t="n"/>
      <c r="G830" s="44" t="n"/>
      <c r="H830" s="45" t="n"/>
      <c r="I830" s="171" t="n"/>
      <c r="J830" s="171" t="n"/>
      <c r="K830" s="171" t="n"/>
      <c r="L830" s="171" t="n"/>
      <c r="M830" s="171" t="n"/>
      <c r="N830" s="171" t="n"/>
      <c r="O830" s="171" t="n"/>
      <c r="P830" s="171" t="n"/>
      <c r="Q830" s="171" t="n"/>
      <c r="R830" s="172">
        <f>_xlfn.CEILING.MATH(SUM(I830:P830)*Q830)</f>
        <v/>
      </c>
      <c r="S830" s="173">
        <f>IF(S$3="YES",$R830*S$4/100,0)</f>
        <v/>
      </c>
      <c r="T830" s="173">
        <f>IF(T$3="YES",$R830*T$4/100,0)</f>
        <v/>
      </c>
      <c r="U830" s="173">
        <f>IF(U$3="YES",$R830*U$4/100,0)</f>
        <v/>
      </c>
      <c r="V830" s="173">
        <f>IF(V$3="YES",$R830*V$4/100,0)</f>
        <v/>
      </c>
      <c r="W830" s="173">
        <f>IF(W$3="YES",$R830*W$4/100,0)</f>
        <v/>
      </c>
      <c r="X830" s="173">
        <f>IF(X$3="YES",$R830*X$4/100,0)</f>
        <v/>
      </c>
      <c r="Y830" s="173">
        <f>IF(Y$3="YES",$R830*Y$4/100,0)</f>
        <v/>
      </c>
      <c r="Z830" s="173">
        <f>IF(Z$3="YES",$R830*Z$4/100,0)</f>
        <v/>
      </c>
      <c r="AA830" s="173">
        <f>IF(AA$3="YES",$R830*AA$4/100,0)</f>
        <v/>
      </c>
      <c r="AB830" s="173">
        <f>IF(AB$3="YES",$R830*AB$4/100,0)</f>
        <v/>
      </c>
      <c r="AC830" s="173">
        <f>$R830*AC$4/100</f>
        <v/>
      </c>
      <c r="AD830" s="172">
        <f>SUM(S830:AC830)</f>
        <v/>
      </c>
      <c r="AE830" s="172">
        <f>R830+AD830</f>
        <v/>
      </c>
      <c r="AF830" s="172">
        <f>IF(E830="Make",AE830,AE830/2)</f>
        <v/>
      </c>
      <c r="AG830" s="172">
        <f>((AF830-MOD(AF830,8))/8)+(IF(MOD(AF830,8)=0,0,IF(MOD(AF830,8)&gt;4,1,0.5)))</f>
        <v/>
      </c>
      <c r="AH830" s="174" t="n">
        <v>0</v>
      </c>
      <c r="AI830" s="174" t="n">
        <v>0</v>
      </c>
      <c r="AJ830" s="175" t="n">
        <v>0</v>
      </c>
      <c r="AK830" s="47" t="n"/>
    </row>
    <row r="831" ht="15" customHeight="1">
      <c r="A831" s="83" t="n"/>
      <c r="B831" s="49" t="n"/>
      <c r="C831" s="49" t="n"/>
      <c r="D831" s="49" t="n"/>
      <c r="E831" s="43" t="n"/>
      <c r="F831" s="43" t="n"/>
      <c r="G831" s="44" t="n"/>
      <c r="H831" s="45" t="n"/>
      <c r="I831" s="171" t="n"/>
      <c r="J831" s="171" t="n"/>
      <c r="K831" s="171" t="n"/>
      <c r="L831" s="171" t="n"/>
      <c r="M831" s="171" t="n"/>
      <c r="N831" s="171" t="n"/>
      <c r="O831" s="171" t="n"/>
      <c r="P831" s="171" t="n"/>
      <c r="Q831" s="171" t="n"/>
      <c r="R831" s="172">
        <f>_xlfn.CEILING.MATH(SUM(I831:P831)*Q831)</f>
        <v/>
      </c>
      <c r="S831" s="173">
        <f>IF(S$3="YES",$R831*S$4/100,0)</f>
        <v/>
      </c>
      <c r="T831" s="173">
        <f>IF(T$3="YES",$R831*T$4/100,0)</f>
        <v/>
      </c>
      <c r="U831" s="173">
        <f>IF(U$3="YES",$R831*U$4/100,0)</f>
        <v/>
      </c>
      <c r="V831" s="173">
        <f>IF(V$3="YES",$R831*V$4/100,0)</f>
        <v/>
      </c>
      <c r="W831" s="173">
        <f>IF(W$3="YES",$R831*W$4/100,0)</f>
        <v/>
      </c>
      <c r="X831" s="173">
        <f>IF(X$3="YES",$R831*X$4/100,0)</f>
        <v/>
      </c>
      <c r="Y831" s="173">
        <f>IF(Y$3="YES",$R831*Y$4/100,0)</f>
        <v/>
      </c>
      <c r="Z831" s="173">
        <f>IF(Z$3="YES",$R831*Z$4/100,0)</f>
        <v/>
      </c>
      <c r="AA831" s="173">
        <f>IF(AA$3="YES",$R831*AA$4/100,0)</f>
        <v/>
      </c>
      <c r="AB831" s="173">
        <f>IF(AB$3="YES",$R831*AB$4/100,0)</f>
        <v/>
      </c>
      <c r="AC831" s="173">
        <f>$R831*AC$4/100</f>
        <v/>
      </c>
      <c r="AD831" s="172">
        <f>SUM(S831:AC831)</f>
        <v/>
      </c>
      <c r="AE831" s="172">
        <f>R831+AD831</f>
        <v/>
      </c>
      <c r="AF831" s="172">
        <f>IF(E831="Make",AE831,AE831/2)</f>
        <v/>
      </c>
      <c r="AG831" s="172">
        <f>((AF831-MOD(AF831,8))/8)+(IF(MOD(AF831,8)=0,0,IF(MOD(AF831,8)&gt;4,1,0.5)))</f>
        <v/>
      </c>
      <c r="AH831" s="174" t="n">
        <v>0</v>
      </c>
      <c r="AI831" s="174" t="n">
        <v>0</v>
      </c>
      <c r="AJ831" s="175" t="n">
        <v>0</v>
      </c>
      <c r="AK831" s="47" t="n"/>
    </row>
    <row r="832" ht="15" customHeight="1">
      <c r="A832" s="83" t="n"/>
      <c r="B832" s="49" t="n"/>
      <c r="C832" s="49" t="n"/>
      <c r="D832" s="49" t="n"/>
      <c r="E832" s="43" t="n"/>
      <c r="F832" s="43" t="n"/>
      <c r="G832" s="44" t="n"/>
      <c r="H832" s="45" t="n"/>
      <c r="I832" s="171" t="n"/>
      <c r="J832" s="171" t="n"/>
      <c r="K832" s="171" t="n"/>
      <c r="L832" s="171" t="n"/>
      <c r="M832" s="171" t="n"/>
      <c r="N832" s="171" t="n"/>
      <c r="O832" s="171" t="n"/>
      <c r="P832" s="171" t="n"/>
      <c r="Q832" s="171" t="n"/>
      <c r="R832" s="172">
        <f>_xlfn.CEILING.MATH(SUM(I832:P832)*Q832)</f>
        <v/>
      </c>
      <c r="S832" s="173">
        <f>IF(S$3="YES",$R832*S$4/100,0)</f>
        <v/>
      </c>
      <c r="T832" s="173">
        <f>IF(T$3="YES",$R832*T$4/100,0)</f>
        <v/>
      </c>
      <c r="U832" s="173">
        <f>IF(U$3="YES",$R832*U$4/100,0)</f>
        <v/>
      </c>
      <c r="V832" s="173">
        <f>IF(V$3="YES",$R832*V$4/100,0)</f>
        <v/>
      </c>
      <c r="W832" s="173">
        <f>IF(W$3="YES",$R832*W$4/100,0)</f>
        <v/>
      </c>
      <c r="X832" s="173">
        <f>IF(X$3="YES",$R832*X$4/100,0)</f>
        <v/>
      </c>
      <c r="Y832" s="173">
        <f>IF(Y$3="YES",$R832*Y$4/100,0)</f>
        <v/>
      </c>
      <c r="Z832" s="173">
        <f>IF(Z$3="YES",$R832*Z$4/100,0)</f>
        <v/>
      </c>
      <c r="AA832" s="173">
        <f>IF(AA$3="YES",$R832*AA$4/100,0)</f>
        <v/>
      </c>
      <c r="AB832" s="173">
        <f>IF(AB$3="YES",$R832*AB$4/100,0)</f>
        <v/>
      </c>
      <c r="AC832" s="173">
        <f>$R832*AC$4/100</f>
        <v/>
      </c>
      <c r="AD832" s="172">
        <f>SUM(S832:AC832)</f>
        <v/>
      </c>
      <c r="AE832" s="172">
        <f>R832+AD832</f>
        <v/>
      </c>
      <c r="AF832" s="172">
        <f>IF(E832="Make",AE832,AE832/2)</f>
        <v/>
      </c>
      <c r="AG832" s="172">
        <f>((AF832-MOD(AF832,8))/8)+(IF(MOD(AF832,8)=0,0,IF(MOD(AF832,8)&gt;4,1,0.5)))</f>
        <v/>
      </c>
      <c r="AH832" s="174" t="n">
        <v>0</v>
      </c>
      <c r="AI832" s="174" t="n">
        <v>0</v>
      </c>
      <c r="AJ832" s="175" t="n">
        <v>0</v>
      </c>
      <c r="AK832" s="47" t="n"/>
    </row>
    <row r="833" ht="15" customHeight="1">
      <c r="A833" s="83" t="n"/>
      <c r="B833" s="49" t="n"/>
      <c r="C833" s="49" t="n"/>
      <c r="D833" s="49" t="n"/>
      <c r="E833" s="43" t="n"/>
      <c r="F833" s="43" t="n"/>
      <c r="G833" s="44" t="n"/>
      <c r="H833" s="45" t="n"/>
      <c r="I833" s="171" t="n"/>
      <c r="J833" s="171" t="n"/>
      <c r="K833" s="171" t="n"/>
      <c r="L833" s="171" t="n"/>
      <c r="M833" s="171" t="n"/>
      <c r="N833" s="171" t="n"/>
      <c r="O833" s="171" t="n"/>
      <c r="P833" s="171" t="n"/>
      <c r="Q833" s="171" t="n"/>
      <c r="R833" s="172">
        <f>_xlfn.CEILING.MATH(SUM(I833:P833)*Q833)</f>
        <v/>
      </c>
      <c r="S833" s="173">
        <f>IF(S$3="YES",$R833*S$4/100,0)</f>
        <v/>
      </c>
      <c r="T833" s="173">
        <f>IF(T$3="YES",$R833*T$4/100,0)</f>
        <v/>
      </c>
      <c r="U833" s="173">
        <f>IF(U$3="YES",$R833*U$4/100,0)</f>
        <v/>
      </c>
      <c r="V833" s="173">
        <f>IF(V$3="YES",$R833*V$4/100,0)</f>
        <v/>
      </c>
      <c r="W833" s="173">
        <f>IF(W$3="YES",$R833*W$4/100,0)</f>
        <v/>
      </c>
      <c r="X833" s="173">
        <f>IF(X$3="YES",$R833*X$4/100,0)</f>
        <v/>
      </c>
      <c r="Y833" s="173">
        <f>IF(Y$3="YES",$R833*Y$4/100,0)</f>
        <v/>
      </c>
      <c r="Z833" s="173">
        <f>IF(Z$3="YES",$R833*Z$4/100,0)</f>
        <v/>
      </c>
      <c r="AA833" s="173">
        <f>IF(AA$3="YES",$R833*AA$4/100,0)</f>
        <v/>
      </c>
      <c r="AB833" s="173">
        <f>IF(AB$3="YES",$R833*AB$4/100,0)</f>
        <v/>
      </c>
      <c r="AC833" s="173">
        <f>$R833*AC$4/100</f>
        <v/>
      </c>
      <c r="AD833" s="172">
        <f>SUM(S833:AC833)</f>
        <v/>
      </c>
      <c r="AE833" s="172">
        <f>R833+AD833</f>
        <v/>
      </c>
      <c r="AF833" s="172">
        <f>IF(E833="Make",AE833,AE833/2)</f>
        <v/>
      </c>
      <c r="AG833" s="172">
        <f>((AF833-MOD(AF833,8))/8)+(IF(MOD(AF833,8)=0,0,IF(MOD(AF833,8)&gt;4,1,0.5)))</f>
        <v/>
      </c>
      <c r="AH833" s="174" t="n">
        <v>0</v>
      </c>
      <c r="AI833" s="174" t="n">
        <v>0</v>
      </c>
      <c r="AJ833" s="175" t="n">
        <v>0</v>
      </c>
      <c r="AK833" s="47" t="n"/>
    </row>
    <row r="834" ht="15" customHeight="1">
      <c r="A834" s="83" t="n"/>
      <c r="B834" s="49" t="n"/>
      <c r="C834" s="49" t="n"/>
      <c r="D834" s="49" t="n"/>
      <c r="E834" s="43" t="n"/>
      <c r="F834" s="43" t="n"/>
      <c r="G834" s="44" t="n"/>
      <c r="H834" s="45" t="n"/>
      <c r="I834" s="171" t="n"/>
      <c r="J834" s="171" t="n"/>
      <c r="K834" s="171" t="n"/>
      <c r="L834" s="171" t="n"/>
      <c r="M834" s="171" t="n"/>
      <c r="N834" s="171" t="n"/>
      <c r="O834" s="171" t="n"/>
      <c r="P834" s="171" t="n"/>
      <c r="Q834" s="171" t="n"/>
      <c r="R834" s="172">
        <f>_xlfn.CEILING.MATH(SUM(I834:P834)*Q834)</f>
        <v/>
      </c>
      <c r="S834" s="173">
        <f>IF(S$3="YES",$R834*S$4/100,0)</f>
        <v/>
      </c>
      <c r="T834" s="173">
        <f>IF(T$3="YES",$R834*T$4/100,0)</f>
        <v/>
      </c>
      <c r="U834" s="173">
        <f>IF(U$3="YES",$R834*U$4/100,0)</f>
        <v/>
      </c>
      <c r="V834" s="173">
        <f>IF(V$3="YES",$R834*V$4/100,0)</f>
        <v/>
      </c>
      <c r="W834" s="173">
        <f>IF(W$3="YES",$R834*W$4/100,0)</f>
        <v/>
      </c>
      <c r="X834" s="173">
        <f>IF(X$3="YES",$R834*X$4/100,0)</f>
        <v/>
      </c>
      <c r="Y834" s="173">
        <f>IF(Y$3="YES",$R834*Y$4/100,0)</f>
        <v/>
      </c>
      <c r="Z834" s="173">
        <f>IF(Z$3="YES",$R834*Z$4/100,0)</f>
        <v/>
      </c>
      <c r="AA834" s="173">
        <f>IF(AA$3="YES",$R834*AA$4/100,0)</f>
        <v/>
      </c>
      <c r="AB834" s="173">
        <f>IF(AB$3="YES",$R834*AB$4/100,0)</f>
        <v/>
      </c>
      <c r="AC834" s="173">
        <f>$R834*AC$4/100</f>
        <v/>
      </c>
      <c r="AD834" s="172">
        <f>SUM(S834:AC834)</f>
        <v/>
      </c>
      <c r="AE834" s="172">
        <f>R834+AD834</f>
        <v/>
      </c>
      <c r="AF834" s="172">
        <f>IF(E834="Make",AE834,AE834/2)</f>
        <v/>
      </c>
      <c r="AG834" s="172">
        <f>((AF834-MOD(AF834,8))/8)+(IF(MOD(AF834,8)=0,0,IF(MOD(AF834,8)&gt;4,1,0.5)))</f>
        <v/>
      </c>
      <c r="AH834" s="174" t="n">
        <v>0</v>
      </c>
      <c r="AI834" s="174" t="n">
        <v>0</v>
      </c>
      <c r="AJ834" s="175" t="n">
        <v>0</v>
      </c>
      <c r="AK834" s="47" t="n"/>
    </row>
    <row r="835" ht="15" customHeight="1">
      <c r="A835" s="83" t="n"/>
      <c r="B835" s="49" t="n"/>
      <c r="C835" s="49" t="n"/>
      <c r="D835" s="49" t="n"/>
      <c r="E835" s="43" t="n"/>
      <c r="F835" s="43" t="n"/>
      <c r="G835" s="44" t="n"/>
      <c r="H835" s="45" t="n"/>
      <c r="I835" s="171" t="n"/>
      <c r="J835" s="171" t="n"/>
      <c r="K835" s="171" t="n"/>
      <c r="L835" s="171" t="n"/>
      <c r="M835" s="171" t="n"/>
      <c r="N835" s="171" t="n"/>
      <c r="O835" s="171" t="n"/>
      <c r="P835" s="171" t="n"/>
      <c r="Q835" s="171" t="n"/>
      <c r="R835" s="172">
        <f>_xlfn.CEILING.MATH(SUM(I835:P835)*Q835)</f>
        <v/>
      </c>
      <c r="S835" s="173">
        <f>IF(S$3="YES",$R835*S$4/100,0)</f>
        <v/>
      </c>
      <c r="T835" s="173">
        <f>IF(T$3="YES",$R835*T$4/100,0)</f>
        <v/>
      </c>
      <c r="U835" s="173">
        <f>IF(U$3="YES",$R835*U$4/100,0)</f>
        <v/>
      </c>
      <c r="V835" s="173">
        <f>IF(V$3="YES",$R835*V$4/100,0)</f>
        <v/>
      </c>
      <c r="W835" s="173">
        <f>IF(W$3="YES",$R835*W$4/100,0)</f>
        <v/>
      </c>
      <c r="X835" s="173">
        <f>IF(X$3="YES",$R835*X$4/100,0)</f>
        <v/>
      </c>
      <c r="Y835" s="173">
        <f>IF(Y$3="YES",$R835*Y$4/100,0)</f>
        <v/>
      </c>
      <c r="Z835" s="173">
        <f>IF(Z$3="YES",$R835*Z$4/100,0)</f>
        <v/>
      </c>
      <c r="AA835" s="173">
        <f>IF(AA$3="YES",$R835*AA$4/100,0)</f>
        <v/>
      </c>
      <c r="AB835" s="173">
        <f>IF(AB$3="YES",$R835*AB$4/100,0)</f>
        <v/>
      </c>
      <c r="AC835" s="173">
        <f>$R835*AC$4/100</f>
        <v/>
      </c>
      <c r="AD835" s="172">
        <f>SUM(S835:AC835)</f>
        <v/>
      </c>
      <c r="AE835" s="172">
        <f>R835+AD835</f>
        <v/>
      </c>
      <c r="AF835" s="172">
        <f>IF(E835="Make",AE835,AE835/2)</f>
        <v/>
      </c>
      <c r="AG835" s="172">
        <f>((AF835-MOD(AF835,8))/8)+(IF(MOD(AF835,8)=0,0,IF(MOD(AF835,8)&gt;4,1,0.5)))</f>
        <v/>
      </c>
      <c r="AH835" s="174" t="n">
        <v>0</v>
      </c>
      <c r="AI835" s="174" t="n">
        <v>0</v>
      </c>
      <c r="AJ835" s="175" t="n">
        <v>0</v>
      </c>
      <c r="AK835" s="47" t="n"/>
    </row>
    <row r="836" ht="15" customHeight="1">
      <c r="A836" s="83" t="n"/>
      <c r="B836" s="49" t="n"/>
      <c r="C836" s="49" t="n"/>
      <c r="D836" s="49" t="n"/>
      <c r="E836" s="43" t="n"/>
      <c r="F836" s="43" t="n"/>
      <c r="G836" s="44" t="n"/>
      <c r="H836" s="45" t="n"/>
      <c r="I836" s="171" t="n"/>
      <c r="J836" s="171" t="n"/>
      <c r="K836" s="171" t="n"/>
      <c r="L836" s="171" t="n"/>
      <c r="M836" s="171" t="n"/>
      <c r="N836" s="171" t="n"/>
      <c r="O836" s="171" t="n"/>
      <c r="P836" s="171" t="n"/>
      <c r="Q836" s="171" t="n"/>
      <c r="R836" s="172">
        <f>_xlfn.CEILING.MATH(SUM(I836:P836)*Q836)</f>
        <v/>
      </c>
      <c r="S836" s="173">
        <f>IF(S$3="YES",$R836*S$4/100,0)</f>
        <v/>
      </c>
      <c r="T836" s="173">
        <f>IF(T$3="YES",$R836*T$4/100,0)</f>
        <v/>
      </c>
      <c r="U836" s="173">
        <f>IF(U$3="YES",$R836*U$4/100,0)</f>
        <v/>
      </c>
      <c r="V836" s="173">
        <f>IF(V$3="YES",$R836*V$4/100,0)</f>
        <v/>
      </c>
      <c r="W836" s="173">
        <f>IF(W$3="YES",$R836*W$4/100,0)</f>
        <v/>
      </c>
      <c r="X836" s="173">
        <f>IF(X$3="YES",$R836*X$4/100,0)</f>
        <v/>
      </c>
      <c r="Y836" s="173">
        <f>IF(Y$3="YES",$R836*Y$4/100,0)</f>
        <v/>
      </c>
      <c r="Z836" s="173">
        <f>IF(Z$3="YES",$R836*Z$4/100,0)</f>
        <v/>
      </c>
      <c r="AA836" s="173">
        <f>IF(AA$3="YES",$R836*AA$4/100,0)</f>
        <v/>
      </c>
      <c r="AB836" s="173">
        <f>IF(AB$3="YES",$R836*AB$4/100,0)</f>
        <v/>
      </c>
      <c r="AC836" s="173">
        <f>$R836*AC$4/100</f>
        <v/>
      </c>
      <c r="AD836" s="172">
        <f>SUM(S836:AC836)</f>
        <v/>
      </c>
      <c r="AE836" s="172">
        <f>R836+AD836</f>
        <v/>
      </c>
      <c r="AF836" s="172">
        <f>IF(E836="Make",AE836,AE836/2)</f>
        <v/>
      </c>
      <c r="AG836" s="172">
        <f>((AF836-MOD(AF836,8))/8)+(IF(MOD(AF836,8)=0,0,IF(MOD(AF836,8)&gt;4,1,0.5)))</f>
        <v/>
      </c>
      <c r="AH836" s="174" t="n">
        <v>0</v>
      </c>
      <c r="AI836" s="174" t="n">
        <v>0</v>
      </c>
      <c r="AJ836" s="175" t="n">
        <v>0</v>
      </c>
      <c r="AK836" s="47" t="n"/>
    </row>
    <row r="837" ht="15" customHeight="1">
      <c r="A837" s="83" t="n"/>
      <c r="B837" s="49" t="n"/>
      <c r="C837" s="49" t="n"/>
      <c r="D837" s="49" t="n"/>
      <c r="E837" s="43" t="n"/>
      <c r="F837" s="43" t="n"/>
      <c r="G837" s="44" t="n"/>
      <c r="H837" s="45" t="n"/>
      <c r="I837" s="171" t="n"/>
      <c r="J837" s="171" t="n"/>
      <c r="K837" s="171" t="n"/>
      <c r="L837" s="171" t="n"/>
      <c r="M837" s="171" t="n"/>
      <c r="N837" s="171" t="n"/>
      <c r="O837" s="171" t="n"/>
      <c r="P837" s="171" t="n"/>
      <c r="Q837" s="171" t="n"/>
      <c r="R837" s="172">
        <f>_xlfn.CEILING.MATH(SUM(I837:P837)*Q837)</f>
        <v/>
      </c>
      <c r="S837" s="173">
        <f>IF(S$3="YES",$R837*S$4/100,0)</f>
        <v/>
      </c>
      <c r="T837" s="173">
        <f>IF(T$3="YES",$R837*T$4/100,0)</f>
        <v/>
      </c>
      <c r="U837" s="173">
        <f>IF(U$3="YES",$R837*U$4/100,0)</f>
        <v/>
      </c>
      <c r="V837" s="173">
        <f>IF(V$3="YES",$R837*V$4/100,0)</f>
        <v/>
      </c>
      <c r="W837" s="173">
        <f>IF(W$3="YES",$R837*W$4/100,0)</f>
        <v/>
      </c>
      <c r="X837" s="173">
        <f>IF(X$3="YES",$R837*X$4/100,0)</f>
        <v/>
      </c>
      <c r="Y837" s="173">
        <f>IF(Y$3="YES",$R837*Y$4/100,0)</f>
        <v/>
      </c>
      <c r="Z837" s="173">
        <f>IF(Z$3="YES",$R837*Z$4/100,0)</f>
        <v/>
      </c>
      <c r="AA837" s="173">
        <f>IF(AA$3="YES",$R837*AA$4/100,0)</f>
        <v/>
      </c>
      <c r="AB837" s="173">
        <f>IF(AB$3="YES",$R837*AB$4/100,0)</f>
        <v/>
      </c>
      <c r="AC837" s="173">
        <f>$R837*AC$4/100</f>
        <v/>
      </c>
      <c r="AD837" s="172">
        <f>SUM(S837:AC837)</f>
        <v/>
      </c>
      <c r="AE837" s="172">
        <f>R837+AD837</f>
        <v/>
      </c>
      <c r="AF837" s="172">
        <f>IF(E837="Make",AE837,AE837/2)</f>
        <v/>
      </c>
      <c r="AG837" s="172">
        <f>((AF837-MOD(AF837,8))/8)+(IF(MOD(AF837,8)=0,0,IF(MOD(AF837,8)&gt;4,1,0.5)))</f>
        <v/>
      </c>
      <c r="AH837" s="174" t="n">
        <v>0</v>
      </c>
      <c r="AI837" s="174" t="n">
        <v>0</v>
      </c>
      <c r="AJ837" s="175" t="n">
        <v>0</v>
      </c>
      <c r="AK837" s="47" t="n"/>
    </row>
    <row r="838" ht="15" customHeight="1">
      <c r="A838" s="83" t="n"/>
      <c r="B838" s="49" t="n"/>
      <c r="C838" s="49" t="n"/>
      <c r="D838" s="49" t="n"/>
      <c r="E838" s="43" t="n"/>
      <c r="F838" s="43" t="n"/>
      <c r="G838" s="44" t="n"/>
      <c r="H838" s="45" t="n"/>
      <c r="I838" s="171" t="n"/>
      <c r="J838" s="171" t="n"/>
      <c r="K838" s="171" t="n"/>
      <c r="L838" s="171" t="n"/>
      <c r="M838" s="171" t="n"/>
      <c r="N838" s="171" t="n"/>
      <c r="O838" s="171" t="n"/>
      <c r="P838" s="171" t="n"/>
      <c r="Q838" s="171" t="n"/>
      <c r="R838" s="172">
        <f>_xlfn.CEILING.MATH(SUM(I838:P838)*Q838)</f>
        <v/>
      </c>
      <c r="S838" s="173">
        <f>IF(S$3="YES",$R838*S$4/100,0)</f>
        <v/>
      </c>
      <c r="T838" s="173">
        <f>IF(T$3="YES",$R838*T$4/100,0)</f>
        <v/>
      </c>
      <c r="U838" s="173">
        <f>IF(U$3="YES",$R838*U$4/100,0)</f>
        <v/>
      </c>
      <c r="V838" s="173">
        <f>IF(V$3="YES",$R838*V$4/100,0)</f>
        <v/>
      </c>
      <c r="W838" s="173">
        <f>IF(W$3="YES",$R838*W$4/100,0)</f>
        <v/>
      </c>
      <c r="X838" s="173">
        <f>IF(X$3="YES",$R838*X$4/100,0)</f>
        <v/>
      </c>
      <c r="Y838" s="173">
        <f>IF(Y$3="YES",$R838*Y$4/100,0)</f>
        <v/>
      </c>
      <c r="Z838" s="173">
        <f>IF(Z$3="YES",$R838*Z$4/100,0)</f>
        <v/>
      </c>
      <c r="AA838" s="173">
        <f>IF(AA$3="YES",$R838*AA$4/100,0)</f>
        <v/>
      </c>
      <c r="AB838" s="173">
        <f>IF(AB$3="YES",$R838*AB$4/100,0)</f>
        <v/>
      </c>
      <c r="AC838" s="173">
        <f>$R838*AC$4/100</f>
        <v/>
      </c>
      <c r="AD838" s="172">
        <f>SUM(S838:AC838)</f>
        <v/>
      </c>
      <c r="AE838" s="172">
        <f>R838+AD838</f>
        <v/>
      </c>
      <c r="AF838" s="172">
        <f>IF(E838="Make",AE838,AE838/2)</f>
        <v/>
      </c>
      <c r="AG838" s="172">
        <f>((AF838-MOD(AF838,8))/8)+(IF(MOD(AF838,8)=0,0,IF(MOD(AF838,8)&gt;4,1,0.5)))</f>
        <v/>
      </c>
      <c r="AH838" s="174" t="n">
        <v>0</v>
      </c>
      <c r="AI838" s="174" t="n">
        <v>0</v>
      </c>
      <c r="AJ838" s="175" t="n">
        <v>0</v>
      </c>
      <c r="AK838" s="47" t="n"/>
    </row>
    <row r="839" ht="15" customHeight="1">
      <c r="A839" s="83" t="n"/>
      <c r="B839" s="49" t="n"/>
      <c r="C839" s="49" t="n"/>
      <c r="D839" s="49" t="n"/>
      <c r="E839" s="43" t="n"/>
      <c r="F839" s="43" t="n"/>
      <c r="G839" s="44" t="n"/>
      <c r="H839" s="45" t="n"/>
      <c r="I839" s="171" t="n"/>
      <c r="J839" s="171" t="n"/>
      <c r="K839" s="171" t="n"/>
      <c r="L839" s="171" t="n"/>
      <c r="M839" s="171" t="n"/>
      <c r="N839" s="171" t="n"/>
      <c r="O839" s="171" t="n"/>
      <c r="P839" s="171" t="n"/>
      <c r="Q839" s="171" t="n"/>
      <c r="R839" s="172">
        <f>_xlfn.CEILING.MATH(SUM(I839:P839)*Q839)</f>
        <v/>
      </c>
      <c r="S839" s="173">
        <f>IF(S$3="YES",$R839*S$4/100,0)</f>
        <v/>
      </c>
      <c r="T839" s="173">
        <f>IF(T$3="YES",$R839*T$4/100,0)</f>
        <v/>
      </c>
      <c r="U839" s="173">
        <f>IF(U$3="YES",$R839*U$4/100,0)</f>
        <v/>
      </c>
      <c r="V839" s="173">
        <f>IF(V$3="YES",$R839*V$4/100,0)</f>
        <v/>
      </c>
      <c r="W839" s="173">
        <f>IF(W$3="YES",$R839*W$4/100,0)</f>
        <v/>
      </c>
      <c r="X839" s="173">
        <f>IF(X$3="YES",$R839*X$4/100,0)</f>
        <v/>
      </c>
      <c r="Y839" s="173">
        <f>IF(Y$3="YES",$R839*Y$4/100,0)</f>
        <v/>
      </c>
      <c r="Z839" s="173">
        <f>IF(Z$3="YES",$R839*Z$4/100,0)</f>
        <v/>
      </c>
      <c r="AA839" s="173">
        <f>IF(AA$3="YES",$R839*AA$4/100,0)</f>
        <v/>
      </c>
      <c r="AB839" s="173">
        <f>IF(AB$3="YES",$R839*AB$4/100,0)</f>
        <v/>
      </c>
      <c r="AC839" s="173">
        <f>$R839*AC$4/100</f>
        <v/>
      </c>
      <c r="AD839" s="172">
        <f>SUM(S839:AC839)</f>
        <v/>
      </c>
      <c r="AE839" s="172">
        <f>R839+AD839</f>
        <v/>
      </c>
      <c r="AF839" s="172">
        <f>IF(E839="Make",AE839,AE839/2)</f>
        <v/>
      </c>
      <c r="AG839" s="172">
        <f>((AF839-MOD(AF839,8))/8)+(IF(MOD(AF839,8)=0,0,IF(MOD(AF839,8)&gt;4,1,0.5)))</f>
        <v/>
      </c>
      <c r="AH839" s="174" t="n">
        <v>0</v>
      </c>
      <c r="AI839" s="174" t="n">
        <v>0</v>
      </c>
      <c r="AJ839" s="175" t="n">
        <v>0</v>
      </c>
      <c r="AK839" s="47" t="n"/>
    </row>
    <row r="840" ht="15" customHeight="1">
      <c r="A840" s="83" t="n"/>
      <c r="B840" s="49" t="n"/>
      <c r="C840" s="49" t="n"/>
      <c r="D840" s="49" t="n"/>
      <c r="E840" s="43" t="n"/>
      <c r="F840" s="43" t="n"/>
      <c r="G840" s="44" t="n"/>
      <c r="H840" s="45" t="n"/>
      <c r="I840" s="171" t="n"/>
      <c r="J840" s="171" t="n"/>
      <c r="K840" s="171" t="n"/>
      <c r="L840" s="171" t="n"/>
      <c r="M840" s="171" t="n"/>
      <c r="N840" s="171" t="n"/>
      <c r="O840" s="171" t="n"/>
      <c r="P840" s="171" t="n"/>
      <c r="Q840" s="171" t="n"/>
      <c r="R840" s="172">
        <f>_xlfn.CEILING.MATH(SUM(I840:P840)*Q840)</f>
        <v/>
      </c>
      <c r="S840" s="173">
        <f>IF(S$3="YES",$R840*S$4/100,0)</f>
        <v/>
      </c>
      <c r="T840" s="173">
        <f>IF(T$3="YES",$R840*T$4/100,0)</f>
        <v/>
      </c>
      <c r="U840" s="173">
        <f>IF(U$3="YES",$R840*U$4/100,0)</f>
        <v/>
      </c>
      <c r="V840" s="173">
        <f>IF(V$3="YES",$R840*V$4/100,0)</f>
        <v/>
      </c>
      <c r="W840" s="173">
        <f>IF(W$3="YES",$R840*W$4/100,0)</f>
        <v/>
      </c>
      <c r="X840" s="173">
        <f>IF(X$3="YES",$R840*X$4/100,0)</f>
        <v/>
      </c>
      <c r="Y840" s="173">
        <f>IF(Y$3="YES",$R840*Y$4/100,0)</f>
        <v/>
      </c>
      <c r="Z840" s="173">
        <f>IF(Z$3="YES",$R840*Z$4/100,0)</f>
        <v/>
      </c>
      <c r="AA840" s="173">
        <f>IF(AA$3="YES",$R840*AA$4/100,0)</f>
        <v/>
      </c>
      <c r="AB840" s="173">
        <f>IF(AB$3="YES",$R840*AB$4/100,0)</f>
        <v/>
      </c>
      <c r="AC840" s="173">
        <f>$R840*AC$4/100</f>
        <v/>
      </c>
      <c r="AD840" s="172">
        <f>SUM(S840:AC840)</f>
        <v/>
      </c>
      <c r="AE840" s="172">
        <f>R840+AD840</f>
        <v/>
      </c>
      <c r="AF840" s="172">
        <f>IF(E840="Make",AE840,AE840/2)</f>
        <v/>
      </c>
      <c r="AG840" s="172">
        <f>((AF840-MOD(AF840,8))/8)+(IF(MOD(AF840,8)=0,0,IF(MOD(AF840,8)&gt;4,1,0.5)))</f>
        <v/>
      </c>
      <c r="AH840" s="174" t="n">
        <v>0</v>
      </c>
      <c r="AI840" s="174" t="n">
        <v>0</v>
      </c>
      <c r="AJ840" s="175" t="n">
        <v>0</v>
      </c>
      <c r="AK840" s="47" t="n"/>
    </row>
    <row r="841" ht="15" customHeight="1">
      <c r="A841" s="83" t="n"/>
      <c r="B841" s="49" t="n"/>
      <c r="C841" s="49" t="n"/>
      <c r="D841" s="49" t="n"/>
      <c r="E841" s="43" t="n"/>
      <c r="F841" s="43" t="n"/>
      <c r="G841" s="44" t="n"/>
      <c r="H841" s="45" t="n"/>
      <c r="I841" s="171" t="n"/>
      <c r="J841" s="171" t="n"/>
      <c r="K841" s="171" t="n"/>
      <c r="L841" s="171" t="n"/>
      <c r="M841" s="171" t="n"/>
      <c r="N841" s="171" t="n"/>
      <c r="O841" s="171" t="n"/>
      <c r="P841" s="171" t="n"/>
      <c r="Q841" s="171" t="n"/>
      <c r="R841" s="172">
        <f>_xlfn.CEILING.MATH(SUM(I841:P841)*Q841)</f>
        <v/>
      </c>
      <c r="S841" s="173">
        <f>IF(S$3="YES",$R841*S$4/100,0)</f>
        <v/>
      </c>
      <c r="T841" s="173">
        <f>IF(T$3="YES",$R841*T$4/100,0)</f>
        <v/>
      </c>
      <c r="U841" s="173">
        <f>IF(U$3="YES",$R841*U$4/100,0)</f>
        <v/>
      </c>
      <c r="V841" s="173">
        <f>IF(V$3="YES",$R841*V$4/100,0)</f>
        <v/>
      </c>
      <c r="W841" s="173">
        <f>IF(W$3="YES",$R841*W$4/100,0)</f>
        <v/>
      </c>
      <c r="X841" s="173">
        <f>IF(X$3="YES",$R841*X$4/100,0)</f>
        <v/>
      </c>
      <c r="Y841" s="173">
        <f>IF(Y$3="YES",$R841*Y$4/100,0)</f>
        <v/>
      </c>
      <c r="Z841" s="173">
        <f>IF(Z$3="YES",$R841*Z$4/100,0)</f>
        <v/>
      </c>
      <c r="AA841" s="173">
        <f>IF(AA$3="YES",$R841*AA$4/100,0)</f>
        <v/>
      </c>
      <c r="AB841" s="173">
        <f>IF(AB$3="YES",$R841*AB$4/100,0)</f>
        <v/>
      </c>
      <c r="AC841" s="173">
        <f>$R841*AC$4/100</f>
        <v/>
      </c>
      <c r="AD841" s="172">
        <f>SUM(S841:AC841)</f>
        <v/>
      </c>
      <c r="AE841" s="172">
        <f>R841+AD841</f>
        <v/>
      </c>
      <c r="AF841" s="172">
        <f>IF(E841="Make",AE841,AE841/2)</f>
        <v/>
      </c>
      <c r="AG841" s="172">
        <f>((AF841-MOD(AF841,8))/8)+(IF(MOD(AF841,8)=0,0,IF(MOD(AF841,8)&gt;4,1,0.5)))</f>
        <v/>
      </c>
      <c r="AH841" s="174" t="n">
        <v>0</v>
      </c>
      <c r="AI841" s="174" t="n">
        <v>0</v>
      </c>
      <c r="AJ841" s="175" t="n">
        <v>0</v>
      </c>
      <c r="AK841" s="47" t="n"/>
    </row>
    <row r="842" ht="15" customHeight="1">
      <c r="A842" s="83" t="n"/>
      <c r="B842" s="49" t="n"/>
      <c r="C842" s="49" t="n"/>
      <c r="D842" s="49" t="n"/>
      <c r="E842" s="43" t="n"/>
      <c r="F842" s="43" t="n"/>
      <c r="G842" s="44" t="n"/>
      <c r="H842" s="45" t="n"/>
      <c r="I842" s="171" t="n"/>
      <c r="J842" s="171" t="n"/>
      <c r="K842" s="171" t="n"/>
      <c r="L842" s="171" t="n"/>
      <c r="M842" s="171" t="n"/>
      <c r="N842" s="171" t="n"/>
      <c r="O842" s="171" t="n"/>
      <c r="P842" s="171" t="n"/>
      <c r="Q842" s="171" t="n"/>
      <c r="R842" s="172">
        <f>_xlfn.CEILING.MATH(SUM(I842:P842)*Q842)</f>
        <v/>
      </c>
      <c r="S842" s="173">
        <f>IF(S$3="YES",$R842*S$4/100,0)</f>
        <v/>
      </c>
      <c r="T842" s="173">
        <f>IF(T$3="YES",$R842*T$4/100,0)</f>
        <v/>
      </c>
      <c r="U842" s="173">
        <f>IF(U$3="YES",$R842*U$4/100,0)</f>
        <v/>
      </c>
      <c r="V842" s="173">
        <f>IF(V$3="YES",$R842*V$4/100,0)</f>
        <v/>
      </c>
      <c r="W842" s="173">
        <f>IF(W$3="YES",$R842*W$4/100,0)</f>
        <v/>
      </c>
      <c r="X842" s="173">
        <f>IF(X$3="YES",$R842*X$4/100,0)</f>
        <v/>
      </c>
      <c r="Y842" s="173">
        <f>IF(Y$3="YES",$R842*Y$4/100,0)</f>
        <v/>
      </c>
      <c r="Z842" s="173">
        <f>IF(Z$3="YES",$R842*Z$4/100,0)</f>
        <v/>
      </c>
      <c r="AA842" s="173">
        <f>IF(AA$3="YES",$R842*AA$4/100,0)</f>
        <v/>
      </c>
      <c r="AB842" s="173">
        <f>IF(AB$3="YES",$R842*AB$4/100,0)</f>
        <v/>
      </c>
      <c r="AC842" s="173">
        <f>$R842*AC$4/100</f>
        <v/>
      </c>
      <c r="AD842" s="172">
        <f>SUM(S842:AC842)</f>
        <v/>
      </c>
      <c r="AE842" s="172">
        <f>R842+AD842</f>
        <v/>
      </c>
      <c r="AF842" s="172">
        <f>IF(E842="Make",AE842,AE842/2)</f>
        <v/>
      </c>
      <c r="AG842" s="172">
        <f>((AF842-MOD(AF842,8))/8)+(IF(MOD(AF842,8)=0,0,IF(MOD(AF842,8)&gt;4,1,0.5)))</f>
        <v/>
      </c>
      <c r="AH842" s="174" t="n">
        <v>0</v>
      </c>
      <c r="AI842" s="174" t="n">
        <v>0</v>
      </c>
      <c r="AJ842" s="175" t="n">
        <v>0</v>
      </c>
      <c r="AK842" s="47" t="n"/>
    </row>
    <row r="843" ht="15" customHeight="1">
      <c r="A843" s="83" t="n"/>
      <c r="B843" s="49" t="n"/>
      <c r="C843" s="49" t="n"/>
      <c r="D843" s="49" t="n"/>
      <c r="E843" s="43" t="n"/>
      <c r="F843" s="43" t="n"/>
      <c r="G843" s="44" t="n"/>
      <c r="H843" s="45" t="n"/>
      <c r="I843" s="171" t="n"/>
      <c r="J843" s="171" t="n"/>
      <c r="K843" s="171" t="n"/>
      <c r="L843" s="171" t="n"/>
      <c r="M843" s="171" t="n"/>
      <c r="N843" s="171" t="n"/>
      <c r="O843" s="171" t="n"/>
      <c r="P843" s="171" t="n"/>
      <c r="Q843" s="171" t="n"/>
      <c r="R843" s="172">
        <f>_xlfn.CEILING.MATH(SUM(I843:P843)*Q843)</f>
        <v/>
      </c>
      <c r="S843" s="173">
        <f>IF(S$3="YES",$R843*S$4/100,0)</f>
        <v/>
      </c>
      <c r="T843" s="173">
        <f>IF(T$3="YES",$R843*T$4/100,0)</f>
        <v/>
      </c>
      <c r="U843" s="173">
        <f>IF(U$3="YES",$R843*U$4/100,0)</f>
        <v/>
      </c>
      <c r="V843" s="173">
        <f>IF(V$3="YES",$R843*V$4/100,0)</f>
        <v/>
      </c>
      <c r="W843" s="173">
        <f>IF(W$3="YES",$R843*W$4/100,0)</f>
        <v/>
      </c>
      <c r="X843" s="173">
        <f>IF(X$3="YES",$R843*X$4/100,0)</f>
        <v/>
      </c>
      <c r="Y843" s="173">
        <f>IF(Y$3="YES",$R843*Y$4/100,0)</f>
        <v/>
      </c>
      <c r="Z843" s="173">
        <f>IF(Z$3="YES",$R843*Z$4/100,0)</f>
        <v/>
      </c>
      <c r="AA843" s="173">
        <f>IF(AA$3="YES",$R843*AA$4/100,0)</f>
        <v/>
      </c>
      <c r="AB843" s="173">
        <f>IF(AB$3="YES",$R843*AB$4/100,0)</f>
        <v/>
      </c>
      <c r="AC843" s="173">
        <f>$R843*AC$4/100</f>
        <v/>
      </c>
      <c r="AD843" s="172">
        <f>SUM(S843:AC843)</f>
        <v/>
      </c>
      <c r="AE843" s="172">
        <f>R843+AD843</f>
        <v/>
      </c>
      <c r="AF843" s="172">
        <f>IF(E843="Make",AE843,AE843/2)</f>
        <v/>
      </c>
      <c r="AG843" s="172">
        <f>((AF843-MOD(AF843,8))/8)+(IF(MOD(AF843,8)=0,0,IF(MOD(AF843,8)&gt;4,1,0.5)))</f>
        <v/>
      </c>
      <c r="AH843" s="174" t="n">
        <v>0</v>
      </c>
      <c r="AI843" s="174" t="n">
        <v>0</v>
      </c>
      <c r="AJ843" s="175" t="n">
        <v>0</v>
      </c>
      <c r="AK843" s="47" t="n"/>
    </row>
    <row r="844" ht="15" customHeight="1">
      <c r="A844" s="83" t="n"/>
      <c r="B844" s="49" t="n"/>
      <c r="C844" s="49" t="n"/>
      <c r="D844" s="49" t="n"/>
      <c r="E844" s="43" t="n"/>
      <c r="F844" s="43" t="n"/>
      <c r="G844" s="44" t="n"/>
      <c r="H844" s="45" t="n"/>
      <c r="I844" s="171" t="n"/>
      <c r="J844" s="171" t="n"/>
      <c r="K844" s="171" t="n"/>
      <c r="L844" s="171" t="n"/>
      <c r="M844" s="171" t="n"/>
      <c r="N844" s="171" t="n"/>
      <c r="O844" s="171" t="n"/>
      <c r="P844" s="171" t="n"/>
      <c r="Q844" s="171" t="n"/>
      <c r="R844" s="172">
        <f>_xlfn.CEILING.MATH(SUM(I844:P844)*Q844)</f>
        <v/>
      </c>
      <c r="S844" s="173">
        <f>IF(S$3="YES",$R844*S$4/100,0)</f>
        <v/>
      </c>
      <c r="T844" s="173">
        <f>IF(T$3="YES",$R844*T$4/100,0)</f>
        <v/>
      </c>
      <c r="U844" s="173">
        <f>IF(U$3="YES",$R844*U$4/100,0)</f>
        <v/>
      </c>
      <c r="V844" s="173">
        <f>IF(V$3="YES",$R844*V$4/100,0)</f>
        <v/>
      </c>
      <c r="W844" s="173">
        <f>IF(W$3="YES",$R844*W$4/100,0)</f>
        <v/>
      </c>
      <c r="X844" s="173">
        <f>IF(X$3="YES",$R844*X$4/100,0)</f>
        <v/>
      </c>
      <c r="Y844" s="173">
        <f>IF(Y$3="YES",$R844*Y$4/100,0)</f>
        <v/>
      </c>
      <c r="Z844" s="173">
        <f>IF(Z$3="YES",$R844*Z$4/100,0)</f>
        <v/>
      </c>
      <c r="AA844" s="173">
        <f>IF(AA$3="YES",$R844*AA$4/100,0)</f>
        <v/>
      </c>
      <c r="AB844" s="173">
        <f>IF(AB$3="YES",$R844*AB$4/100,0)</f>
        <v/>
      </c>
      <c r="AC844" s="173">
        <f>$R844*AC$4/100</f>
        <v/>
      </c>
      <c r="AD844" s="172">
        <f>SUM(S844:AC844)</f>
        <v/>
      </c>
      <c r="AE844" s="172">
        <f>R844+AD844</f>
        <v/>
      </c>
      <c r="AF844" s="172">
        <f>IF(E844="Make",AE844,AE844/2)</f>
        <v/>
      </c>
      <c r="AG844" s="172">
        <f>((AF844-MOD(AF844,8))/8)+(IF(MOD(AF844,8)=0,0,IF(MOD(AF844,8)&gt;4,1,0.5)))</f>
        <v/>
      </c>
      <c r="AH844" s="174" t="n">
        <v>0</v>
      </c>
      <c r="AI844" s="174" t="n">
        <v>0</v>
      </c>
      <c r="AJ844" s="175" t="n">
        <v>0</v>
      </c>
      <c r="AK844" s="47" t="n"/>
    </row>
    <row r="845" ht="15" customHeight="1">
      <c r="A845" s="83" t="n"/>
      <c r="B845" s="49" t="n"/>
      <c r="C845" s="49" t="n"/>
      <c r="D845" s="49" t="n"/>
      <c r="E845" s="43" t="n"/>
      <c r="F845" s="43" t="n"/>
      <c r="G845" s="44" t="n"/>
      <c r="H845" s="45" t="n"/>
      <c r="I845" s="171" t="n"/>
      <c r="J845" s="171" t="n"/>
      <c r="K845" s="171" t="n"/>
      <c r="L845" s="171" t="n"/>
      <c r="M845" s="171" t="n"/>
      <c r="N845" s="171" t="n"/>
      <c r="O845" s="171" t="n"/>
      <c r="P845" s="171" t="n"/>
      <c r="Q845" s="171" t="n"/>
      <c r="R845" s="172">
        <f>_xlfn.CEILING.MATH(SUM(I845:P845)*Q845)</f>
        <v/>
      </c>
      <c r="S845" s="173">
        <f>IF(S$3="YES",$R845*S$4/100,0)</f>
        <v/>
      </c>
      <c r="T845" s="173">
        <f>IF(T$3="YES",$R845*T$4/100,0)</f>
        <v/>
      </c>
      <c r="U845" s="173">
        <f>IF(U$3="YES",$R845*U$4/100,0)</f>
        <v/>
      </c>
      <c r="V845" s="173">
        <f>IF(V$3="YES",$R845*V$4/100,0)</f>
        <v/>
      </c>
      <c r="W845" s="173">
        <f>IF(W$3="YES",$R845*W$4/100,0)</f>
        <v/>
      </c>
      <c r="X845" s="173">
        <f>IF(X$3="YES",$R845*X$4/100,0)</f>
        <v/>
      </c>
      <c r="Y845" s="173">
        <f>IF(Y$3="YES",$R845*Y$4/100,0)</f>
        <v/>
      </c>
      <c r="Z845" s="173">
        <f>IF(Z$3="YES",$R845*Z$4/100,0)</f>
        <v/>
      </c>
      <c r="AA845" s="173">
        <f>IF(AA$3="YES",$R845*AA$4/100,0)</f>
        <v/>
      </c>
      <c r="AB845" s="173">
        <f>IF(AB$3="YES",$R845*AB$4/100,0)</f>
        <v/>
      </c>
      <c r="AC845" s="173">
        <f>$R845*AC$4/100</f>
        <v/>
      </c>
      <c r="AD845" s="172">
        <f>SUM(S845:AC845)</f>
        <v/>
      </c>
      <c r="AE845" s="172">
        <f>R845+AD845</f>
        <v/>
      </c>
      <c r="AF845" s="172">
        <f>IF(E845="Make",AE845,AE845/2)</f>
        <v/>
      </c>
      <c r="AG845" s="172">
        <f>((AF845-MOD(AF845,8))/8)+(IF(MOD(AF845,8)=0,0,IF(MOD(AF845,8)&gt;4,1,0.5)))</f>
        <v/>
      </c>
      <c r="AH845" s="174" t="n">
        <v>0</v>
      </c>
      <c r="AI845" s="174" t="n">
        <v>0</v>
      </c>
      <c r="AJ845" s="175" t="n">
        <v>0</v>
      </c>
      <c r="AK845" s="47" t="n"/>
    </row>
    <row r="846" ht="15" customHeight="1">
      <c r="A846" s="83" t="n"/>
      <c r="B846" s="49" t="n"/>
      <c r="C846" s="49" t="n"/>
      <c r="D846" s="49" t="n"/>
      <c r="E846" s="43" t="n"/>
      <c r="F846" s="43" t="n"/>
      <c r="G846" s="44" t="n"/>
      <c r="H846" s="45" t="n"/>
      <c r="I846" s="171" t="n"/>
      <c r="J846" s="171" t="n"/>
      <c r="K846" s="171" t="n"/>
      <c r="L846" s="171" t="n"/>
      <c r="M846" s="171" t="n"/>
      <c r="N846" s="171" t="n"/>
      <c r="O846" s="171" t="n"/>
      <c r="P846" s="171" t="n"/>
      <c r="Q846" s="171" t="n"/>
      <c r="R846" s="172">
        <f>_xlfn.CEILING.MATH(SUM(I846:P846)*Q846)</f>
        <v/>
      </c>
      <c r="S846" s="173">
        <f>IF(S$3="YES",$R846*S$4/100,0)</f>
        <v/>
      </c>
      <c r="T846" s="173">
        <f>IF(T$3="YES",$R846*T$4/100,0)</f>
        <v/>
      </c>
      <c r="U846" s="173">
        <f>IF(U$3="YES",$R846*U$4/100,0)</f>
        <v/>
      </c>
      <c r="V846" s="173">
        <f>IF(V$3="YES",$R846*V$4/100,0)</f>
        <v/>
      </c>
      <c r="W846" s="173">
        <f>IF(W$3="YES",$R846*W$4/100,0)</f>
        <v/>
      </c>
      <c r="X846" s="173">
        <f>IF(X$3="YES",$R846*X$4/100,0)</f>
        <v/>
      </c>
      <c r="Y846" s="173">
        <f>IF(Y$3="YES",$R846*Y$4/100,0)</f>
        <v/>
      </c>
      <c r="Z846" s="173">
        <f>IF(Z$3="YES",$R846*Z$4/100,0)</f>
        <v/>
      </c>
      <c r="AA846" s="173">
        <f>IF(AA$3="YES",$R846*AA$4/100,0)</f>
        <v/>
      </c>
      <c r="AB846" s="173">
        <f>IF(AB$3="YES",$R846*AB$4/100,0)</f>
        <v/>
      </c>
      <c r="AC846" s="173">
        <f>$R846*AC$4/100</f>
        <v/>
      </c>
      <c r="AD846" s="172">
        <f>SUM(S846:AC846)</f>
        <v/>
      </c>
      <c r="AE846" s="172">
        <f>R846+AD846</f>
        <v/>
      </c>
      <c r="AF846" s="172">
        <f>IF(E846="Make",AE846,AE846/2)</f>
        <v/>
      </c>
      <c r="AG846" s="172">
        <f>((AF846-MOD(AF846,8))/8)+(IF(MOD(AF846,8)=0,0,IF(MOD(AF846,8)&gt;4,1,0.5)))</f>
        <v/>
      </c>
      <c r="AH846" s="174" t="n">
        <v>0</v>
      </c>
      <c r="AI846" s="174" t="n">
        <v>0</v>
      </c>
      <c r="AJ846" s="175" t="n">
        <v>0</v>
      </c>
      <c r="AK846" s="47" t="n"/>
    </row>
    <row r="847" ht="15" customHeight="1">
      <c r="A847" s="83" t="n"/>
      <c r="B847" s="49" t="n"/>
      <c r="C847" s="49" t="n"/>
      <c r="D847" s="49" t="n"/>
      <c r="E847" s="43" t="n"/>
      <c r="F847" s="43" t="n"/>
      <c r="G847" s="44" t="n"/>
      <c r="H847" s="45" t="n"/>
      <c r="I847" s="171" t="n"/>
      <c r="J847" s="171" t="n"/>
      <c r="K847" s="171" t="n"/>
      <c r="L847" s="171" t="n"/>
      <c r="M847" s="171" t="n"/>
      <c r="N847" s="171" t="n"/>
      <c r="O847" s="171" t="n"/>
      <c r="P847" s="171" t="n"/>
      <c r="Q847" s="171" t="n"/>
      <c r="R847" s="172">
        <f>_xlfn.CEILING.MATH(SUM(I847:P847)*Q847)</f>
        <v/>
      </c>
      <c r="S847" s="173">
        <f>IF(S$3="YES",$R847*S$4/100,0)</f>
        <v/>
      </c>
      <c r="T847" s="173">
        <f>IF(T$3="YES",$R847*T$4/100,0)</f>
        <v/>
      </c>
      <c r="U847" s="173">
        <f>IF(U$3="YES",$R847*U$4/100,0)</f>
        <v/>
      </c>
      <c r="V847" s="173">
        <f>IF(V$3="YES",$R847*V$4/100,0)</f>
        <v/>
      </c>
      <c r="W847" s="173">
        <f>IF(W$3="YES",$R847*W$4/100,0)</f>
        <v/>
      </c>
      <c r="X847" s="173">
        <f>IF(X$3="YES",$R847*X$4/100,0)</f>
        <v/>
      </c>
      <c r="Y847" s="173">
        <f>IF(Y$3="YES",$R847*Y$4/100,0)</f>
        <v/>
      </c>
      <c r="Z847" s="173">
        <f>IF(Z$3="YES",$R847*Z$4/100,0)</f>
        <v/>
      </c>
      <c r="AA847" s="173">
        <f>IF(AA$3="YES",$R847*AA$4/100,0)</f>
        <v/>
      </c>
      <c r="AB847" s="173">
        <f>IF(AB$3="YES",$R847*AB$4/100,0)</f>
        <v/>
      </c>
      <c r="AC847" s="173">
        <f>$R847*AC$4/100</f>
        <v/>
      </c>
      <c r="AD847" s="172">
        <f>SUM(S847:AC847)</f>
        <v/>
      </c>
      <c r="AE847" s="172">
        <f>R847+AD847</f>
        <v/>
      </c>
      <c r="AF847" s="172">
        <f>IF(E847="Make",AE847,AE847/2)</f>
        <v/>
      </c>
      <c r="AG847" s="172">
        <f>((AF847-MOD(AF847,8))/8)+(IF(MOD(AF847,8)=0,0,IF(MOD(AF847,8)&gt;4,1,0.5)))</f>
        <v/>
      </c>
      <c r="AH847" s="174" t="n">
        <v>0</v>
      </c>
      <c r="AI847" s="174" t="n">
        <v>0</v>
      </c>
      <c r="AJ847" s="175" t="n">
        <v>0</v>
      </c>
      <c r="AK847" s="47" t="n"/>
    </row>
    <row r="848" ht="15" customHeight="1">
      <c r="A848" s="83" t="n"/>
      <c r="B848" s="49" t="n"/>
      <c r="C848" s="49" t="n"/>
      <c r="D848" s="49" t="n"/>
      <c r="E848" s="43" t="n"/>
      <c r="F848" s="43" t="n"/>
      <c r="G848" s="44" t="n"/>
      <c r="H848" s="45" t="n"/>
      <c r="I848" s="171" t="n"/>
      <c r="J848" s="171" t="n"/>
      <c r="K848" s="171" t="n"/>
      <c r="L848" s="171" t="n"/>
      <c r="M848" s="171" t="n"/>
      <c r="N848" s="171" t="n"/>
      <c r="O848" s="171" t="n"/>
      <c r="P848" s="171" t="n"/>
      <c r="Q848" s="171" t="n"/>
      <c r="R848" s="172">
        <f>_xlfn.CEILING.MATH(SUM(I848:P848)*Q848)</f>
        <v/>
      </c>
      <c r="S848" s="173">
        <f>IF(S$3="YES",$R848*S$4/100,0)</f>
        <v/>
      </c>
      <c r="T848" s="173">
        <f>IF(T$3="YES",$R848*T$4/100,0)</f>
        <v/>
      </c>
      <c r="U848" s="173">
        <f>IF(U$3="YES",$R848*U$4/100,0)</f>
        <v/>
      </c>
      <c r="V848" s="173">
        <f>IF(V$3="YES",$R848*V$4/100,0)</f>
        <v/>
      </c>
      <c r="W848" s="173">
        <f>IF(W$3="YES",$R848*W$4/100,0)</f>
        <v/>
      </c>
      <c r="X848" s="173">
        <f>IF(X$3="YES",$R848*X$4/100,0)</f>
        <v/>
      </c>
      <c r="Y848" s="173">
        <f>IF(Y$3="YES",$R848*Y$4/100,0)</f>
        <v/>
      </c>
      <c r="Z848" s="173">
        <f>IF(Z$3="YES",$R848*Z$4/100,0)</f>
        <v/>
      </c>
      <c r="AA848" s="173">
        <f>IF(AA$3="YES",$R848*AA$4/100,0)</f>
        <v/>
      </c>
      <c r="AB848" s="173">
        <f>IF(AB$3="YES",$R848*AB$4/100,0)</f>
        <v/>
      </c>
      <c r="AC848" s="173">
        <f>$R848*AC$4/100</f>
        <v/>
      </c>
      <c r="AD848" s="172">
        <f>SUM(S848:AC848)</f>
        <v/>
      </c>
      <c r="AE848" s="172">
        <f>R848+AD848</f>
        <v/>
      </c>
      <c r="AF848" s="172">
        <f>IF(E848="Make",AE848,AE848/2)</f>
        <v/>
      </c>
      <c r="AG848" s="172">
        <f>((AF848-MOD(AF848,8))/8)+(IF(MOD(AF848,8)=0,0,IF(MOD(AF848,8)&gt;4,1,0.5)))</f>
        <v/>
      </c>
      <c r="AH848" s="174" t="n">
        <v>0</v>
      </c>
      <c r="AI848" s="174" t="n">
        <v>0</v>
      </c>
      <c r="AJ848" s="175" t="n">
        <v>0</v>
      </c>
      <c r="AK848" s="47" t="n"/>
    </row>
    <row r="849" ht="15" customHeight="1">
      <c r="A849" s="83" t="n"/>
      <c r="B849" s="49" t="n"/>
      <c r="C849" s="49" t="n"/>
      <c r="D849" s="49" t="n"/>
      <c r="E849" s="43" t="n"/>
      <c r="F849" s="43" t="n"/>
      <c r="G849" s="44" t="n"/>
      <c r="H849" s="45" t="n"/>
      <c r="I849" s="171" t="n"/>
      <c r="J849" s="171" t="n"/>
      <c r="K849" s="171" t="n"/>
      <c r="L849" s="171" t="n"/>
      <c r="M849" s="171" t="n"/>
      <c r="N849" s="171" t="n"/>
      <c r="O849" s="171" t="n"/>
      <c r="P849" s="171" t="n"/>
      <c r="Q849" s="171" t="n"/>
      <c r="R849" s="172">
        <f>_xlfn.CEILING.MATH(SUM(I849:P849)*Q849)</f>
        <v/>
      </c>
      <c r="S849" s="173">
        <f>IF(S$3="YES",$R849*S$4/100,0)</f>
        <v/>
      </c>
      <c r="T849" s="173">
        <f>IF(T$3="YES",$R849*T$4/100,0)</f>
        <v/>
      </c>
      <c r="U849" s="173">
        <f>IF(U$3="YES",$R849*U$4/100,0)</f>
        <v/>
      </c>
      <c r="V849" s="173">
        <f>IF(V$3="YES",$R849*V$4/100,0)</f>
        <v/>
      </c>
      <c r="W849" s="173">
        <f>IF(W$3="YES",$R849*W$4/100,0)</f>
        <v/>
      </c>
      <c r="X849" s="173">
        <f>IF(X$3="YES",$R849*X$4/100,0)</f>
        <v/>
      </c>
      <c r="Y849" s="173">
        <f>IF(Y$3="YES",$R849*Y$4/100,0)</f>
        <v/>
      </c>
      <c r="Z849" s="173">
        <f>IF(Z$3="YES",$R849*Z$4/100,0)</f>
        <v/>
      </c>
      <c r="AA849" s="173">
        <f>IF(AA$3="YES",$R849*AA$4/100,0)</f>
        <v/>
      </c>
      <c r="AB849" s="173">
        <f>IF(AB$3="YES",$R849*AB$4/100,0)</f>
        <v/>
      </c>
      <c r="AC849" s="173">
        <f>$R849*AC$4/100</f>
        <v/>
      </c>
      <c r="AD849" s="172">
        <f>SUM(S849:AC849)</f>
        <v/>
      </c>
      <c r="AE849" s="172">
        <f>R849+AD849</f>
        <v/>
      </c>
      <c r="AF849" s="172">
        <f>IF(E849="Make",AE849,AE849/2)</f>
        <v/>
      </c>
      <c r="AG849" s="172">
        <f>((AF849-MOD(AF849,8))/8)+(IF(MOD(AF849,8)=0,0,IF(MOD(AF849,8)&gt;4,1,0.5)))</f>
        <v/>
      </c>
      <c r="AH849" s="174" t="n">
        <v>0</v>
      </c>
      <c r="AI849" s="174" t="n">
        <v>0</v>
      </c>
      <c r="AJ849" s="175" t="n">
        <v>0</v>
      </c>
      <c r="AK849" s="47" t="n"/>
    </row>
    <row r="850" ht="15" customHeight="1">
      <c r="A850" s="83" t="n"/>
      <c r="B850" s="49" t="n"/>
      <c r="C850" s="49" t="n"/>
      <c r="D850" s="49" t="n"/>
      <c r="E850" s="43" t="n"/>
      <c r="F850" s="43" t="n"/>
      <c r="G850" s="44" t="n"/>
      <c r="H850" s="45" t="n"/>
      <c r="I850" s="171" t="n"/>
      <c r="J850" s="171" t="n"/>
      <c r="K850" s="171" t="n"/>
      <c r="L850" s="171" t="n"/>
      <c r="M850" s="171" t="n"/>
      <c r="N850" s="171" t="n"/>
      <c r="O850" s="171" t="n"/>
      <c r="P850" s="171" t="n"/>
      <c r="Q850" s="171" t="n"/>
      <c r="R850" s="172">
        <f>_xlfn.CEILING.MATH(SUM(I850:P850)*Q850)</f>
        <v/>
      </c>
      <c r="S850" s="173">
        <f>IF(S$3="YES",$R850*S$4/100,0)</f>
        <v/>
      </c>
      <c r="T850" s="173">
        <f>IF(T$3="YES",$R850*T$4/100,0)</f>
        <v/>
      </c>
      <c r="U850" s="173">
        <f>IF(U$3="YES",$R850*U$4/100,0)</f>
        <v/>
      </c>
      <c r="V850" s="173">
        <f>IF(V$3="YES",$R850*V$4/100,0)</f>
        <v/>
      </c>
      <c r="W850" s="173">
        <f>IF(W$3="YES",$R850*W$4/100,0)</f>
        <v/>
      </c>
      <c r="X850" s="173">
        <f>IF(X$3="YES",$R850*X$4/100,0)</f>
        <v/>
      </c>
      <c r="Y850" s="173">
        <f>IF(Y$3="YES",$R850*Y$4/100,0)</f>
        <v/>
      </c>
      <c r="Z850" s="173">
        <f>IF(Z$3="YES",$R850*Z$4/100,0)</f>
        <v/>
      </c>
      <c r="AA850" s="173">
        <f>IF(AA$3="YES",$R850*AA$4/100,0)</f>
        <v/>
      </c>
      <c r="AB850" s="173">
        <f>IF(AB$3="YES",$R850*AB$4/100,0)</f>
        <v/>
      </c>
      <c r="AC850" s="173">
        <f>$R850*AC$4/100</f>
        <v/>
      </c>
      <c r="AD850" s="172">
        <f>SUM(S850:AC850)</f>
        <v/>
      </c>
      <c r="AE850" s="172">
        <f>R850+AD850</f>
        <v/>
      </c>
      <c r="AF850" s="172">
        <f>IF(E850="Make",AE850,AE850/2)</f>
        <v/>
      </c>
      <c r="AG850" s="172">
        <f>((AF850-MOD(AF850,8))/8)+(IF(MOD(AF850,8)=0,0,IF(MOD(AF850,8)&gt;4,1,0.5)))</f>
        <v/>
      </c>
      <c r="AH850" s="174" t="n">
        <v>0</v>
      </c>
      <c r="AI850" s="174" t="n">
        <v>0</v>
      </c>
      <c r="AJ850" s="175" t="n">
        <v>0</v>
      </c>
      <c r="AK850" s="47" t="n"/>
    </row>
    <row r="851" ht="15" customHeight="1">
      <c r="A851" s="83" t="n"/>
      <c r="B851" s="49" t="n"/>
      <c r="C851" s="49" t="n"/>
      <c r="D851" s="49" t="n"/>
      <c r="E851" s="43" t="n"/>
      <c r="F851" s="43" t="n"/>
      <c r="G851" s="44" t="n"/>
      <c r="H851" s="45" t="n"/>
      <c r="I851" s="171" t="n"/>
      <c r="J851" s="171" t="n"/>
      <c r="K851" s="171" t="n"/>
      <c r="L851" s="171" t="n"/>
      <c r="M851" s="171" t="n"/>
      <c r="N851" s="171" t="n"/>
      <c r="O851" s="171" t="n"/>
      <c r="P851" s="171" t="n"/>
      <c r="Q851" s="171" t="n"/>
      <c r="R851" s="172">
        <f>_xlfn.CEILING.MATH(SUM(I851:P851)*Q851)</f>
        <v/>
      </c>
      <c r="S851" s="173">
        <f>IF(S$3="YES",$R851*S$4/100,0)</f>
        <v/>
      </c>
      <c r="T851" s="173">
        <f>IF(T$3="YES",$R851*T$4/100,0)</f>
        <v/>
      </c>
      <c r="U851" s="173">
        <f>IF(U$3="YES",$R851*U$4/100,0)</f>
        <v/>
      </c>
      <c r="V851" s="173">
        <f>IF(V$3="YES",$R851*V$4/100,0)</f>
        <v/>
      </c>
      <c r="W851" s="173">
        <f>IF(W$3="YES",$R851*W$4/100,0)</f>
        <v/>
      </c>
      <c r="X851" s="173">
        <f>IF(X$3="YES",$R851*X$4/100,0)</f>
        <v/>
      </c>
      <c r="Y851" s="173">
        <f>IF(Y$3="YES",$R851*Y$4/100,0)</f>
        <v/>
      </c>
      <c r="Z851" s="173">
        <f>IF(Z$3="YES",$R851*Z$4/100,0)</f>
        <v/>
      </c>
      <c r="AA851" s="173">
        <f>IF(AA$3="YES",$R851*AA$4/100,0)</f>
        <v/>
      </c>
      <c r="AB851" s="173">
        <f>IF(AB$3="YES",$R851*AB$4/100,0)</f>
        <v/>
      </c>
      <c r="AC851" s="173">
        <f>$R851*AC$4/100</f>
        <v/>
      </c>
      <c r="AD851" s="172">
        <f>SUM(S851:AC851)</f>
        <v/>
      </c>
      <c r="AE851" s="172">
        <f>R851+AD851</f>
        <v/>
      </c>
      <c r="AF851" s="172">
        <f>IF(E851="Make",AE851,AE851/2)</f>
        <v/>
      </c>
      <c r="AG851" s="172">
        <f>((AF851-MOD(AF851,8))/8)+(IF(MOD(AF851,8)=0,0,IF(MOD(AF851,8)&gt;4,1,0.5)))</f>
        <v/>
      </c>
      <c r="AH851" s="174" t="n">
        <v>0</v>
      </c>
      <c r="AI851" s="174" t="n">
        <v>0</v>
      </c>
      <c r="AJ851" s="175" t="n">
        <v>0</v>
      </c>
      <c r="AK851" s="47" t="n"/>
    </row>
    <row r="852" ht="15" customHeight="1">
      <c r="A852" s="83" t="n"/>
      <c r="B852" s="49" t="n"/>
      <c r="C852" s="49" t="n"/>
      <c r="D852" s="49" t="n"/>
      <c r="E852" s="43" t="n"/>
      <c r="F852" s="43" t="n"/>
      <c r="G852" s="44" t="n"/>
      <c r="H852" s="45" t="n"/>
      <c r="I852" s="171" t="n"/>
      <c r="J852" s="171" t="n"/>
      <c r="K852" s="171" t="n"/>
      <c r="L852" s="171" t="n"/>
      <c r="M852" s="171" t="n"/>
      <c r="N852" s="171" t="n"/>
      <c r="O852" s="171" t="n"/>
      <c r="P852" s="171" t="n"/>
      <c r="Q852" s="171" t="n"/>
      <c r="R852" s="172">
        <f>_xlfn.CEILING.MATH(SUM(I852:P852)*Q852)</f>
        <v/>
      </c>
      <c r="S852" s="173">
        <f>IF(S$3="YES",$R852*S$4/100,0)</f>
        <v/>
      </c>
      <c r="T852" s="173">
        <f>IF(T$3="YES",$R852*T$4/100,0)</f>
        <v/>
      </c>
      <c r="U852" s="173">
        <f>IF(U$3="YES",$R852*U$4/100,0)</f>
        <v/>
      </c>
      <c r="V852" s="173">
        <f>IF(V$3="YES",$R852*V$4/100,0)</f>
        <v/>
      </c>
      <c r="W852" s="173">
        <f>IF(W$3="YES",$R852*W$4/100,0)</f>
        <v/>
      </c>
      <c r="X852" s="173">
        <f>IF(X$3="YES",$R852*X$4/100,0)</f>
        <v/>
      </c>
      <c r="Y852" s="173">
        <f>IF(Y$3="YES",$R852*Y$4/100,0)</f>
        <v/>
      </c>
      <c r="Z852" s="173">
        <f>IF(Z$3="YES",$R852*Z$4/100,0)</f>
        <v/>
      </c>
      <c r="AA852" s="173">
        <f>IF(AA$3="YES",$R852*AA$4/100,0)</f>
        <v/>
      </c>
      <c r="AB852" s="173">
        <f>IF(AB$3="YES",$R852*AB$4/100,0)</f>
        <v/>
      </c>
      <c r="AC852" s="173">
        <f>$R852*AC$4/100</f>
        <v/>
      </c>
      <c r="AD852" s="172">
        <f>SUM(S852:AC852)</f>
        <v/>
      </c>
      <c r="AE852" s="172">
        <f>R852+AD852</f>
        <v/>
      </c>
      <c r="AF852" s="172">
        <f>IF(E852="Make",AE852,AE852/2)</f>
        <v/>
      </c>
      <c r="AG852" s="172">
        <f>((AF852-MOD(AF852,8))/8)+(IF(MOD(AF852,8)=0,0,IF(MOD(AF852,8)&gt;4,1,0.5)))</f>
        <v/>
      </c>
      <c r="AH852" s="174" t="n">
        <v>0</v>
      </c>
      <c r="AI852" s="174" t="n">
        <v>0</v>
      </c>
      <c r="AJ852" s="175" t="n">
        <v>0</v>
      </c>
      <c r="AK852" s="47" t="n"/>
    </row>
    <row r="853" ht="15" customHeight="1">
      <c r="A853" s="83" t="n"/>
      <c r="B853" s="49" t="n"/>
      <c r="C853" s="49" t="n"/>
      <c r="D853" s="49" t="n"/>
      <c r="E853" s="43" t="n"/>
      <c r="F853" s="43" t="n"/>
      <c r="G853" s="44" t="n"/>
      <c r="H853" s="45" t="n"/>
      <c r="I853" s="171" t="n"/>
      <c r="J853" s="171" t="n"/>
      <c r="K853" s="171" t="n"/>
      <c r="L853" s="171" t="n"/>
      <c r="M853" s="171" t="n"/>
      <c r="N853" s="171" t="n"/>
      <c r="O853" s="171" t="n"/>
      <c r="P853" s="171" t="n"/>
      <c r="Q853" s="171" t="n"/>
      <c r="R853" s="172">
        <f>_xlfn.CEILING.MATH(SUM(I853:P853)*Q853)</f>
        <v/>
      </c>
      <c r="S853" s="173">
        <f>IF(S$3="YES",$R853*S$4/100,0)</f>
        <v/>
      </c>
      <c r="T853" s="173">
        <f>IF(T$3="YES",$R853*T$4/100,0)</f>
        <v/>
      </c>
      <c r="U853" s="173">
        <f>IF(U$3="YES",$R853*U$4/100,0)</f>
        <v/>
      </c>
      <c r="V853" s="173">
        <f>IF(V$3="YES",$R853*V$4/100,0)</f>
        <v/>
      </c>
      <c r="W853" s="173">
        <f>IF(W$3="YES",$R853*W$4/100,0)</f>
        <v/>
      </c>
      <c r="X853" s="173">
        <f>IF(X$3="YES",$R853*X$4/100,0)</f>
        <v/>
      </c>
      <c r="Y853" s="173">
        <f>IF(Y$3="YES",$R853*Y$4/100,0)</f>
        <v/>
      </c>
      <c r="Z853" s="173">
        <f>IF(Z$3="YES",$R853*Z$4/100,0)</f>
        <v/>
      </c>
      <c r="AA853" s="173">
        <f>IF(AA$3="YES",$R853*AA$4/100,0)</f>
        <v/>
      </c>
      <c r="AB853" s="173">
        <f>IF(AB$3="YES",$R853*AB$4/100,0)</f>
        <v/>
      </c>
      <c r="AC853" s="173">
        <f>$R853*AC$4/100</f>
        <v/>
      </c>
      <c r="AD853" s="172">
        <f>SUM(S853:AC853)</f>
        <v/>
      </c>
      <c r="AE853" s="172">
        <f>R853+AD853</f>
        <v/>
      </c>
      <c r="AF853" s="172">
        <f>IF(E853="Make",AE853,AE853/2)</f>
        <v/>
      </c>
      <c r="AG853" s="172">
        <f>((AF853-MOD(AF853,8))/8)+(IF(MOD(AF853,8)=0,0,IF(MOD(AF853,8)&gt;4,1,0.5)))</f>
        <v/>
      </c>
      <c r="AH853" s="174" t="n">
        <v>0</v>
      </c>
      <c r="AI853" s="174" t="n">
        <v>0</v>
      </c>
      <c r="AJ853" s="175" t="n">
        <v>0</v>
      </c>
      <c r="AK853" s="47" t="n"/>
    </row>
    <row r="854" ht="15" customHeight="1">
      <c r="A854" s="83" t="n"/>
      <c r="B854" s="49" t="n"/>
      <c r="C854" s="49" t="n"/>
      <c r="D854" s="49" t="n"/>
      <c r="E854" s="43" t="n"/>
      <c r="F854" s="43" t="n"/>
      <c r="G854" s="44" t="n"/>
      <c r="H854" s="45" t="n"/>
      <c r="I854" s="171" t="n"/>
      <c r="J854" s="171" t="n"/>
      <c r="K854" s="171" t="n"/>
      <c r="L854" s="171" t="n"/>
      <c r="M854" s="171" t="n"/>
      <c r="N854" s="171" t="n"/>
      <c r="O854" s="171" t="n"/>
      <c r="P854" s="171" t="n"/>
      <c r="Q854" s="171" t="n"/>
      <c r="R854" s="172">
        <f>_xlfn.CEILING.MATH(SUM(I854:P854)*Q854)</f>
        <v/>
      </c>
      <c r="S854" s="173">
        <f>IF(S$3="YES",$R854*S$4/100,0)</f>
        <v/>
      </c>
      <c r="T854" s="173">
        <f>IF(T$3="YES",$R854*T$4/100,0)</f>
        <v/>
      </c>
      <c r="U854" s="173">
        <f>IF(U$3="YES",$R854*U$4/100,0)</f>
        <v/>
      </c>
      <c r="V854" s="173">
        <f>IF(V$3="YES",$R854*V$4/100,0)</f>
        <v/>
      </c>
      <c r="W854" s="173">
        <f>IF(W$3="YES",$R854*W$4/100,0)</f>
        <v/>
      </c>
      <c r="X854" s="173">
        <f>IF(X$3="YES",$R854*X$4/100,0)</f>
        <v/>
      </c>
      <c r="Y854" s="173">
        <f>IF(Y$3="YES",$R854*Y$4/100,0)</f>
        <v/>
      </c>
      <c r="Z854" s="173">
        <f>IF(Z$3="YES",$R854*Z$4/100,0)</f>
        <v/>
      </c>
      <c r="AA854" s="173">
        <f>IF(AA$3="YES",$R854*AA$4/100,0)</f>
        <v/>
      </c>
      <c r="AB854" s="173">
        <f>IF(AB$3="YES",$R854*AB$4/100,0)</f>
        <v/>
      </c>
      <c r="AC854" s="173">
        <f>$R854*AC$4/100</f>
        <v/>
      </c>
      <c r="AD854" s="172">
        <f>SUM(S854:AC854)</f>
        <v/>
      </c>
      <c r="AE854" s="172">
        <f>R854+AD854</f>
        <v/>
      </c>
      <c r="AF854" s="172">
        <f>IF(E854="Make",AE854,AE854/2)</f>
        <v/>
      </c>
      <c r="AG854" s="172">
        <f>((AF854-MOD(AF854,8))/8)+(IF(MOD(AF854,8)=0,0,IF(MOD(AF854,8)&gt;4,1,0.5)))</f>
        <v/>
      </c>
      <c r="AH854" s="174" t="n">
        <v>0</v>
      </c>
      <c r="AI854" s="174" t="n">
        <v>0</v>
      </c>
      <c r="AJ854" s="175" t="n">
        <v>0</v>
      </c>
      <c r="AK854" s="47" t="n"/>
    </row>
    <row r="855" ht="15" customHeight="1">
      <c r="A855" s="83" t="n"/>
      <c r="B855" s="49" t="n"/>
      <c r="C855" s="49" t="n"/>
      <c r="D855" s="49" t="n"/>
      <c r="E855" s="43" t="n"/>
      <c r="F855" s="43" t="n"/>
      <c r="G855" s="44" t="n"/>
      <c r="H855" s="45" t="n"/>
      <c r="I855" s="171" t="n"/>
      <c r="J855" s="171" t="n"/>
      <c r="K855" s="171" t="n"/>
      <c r="L855" s="171" t="n"/>
      <c r="M855" s="171" t="n"/>
      <c r="N855" s="171" t="n"/>
      <c r="O855" s="171" t="n"/>
      <c r="P855" s="171" t="n"/>
      <c r="Q855" s="171" t="n"/>
      <c r="R855" s="172">
        <f>_xlfn.CEILING.MATH(SUM(I855:P855)*Q855)</f>
        <v/>
      </c>
      <c r="S855" s="173">
        <f>IF(S$3="YES",$R855*S$4/100,0)</f>
        <v/>
      </c>
      <c r="T855" s="173">
        <f>IF(T$3="YES",$R855*T$4/100,0)</f>
        <v/>
      </c>
      <c r="U855" s="173">
        <f>IF(U$3="YES",$R855*U$4/100,0)</f>
        <v/>
      </c>
      <c r="V855" s="173">
        <f>IF(V$3="YES",$R855*V$4/100,0)</f>
        <v/>
      </c>
      <c r="W855" s="173">
        <f>IF(W$3="YES",$R855*W$4/100,0)</f>
        <v/>
      </c>
      <c r="X855" s="173">
        <f>IF(X$3="YES",$R855*X$4/100,0)</f>
        <v/>
      </c>
      <c r="Y855" s="173">
        <f>IF(Y$3="YES",$R855*Y$4/100,0)</f>
        <v/>
      </c>
      <c r="Z855" s="173">
        <f>IF(Z$3="YES",$R855*Z$4/100,0)</f>
        <v/>
      </c>
      <c r="AA855" s="173">
        <f>IF(AA$3="YES",$R855*AA$4/100,0)</f>
        <v/>
      </c>
      <c r="AB855" s="173">
        <f>IF(AB$3="YES",$R855*AB$4/100,0)</f>
        <v/>
      </c>
      <c r="AC855" s="173">
        <f>$R855*AC$4/100</f>
        <v/>
      </c>
      <c r="AD855" s="172">
        <f>SUM(S855:AC855)</f>
        <v/>
      </c>
      <c r="AE855" s="172">
        <f>R855+AD855</f>
        <v/>
      </c>
      <c r="AF855" s="172">
        <f>IF(E855="Make",AE855,AE855/2)</f>
        <v/>
      </c>
      <c r="AG855" s="172">
        <f>((AF855-MOD(AF855,8))/8)+(IF(MOD(AF855,8)=0,0,IF(MOD(AF855,8)&gt;4,1,0.5)))</f>
        <v/>
      </c>
      <c r="AH855" s="174" t="n">
        <v>0</v>
      </c>
      <c r="AI855" s="174" t="n">
        <v>0</v>
      </c>
      <c r="AJ855" s="175" t="n">
        <v>0</v>
      </c>
      <c r="AK855" s="47" t="n"/>
    </row>
    <row r="856" ht="15" customHeight="1">
      <c r="A856" s="83" t="n"/>
      <c r="B856" s="49" t="n"/>
      <c r="C856" s="49" t="n"/>
      <c r="D856" s="49" t="n"/>
      <c r="E856" s="43" t="n"/>
      <c r="F856" s="43" t="n"/>
      <c r="G856" s="44" t="n"/>
      <c r="H856" s="45" t="n"/>
      <c r="I856" s="171" t="n"/>
      <c r="J856" s="171" t="n"/>
      <c r="K856" s="171" t="n"/>
      <c r="L856" s="171" t="n"/>
      <c r="M856" s="171" t="n"/>
      <c r="N856" s="171" t="n"/>
      <c r="O856" s="171" t="n"/>
      <c r="P856" s="171" t="n"/>
      <c r="Q856" s="171" t="n"/>
      <c r="R856" s="172">
        <f>_xlfn.CEILING.MATH(SUM(I856:P856)*Q856)</f>
        <v/>
      </c>
      <c r="S856" s="173">
        <f>IF(S$3="YES",$R856*S$4/100,0)</f>
        <v/>
      </c>
      <c r="T856" s="173">
        <f>IF(T$3="YES",$R856*T$4/100,0)</f>
        <v/>
      </c>
      <c r="U856" s="173">
        <f>IF(U$3="YES",$R856*U$4/100,0)</f>
        <v/>
      </c>
      <c r="V856" s="173">
        <f>IF(V$3="YES",$R856*V$4/100,0)</f>
        <v/>
      </c>
      <c r="W856" s="173">
        <f>IF(W$3="YES",$R856*W$4/100,0)</f>
        <v/>
      </c>
      <c r="X856" s="173">
        <f>IF(X$3="YES",$R856*X$4/100,0)</f>
        <v/>
      </c>
      <c r="Y856" s="173">
        <f>IF(Y$3="YES",$R856*Y$4/100,0)</f>
        <v/>
      </c>
      <c r="Z856" s="173">
        <f>IF(Z$3="YES",$R856*Z$4/100,0)</f>
        <v/>
      </c>
      <c r="AA856" s="173">
        <f>IF(AA$3="YES",$R856*AA$4/100,0)</f>
        <v/>
      </c>
      <c r="AB856" s="173">
        <f>IF(AB$3="YES",$R856*AB$4/100,0)</f>
        <v/>
      </c>
      <c r="AC856" s="173">
        <f>$R856*AC$4/100</f>
        <v/>
      </c>
      <c r="AD856" s="172">
        <f>SUM(S856:AC856)</f>
        <v/>
      </c>
      <c r="AE856" s="172">
        <f>R856+AD856</f>
        <v/>
      </c>
      <c r="AF856" s="172">
        <f>IF(E856="Make",AE856,AE856/2)</f>
        <v/>
      </c>
      <c r="AG856" s="172">
        <f>((AF856-MOD(AF856,8))/8)+(IF(MOD(AF856,8)=0,0,IF(MOD(AF856,8)&gt;4,1,0.5)))</f>
        <v/>
      </c>
      <c r="AH856" s="174" t="n">
        <v>0</v>
      </c>
      <c r="AI856" s="174" t="n">
        <v>0</v>
      </c>
      <c r="AJ856" s="175" t="n">
        <v>0</v>
      </c>
      <c r="AK856" s="47" t="n"/>
    </row>
    <row r="857" ht="15" customHeight="1">
      <c r="A857" s="83" t="n"/>
      <c r="B857" s="49" t="n"/>
      <c r="C857" s="49" t="n"/>
      <c r="D857" s="49" t="n"/>
      <c r="E857" s="43" t="n"/>
      <c r="F857" s="43" t="n"/>
      <c r="G857" s="44" t="n"/>
      <c r="H857" s="45" t="n"/>
      <c r="I857" s="171" t="n"/>
      <c r="J857" s="171" t="n"/>
      <c r="K857" s="171" t="n"/>
      <c r="L857" s="171" t="n"/>
      <c r="M857" s="171" t="n"/>
      <c r="N857" s="171" t="n"/>
      <c r="O857" s="171" t="n"/>
      <c r="P857" s="171" t="n"/>
      <c r="Q857" s="171" t="n"/>
      <c r="R857" s="172">
        <f>_xlfn.CEILING.MATH(SUM(I857:P857)*Q857)</f>
        <v/>
      </c>
      <c r="S857" s="173">
        <f>IF(S$3="YES",$R857*S$4/100,0)</f>
        <v/>
      </c>
      <c r="T857" s="173">
        <f>IF(T$3="YES",$R857*T$4/100,0)</f>
        <v/>
      </c>
      <c r="U857" s="173">
        <f>IF(U$3="YES",$R857*U$4/100,0)</f>
        <v/>
      </c>
      <c r="V857" s="173">
        <f>IF(V$3="YES",$R857*V$4/100,0)</f>
        <v/>
      </c>
      <c r="W857" s="173">
        <f>IF(W$3="YES",$R857*W$4/100,0)</f>
        <v/>
      </c>
      <c r="X857" s="173">
        <f>IF(X$3="YES",$R857*X$4/100,0)</f>
        <v/>
      </c>
      <c r="Y857" s="173">
        <f>IF(Y$3="YES",$R857*Y$4/100,0)</f>
        <v/>
      </c>
      <c r="Z857" s="173">
        <f>IF(Z$3="YES",$R857*Z$4/100,0)</f>
        <v/>
      </c>
      <c r="AA857" s="173">
        <f>IF(AA$3="YES",$R857*AA$4/100,0)</f>
        <v/>
      </c>
      <c r="AB857" s="173">
        <f>IF(AB$3="YES",$R857*AB$4/100,0)</f>
        <v/>
      </c>
      <c r="AC857" s="173">
        <f>$R857*AC$4/100</f>
        <v/>
      </c>
      <c r="AD857" s="172">
        <f>SUM(S857:AC857)</f>
        <v/>
      </c>
      <c r="AE857" s="172">
        <f>R857+AD857</f>
        <v/>
      </c>
      <c r="AF857" s="172">
        <f>IF(E857="Make",AE857,AE857/2)</f>
        <v/>
      </c>
      <c r="AG857" s="172">
        <f>((AF857-MOD(AF857,8))/8)+(IF(MOD(AF857,8)=0,0,IF(MOD(AF857,8)&gt;4,1,0.5)))</f>
        <v/>
      </c>
      <c r="AH857" s="174" t="n">
        <v>0</v>
      </c>
      <c r="AI857" s="174" t="n">
        <v>0</v>
      </c>
      <c r="AJ857" s="175" t="n">
        <v>0</v>
      </c>
      <c r="AK857" s="47" t="n"/>
    </row>
    <row r="858" ht="15" customHeight="1">
      <c r="A858" s="83" t="n"/>
      <c r="B858" s="49" t="n"/>
      <c r="C858" s="49" t="n"/>
      <c r="D858" s="49" t="n"/>
      <c r="E858" s="43" t="n"/>
      <c r="F858" s="43" t="n"/>
      <c r="G858" s="44" t="n"/>
      <c r="H858" s="45" t="n"/>
      <c r="I858" s="171" t="n"/>
      <c r="J858" s="171" t="n"/>
      <c r="K858" s="171" t="n"/>
      <c r="L858" s="171" t="n"/>
      <c r="M858" s="171" t="n"/>
      <c r="N858" s="171" t="n"/>
      <c r="O858" s="171" t="n"/>
      <c r="P858" s="171" t="n"/>
      <c r="Q858" s="171" t="n"/>
      <c r="R858" s="172">
        <f>_xlfn.CEILING.MATH(SUM(I858:P858)*Q858)</f>
        <v/>
      </c>
      <c r="S858" s="173">
        <f>IF(S$3="YES",$R858*S$4/100,0)</f>
        <v/>
      </c>
      <c r="T858" s="173">
        <f>IF(T$3="YES",$R858*T$4/100,0)</f>
        <v/>
      </c>
      <c r="U858" s="173">
        <f>IF(U$3="YES",$R858*U$4/100,0)</f>
        <v/>
      </c>
      <c r="V858" s="173">
        <f>IF(V$3="YES",$R858*V$4/100,0)</f>
        <v/>
      </c>
      <c r="W858" s="173">
        <f>IF(W$3="YES",$R858*W$4/100,0)</f>
        <v/>
      </c>
      <c r="X858" s="173">
        <f>IF(X$3="YES",$R858*X$4/100,0)</f>
        <v/>
      </c>
      <c r="Y858" s="173">
        <f>IF(Y$3="YES",$R858*Y$4/100,0)</f>
        <v/>
      </c>
      <c r="Z858" s="173">
        <f>IF(Z$3="YES",$R858*Z$4/100,0)</f>
        <v/>
      </c>
      <c r="AA858" s="173">
        <f>IF(AA$3="YES",$R858*AA$4/100,0)</f>
        <v/>
      </c>
      <c r="AB858" s="173">
        <f>IF(AB$3="YES",$R858*AB$4/100,0)</f>
        <v/>
      </c>
      <c r="AC858" s="173">
        <f>$R858*AC$4/100</f>
        <v/>
      </c>
      <c r="AD858" s="172">
        <f>SUM(S858:AC858)</f>
        <v/>
      </c>
      <c r="AE858" s="172">
        <f>R858+AD858</f>
        <v/>
      </c>
      <c r="AF858" s="172">
        <f>IF(E858="Make",AE858,AE858/2)</f>
        <v/>
      </c>
      <c r="AG858" s="172">
        <f>((AF858-MOD(AF858,8))/8)+(IF(MOD(AF858,8)=0,0,IF(MOD(AF858,8)&gt;4,1,0.5)))</f>
        <v/>
      </c>
      <c r="AH858" s="174" t="n">
        <v>0</v>
      </c>
      <c r="AI858" s="174" t="n">
        <v>0</v>
      </c>
      <c r="AJ858" s="175" t="n">
        <v>0</v>
      </c>
      <c r="AK858" s="47" t="n"/>
    </row>
    <row r="859" ht="15" customHeight="1">
      <c r="A859" s="83" t="n"/>
      <c r="B859" s="49" t="n"/>
      <c r="C859" s="49" t="n"/>
      <c r="D859" s="49" t="n"/>
      <c r="E859" s="43" t="n"/>
      <c r="F859" s="43" t="n"/>
      <c r="G859" s="44" t="n"/>
      <c r="H859" s="45" t="n"/>
      <c r="I859" s="171" t="n"/>
      <c r="J859" s="171" t="n"/>
      <c r="K859" s="171" t="n"/>
      <c r="L859" s="171" t="n"/>
      <c r="M859" s="171" t="n"/>
      <c r="N859" s="171" t="n"/>
      <c r="O859" s="171" t="n"/>
      <c r="P859" s="171" t="n"/>
      <c r="Q859" s="171" t="n"/>
      <c r="R859" s="172">
        <f>_xlfn.CEILING.MATH(SUM(I859:P859)*Q859)</f>
        <v/>
      </c>
      <c r="S859" s="173">
        <f>IF(S$3="YES",$R859*S$4/100,0)</f>
        <v/>
      </c>
      <c r="T859" s="173">
        <f>IF(T$3="YES",$R859*T$4/100,0)</f>
        <v/>
      </c>
      <c r="U859" s="173">
        <f>IF(U$3="YES",$R859*U$4/100,0)</f>
        <v/>
      </c>
      <c r="V859" s="173">
        <f>IF(V$3="YES",$R859*V$4/100,0)</f>
        <v/>
      </c>
      <c r="W859" s="173">
        <f>IF(W$3="YES",$R859*W$4/100,0)</f>
        <v/>
      </c>
      <c r="X859" s="173">
        <f>IF(X$3="YES",$R859*X$4/100,0)</f>
        <v/>
      </c>
      <c r="Y859" s="173">
        <f>IF(Y$3="YES",$R859*Y$4/100,0)</f>
        <v/>
      </c>
      <c r="Z859" s="173">
        <f>IF(Z$3="YES",$R859*Z$4/100,0)</f>
        <v/>
      </c>
      <c r="AA859" s="173">
        <f>IF(AA$3="YES",$R859*AA$4/100,0)</f>
        <v/>
      </c>
      <c r="AB859" s="173">
        <f>IF(AB$3="YES",$R859*AB$4/100,0)</f>
        <v/>
      </c>
      <c r="AC859" s="173">
        <f>$R859*AC$4/100</f>
        <v/>
      </c>
      <c r="AD859" s="172">
        <f>SUM(S859:AC859)</f>
        <v/>
      </c>
      <c r="AE859" s="172">
        <f>R859+AD859</f>
        <v/>
      </c>
      <c r="AF859" s="172">
        <f>IF(E859="Make",AE859,AE859/2)</f>
        <v/>
      </c>
      <c r="AG859" s="172">
        <f>((AF859-MOD(AF859,8))/8)+(IF(MOD(AF859,8)=0,0,IF(MOD(AF859,8)&gt;4,1,0.5)))</f>
        <v/>
      </c>
      <c r="AH859" s="174" t="n">
        <v>0</v>
      </c>
      <c r="AI859" s="174" t="n">
        <v>0</v>
      </c>
      <c r="AJ859" s="175" t="n">
        <v>0</v>
      </c>
      <c r="AK859" s="47" t="n"/>
    </row>
    <row r="860" ht="15" customHeight="1">
      <c r="A860" s="83" t="n"/>
      <c r="B860" s="49" t="n"/>
      <c r="C860" s="49" t="n"/>
      <c r="D860" s="49" t="n"/>
      <c r="E860" s="43" t="n"/>
      <c r="F860" s="43" t="n"/>
      <c r="G860" s="44" t="n"/>
      <c r="H860" s="45" t="n"/>
      <c r="I860" s="171" t="n"/>
      <c r="J860" s="171" t="n"/>
      <c r="K860" s="171" t="n"/>
      <c r="L860" s="171" t="n"/>
      <c r="M860" s="171" t="n"/>
      <c r="N860" s="171" t="n"/>
      <c r="O860" s="171" t="n"/>
      <c r="P860" s="171" t="n"/>
      <c r="Q860" s="171" t="n"/>
      <c r="R860" s="172">
        <f>_xlfn.CEILING.MATH(SUM(I860:P860)*Q860)</f>
        <v/>
      </c>
      <c r="S860" s="173">
        <f>IF(S$3="YES",$R860*S$4/100,0)</f>
        <v/>
      </c>
      <c r="T860" s="173">
        <f>IF(T$3="YES",$R860*T$4/100,0)</f>
        <v/>
      </c>
      <c r="U860" s="173">
        <f>IF(U$3="YES",$R860*U$4/100,0)</f>
        <v/>
      </c>
      <c r="V860" s="173">
        <f>IF(V$3="YES",$R860*V$4/100,0)</f>
        <v/>
      </c>
      <c r="W860" s="173">
        <f>IF(W$3="YES",$R860*W$4/100,0)</f>
        <v/>
      </c>
      <c r="X860" s="173">
        <f>IF(X$3="YES",$R860*X$4/100,0)</f>
        <v/>
      </c>
      <c r="Y860" s="173">
        <f>IF(Y$3="YES",$R860*Y$4/100,0)</f>
        <v/>
      </c>
      <c r="Z860" s="173">
        <f>IF(Z$3="YES",$R860*Z$4/100,0)</f>
        <v/>
      </c>
      <c r="AA860" s="173">
        <f>IF(AA$3="YES",$R860*AA$4/100,0)</f>
        <v/>
      </c>
      <c r="AB860" s="173">
        <f>IF(AB$3="YES",$R860*AB$4/100,0)</f>
        <v/>
      </c>
      <c r="AC860" s="173">
        <f>$R860*AC$4/100</f>
        <v/>
      </c>
      <c r="AD860" s="172">
        <f>SUM(S860:AC860)</f>
        <v/>
      </c>
      <c r="AE860" s="172">
        <f>R860+AD860</f>
        <v/>
      </c>
      <c r="AF860" s="172">
        <f>IF(E860="Make",AE860,AE860/2)</f>
        <v/>
      </c>
      <c r="AG860" s="172">
        <f>((AF860-MOD(AF860,8))/8)+(IF(MOD(AF860,8)=0,0,IF(MOD(AF860,8)&gt;4,1,0.5)))</f>
        <v/>
      </c>
      <c r="AH860" s="174" t="n">
        <v>0</v>
      </c>
      <c r="AI860" s="174" t="n">
        <v>0</v>
      </c>
      <c r="AJ860" s="175" t="n">
        <v>0</v>
      </c>
      <c r="AK860" s="47" t="n"/>
    </row>
    <row r="861" ht="15" customHeight="1">
      <c r="A861" s="83" t="n"/>
      <c r="B861" s="49" t="n"/>
      <c r="C861" s="49" t="n"/>
      <c r="D861" s="49" t="n"/>
      <c r="E861" s="43" t="n"/>
      <c r="F861" s="43" t="n"/>
      <c r="G861" s="44" t="n"/>
      <c r="H861" s="45" t="n"/>
      <c r="I861" s="171" t="n"/>
      <c r="J861" s="171" t="n"/>
      <c r="K861" s="171" t="n"/>
      <c r="L861" s="171" t="n"/>
      <c r="M861" s="171" t="n"/>
      <c r="N861" s="171" t="n"/>
      <c r="O861" s="171" t="n"/>
      <c r="P861" s="171" t="n"/>
      <c r="Q861" s="171" t="n"/>
      <c r="R861" s="172">
        <f>_xlfn.CEILING.MATH(SUM(I861:P861)*Q861)</f>
        <v/>
      </c>
      <c r="S861" s="173">
        <f>IF(S$3="YES",$R861*S$4/100,0)</f>
        <v/>
      </c>
      <c r="T861" s="173">
        <f>IF(T$3="YES",$R861*T$4/100,0)</f>
        <v/>
      </c>
      <c r="U861" s="173">
        <f>IF(U$3="YES",$R861*U$4/100,0)</f>
        <v/>
      </c>
      <c r="V861" s="173">
        <f>IF(V$3="YES",$R861*V$4/100,0)</f>
        <v/>
      </c>
      <c r="W861" s="173">
        <f>IF(W$3="YES",$R861*W$4/100,0)</f>
        <v/>
      </c>
      <c r="X861" s="173">
        <f>IF(X$3="YES",$R861*X$4/100,0)</f>
        <v/>
      </c>
      <c r="Y861" s="173">
        <f>IF(Y$3="YES",$R861*Y$4/100,0)</f>
        <v/>
      </c>
      <c r="Z861" s="173">
        <f>IF(Z$3="YES",$R861*Z$4/100,0)</f>
        <v/>
      </c>
      <c r="AA861" s="173">
        <f>IF(AA$3="YES",$R861*AA$4/100,0)</f>
        <v/>
      </c>
      <c r="AB861" s="173">
        <f>IF(AB$3="YES",$R861*AB$4/100,0)</f>
        <v/>
      </c>
      <c r="AC861" s="173">
        <f>$R861*AC$4/100</f>
        <v/>
      </c>
      <c r="AD861" s="172">
        <f>SUM(S861:AC861)</f>
        <v/>
      </c>
      <c r="AE861" s="172">
        <f>R861+AD861</f>
        <v/>
      </c>
      <c r="AF861" s="172">
        <f>IF(E861="Make",AE861,AE861/2)</f>
        <v/>
      </c>
      <c r="AG861" s="172">
        <f>((AF861-MOD(AF861,8))/8)+(IF(MOD(AF861,8)=0,0,IF(MOD(AF861,8)&gt;4,1,0.5)))</f>
        <v/>
      </c>
      <c r="AH861" s="174" t="n">
        <v>0</v>
      </c>
      <c r="AI861" s="174" t="n">
        <v>0</v>
      </c>
      <c r="AJ861" s="175" t="n">
        <v>0</v>
      </c>
      <c r="AK861" s="47" t="n"/>
    </row>
    <row r="862" ht="15" customHeight="1">
      <c r="A862" s="83" t="n"/>
      <c r="B862" s="49" t="n"/>
      <c r="C862" s="49" t="n"/>
      <c r="D862" s="49" t="n"/>
      <c r="E862" s="43" t="n"/>
      <c r="F862" s="43" t="n"/>
      <c r="G862" s="44" t="n"/>
      <c r="H862" s="45" t="n"/>
      <c r="I862" s="171" t="n"/>
      <c r="J862" s="171" t="n"/>
      <c r="K862" s="171" t="n"/>
      <c r="L862" s="171" t="n"/>
      <c r="M862" s="171" t="n"/>
      <c r="N862" s="171" t="n"/>
      <c r="O862" s="171" t="n"/>
      <c r="P862" s="171" t="n"/>
      <c r="Q862" s="171" t="n"/>
      <c r="R862" s="172">
        <f>_xlfn.CEILING.MATH(SUM(I862:P862)*Q862)</f>
        <v/>
      </c>
      <c r="S862" s="173">
        <f>IF(S$3="YES",$R862*S$4/100,0)</f>
        <v/>
      </c>
      <c r="T862" s="173">
        <f>IF(T$3="YES",$R862*T$4/100,0)</f>
        <v/>
      </c>
      <c r="U862" s="173">
        <f>IF(U$3="YES",$R862*U$4/100,0)</f>
        <v/>
      </c>
      <c r="V862" s="173">
        <f>IF(V$3="YES",$R862*V$4/100,0)</f>
        <v/>
      </c>
      <c r="W862" s="173">
        <f>IF(W$3="YES",$R862*W$4/100,0)</f>
        <v/>
      </c>
      <c r="X862" s="173">
        <f>IF(X$3="YES",$R862*X$4/100,0)</f>
        <v/>
      </c>
      <c r="Y862" s="173">
        <f>IF(Y$3="YES",$R862*Y$4/100,0)</f>
        <v/>
      </c>
      <c r="Z862" s="173">
        <f>IF(Z$3="YES",$R862*Z$4/100,0)</f>
        <v/>
      </c>
      <c r="AA862" s="173">
        <f>IF(AA$3="YES",$R862*AA$4/100,0)</f>
        <v/>
      </c>
      <c r="AB862" s="173">
        <f>IF(AB$3="YES",$R862*AB$4/100,0)</f>
        <v/>
      </c>
      <c r="AC862" s="173">
        <f>$R862*AC$4/100</f>
        <v/>
      </c>
      <c r="AD862" s="172">
        <f>SUM(S862:AC862)</f>
        <v/>
      </c>
      <c r="AE862" s="172">
        <f>R862+AD862</f>
        <v/>
      </c>
      <c r="AF862" s="172">
        <f>IF(E862="Make",AE862,AE862/2)</f>
        <v/>
      </c>
      <c r="AG862" s="172">
        <f>((AF862-MOD(AF862,8))/8)+(IF(MOD(AF862,8)=0,0,IF(MOD(AF862,8)&gt;4,1,0.5)))</f>
        <v/>
      </c>
      <c r="AH862" s="174" t="n">
        <v>0</v>
      </c>
      <c r="AI862" s="174" t="n">
        <v>0</v>
      </c>
      <c r="AJ862" s="175" t="n">
        <v>0</v>
      </c>
      <c r="AK862" s="47" t="n"/>
    </row>
    <row r="863" ht="15" customHeight="1">
      <c r="A863" s="83" t="n"/>
      <c r="B863" s="49" t="n"/>
      <c r="C863" s="49" t="n"/>
      <c r="D863" s="49" t="n"/>
      <c r="E863" s="43" t="n"/>
      <c r="F863" s="43" t="n"/>
      <c r="G863" s="44" t="n"/>
      <c r="H863" s="45" t="n"/>
      <c r="I863" s="171" t="n"/>
      <c r="J863" s="171" t="n"/>
      <c r="K863" s="171" t="n"/>
      <c r="L863" s="171" t="n"/>
      <c r="M863" s="171" t="n"/>
      <c r="N863" s="171" t="n"/>
      <c r="O863" s="171" t="n"/>
      <c r="P863" s="171" t="n"/>
      <c r="Q863" s="171" t="n"/>
      <c r="R863" s="172">
        <f>_xlfn.CEILING.MATH(SUM(I863:P863)*Q863)</f>
        <v/>
      </c>
      <c r="S863" s="173">
        <f>IF(S$3="YES",$R863*S$4/100,0)</f>
        <v/>
      </c>
      <c r="T863" s="173">
        <f>IF(T$3="YES",$R863*T$4/100,0)</f>
        <v/>
      </c>
      <c r="U863" s="173">
        <f>IF(U$3="YES",$R863*U$4/100,0)</f>
        <v/>
      </c>
      <c r="V863" s="173">
        <f>IF(V$3="YES",$R863*V$4/100,0)</f>
        <v/>
      </c>
      <c r="W863" s="173">
        <f>IF(W$3="YES",$R863*W$4/100,0)</f>
        <v/>
      </c>
      <c r="X863" s="173">
        <f>IF(X$3="YES",$R863*X$4/100,0)</f>
        <v/>
      </c>
      <c r="Y863" s="173">
        <f>IF(Y$3="YES",$R863*Y$4/100,0)</f>
        <v/>
      </c>
      <c r="Z863" s="173">
        <f>IF(Z$3="YES",$R863*Z$4/100,0)</f>
        <v/>
      </c>
      <c r="AA863" s="173">
        <f>IF(AA$3="YES",$R863*AA$4/100,0)</f>
        <v/>
      </c>
      <c r="AB863" s="173">
        <f>IF(AB$3="YES",$R863*AB$4/100,0)</f>
        <v/>
      </c>
      <c r="AC863" s="173">
        <f>$R863*AC$4/100</f>
        <v/>
      </c>
      <c r="AD863" s="172">
        <f>SUM(S863:AC863)</f>
        <v/>
      </c>
      <c r="AE863" s="172">
        <f>R863+AD863</f>
        <v/>
      </c>
      <c r="AF863" s="172">
        <f>IF(E863="Make",AE863,AE863/2)</f>
        <v/>
      </c>
      <c r="AG863" s="172">
        <f>((AF863-MOD(AF863,8))/8)+(IF(MOD(AF863,8)=0,0,IF(MOD(AF863,8)&gt;4,1,0.5)))</f>
        <v/>
      </c>
      <c r="AH863" s="174" t="n">
        <v>0</v>
      </c>
      <c r="AI863" s="174" t="n">
        <v>0</v>
      </c>
      <c r="AJ863" s="175" t="n">
        <v>0</v>
      </c>
      <c r="AK863" s="47" t="n"/>
    </row>
    <row r="864" ht="15" customHeight="1">
      <c r="A864" s="83" t="n"/>
      <c r="B864" s="49" t="n"/>
      <c r="C864" s="49" t="n"/>
      <c r="D864" s="49" t="n"/>
      <c r="E864" s="43" t="n"/>
      <c r="F864" s="43" t="n"/>
      <c r="G864" s="44" t="n"/>
      <c r="H864" s="45" t="n"/>
      <c r="I864" s="171" t="n"/>
      <c r="J864" s="171" t="n"/>
      <c r="K864" s="171" t="n"/>
      <c r="L864" s="171" t="n"/>
      <c r="M864" s="171" t="n"/>
      <c r="N864" s="171" t="n"/>
      <c r="O864" s="171" t="n"/>
      <c r="P864" s="171" t="n"/>
      <c r="Q864" s="171" t="n"/>
      <c r="R864" s="172">
        <f>_xlfn.CEILING.MATH(SUM(I864:P864)*Q864)</f>
        <v/>
      </c>
      <c r="S864" s="173">
        <f>IF(S$3="YES",$R864*S$4/100,0)</f>
        <v/>
      </c>
      <c r="T864" s="173">
        <f>IF(T$3="YES",$R864*T$4/100,0)</f>
        <v/>
      </c>
      <c r="U864" s="173">
        <f>IF(U$3="YES",$R864*U$4/100,0)</f>
        <v/>
      </c>
      <c r="V864" s="173">
        <f>IF(V$3="YES",$R864*V$4/100,0)</f>
        <v/>
      </c>
      <c r="W864" s="173">
        <f>IF(W$3="YES",$R864*W$4/100,0)</f>
        <v/>
      </c>
      <c r="X864" s="173">
        <f>IF(X$3="YES",$R864*X$4/100,0)</f>
        <v/>
      </c>
      <c r="Y864" s="173">
        <f>IF(Y$3="YES",$R864*Y$4/100,0)</f>
        <v/>
      </c>
      <c r="Z864" s="173">
        <f>IF(Z$3="YES",$R864*Z$4/100,0)</f>
        <v/>
      </c>
      <c r="AA864" s="173">
        <f>IF(AA$3="YES",$R864*AA$4/100,0)</f>
        <v/>
      </c>
      <c r="AB864" s="173">
        <f>IF(AB$3="YES",$R864*AB$4/100,0)</f>
        <v/>
      </c>
      <c r="AC864" s="173">
        <f>$R864*AC$4/100</f>
        <v/>
      </c>
      <c r="AD864" s="172">
        <f>SUM(S864:AC864)</f>
        <v/>
      </c>
      <c r="AE864" s="172">
        <f>R864+AD864</f>
        <v/>
      </c>
      <c r="AF864" s="172">
        <f>IF(E864="Make",AE864,AE864/2)</f>
        <v/>
      </c>
      <c r="AG864" s="172">
        <f>((AF864-MOD(AF864,8))/8)+(IF(MOD(AF864,8)=0,0,IF(MOD(AF864,8)&gt;4,1,0.5)))</f>
        <v/>
      </c>
      <c r="AH864" s="174" t="n">
        <v>0</v>
      </c>
      <c r="AI864" s="174" t="n">
        <v>0</v>
      </c>
      <c r="AJ864" s="175" t="n">
        <v>0</v>
      </c>
      <c r="AK864" s="47" t="n"/>
    </row>
    <row r="865" ht="15" customHeight="1">
      <c r="A865" s="83" t="n"/>
      <c r="B865" s="49" t="n"/>
      <c r="C865" s="49" t="n"/>
      <c r="D865" s="49" t="n"/>
      <c r="E865" s="43" t="n"/>
      <c r="F865" s="43" t="n"/>
      <c r="G865" s="44" t="n"/>
      <c r="H865" s="45" t="n"/>
      <c r="I865" s="171" t="n"/>
      <c r="J865" s="171" t="n"/>
      <c r="K865" s="171" t="n"/>
      <c r="L865" s="171" t="n"/>
      <c r="M865" s="171" t="n"/>
      <c r="N865" s="171" t="n"/>
      <c r="O865" s="171" t="n"/>
      <c r="P865" s="171" t="n"/>
      <c r="Q865" s="171" t="n"/>
      <c r="R865" s="172">
        <f>_xlfn.CEILING.MATH(SUM(I865:P865)*Q865)</f>
        <v/>
      </c>
      <c r="S865" s="173">
        <f>IF(S$3="YES",$R865*S$4/100,0)</f>
        <v/>
      </c>
      <c r="T865" s="173">
        <f>IF(T$3="YES",$R865*T$4/100,0)</f>
        <v/>
      </c>
      <c r="U865" s="173">
        <f>IF(U$3="YES",$R865*U$4/100,0)</f>
        <v/>
      </c>
      <c r="V865" s="173">
        <f>IF(V$3="YES",$R865*V$4/100,0)</f>
        <v/>
      </c>
      <c r="W865" s="173">
        <f>IF(W$3="YES",$R865*W$4/100,0)</f>
        <v/>
      </c>
      <c r="X865" s="173">
        <f>IF(X$3="YES",$R865*X$4/100,0)</f>
        <v/>
      </c>
      <c r="Y865" s="173">
        <f>IF(Y$3="YES",$R865*Y$4/100,0)</f>
        <v/>
      </c>
      <c r="Z865" s="173">
        <f>IF(Z$3="YES",$R865*Z$4/100,0)</f>
        <v/>
      </c>
      <c r="AA865" s="173">
        <f>IF(AA$3="YES",$R865*AA$4/100,0)</f>
        <v/>
      </c>
      <c r="AB865" s="173">
        <f>IF(AB$3="YES",$R865*AB$4/100,0)</f>
        <v/>
      </c>
      <c r="AC865" s="173">
        <f>$R865*AC$4/100</f>
        <v/>
      </c>
      <c r="AD865" s="172">
        <f>SUM(S865:AC865)</f>
        <v/>
      </c>
      <c r="AE865" s="172">
        <f>R865+AD865</f>
        <v/>
      </c>
      <c r="AF865" s="172">
        <f>IF(E865="Make",AE865,AE865/2)</f>
        <v/>
      </c>
      <c r="AG865" s="172">
        <f>((AF865-MOD(AF865,8))/8)+(IF(MOD(AF865,8)=0,0,IF(MOD(AF865,8)&gt;4,1,0.5)))</f>
        <v/>
      </c>
      <c r="AH865" s="174" t="n">
        <v>0</v>
      </c>
      <c r="AI865" s="174" t="n">
        <v>0</v>
      </c>
      <c r="AJ865" s="175" t="n">
        <v>0</v>
      </c>
      <c r="AK865" s="47" t="n"/>
    </row>
    <row r="866" ht="15" customHeight="1">
      <c r="A866" s="83" t="n"/>
      <c r="B866" s="49" t="n"/>
      <c r="C866" s="49" t="n"/>
      <c r="D866" s="49" t="n"/>
      <c r="E866" s="43" t="n"/>
      <c r="F866" s="43" t="n"/>
      <c r="G866" s="44" t="n"/>
      <c r="H866" s="45" t="n"/>
      <c r="I866" s="171" t="n"/>
      <c r="J866" s="171" t="n"/>
      <c r="K866" s="171" t="n"/>
      <c r="L866" s="171" t="n"/>
      <c r="M866" s="171" t="n"/>
      <c r="N866" s="171" t="n"/>
      <c r="O866" s="171" t="n"/>
      <c r="P866" s="171" t="n"/>
      <c r="Q866" s="171" t="n"/>
      <c r="R866" s="172">
        <f>_xlfn.CEILING.MATH(SUM(I866:P866)*Q866)</f>
        <v/>
      </c>
      <c r="S866" s="173">
        <f>IF(S$3="YES",$R866*S$4/100,0)</f>
        <v/>
      </c>
      <c r="T866" s="173">
        <f>IF(T$3="YES",$R866*T$4/100,0)</f>
        <v/>
      </c>
      <c r="U866" s="173">
        <f>IF(U$3="YES",$R866*U$4/100,0)</f>
        <v/>
      </c>
      <c r="V866" s="173">
        <f>IF(V$3="YES",$R866*V$4/100,0)</f>
        <v/>
      </c>
      <c r="W866" s="173">
        <f>IF(W$3="YES",$R866*W$4/100,0)</f>
        <v/>
      </c>
      <c r="X866" s="173">
        <f>IF(X$3="YES",$R866*X$4/100,0)</f>
        <v/>
      </c>
      <c r="Y866" s="173">
        <f>IF(Y$3="YES",$R866*Y$4/100,0)</f>
        <v/>
      </c>
      <c r="Z866" s="173">
        <f>IF(Z$3="YES",$R866*Z$4/100,0)</f>
        <v/>
      </c>
      <c r="AA866" s="173">
        <f>IF(AA$3="YES",$R866*AA$4/100,0)</f>
        <v/>
      </c>
      <c r="AB866" s="173">
        <f>IF(AB$3="YES",$R866*AB$4/100,0)</f>
        <v/>
      </c>
      <c r="AC866" s="173">
        <f>$R866*AC$4/100</f>
        <v/>
      </c>
      <c r="AD866" s="172">
        <f>SUM(S866:AC866)</f>
        <v/>
      </c>
      <c r="AE866" s="172">
        <f>R866+AD866</f>
        <v/>
      </c>
      <c r="AF866" s="172">
        <f>IF(E866="Make",AE866,AE866/2)</f>
        <v/>
      </c>
      <c r="AG866" s="172">
        <f>((AF866-MOD(AF866,8))/8)+(IF(MOD(AF866,8)=0,0,IF(MOD(AF866,8)&gt;4,1,0.5)))</f>
        <v/>
      </c>
      <c r="AH866" s="174" t="n">
        <v>0</v>
      </c>
      <c r="AI866" s="174" t="n">
        <v>0</v>
      </c>
      <c r="AJ866" s="175" t="n">
        <v>0</v>
      </c>
      <c r="AK866" s="47" t="n"/>
    </row>
    <row r="867" ht="15" customHeight="1">
      <c r="A867" s="83" t="n"/>
      <c r="B867" s="49" t="n"/>
      <c r="C867" s="49" t="n"/>
      <c r="D867" s="49" t="n"/>
      <c r="E867" s="43" t="n"/>
      <c r="F867" s="43" t="n"/>
      <c r="G867" s="44" t="n"/>
      <c r="H867" s="45" t="n"/>
      <c r="I867" s="171" t="n"/>
      <c r="J867" s="171" t="n"/>
      <c r="K867" s="171" t="n"/>
      <c r="L867" s="171" t="n"/>
      <c r="M867" s="171" t="n"/>
      <c r="N867" s="171" t="n"/>
      <c r="O867" s="171" t="n"/>
      <c r="P867" s="171" t="n"/>
      <c r="Q867" s="171" t="n"/>
      <c r="R867" s="172">
        <f>_xlfn.CEILING.MATH(SUM(I867:P867)*Q867)</f>
        <v/>
      </c>
      <c r="S867" s="173">
        <f>IF(S$3="YES",$R867*S$4/100,0)</f>
        <v/>
      </c>
      <c r="T867" s="173">
        <f>IF(T$3="YES",$R867*T$4/100,0)</f>
        <v/>
      </c>
      <c r="U867" s="173">
        <f>IF(U$3="YES",$R867*U$4/100,0)</f>
        <v/>
      </c>
      <c r="V867" s="173">
        <f>IF(V$3="YES",$R867*V$4/100,0)</f>
        <v/>
      </c>
      <c r="W867" s="173">
        <f>IF(W$3="YES",$R867*W$4/100,0)</f>
        <v/>
      </c>
      <c r="X867" s="173">
        <f>IF(X$3="YES",$R867*X$4/100,0)</f>
        <v/>
      </c>
      <c r="Y867" s="173">
        <f>IF(Y$3="YES",$R867*Y$4/100,0)</f>
        <v/>
      </c>
      <c r="Z867" s="173">
        <f>IF(Z$3="YES",$R867*Z$4/100,0)</f>
        <v/>
      </c>
      <c r="AA867" s="173">
        <f>IF(AA$3="YES",$R867*AA$4/100,0)</f>
        <v/>
      </c>
      <c r="AB867" s="173">
        <f>IF(AB$3="YES",$R867*AB$4/100,0)</f>
        <v/>
      </c>
      <c r="AC867" s="173">
        <f>$R867*AC$4/100</f>
        <v/>
      </c>
      <c r="AD867" s="172">
        <f>SUM(S867:AC867)</f>
        <v/>
      </c>
      <c r="AE867" s="172">
        <f>R867+AD867</f>
        <v/>
      </c>
      <c r="AF867" s="172">
        <f>IF(E867="Make",AE867,AE867/2)</f>
        <v/>
      </c>
      <c r="AG867" s="172">
        <f>((AF867-MOD(AF867,8))/8)+(IF(MOD(AF867,8)=0,0,IF(MOD(AF867,8)&gt;4,1,0.5)))</f>
        <v/>
      </c>
      <c r="AH867" s="174" t="n">
        <v>0</v>
      </c>
      <c r="AI867" s="174" t="n">
        <v>0</v>
      </c>
      <c r="AJ867" s="175" t="n">
        <v>0</v>
      </c>
      <c r="AK867" s="47" t="n"/>
    </row>
    <row r="868" ht="15" customHeight="1">
      <c r="A868" s="83" t="n"/>
      <c r="B868" s="49" t="n"/>
      <c r="C868" s="49" t="n"/>
      <c r="D868" s="49" t="n"/>
      <c r="E868" s="43" t="n"/>
      <c r="F868" s="43" t="n"/>
      <c r="G868" s="44" t="n"/>
      <c r="H868" s="45" t="n"/>
      <c r="I868" s="171" t="n"/>
      <c r="J868" s="171" t="n"/>
      <c r="K868" s="171" t="n"/>
      <c r="L868" s="171" t="n"/>
      <c r="M868" s="171" t="n"/>
      <c r="N868" s="171" t="n"/>
      <c r="O868" s="171" t="n"/>
      <c r="P868" s="171" t="n"/>
      <c r="Q868" s="171" t="n"/>
      <c r="R868" s="172">
        <f>_xlfn.CEILING.MATH(SUM(I868:P868)*Q868)</f>
        <v/>
      </c>
      <c r="S868" s="173">
        <f>IF(S$3="YES",$R868*S$4/100,0)</f>
        <v/>
      </c>
      <c r="T868" s="173">
        <f>IF(T$3="YES",$R868*T$4/100,0)</f>
        <v/>
      </c>
      <c r="U868" s="173">
        <f>IF(U$3="YES",$R868*U$4/100,0)</f>
        <v/>
      </c>
      <c r="V868" s="173">
        <f>IF(V$3="YES",$R868*V$4/100,0)</f>
        <v/>
      </c>
      <c r="W868" s="173">
        <f>IF(W$3="YES",$R868*W$4/100,0)</f>
        <v/>
      </c>
      <c r="X868" s="173">
        <f>IF(X$3="YES",$R868*X$4/100,0)</f>
        <v/>
      </c>
      <c r="Y868" s="173">
        <f>IF(Y$3="YES",$R868*Y$4/100,0)</f>
        <v/>
      </c>
      <c r="Z868" s="173">
        <f>IF(Z$3="YES",$R868*Z$4/100,0)</f>
        <v/>
      </c>
      <c r="AA868" s="173">
        <f>IF(AA$3="YES",$R868*AA$4/100,0)</f>
        <v/>
      </c>
      <c r="AB868" s="173">
        <f>IF(AB$3="YES",$R868*AB$4/100,0)</f>
        <v/>
      </c>
      <c r="AC868" s="173">
        <f>$R868*AC$4/100</f>
        <v/>
      </c>
      <c r="AD868" s="172">
        <f>SUM(S868:AC868)</f>
        <v/>
      </c>
      <c r="AE868" s="172">
        <f>R868+AD868</f>
        <v/>
      </c>
      <c r="AF868" s="172">
        <f>IF(E868="Make",AE868,AE868/2)</f>
        <v/>
      </c>
      <c r="AG868" s="172">
        <f>((AF868-MOD(AF868,8))/8)+(IF(MOD(AF868,8)=0,0,IF(MOD(AF868,8)&gt;4,1,0.5)))</f>
        <v/>
      </c>
      <c r="AH868" s="174" t="n">
        <v>0</v>
      </c>
      <c r="AI868" s="174" t="n">
        <v>0</v>
      </c>
      <c r="AJ868" s="175" t="n">
        <v>0</v>
      </c>
      <c r="AK868" s="47" t="n"/>
    </row>
    <row r="869" ht="15" customHeight="1">
      <c r="A869" s="83" t="n"/>
      <c r="B869" s="49" t="n"/>
      <c r="C869" s="49" t="n"/>
      <c r="D869" s="49" t="n"/>
      <c r="E869" s="43" t="n"/>
      <c r="F869" s="43" t="n"/>
      <c r="G869" s="44" t="n"/>
      <c r="H869" s="45" t="n"/>
      <c r="I869" s="171" t="n"/>
      <c r="J869" s="171" t="n"/>
      <c r="K869" s="171" t="n"/>
      <c r="L869" s="171" t="n"/>
      <c r="M869" s="171" t="n"/>
      <c r="N869" s="171" t="n"/>
      <c r="O869" s="171" t="n"/>
      <c r="P869" s="171" t="n"/>
      <c r="Q869" s="171" t="n"/>
      <c r="R869" s="172">
        <f>_xlfn.CEILING.MATH(SUM(I869:P869)*Q869)</f>
        <v/>
      </c>
      <c r="S869" s="173">
        <f>IF(S$3="YES",$R869*S$4/100,0)</f>
        <v/>
      </c>
      <c r="T869" s="173">
        <f>IF(T$3="YES",$R869*T$4/100,0)</f>
        <v/>
      </c>
      <c r="U869" s="173">
        <f>IF(U$3="YES",$R869*U$4/100,0)</f>
        <v/>
      </c>
      <c r="V869" s="173">
        <f>IF(V$3="YES",$R869*V$4/100,0)</f>
        <v/>
      </c>
      <c r="W869" s="173">
        <f>IF(W$3="YES",$R869*W$4/100,0)</f>
        <v/>
      </c>
      <c r="X869" s="173">
        <f>IF(X$3="YES",$R869*X$4/100,0)</f>
        <v/>
      </c>
      <c r="Y869" s="173">
        <f>IF(Y$3="YES",$R869*Y$4/100,0)</f>
        <v/>
      </c>
      <c r="Z869" s="173">
        <f>IF(Z$3="YES",$R869*Z$4/100,0)</f>
        <v/>
      </c>
      <c r="AA869" s="173">
        <f>IF(AA$3="YES",$R869*AA$4/100,0)</f>
        <v/>
      </c>
      <c r="AB869" s="173">
        <f>IF(AB$3="YES",$R869*AB$4/100,0)</f>
        <v/>
      </c>
      <c r="AC869" s="173">
        <f>$R869*AC$4/100</f>
        <v/>
      </c>
      <c r="AD869" s="172">
        <f>SUM(S869:AC869)</f>
        <v/>
      </c>
      <c r="AE869" s="172">
        <f>R869+AD869</f>
        <v/>
      </c>
      <c r="AF869" s="172">
        <f>IF(E869="Make",AE869,AE869/2)</f>
        <v/>
      </c>
      <c r="AG869" s="172">
        <f>((AF869-MOD(AF869,8))/8)+(IF(MOD(AF869,8)=0,0,IF(MOD(AF869,8)&gt;4,1,0.5)))</f>
        <v/>
      </c>
      <c r="AH869" s="174" t="n">
        <v>0</v>
      </c>
      <c r="AI869" s="174" t="n">
        <v>0</v>
      </c>
      <c r="AJ869" s="175" t="n">
        <v>0</v>
      </c>
      <c r="AK869" s="47" t="n"/>
    </row>
    <row r="870" ht="15" customHeight="1">
      <c r="A870" s="83" t="n"/>
      <c r="B870" s="49" t="n"/>
      <c r="C870" s="49" t="n"/>
      <c r="D870" s="49" t="n"/>
      <c r="E870" s="43" t="n"/>
      <c r="F870" s="43" t="n"/>
      <c r="G870" s="44" t="n"/>
      <c r="H870" s="45" t="n"/>
      <c r="I870" s="171" t="n"/>
      <c r="J870" s="171" t="n"/>
      <c r="K870" s="171" t="n"/>
      <c r="L870" s="171" t="n"/>
      <c r="M870" s="171" t="n"/>
      <c r="N870" s="171" t="n"/>
      <c r="O870" s="171" t="n"/>
      <c r="P870" s="171" t="n"/>
      <c r="Q870" s="171" t="n"/>
      <c r="R870" s="172">
        <f>_xlfn.CEILING.MATH(SUM(I870:P870)*Q870)</f>
        <v/>
      </c>
      <c r="S870" s="173">
        <f>IF(S$3="YES",$R870*S$4/100,0)</f>
        <v/>
      </c>
      <c r="T870" s="173">
        <f>IF(T$3="YES",$R870*T$4/100,0)</f>
        <v/>
      </c>
      <c r="U870" s="173">
        <f>IF(U$3="YES",$R870*U$4/100,0)</f>
        <v/>
      </c>
      <c r="V870" s="173">
        <f>IF(V$3="YES",$R870*V$4/100,0)</f>
        <v/>
      </c>
      <c r="W870" s="173">
        <f>IF(W$3="YES",$R870*W$4/100,0)</f>
        <v/>
      </c>
      <c r="X870" s="173">
        <f>IF(X$3="YES",$R870*X$4/100,0)</f>
        <v/>
      </c>
      <c r="Y870" s="173">
        <f>IF(Y$3="YES",$R870*Y$4/100,0)</f>
        <v/>
      </c>
      <c r="Z870" s="173">
        <f>IF(Z$3="YES",$R870*Z$4/100,0)</f>
        <v/>
      </c>
      <c r="AA870" s="173">
        <f>IF(AA$3="YES",$R870*AA$4/100,0)</f>
        <v/>
      </c>
      <c r="AB870" s="173">
        <f>IF(AB$3="YES",$R870*AB$4/100,0)</f>
        <v/>
      </c>
      <c r="AC870" s="173">
        <f>$R870*AC$4/100</f>
        <v/>
      </c>
      <c r="AD870" s="172">
        <f>SUM(S870:AC870)</f>
        <v/>
      </c>
      <c r="AE870" s="172">
        <f>R870+AD870</f>
        <v/>
      </c>
      <c r="AF870" s="172">
        <f>IF(E870="Make",AE870,AE870/2)</f>
        <v/>
      </c>
      <c r="AG870" s="172">
        <f>((AF870-MOD(AF870,8))/8)+(IF(MOD(AF870,8)=0,0,IF(MOD(AF870,8)&gt;4,1,0.5)))</f>
        <v/>
      </c>
      <c r="AH870" s="174" t="n">
        <v>0</v>
      </c>
      <c r="AI870" s="174" t="n">
        <v>0</v>
      </c>
      <c r="AJ870" s="175" t="n">
        <v>0</v>
      </c>
      <c r="AK870" s="47" t="n"/>
    </row>
    <row r="871" ht="15" customHeight="1">
      <c r="A871" s="83" t="n"/>
      <c r="B871" s="49" t="n"/>
      <c r="C871" s="49" t="n"/>
      <c r="D871" s="49" t="n"/>
      <c r="E871" s="43" t="n"/>
      <c r="F871" s="43" t="n"/>
      <c r="G871" s="44" t="n"/>
      <c r="H871" s="45" t="n"/>
      <c r="I871" s="171" t="n"/>
      <c r="J871" s="171" t="n"/>
      <c r="K871" s="171" t="n"/>
      <c r="L871" s="171" t="n"/>
      <c r="M871" s="171" t="n"/>
      <c r="N871" s="171" t="n"/>
      <c r="O871" s="171" t="n"/>
      <c r="P871" s="171" t="n"/>
      <c r="Q871" s="171" t="n"/>
      <c r="R871" s="172">
        <f>_xlfn.CEILING.MATH(SUM(I871:P871)*Q871)</f>
        <v/>
      </c>
      <c r="S871" s="173">
        <f>IF(S$3="YES",$R871*S$4/100,0)</f>
        <v/>
      </c>
      <c r="T871" s="173">
        <f>IF(T$3="YES",$R871*T$4/100,0)</f>
        <v/>
      </c>
      <c r="U871" s="173">
        <f>IF(U$3="YES",$R871*U$4/100,0)</f>
        <v/>
      </c>
      <c r="V871" s="173">
        <f>IF(V$3="YES",$R871*V$4/100,0)</f>
        <v/>
      </c>
      <c r="W871" s="173">
        <f>IF(W$3="YES",$R871*W$4/100,0)</f>
        <v/>
      </c>
      <c r="X871" s="173">
        <f>IF(X$3="YES",$R871*X$4/100,0)</f>
        <v/>
      </c>
      <c r="Y871" s="173">
        <f>IF(Y$3="YES",$R871*Y$4/100,0)</f>
        <v/>
      </c>
      <c r="Z871" s="173">
        <f>IF(Z$3="YES",$R871*Z$4/100,0)</f>
        <v/>
      </c>
      <c r="AA871" s="173">
        <f>IF(AA$3="YES",$R871*AA$4/100,0)</f>
        <v/>
      </c>
      <c r="AB871" s="173">
        <f>IF(AB$3="YES",$R871*AB$4/100,0)</f>
        <v/>
      </c>
      <c r="AC871" s="173">
        <f>$R871*AC$4/100</f>
        <v/>
      </c>
      <c r="AD871" s="172">
        <f>SUM(S871:AC871)</f>
        <v/>
      </c>
      <c r="AE871" s="172">
        <f>R871+AD871</f>
        <v/>
      </c>
      <c r="AF871" s="172">
        <f>IF(E871="Make",AE871,AE871/2)</f>
        <v/>
      </c>
      <c r="AG871" s="172">
        <f>((AF871-MOD(AF871,8))/8)+(IF(MOD(AF871,8)=0,0,IF(MOD(AF871,8)&gt;4,1,0.5)))</f>
        <v/>
      </c>
      <c r="AH871" s="174" t="n">
        <v>0</v>
      </c>
      <c r="AI871" s="174" t="n">
        <v>0</v>
      </c>
      <c r="AJ871" s="175" t="n">
        <v>0</v>
      </c>
      <c r="AK871" s="47" t="n"/>
    </row>
    <row r="872" ht="15" customHeight="1">
      <c r="A872" s="83" t="n"/>
      <c r="B872" s="49" t="n"/>
      <c r="C872" s="49" t="n"/>
      <c r="D872" s="49" t="n"/>
      <c r="E872" s="43" t="n"/>
      <c r="F872" s="43" t="n"/>
      <c r="G872" s="44" t="n"/>
      <c r="H872" s="45" t="n"/>
      <c r="I872" s="171" t="n"/>
      <c r="J872" s="171" t="n"/>
      <c r="K872" s="171" t="n"/>
      <c r="L872" s="171" t="n"/>
      <c r="M872" s="171" t="n"/>
      <c r="N872" s="171" t="n"/>
      <c r="O872" s="171" t="n"/>
      <c r="P872" s="171" t="n"/>
      <c r="Q872" s="171" t="n"/>
      <c r="R872" s="172">
        <f>_xlfn.CEILING.MATH(SUM(I872:P872)*Q872)</f>
        <v/>
      </c>
      <c r="S872" s="173">
        <f>IF(S$3="YES",$R872*S$4/100,0)</f>
        <v/>
      </c>
      <c r="T872" s="173">
        <f>IF(T$3="YES",$R872*T$4/100,0)</f>
        <v/>
      </c>
      <c r="U872" s="173">
        <f>IF(U$3="YES",$R872*U$4/100,0)</f>
        <v/>
      </c>
      <c r="V872" s="173">
        <f>IF(V$3="YES",$R872*V$4/100,0)</f>
        <v/>
      </c>
      <c r="W872" s="173">
        <f>IF(W$3="YES",$R872*W$4/100,0)</f>
        <v/>
      </c>
      <c r="X872" s="173">
        <f>IF(X$3="YES",$R872*X$4/100,0)</f>
        <v/>
      </c>
      <c r="Y872" s="173">
        <f>IF(Y$3="YES",$R872*Y$4/100,0)</f>
        <v/>
      </c>
      <c r="Z872" s="173">
        <f>IF(Z$3="YES",$R872*Z$4/100,0)</f>
        <v/>
      </c>
      <c r="AA872" s="173">
        <f>IF(AA$3="YES",$R872*AA$4/100,0)</f>
        <v/>
      </c>
      <c r="AB872" s="173">
        <f>IF(AB$3="YES",$R872*AB$4/100,0)</f>
        <v/>
      </c>
      <c r="AC872" s="173">
        <f>$R872*AC$4/100</f>
        <v/>
      </c>
      <c r="AD872" s="172">
        <f>SUM(S872:AC872)</f>
        <v/>
      </c>
      <c r="AE872" s="172">
        <f>R872+AD872</f>
        <v/>
      </c>
      <c r="AF872" s="172">
        <f>IF(E872="Make",AE872,AE872/2)</f>
        <v/>
      </c>
      <c r="AG872" s="172">
        <f>((AF872-MOD(AF872,8))/8)+(IF(MOD(AF872,8)=0,0,IF(MOD(AF872,8)&gt;4,1,0.5)))</f>
        <v/>
      </c>
      <c r="AH872" s="174" t="n">
        <v>0</v>
      </c>
      <c r="AI872" s="174" t="n">
        <v>0</v>
      </c>
      <c r="AJ872" s="175" t="n">
        <v>0</v>
      </c>
      <c r="AK872" s="47" t="n"/>
    </row>
    <row r="873" ht="15" customHeight="1">
      <c r="A873" s="83" t="n"/>
      <c r="B873" s="49" t="n"/>
      <c r="C873" s="49" t="n"/>
      <c r="D873" s="49" t="n"/>
      <c r="E873" s="43" t="n"/>
      <c r="F873" s="43" t="n"/>
      <c r="G873" s="44" t="n"/>
      <c r="H873" s="45" t="n"/>
      <c r="I873" s="171" t="n"/>
      <c r="J873" s="171" t="n"/>
      <c r="K873" s="171" t="n"/>
      <c r="L873" s="171" t="n"/>
      <c r="M873" s="171" t="n"/>
      <c r="N873" s="171" t="n"/>
      <c r="O873" s="171" t="n"/>
      <c r="P873" s="171" t="n"/>
      <c r="Q873" s="171" t="n"/>
      <c r="R873" s="172">
        <f>_xlfn.CEILING.MATH(SUM(I873:P873)*Q873)</f>
        <v/>
      </c>
      <c r="S873" s="173">
        <f>IF(S$3="YES",$R873*S$4/100,0)</f>
        <v/>
      </c>
      <c r="T873" s="173">
        <f>IF(T$3="YES",$R873*T$4/100,0)</f>
        <v/>
      </c>
      <c r="U873" s="173">
        <f>IF(U$3="YES",$R873*U$4/100,0)</f>
        <v/>
      </c>
      <c r="V873" s="173">
        <f>IF(V$3="YES",$R873*V$4/100,0)</f>
        <v/>
      </c>
      <c r="W873" s="173">
        <f>IF(W$3="YES",$R873*W$4/100,0)</f>
        <v/>
      </c>
      <c r="X873" s="173">
        <f>IF(X$3="YES",$R873*X$4/100,0)</f>
        <v/>
      </c>
      <c r="Y873" s="173">
        <f>IF(Y$3="YES",$R873*Y$4/100,0)</f>
        <v/>
      </c>
      <c r="Z873" s="173">
        <f>IF(Z$3="YES",$R873*Z$4/100,0)</f>
        <v/>
      </c>
      <c r="AA873" s="173">
        <f>IF(AA$3="YES",$R873*AA$4/100,0)</f>
        <v/>
      </c>
      <c r="AB873" s="173">
        <f>IF(AB$3="YES",$R873*AB$4/100,0)</f>
        <v/>
      </c>
      <c r="AC873" s="173">
        <f>$R873*AC$4/100</f>
        <v/>
      </c>
      <c r="AD873" s="172">
        <f>SUM(S873:AC873)</f>
        <v/>
      </c>
      <c r="AE873" s="172">
        <f>R873+AD873</f>
        <v/>
      </c>
      <c r="AF873" s="172">
        <f>IF(E873="Make",AE873,AE873/2)</f>
        <v/>
      </c>
      <c r="AG873" s="172">
        <f>((AF873-MOD(AF873,8))/8)+(IF(MOD(AF873,8)=0,0,IF(MOD(AF873,8)&gt;4,1,0.5)))</f>
        <v/>
      </c>
      <c r="AH873" s="174" t="n">
        <v>0</v>
      </c>
      <c r="AI873" s="174" t="n">
        <v>0</v>
      </c>
      <c r="AJ873" s="175" t="n">
        <v>0</v>
      </c>
      <c r="AK873" s="47" t="n"/>
    </row>
    <row r="874" ht="15" customHeight="1">
      <c r="A874" s="83" t="n"/>
      <c r="B874" s="49" t="n"/>
      <c r="C874" s="49" t="n"/>
      <c r="D874" s="49" t="n"/>
      <c r="E874" s="43" t="n"/>
      <c r="F874" s="43" t="n"/>
      <c r="G874" s="44" t="n"/>
      <c r="H874" s="45" t="n"/>
      <c r="I874" s="171" t="n"/>
      <c r="J874" s="171" t="n"/>
      <c r="K874" s="171" t="n"/>
      <c r="L874" s="171" t="n"/>
      <c r="M874" s="171" t="n"/>
      <c r="N874" s="171" t="n"/>
      <c r="O874" s="171" t="n"/>
      <c r="P874" s="171" t="n"/>
      <c r="Q874" s="171" t="n"/>
      <c r="R874" s="172">
        <f>_xlfn.CEILING.MATH(SUM(I874:P874)*Q874)</f>
        <v/>
      </c>
      <c r="S874" s="173">
        <f>IF(S$3="YES",$R874*S$4/100,0)</f>
        <v/>
      </c>
      <c r="T874" s="173">
        <f>IF(T$3="YES",$R874*T$4/100,0)</f>
        <v/>
      </c>
      <c r="U874" s="173">
        <f>IF(U$3="YES",$R874*U$4/100,0)</f>
        <v/>
      </c>
      <c r="V874" s="173">
        <f>IF(V$3="YES",$R874*V$4/100,0)</f>
        <v/>
      </c>
      <c r="W874" s="173">
        <f>IF(W$3="YES",$R874*W$4/100,0)</f>
        <v/>
      </c>
      <c r="X874" s="173">
        <f>IF(X$3="YES",$R874*X$4/100,0)</f>
        <v/>
      </c>
      <c r="Y874" s="173">
        <f>IF(Y$3="YES",$R874*Y$4/100,0)</f>
        <v/>
      </c>
      <c r="Z874" s="173">
        <f>IF(Z$3="YES",$R874*Z$4/100,0)</f>
        <v/>
      </c>
      <c r="AA874" s="173">
        <f>IF(AA$3="YES",$R874*AA$4/100,0)</f>
        <v/>
      </c>
      <c r="AB874" s="173">
        <f>IF(AB$3="YES",$R874*AB$4/100,0)</f>
        <v/>
      </c>
      <c r="AC874" s="173">
        <f>$R874*AC$4/100</f>
        <v/>
      </c>
      <c r="AD874" s="172">
        <f>SUM(S874:AC874)</f>
        <v/>
      </c>
      <c r="AE874" s="172">
        <f>R874+AD874</f>
        <v/>
      </c>
      <c r="AF874" s="172">
        <f>IF(E874="Make",AE874,AE874/2)</f>
        <v/>
      </c>
      <c r="AG874" s="172">
        <f>((AF874-MOD(AF874,8))/8)+(IF(MOD(AF874,8)=0,0,IF(MOD(AF874,8)&gt;4,1,0.5)))</f>
        <v/>
      </c>
      <c r="AH874" s="174" t="n">
        <v>0</v>
      </c>
      <c r="AI874" s="174" t="n">
        <v>0</v>
      </c>
      <c r="AJ874" s="175" t="n">
        <v>0</v>
      </c>
      <c r="AK874" s="47" t="n"/>
    </row>
    <row r="875" ht="15" customHeight="1">
      <c r="A875" s="83" t="n"/>
      <c r="B875" s="49" t="n"/>
      <c r="C875" s="49" t="n"/>
      <c r="D875" s="49" t="n"/>
      <c r="E875" s="43" t="n"/>
      <c r="F875" s="43" t="n"/>
      <c r="G875" s="44" t="n"/>
      <c r="H875" s="45" t="n"/>
      <c r="I875" s="171" t="n"/>
      <c r="J875" s="171" t="n"/>
      <c r="K875" s="171" t="n"/>
      <c r="L875" s="171" t="n"/>
      <c r="M875" s="171" t="n"/>
      <c r="N875" s="171" t="n"/>
      <c r="O875" s="171" t="n"/>
      <c r="P875" s="171" t="n"/>
      <c r="Q875" s="171" t="n"/>
      <c r="R875" s="172">
        <f>_xlfn.CEILING.MATH(SUM(I875:P875)*Q875)</f>
        <v/>
      </c>
      <c r="S875" s="173">
        <f>IF(S$3="YES",$R875*S$4/100,0)</f>
        <v/>
      </c>
      <c r="T875" s="173">
        <f>IF(T$3="YES",$R875*T$4/100,0)</f>
        <v/>
      </c>
      <c r="U875" s="173">
        <f>IF(U$3="YES",$R875*U$4/100,0)</f>
        <v/>
      </c>
      <c r="V875" s="173">
        <f>IF(V$3="YES",$R875*V$4/100,0)</f>
        <v/>
      </c>
      <c r="W875" s="173">
        <f>IF(W$3="YES",$R875*W$4/100,0)</f>
        <v/>
      </c>
      <c r="X875" s="173">
        <f>IF(X$3="YES",$R875*X$4/100,0)</f>
        <v/>
      </c>
      <c r="Y875" s="173">
        <f>IF(Y$3="YES",$R875*Y$4/100,0)</f>
        <v/>
      </c>
      <c r="Z875" s="173">
        <f>IF(Z$3="YES",$R875*Z$4/100,0)</f>
        <v/>
      </c>
      <c r="AA875" s="173">
        <f>IF(AA$3="YES",$R875*AA$4/100,0)</f>
        <v/>
      </c>
      <c r="AB875" s="173">
        <f>IF(AB$3="YES",$R875*AB$4/100,0)</f>
        <v/>
      </c>
      <c r="AC875" s="173">
        <f>$R875*AC$4/100</f>
        <v/>
      </c>
      <c r="AD875" s="172">
        <f>SUM(S875:AC875)</f>
        <v/>
      </c>
      <c r="AE875" s="172">
        <f>R875+AD875</f>
        <v/>
      </c>
      <c r="AF875" s="172">
        <f>IF(E875="Make",AE875,AE875/2)</f>
        <v/>
      </c>
      <c r="AG875" s="172">
        <f>((AF875-MOD(AF875,8))/8)+(IF(MOD(AF875,8)=0,0,IF(MOD(AF875,8)&gt;4,1,0.5)))</f>
        <v/>
      </c>
      <c r="AH875" s="174" t="n">
        <v>0</v>
      </c>
      <c r="AI875" s="174" t="n">
        <v>0</v>
      </c>
      <c r="AJ875" s="175" t="n">
        <v>0</v>
      </c>
      <c r="AK875" s="47" t="n"/>
    </row>
    <row r="876" ht="15" customHeight="1">
      <c r="A876" s="83" t="n"/>
      <c r="B876" s="49" t="n"/>
      <c r="C876" s="49" t="n"/>
      <c r="D876" s="49" t="n"/>
      <c r="E876" s="43" t="n"/>
      <c r="F876" s="43" t="n"/>
      <c r="G876" s="44" t="n"/>
      <c r="H876" s="45" t="n"/>
      <c r="I876" s="171" t="n"/>
      <c r="J876" s="171" t="n"/>
      <c r="K876" s="171" t="n"/>
      <c r="L876" s="171" t="n"/>
      <c r="M876" s="171" t="n"/>
      <c r="N876" s="171" t="n"/>
      <c r="O876" s="171" t="n"/>
      <c r="P876" s="171" t="n"/>
      <c r="Q876" s="171" t="n"/>
      <c r="R876" s="172">
        <f>_xlfn.CEILING.MATH(SUM(I876:P876)*Q876)</f>
        <v/>
      </c>
      <c r="S876" s="173">
        <f>IF(S$3="YES",$R876*S$4/100,0)</f>
        <v/>
      </c>
      <c r="T876" s="173">
        <f>IF(T$3="YES",$R876*T$4/100,0)</f>
        <v/>
      </c>
      <c r="U876" s="173">
        <f>IF(U$3="YES",$R876*U$4/100,0)</f>
        <v/>
      </c>
      <c r="V876" s="173">
        <f>IF(V$3="YES",$R876*V$4/100,0)</f>
        <v/>
      </c>
      <c r="W876" s="173">
        <f>IF(W$3="YES",$R876*W$4/100,0)</f>
        <v/>
      </c>
      <c r="X876" s="173">
        <f>IF(X$3="YES",$R876*X$4/100,0)</f>
        <v/>
      </c>
      <c r="Y876" s="173">
        <f>IF(Y$3="YES",$R876*Y$4/100,0)</f>
        <v/>
      </c>
      <c r="Z876" s="173">
        <f>IF(Z$3="YES",$R876*Z$4/100,0)</f>
        <v/>
      </c>
      <c r="AA876" s="173">
        <f>IF(AA$3="YES",$R876*AA$4/100,0)</f>
        <v/>
      </c>
      <c r="AB876" s="173">
        <f>IF(AB$3="YES",$R876*AB$4/100,0)</f>
        <v/>
      </c>
      <c r="AC876" s="173">
        <f>$R876*AC$4/100</f>
        <v/>
      </c>
      <c r="AD876" s="172">
        <f>SUM(S876:AC876)</f>
        <v/>
      </c>
      <c r="AE876" s="172">
        <f>R876+AD876</f>
        <v/>
      </c>
      <c r="AF876" s="172">
        <f>IF(E876="Make",AE876,AE876/2)</f>
        <v/>
      </c>
      <c r="AG876" s="172">
        <f>((AF876-MOD(AF876,8))/8)+(IF(MOD(AF876,8)=0,0,IF(MOD(AF876,8)&gt;4,1,0.5)))</f>
        <v/>
      </c>
      <c r="AH876" s="174" t="n">
        <v>0</v>
      </c>
      <c r="AI876" s="174" t="n">
        <v>0</v>
      </c>
      <c r="AJ876" s="175" t="n">
        <v>0</v>
      </c>
      <c r="AK876" s="47" t="n"/>
    </row>
    <row r="877" ht="15" customHeight="1">
      <c r="A877" s="83" t="n"/>
      <c r="B877" s="49" t="n"/>
      <c r="C877" s="49" t="n"/>
      <c r="D877" s="49" t="n"/>
      <c r="E877" s="43" t="n"/>
      <c r="F877" s="43" t="n"/>
      <c r="G877" s="44" t="n"/>
      <c r="H877" s="45" t="n"/>
      <c r="I877" s="171" t="n"/>
      <c r="J877" s="171" t="n"/>
      <c r="K877" s="171" t="n"/>
      <c r="L877" s="171" t="n"/>
      <c r="M877" s="171" t="n"/>
      <c r="N877" s="171" t="n"/>
      <c r="O877" s="171" t="n"/>
      <c r="P877" s="171" t="n"/>
      <c r="Q877" s="171" t="n"/>
      <c r="R877" s="172">
        <f>_xlfn.CEILING.MATH(SUM(I877:P877)*Q877)</f>
        <v/>
      </c>
      <c r="S877" s="173">
        <f>IF(S$3="YES",$R877*S$4/100,0)</f>
        <v/>
      </c>
      <c r="T877" s="173">
        <f>IF(T$3="YES",$R877*T$4/100,0)</f>
        <v/>
      </c>
      <c r="U877" s="173">
        <f>IF(U$3="YES",$R877*U$4/100,0)</f>
        <v/>
      </c>
      <c r="V877" s="173">
        <f>IF(V$3="YES",$R877*V$4/100,0)</f>
        <v/>
      </c>
      <c r="W877" s="173">
        <f>IF(W$3="YES",$R877*W$4/100,0)</f>
        <v/>
      </c>
      <c r="X877" s="173">
        <f>IF(X$3="YES",$R877*X$4/100,0)</f>
        <v/>
      </c>
      <c r="Y877" s="173">
        <f>IF(Y$3="YES",$R877*Y$4/100,0)</f>
        <v/>
      </c>
      <c r="Z877" s="173">
        <f>IF(Z$3="YES",$R877*Z$4/100,0)</f>
        <v/>
      </c>
      <c r="AA877" s="173">
        <f>IF(AA$3="YES",$R877*AA$4/100,0)</f>
        <v/>
      </c>
      <c r="AB877" s="173">
        <f>IF(AB$3="YES",$R877*AB$4/100,0)</f>
        <v/>
      </c>
      <c r="AC877" s="173">
        <f>$R877*AC$4/100</f>
        <v/>
      </c>
      <c r="AD877" s="172">
        <f>SUM(S877:AC877)</f>
        <v/>
      </c>
      <c r="AE877" s="172">
        <f>R877+AD877</f>
        <v/>
      </c>
      <c r="AF877" s="172">
        <f>IF(E877="Make",AE877,AE877/2)</f>
        <v/>
      </c>
      <c r="AG877" s="172">
        <f>((AF877-MOD(AF877,8))/8)+(IF(MOD(AF877,8)=0,0,IF(MOD(AF877,8)&gt;4,1,0.5)))</f>
        <v/>
      </c>
      <c r="AH877" s="174" t="n">
        <v>0</v>
      </c>
      <c r="AI877" s="174" t="n">
        <v>0</v>
      </c>
      <c r="AJ877" s="175" t="n">
        <v>0</v>
      </c>
      <c r="AK877" s="47" t="n"/>
    </row>
    <row r="878" ht="15" customHeight="1">
      <c r="A878" s="83" t="n"/>
      <c r="B878" s="49" t="n"/>
      <c r="C878" s="49" t="n"/>
      <c r="D878" s="49" t="n"/>
      <c r="E878" s="43" t="n"/>
      <c r="F878" s="43" t="n"/>
      <c r="G878" s="44" t="n"/>
      <c r="H878" s="45" t="n"/>
      <c r="I878" s="171" t="n"/>
      <c r="J878" s="171" t="n"/>
      <c r="K878" s="171" t="n"/>
      <c r="L878" s="171" t="n"/>
      <c r="M878" s="171" t="n"/>
      <c r="N878" s="171" t="n"/>
      <c r="O878" s="171" t="n"/>
      <c r="P878" s="171" t="n"/>
      <c r="Q878" s="171" t="n"/>
      <c r="R878" s="172">
        <f>_xlfn.CEILING.MATH(SUM(I878:P878)*Q878)</f>
        <v/>
      </c>
      <c r="S878" s="173">
        <f>IF(S$3="YES",$R878*S$4/100,0)</f>
        <v/>
      </c>
      <c r="T878" s="173">
        <f>IF(T$3="YES",$R878*T$4/100,0)</f>
        <v/>
      </c>
      <c r="U878" s="173">
        <f>IF(U$3="YES",$R878*U$4/100,0)</f>
        <v/>
      </c>
      <c r="V878" s="173">
        <f>IF(V$3="YES",$R878*V$4/100,0)</f>
        <v/>
      </c>
      <c r="W878" s="173">
        <f>IF(W$3="YES",$R878*W$4/100,0)</f>
        <v/>
      </c>
      <c r="X878" s="173">
        <f>IF(X$3="YES",$R878*X$4/100,0)</f>
        <v/>
      </c>
      <c r="Y878" s="173">
        <f>IF(Y$3="YES",$R878*Y$4/100,0)</f>
        <v/>
      </c>
      <c r="Z878" s="173">
        <f>IF(Z$3="YES",$R878*Z$4/100,0)</f>
        <v/>
      </c>
      <c r="AA878" s="173">
        <f>IF(AA$3="YES",$R878*AA$4/100,0)</f>
        <v/>
      </c>
      <c r="AB878" s="173">
        <f>IF(AB$3="YES",$R878*AB$4/100,0)</f>
        <v/>
      </c>
      <c r="AC878" s="173">
        <f>$R878*AC$4/100</f>
        <v/>
      </c>
      <c r="AD878" s="172">
        <f>SUM(S878:AC878)</f>
        <v/>
      </c>
      <c r="AE878" s="172">
        <f>R878+AD878</f>
        <v/>
      </c>
      <c r="AF878" s="172">
        <f>IF(E878="Make",AE878,AE878/2)</f>
        <v/>
      </c>
      <c r="AG878" s="172">
        <f>((AF878-MOD(AF878,8))/8)+(IF(MOD(AF878,8)=0,0,IF(MOD(AF878,8)&gt;4,1,0.5)))</f>
        <v/>
      </c>
      <c r="AH878" s="174" t="n">
        <v>0</v>
      </c>
      <c r="AI878" s="174" t="n">
        <v>0</v>
      </c>
      <c r="AJ878" s="175" t="n">
        <v>0</v>
      </c>
      <c r="AK878" s="47" t="n"/>
    </row>
    <row r="879" ht="15" customHeight="1">
      <c r="A879" s="83" t="n"/>
      <c r="B879" s="49" t="n"/>
      <c r="C879" s="49" t="n"/>
      <c r="D879" s="49" t="n"/>
      <c r="E879" s="43" t="n"/>
      <c r="F879" s="43" t="n"/>
      <c r="G879" s="44" t="n"/>
      <c r="H879" s="45" t="n"/>
      <c r="I879" s="171" t="n"/>
      <c r="J879" s="171" t="n"/>
      <c r="K879" s="171" t="n"/>
      <c r="L879" s="171" t="n"/>
      <c r="M879" s="171" t="n"/>
      <c r="N879" s="171" t="n"/>
      <c r="O879" s="171" t="n"/>
      <c r="P879" s="171" t="n"/>
      <c r="Q879" s="171" t="n"/>
      <c r="R879" s="172">
        <f>_xlfn.CEILING.MATH(SUM(I879:P879)*Q879)</f>
        <v/>
      </c>
      <c r="S879" s="173">
        <f>IF(S$3="YES",$R879*S$4/100,0)</f>
        <v/>
      </c>
      <c r="T879" s="173">
        <f>IF(T$3="YES",$R879*T$4/100,0)</f>
        <v/>
      </c>
      <c r="U879" s="173">
        <f>IF(U$3="YES",$R879*U$4/100,0)</f>
        <v/>
      </c>
      <c r="V879" s="173">
        <f>IF(V$3="YES",$R879*V$4/100,0)</f>
        <v/>
      </c>
      <c r="W879" s="173">
        <f>IF(W$3="YES",$R879*W$4/100,0)</f>
        <v/>
      </c>
      <c r="X879" s="173">
        <f>IF(X$3="YES",$R879*X$4/100,0)</f>
        <v/>
      </c>
      <c r="Y879" s="173">
        <f>IF(Y$3="YES",$R879*Y$4/100,0)</f>
        <v/>
      </c>
      <c r="Z879" s="173">
        <f>IF(Z$3="YES",$R879*Z$4/100,0)</f>
        <v/>
      </c>
      <c r="AA879" s="173">
        <f>IF(AA$3="YES",$R879*AA$4/100,0)</f>
        <v/>
      </c>
      <c r="AB879" s="173">
        <f>IF(AB$3="YES",$R879*AB$4/100,0)</f>
        <v/>
      </c>
      <c r="AC879" s="173">
        <f>$R879*AC$4/100</f>
        <v/>
      </c>
      <c r="AD879" s="172">
        <f>SUM(S879:AC879)</f>
        <v/>
      </c>
      <c r="AE879" s="172">
        <f>R879+AD879</f>
        <v/>
      </c>
      <c r="AF879" s="172">
        <f>IF(E879="Make",AE879,AE879/2)</f>
        <v/>
      </c>
      <c r="AG879" s="172">
        <f>((AF879-MOD(AF879,8))/8)+(IF(MOD(AF879,8)=0,0,IF(MOD(AF879,8)&gt;4,1,0.5)))</f>
        <v/>
      </c>
      <c r="AH879" s="174" t="n">
        <v>0</v>
      </c>
      <c r="AI879" s="174" t="n">
        <v>0</v>
      </c>
      <c r="AJ879" s="175" t="n">
        <v>0</v>
      </c>
      <c r="AK879" s="47" t="n"/>
    </row>
    <row r="880" ht="15" customHeight="1">
      <c r="A880" s="83" t="n"/>
      <c r="B880" s="49" t="n"/>
      <c r="C880" s="49" t="n"/>
      <c r="D880" s="49" t="n"/>
      <c r="E880" s="43" t="n"/>
      <c r="F880" s="43" t="n"/>
      <c r="G880" s="44" t="n"/>
      <c r="H880" s="45" t="n"/>
      <c r="I880" s="171" t="n"/>
      <c r="J880" s="171" t="n"/>
      <c r="K880" s="171" t="n"/>
      <c r="L880" s="171" t="n"/>
      <c r="M880" s="171" t="n"/>
      <c r="N880" s="171" t="n"/>
      <c r="O880" s="171" t="n"/>
      <c r="P880" s="171" t="n"/>
      <c r="Q880" s="171" t="n"/>
      <c r="R880" s="172">
        <f>_xlfn.CEILING.MATH(SUM(I880:P880)*Q880)</f>
        <v/>
      </c>
      <c r="S880" s="173">
        <f>IF(S$3="YES",$R880*S$4/100,0)</f>
        <v/>
      </c>
      <c r="T880" s="173">
        <f>IF(T$3="YES",$R880*T$4/100,0)</f>
        <v/>
      </c>
      <c r="U880" s="173">
        <f>IF(U$3="YES",$R880*U$4/100,0)</f>
        <v/>
      </c>
      <c r="V880" s="173">
        <f>IF(V$3="YES",$R880*V$4/100,0)</f>
        <v/>
      </c>
      <c r="W880" s="173">
        <f>IF(W$3="YES",$R880*W$4/100,0)</f>
        <v/>
      </c>
      <c r="X880" s="173">
        <f>IF(X$3="YES",$R880*X$4/100,0)</f>
        <v/>
      </c>
      <c r="Y880" s="173">
        <f>IF(Y$3="YES",$R880*Y$4/100,0)</f>
        <v/>
      </c>
      <c r="Z880" s="173">
        <f>IF(Z$3="YES",$R880*Z$4/100,0)</f>
        <v/>
      </c>
      <c r="AA880" s="173">
        <f>IF(AA$3="YES",$R880*AA$4/100,0)</f>
        <v/>
      </c>
      <c r="AB880" s="173">
        <f>IF(AB$3="YES",$R880*AB$4/100,0)</f>
        <v/>
      </c>
      <c r="AC880" s="173">
        <f>$R880*AC$4/100</f>
        <v/>
      </c>
      <c r="AD880" s="172">
        <f>SUM(S880:AC880)</f>
        <v/>
      </c>
      <c r="AE880" s="172">
        <f>R880+AD880</f>
        <v/>
      </c>
      <c r="AF880" s="172">
        <f>IF(E880="Make",AE880,AE880/2)</f>
        <v/>
      </c>
      <c r="AG880" s="172">
        <f>((AF880-MOD(AF880,8))/8)+(IF(MOD(AF880,8)=0,0,IF(MOD(AF880,8)&gt;4,1,0.5)))</f>
        <v/>
      </c>
      <c r="AH880" s="174" t="n">
        <v>0</v>
      </c>
      <c r="AI880" s="174" t="n">
        <v>0</v>
      </c>
      <c r="AJ880" s="175" t="n">
        <v>0</v>
      </c>
      <c r="AK880" s="47" t="n"/>
    </row>
    <row r="881" ht="15" customHeight="1">
      <c r="A881" s="83" t="n"/>
      <c r="B881" s="49" t="n"/>
      <c r="C881" s="49" t="n"/>
      <c r="D881" s="49" t="n"/>
      <c r="E881" s="43" t="n"/>
      <c r="F881" s="43" t="n"/>
      <c r="G881" s="44" t="n"/>
      <c r="H881" s="45" t="n"/>
      <c r="I881" s="171" t="n"/>
      <c r="J881" s="171" t="n"/>
      <c r="K881" s="171" t="n"/>
      <c r="L881" s="171" t="n"/>
      <c r="M881" s="171" t="n"/>
      <c r="N881" s="171" t="n"/>
      <c r="O881" s="171" t="n"/>
      <c r="P881" s="171" t="n"/>
      <c r="Q881" s="171" t="n"/>
      <c r="R881" s="172">
        <f>_xlfn.CEILING.MATH(SUM(I881:P881)*Q881)</f>
        <v/>
      </c>
      <c r="S881" s="173">
        <f>IF(S$3="YES",$R881*S$4/100,0)</f>
        <v/>
      </c>
      <c r="T881" s="173">
        <f>IF(T$3="YES",$R881*T$4/100,0)</f>
        <v/>
      </c>
      <c r="U881" s="173">
        <f>IF(U$3="YES",$R881*U$4/100,0)</f>
        <v/>
      </c>
      <c r="V881" s="173">
        <f>IF(V$3="YES",$R881*V$4/100,0)</f>
        <v/>
      </c>
      <c r="W881" s="173">
        <f>IF(W$3="YES",$R881*W$4/100,0)</f>
        <v/>
      </c>
      <c r="X881" s="173">
        <f>IF(X$3="YES",$R881*X$4/100,0)</f>
        <v/>
      </c>
      <c r="Y881" s="173">
        <f>IF(Y$3="YES",$R881*Y$4/100,0)</f>
        <v/>
      </c>
      <c r="Z881" s="173">
        <f>IF(Z$3="YES",$R881*Z$4/100,0)</f>
        <v/>
      </c>
      <c r="AA881" s="173">
        <f>IF(AA$3="YES",$R881*AA$4/100,0)</f>
        <v/>
      </c>
      <c r="AB881" s="173">
        <f>IF(AB$3="YES",$R881*AB$4/100,0)</f>
        <v/>
      </c>
      <c r="AC881" s="173">
        <f>$R881*AC$4/100</f>
        <v/>
      </c>
      <c r="AD881" s="172">
        <f>SUM(S881:AC881)</f>
        <v/>
      </c>
      <c r="AE881" s="172">
        <f>R881+AD881</f>
        <v/>
      </c>
      <c r="AF881" s="172">
        <f>IF(E881="Make",AE881,AE881/2)</f>
        <v/>
      </c>
      <c r="AG881" s="172">
        <f>((AF881-MOD(AF881,8))/8)+(IF(MOD(AF881,8)=0,0,IF(MOD(AF881,8)&gt;4,1,0.5)))</f>
        <v/>
      </c>
      <c r="AH881" s="174" t="n">
        <v>0</v>
      </c>
      <c r="AI881" s="174" t="n">
        <v>0</v>
      </c>
      <c r="AJ881" s="175" t="n">
        <v>0</v>
      </c>
      <c r="AK881" s="47" t="n"/>
    </row>
    <row r="882" ht="15" customHeight="1">
      <c r="A882" s="83" t="n"/>
      <c r="B882" s="49" t="n"/>
      <c r="C882" s="49" t="n"/>
      <c r="D882" s="49" t="n"/>
      <c r="E882" s="43" t="n"/>
      <c r="F882" s="43" t="n"/>
      <c r="G882" s="44" t="n"/>
      <c r="H882" s="45" t="n"/>
      <c r="I882" s="171" t="n"/>
      <c r="J882" s="171" t="n"/>
      <c r="K882" s="171" t="n"/>
      <c r="L882" s="171" t="n"/>
      <c r="M882" s="171" t="n"/>
      <c r="N882" s="171" t="n"/>
      <c r="O882" s="171" t="n"/>
      <c r="P882" s="171" t="n"/>
      <c r="Q882" s="171" t="n"/>
      <c r="R882" s="172">
        <f>_xlfn.CEILING.MATH(SUM(I882:P882)*Q882)</f>
        <v/>
      </c>
      <c r="S882" s="173">
        <f>IF(S$3="YES",$R882*S$4/100,0)</f>
        <v/>
      </c>
      <c r="T882" s="173">
        <f>IF(T$3="YES",$R882*T$4/100,0)</f>
        <v/>
      </c>
      <c r="U882" s="173">
        <f>IF(U$3="YES",$R882*U$4/100,0)</f>
        <v/>
      </c>
      <c r="V882" s="173">
        <f>IF(V$3="YES",$R882*V$4/100,0)</f>
        <v/>
      </c>
      <c r="W882" s="173">
        <f>IF(W$3="YES",$R882*W$4/100,0)</f>
        <v/>
      </c>
      <c r="X882" s="173">
        <f>IF(X$3="YES",$R882*X$4/100,0)</f>
        <v/>
      </c>
      <c r="Y882" s="173">
        <f>IF(Y$3="YES",$R882*Y$4/100,0)</f>
        <v/>
      </c>
      <c r="Z882" s="173">
        <f>IF(Z$3="YES",$R882*Z$4/100,0)</f>
        <v/>
      </c>
      <c r="AA882" s="173">
        <f>IF(AA$3="YES",$R882*AA$4/100,0)</f>
        <v/>
      </c>
      <c r="AB882" s="173">
        <f>IF(AB$3="YES",$R882*AB$4/100,0)</f>
        <v/>
      </c>
      <c r="AC882" s="173">
        <f>$R882*AC$4/100</f>
        <v/>
      </c>
      <c r="AD882" s="172">
        <f>SUM(S882:AC882)</f>
        <v/>
      </c>
      <c r="AE882" s="172">
        <f>R882+AD882</f>
        <v/>
      </c>
      <c r="AF882" s="172">
        <f>IF(E882="Make",AE882,AE882/2)</f>
        <v/>
      </c>
      <c r="AG882" s="172">
        <f>((AF882-MOD(AF882,8))/8)+(IF(MOD(AF882,8)=0,0,IF(MOD(AF882,8)&gt;4,1,0.5)))</f>
        <v/>
      </c>
      <c r="AH882" s="174" t="n">
        <v>0</v>
      </c>
      <c r="AI882" s="174" t="n">
        <v>0</v>
      </c>
      <c r="AJ882" s="175" t="n">
        <v>0</v>
      </c>
      <c r="AK882" s="47" t="n"/>
    </row>
    <row r="883" ht="15" customHeight="1">
      <c r="A883" s="83" t="n"/>
      <c r="B883" s="49" t="n"/>
      <c r="C883" s="49" t="n"/>
      <c r="D883" s="49" t="n"/>
      <c r="E883" s="43" t="n"/>
      <c r="F883" s="43" t="n"/>
      <c r="G883" s="44" t="n"/>
      <c r="H883" s="45" t="n"/>
      <c r="I883" s="171" t="n"/>
      <c r="J883" s="171" t="n"/>
      <c r="K883" s="171" t="n"/>
      <c r="L883" s="171" t="n"/>
      <c r="M883" s="171" t="n"/>
      <c r="N883" s="171" t="n"/>
      <c r="O883" s="171" t="n"/>
      <c r="P883" s="171" t="n"/>
      <c r="Q883" s="171" t="n"/>
      <c r="R883" s="172">
        <f>_xlfn.CEILING.MATH(SUM(I883:P883)*Q883)</f>
        <v/>
      </c>
      <c r="S883" s="173">
        <f>IF(S$3="YES",$R883*S$4/100,0)</f>
        <v/>
      </c>
      <c r="T883" s="173">
        <f>IF(T$3="YES",$R883*T$4/100,0)</f>
        <v/>
      </c>
      <c r="U883" s="173">
        <f>IF(U$3="YES",$R883*U$4/100,0)</f>
        <v/>
      </c>
      <c r="V883" s="173">
        <f>IF(V$3="YES",$R883*V$4/100,0)</f>
        <v/>
      </c>
      <c r="W883" s="173">
        <f>IF(W$3="YES",$R883*W$4/100,0)</f>
        <v/>
      </c>
      <c r="X883" s="173">
        <f>IF(X$3="YES",$R883*X$4/100,0)</f>
        <v/>
      </c>
      <c r="Y883" s="173">
        <f>IF(Y$3="YES",$R883*Y$4/100,0)</f>
        <v/>
      </c>
      <c r="Z883" s="173">
        <f>IF(Z$3="YES",$R883*Z$4/100,0)</f>
        <v/>
      </c>
      <c r="AA883" s="173">
        <f>IF(AA$3="YES",$R883*AA$4/100,0)</f>
        <v/>
      </c>
      <c r="AB883" s="173">
        <f>IF(AB$3="YES",$R883*AB$4/100,0)</f>
        <v/>
      </c>
      <c r="AC883" s="173">
        <f>$R883*AC$4/100</f>
        <v/>
      </c>
      <c r="AD883" s="172">
        <f>SUM(S883:AC883)</f>
        <v/>
      </c>
      <c r="AE883" s="172">
        <f>R883+AD883</f>
        <v/>
      </c>
      <c r="AF883" s="172">
        <f>IF(E883="Make",AE883,AE883/2)</f>
        <v/>
      </c>
      <c r="AG883" s="172">
        <f>((AF883-MOD(AF883,8))/8)+(IF(MOD(AF883,8)=0,0,IF(MOD(AF883,8)&gt;4,1,0.5)))</f>
        <v/>
      </c>
      <c r="AH883" s="174" t="n">
        <v>0</v>
      </c>
      <c r="AI883" s="174" t="n">
        <v>0</v>
      </c>
      <c r="AJ883" s="175" t="n">
        <v>0</v>
      </c>
      <c r="AK883" s="47" t="n"/>
    </row>
    <row r="884" ht="15" customHeight="1">
      <c r="A884" s="83" t="n"/>
      <c r="B884" s="49" t="n"/>
      <c r="C884" s="49" t="n"/>
      <c r="D884" s="49" t="n"/>
      <c r="E884" s="43" t="n"/>
      <c r="F884" s="43" t="n"/>
      <c r="G884" s="44" t="n"/>
      <c r="H884" s="45" t="n"/>
      <c r="I884" s="171" t="n"/>
      <c r="J884" s="171" t="n"/>
      <c r="K884" s="171" t="n"/>
      <c r="L884" s="171" t="n"/>
      <c r="M884" s="171" t="n"/>
      <c r="N884" s="171" t="n"/>
      <c r="O884" s="171" t="n"/>
      <c r="P884" s="171" t="n"/>
      <c r="Q884" s="171" t="n"/>
      <c r="R884" s="172">
        <f>_xlfn.CEILING.MATH(SUM(I884:P884)*Q884)</f>
        <v/>
      </c>
      <c r="S884" s="173">
        <f>IF(S$3="YES",$R884*S$4/100,0)</f>
        <v/>
      </c>
      <c r="T884" s="173">
        <f>IF(T$3="YES",$R884*T$4/100,0)</f>
        <v/>
      </c>
      <c r="U884" s="173">
        <f>IF(U$3="YES",$R884*U$4/100,0)</f>
        <v/>
      </c>
      <c r="V884" s="173">
        <f>IF(V$3="YES",$R884*V$4/100,0)</f>
        <v/>
      </c>
      <c r="W884" s="173">
        <f>IF(W$3="YES",$R884*W$4/100,0)</f>
        <v/>
      </c>
      <c r="X884" s="173">
        <f>IF(X$3="YES",$R884*X$4/100,0)</f>
        <v/>
      </c>
      <c r="Y884" s="173">
        <f>IF(Y$3="YES",$R884*Y$4/100,0)</f>
        <v/>
      </c>
      <c r="Z884" s="173">
        <f>IF(Z$3="YES",$R884*Z$4/100,0)</f>
        <v/>
      </c>
      <c r="AA884" s="173">
        <f>IF(AA$3="YES",$R884*AA$4/100,0)</f>
        <v/>
      </c>
      <c r="AB884" s="173">
        <f>IF(AB$3="YES",$R884*AB$4/100,0)</f>
        <v/>
      </c>
      <c r="AC884" s="173">
        <f>$R884*AC$4/100</f>
        <v/>
      </c>
      <c r="AD884" s="172">
        <f>SUM(S884:AC884)</f>
        <v/>
      </c>
      <c r="AE884" s="172">
        <f>R884+AD884</f>
        <v/>
      </c>
      <c r="AF884" s="172">
        <f>IF(E884="Make",AE884,AE884/2)</f>
        <v/>
      </c>
      <c r="AG884" s="172">
        <f>((AF884-MOD(AF884,8))/8)+(IF(MOD(AF884,8)=0,0,IF(MOD(AF884,8)&gt;4,1,0.5)))</f>
        <v/>
      </c>
      <c r="AH884" s="174" t="n">
        <v>0</v>
      </c>
      <c r="AI884" s="174" t="n">
        <v>0</v>
      </c>
      <c r="AJ884" s="175" t="n">
        <v>0</v>
      </c>
      <c r="AK884" s="47" t="n"/>
    </row>
    <row r="885" ht="15" customHeight="1">
      <c r="A885" s="83" t="n"/>
      <c r="B885" s="49" t="n"/>
      <c r="C885" s="49" t="n"/>
      <c r="D885" s="49" t="n"/>
      <c r="E885" s="43" t="n"/>
      <c r="F885" s="43" t="n"/>
      <c r="G885" s="44" t="n"/>
      <c r="H885" s="45" t="n"/>
      <c r="I885" s="171" t="n"/>
      <c r="J885" s="171" t="n"/>
      <c r="K885" s="171" t="n"/>
      <c r="L885" s="171" t="n"/>
      <c r="M885" s="171" t="n"/>
      <c r="N885" s="171" t="n"/>
      <c r="O885" s="171" t="n"/>
      <c r="P885" s="171" t="n"/>
      <c r="Q885" s="171" t="n"/>
      <c r="R885" s="172">
        <f>_xlfn.CEILING.MATH(SUM(I885:P885)*Q885)</f>
        <v/>
      </c>
      <c r="S885" s="173">
        <f>IF(S$3="YES",$R885*S$4/100,0)</f>
        <v/>
      </c>
      <c r="T885" s="173">
        <f>IF(T$3="YES",$R885*T$4/100,0)</f>
        <v/>
      </c>
      <c r="U885" s="173">
        <f>IF(U$3="YES",$R885*U$4/100,0)</f>
        <v/>
      </c>
      <c r="V885" s="173">
        <f>IF(V$3="YES",$R885*V$4/100,0)</f>
        <v/>
      </c>
      <c r="W885" s="173">
        <f>IF(W$3="YES",$R885*W$4/100,0)</f>
        <v/>
      </c>
      <c r="X885" s="173">
        <f>IF(X$3="YES",$R885*X$4/100,0)</f>
        <v/>
      </c>
      <c r="Y885" s="173">
        <f>IF(Y$3="YES",$R885*Y$4/100,0)</f>
        <v/>
      </c>
      <c r="Z885" s="173">
        <f>IF(Z$3="YES",$R885*Z$4/100,0)</f>
        <v/>
      </c>
      <c r="AA885" s="173">
        <f>IF(AA$3="YES",$R885*AA$4/100,0)</f>
        <v/>
      </c>
      <c r="AB885" s="173">
        <f>IF(AB$3="YES",$R885*AB$4/100,0)</f>
        <v/>
      </c>
      <c r="AC885" s="173">
        <f>$R885*AC$4/100</f>
        <v/>
      </c>
      <c r="AD885" s="172">
        <f>SUM(S885:AC885)</f>
        <v/>
      </c>
      <c r="AE885" s="172">
        <f>R885+AD885</f>
        <v/>
      </c>
      <c r="AF885" s="172">
        <f>IF(E885="Make",AE885,AE885/2)</f>
        <v/>
      </c>
      <c r="AG885" s="172">
        <f>((AF885-MOD(AF885,8))/8)+(IF(MOD(AF885,8)=0,0,IF(MOD(AF885,8)&gt;4,1,0.5)))</f>
        <v/>
      </c>
      <c r="AH885" s="174" t="n">
        <v>0</v>
      </c>
      <c r="AI885" s="174" t="n">
        <v>0</v>
      </c>
      <c r="AJ885" s="175" t="n">
        <v>0</v>
      </c>
      <c r="AK885" s="47" t="n"/>
    </row>
    <row r="886" ht="15" customHeight="1">
      <c r="A886" s="83" t="n"/>
      <c r="B886" s="49" t="n"/>
      <c r="C886" s="49" t="n"/>
      <c r="D886" s="49" t="n"/>
      <c r="E886" s="43" t="n"/>
      <c r="F886" s="43" t="n"/>
      <c r="G886" s="44" t="n"/>
      <c r="H886" s="45" t="n"/>
      <c r="I886" s="171" t="n"/>
      <c r="J886" s="171" t="n"/>
      <c r="K886" s="171" t="n"/>
      <c r="L886" s="171" t="n"/>
      <c r="M886" s="171" t="n"/>
      <c r="N886" s="171" t="n"/>
      <c r="O886" s="171" t="n"/>
      <c r="P886" s="171" t="n"/>
      <c r="Q886" s="171" t="n"/>
      <c r="R886" s="172">
        <f>_xlfn.CEILING.MATH(SUM(I886:P886)*Q886)</f>
        <v/>
      </c>
      <c r="S886" s="173">
        <f>IF(S$3="YES",$R886*S$4/100,0)</f>
        <v/>
      </c>
      <c r="T886" s="173">
        <f>IF(T$3="YES",$R886*T$4/100,0)</f>
        <v/>
      </c>
      <c r="U886" s="173">
        <f>IF(U$3="YES",$R886*U$4/100,0)</f>
        <v/>
      </c>
      <c r="V886" s="173">
        <f>IF(V$3="YES",$R886*V$4/100,0)</f>
        <v/>
      </c>
      <c r="W886" s="173">
        <f>IF(W$3="YES",$R886*W$4/100,0)</f>
        <v/>
      </c>
      <c r="X886" s="173">
        <f>IF(X$3="YES",$R886*X$4/100,0)</f>
        <v/>
      </c>
      <c r="Y886" s="173">
        <f>IF(Y$3="YES",$R886*Y$4/100,0)</f>
        <v/>
      </c>
      <c r="Z886" s="173">
        <f>IF(Z$3="YES",$R886*Z$4/100,0)</f>
        <v/>
      </c>
      <c r="AA886" s="173">
        <f>IF(AA$3="YES",$R886*AA$4/100,0)</f>
        <v/>
      </c>
      <c r="AB886" s="173">
        <f>IF(AB$3="YES",$R886*AB$4/100,0)</f>
        <v/>
      </c>
      <c r="AC886" s="173">
        <f>$R886*AC$4/100</f>
        <v/>
      </c>
      <c r="AD886" s="172">
        <f>SUM(S886:AC886)</f>
        <v/>
      </c>
      <c r="AE886" s="172">
        <f>R886+AD886</f>
        <v/>
      </c>
      <c r="AF886" s="172">
        <f>IF(E886="Make",AE886,AE886/2)</f>
        <v/>
      </c>
      <c r="AG886" s="172">
        <f>((AF886-MOD(AF886,8))/8)+(IF(MOD(AF886,8)=0,0,IF(MOD(AF886,8)&gt;4,1,0.5)))</f>
        <v/>
      </c>
      <c r="AH886" s="174" t="n">
        <v>0</v>
      </c>
      <c r="AI886" s="174" t="n">
        <v>0</v>
      </c>
      <c r="AJ886" s="175" t="n">
        <v>0</v>
      </c>
      <c r="AK886" s="47" t="n"/>
    </row>
    <row r="887" ht="15" customHeight="1">
      <c r="A887" s="83" t="n"/>
      <c r="B887" s="49" t="n"/>
      <c r="C887" s="49" t="n"/>
      <c r="D887" s="49" t="n"/>
      <c r="E887" s="43" t="n"/>
      <c r="F887" s="43" t="n"/>
      <c r="G887" s="44" t="n"/>
      <c r="H887" s="45" t="n"/>
      <c r="I887" s="171" t="n"/>
      <c r="J887" s="171" t="n"/>
      <c r="K887" s="171" t="n"/>
      <c r="L887" s="171" t="n"/>
      <c r="M887" s="171" t="n"/>
      <c r="N887" s="171" t="n"/>
      <c r="O887" s="171" t="n"/>
      <c r="P887" s="171" t="n"/>
      <c r="Q887" s="171" t="n"/>
      <c r="R887" s="172">
        <f>_xlfn.CEILING.MATH(SUM(I887:P887)*Q887)</f>
        <v/>
      </c>
      <c r="S887" s="173">
        <f>IF(S$3="YES",$R887*S$4/100,0)</f>
        <v/>
      </c>
      <c r="T887" s="173">
        <f>IF(T$3="YES",$R887*T$4/100,0)</f>
        <v/>
      </c>
      <c r="U887" s="173">
        <f>IF(U$3="YES",$R887*U$4/100,0)</f>
        <v/>
      </c>
      <c r="V887" s="173">
        <f>IF(V$3="YES",$R887*V$4/100,0)</f>
        <v/>
      </c>
      <c r="W887" s="173">
        <f>IF(W$3="YES",$R887*W$4/100,0)</f>
        <v/>
      </c>
      <c r="X887" s="173">
        <f>IF(X$3="YES",$R887*X$4/100,0)</f>
        <v/>
      </c>
      <c r="Y887" s="173">
        <f>IF(Y$3="YES",$R887*Y$4/100,0)</f>
        <v/>
      </c>
      <c r="Z887" s="173">
        <f>IF(Z$3="YES",$R887*Z$4/100,0)</f>
        <v/>
      </c>
      <c r="AA887" s="173">
        <f>IF(AA$3="YES",$R887*AA$4/100,0)</f>
        <v/>
      </c>
      <c r="AB887" s="173">
        <f>IF(AB$3="YES",$R887*AB$4/100,0)</f>
        <v/>
      </c>
      <c r="AC887" s="173">
        <f>$R887*AC$4/100</f>
        <v/>
      </c>
      <c r="AD887" s="172">
        <f>SUM(S887:AC887)</f>
        <v/>
      </c>
      <c r="AE887" s="172">
        <f>R887+AD887</f>
        <v/>
      </c>
      <c r="AF887" s="172">
        <f>IF(E887="Make",AE887,AE887/2)</f>
        <v/>
      </c>
      <c r="AG887" s="172">
        <f>((AF887-MOD(AF887,8))/8)+(IF(MOD(AF887,8)=0,0,IF(MOD(AF887,8)&gt;4,1,0.5)))</f>
        <v/>
      </c>
      <c r="AH887" s="174" t="n">
        <v>0</v>
      </c>
      <c r="AI887" s="174" t="n">
        <v>0</v>
      </c>
      <c r="AJ887" s="175" t="n">
        <v>0</v>
      </c>
      <c r="AK887" s="47" t="n"/>
    </row>
    <row r="888" ht="15" customHeight="1">
      <c r="A888" s="83" t="n"/>
      <c r="B888" s="49" t="n"/>
      <c r="C888" s="49" t="n"/>
      <c r="D888" s="49" t="n"/>
      <c r="E888" s="43" t="n"/>
      <c r="F888" s="43" t="n"/>
      <c r="G888" s="44" t="n"/>
      <c r="H888" s="45" t="n"/>
      <c r="I888" s="171" t="n"/>
      <c r="J888" s="171" t="n"/>
      <c r="K888" s="171" t="n"/>
      <c r="L888" s="171" t="n"/>
      <c r="M888" s="171" t="n"/>
      <c r="N888" s="171" t="n"/>
      <c r="O888" s="171" t="n"/>
      <c r="P888" s="171" t="n"/>
      <c r="Q888" s="171" t="n"/>
      <c r="R888" s="172">
        <f>_xlfn.CEILING.MATH(SUM(I888:P888)*Q888)</f>
        <v/>
      </c>
      <c r="S888" s="173">
        <f>IF(S$3="YES",$R888*S$4/100,0)</f>
        <v/>
      </c>
      <c r="T888" s="173">
        <f>IF(T$3="YES",$R888*T$4/100,0)</f>
        <v/>
      </c>
      <c r="U888" s="173">
        <f>IF(U$3="YES",$R888*U$4/100,0)</f>
        <v/>
      </c>
      <c r="V888" s="173">
        <f>IF(V$3="YES",$R888*V$4/100,0)</f>
        <v/>
      </c>
      <c r="W888" s="173">
        <f>IF(W$3="YES",$R888*W$4/100,0)</f>
        <v/>
      </c>
      <c r="X888" s="173">
        <f>IF(X$3="YES",$R888*X$4/100,0)</f>
        <v/>
      </c>
      <c r="Y888" s="173">
        <f>IF(Y$3="YES",$R888*Y$4/100,0)</f>
        <v/>
      </c>
      <c r="Z888" s="173">
        <f>IF(Z$3="YES",$R888*Z$4/100,0)</f>
        <v/>
      </c>
      <c r="AA888" s="173">
        <f>IF(AA$3="YES",$R888*AA$4/100,0)</f>
        <v/>
      </c>
      <c r="AB888" s="173">
        <f>IF(AB$3="YES",$R888*AB$4/100,0)</f>
        <v/>
      </c>
      <c r="AC888" s="173">
        <f>$R888*AC$4/100</f>
        <v/>
      </c>
      <c r="AD888" s="172">
        <f>SUM(S888:AC888)</f>
        <v/>
      </c>
      <c r="AE888" s="172">
        <f>R888+AD888</f>
        <v/>
      </c>
      <c r="AF888" s="172">
        <f>IF(E888="Make",AE888,AE888/2)</f>
        <v/>
      </c>
      <c r="AG888" s="172">
        <f>((AF888-MOD(AF888,8))/8)+(IF(MOD(AF888,8)=0,0,IF(MOD(AF888,8)&gt;4,1,0.5)))</f>
        <v/>
      </c>
      <c r="AH888" s="174" t="n">
        <v>0</v>
      </c>
      <c r="AI888" s="174" t="n">
        <v>0</v>
      </c>
      <c r="AJ888" s="175" t="n">
        <v>0</v>
      </c>
      <c r="AK888" s="47" t="n"/>
    </row>
    <row r="889" ht="15" customHeight="1">
      <c r="A889" s="83" t="n"/>
      <c r="B889" s="49" t="n"/>
      <c r="C889" s="49" t="n"/>
      <c r="D889" s="49" t="n"/>
      <c r="E889" s="43" t="n"/>
      <c r="F889" s="43" t="n"/>
      <c r="G889" s="44" t="n"/>
      <c r="H889" s="45" t="n"/>
      <c r="I889" s="171" t="n"/>
      <c r="J889" s="171" t="n"/>
      <c r="K889" s="171" t="n"/>
      <c r="L889" s="171" t="n"/>
      <c r="M889" s="171" t="n"/>
      <c r="N889" s="171" t="n"/>
      <c r="O889" s="171" t="n"/>
      <c r="P889" s="171" t="n"/>
      <c r="Q889" s="171" t="n"/>
      <c r="R889" s="172">
        <f>_xlfn.CEILING.MATH(SUM(I889:P889)*Q889)</f>
        <v/>
      </c>
      <c r="S889" s="173">
        <f>IF(S$3="YES",$R889*S$4/100,0)</f>
        <v/>
      </c>
      <c r="T889" s="173">
        <f>IF(T$3="YES",$R889*T$4/100,0)</f>
        <v/>
      </c>
      <c r="U889" s="173">
        <f>IF(U$3="YES",$R889*U$4/100,0)</f>
        <v/>
      </c>
      <c r="V889" s="173">
        <f>IF(V$3="YES",$R889*V$4/100,0)</f>
        <v/>
      </c>
      <c r="W889" s="173">
        <f>IF(W$3="YES",$R889*W$4/100,0)</f>
        <v/>
      </c>
      <c r="X889" s="173">
        <f>IF(X$3="YES",$R889*X$4/100,0)</f>
        <v/>
      </c>
      <c r="Y889" s="173">
        <f>IF(Y$3="YES",$R889*Y$4/100,0)</f>
        <v/>
      </c>
      <c r="Z889" s="173">
        <f>IF(Z$3="YES",$R889*Z$4/100,0)</f>
        <v/>
      </c>
      <c r="AA889" s="173">
        <f>IF(AA$3="YES",$R889*AA$4/100,0)</f>
        <v/>
      </c>
      <c r="AB889" s="173">
        <f>IF(AB$3="YES",$R889*AB$4/100,0)</f>
        <v/>
      </c>
      <c r="AC889" s="173">
        <f>$R889*AC$4/100</f>
        <v/>
      </c>
      <c r="AD889" s="172">
        <f>SUM(S889:AC889)</f>
        <v/>
      </c>
      <c r="AE889" s="172">
        <f>R889+AD889</f>
        <v/>
      </c>
      <c r="AF889" s="172">
        <f>IF(E889="Make",AE889,AE889/2)</f>
        <v/>
      </c>
      <c r="AG889" s="172">
        <f>((AF889-MOD(AF889,8))/8)+(IF(MOD(AF889,8)=0,0,IF(MOD(AF889,8)&gt;4,1,0.5)))</f>
        <v/>
      </c>
      <c r="AH889" s="174" t="n">
        <v>0</v>
      </c>
      <c r="AI889" s="174" t="n">
        <v>0</v>
      </c>
      <c r="AJ889" s="175" t="n">
        <v>0</v>
      </c>
      <c r="AK889" s="47" t="n"/>
    </row>
    <row r="890" ht="15" customHeight="1">
      <c r="A890" s="83" t="n"/>
      <c r="B890" s="49" t="n"/>
      <c r="C890" s="49" t="n"/>
      <c r="D890" s="49" t="n"/>
      <c r="E890" s="43" t="n"/>
      <c r="F890" s="43" t="n"/>
      <c r="G890" s="44" t="n"/>
      <c r="H890" s="45" t="n"/>
      <c r="I890" s="171" t="n"/>
      <c r="J890" s="171" t="n"/>
      <c r="K890" s="171" t="n"/>
      <c r="L890" s="171" t="n"/>
      <c r="M890" s="171" t="n"/>
      <c r="N890" s="171" t="n"/>
      <c r="O890" s="171" t="n"/>
      <c r="P890" s="171" t="n"/>
      <c r="Q890" s="171" t="n"/>
      <c r="R890" s="172">
        <f>_xlfn.CEILING.MATH(SUM(I890:P890)*Q890)</f>
        <v/>
      </c>
      <c r="S890" s="173">
        <f>IF(S$3="YES",$R890*S$4/100,0)</f>
        <v/>
      </c>
      <c r="T890" s="173">
        <f>IF(T$3="YES",$R890*T$4/100,0)</f>
        <v/>
      </c>
      <c r="U890" s="173">
        <f>IF(U$3="YES",$R890*U$4/100,0)</f>
        <v/>
      </c>
      <c r="V890" s="173">
        <f>IF(V$3="YES",$R890*V$4/100,0)</f>
        <v/>
      </c>
      <c r="W890" s="173">
        <f>IF(W$3="YES",$R890*W$4/100,0)</f>
        <v/>
      </c>
      <c r="X890" s="173">
        <f>IF(X$3="YES",$R890*X$4/100,0)</f>
        <v/>
      </c>
      <c r="Y890" s="173">
        <f>IF(Y$3="YES",$R890*Y$4/100,0)</f>
        <v/>
      </c>
      <c r="Z890" s="173">
        <f>IF(Z$3="YES",$R890*Z$4/100,0)</f>
        <v/>
      </c>
      <c r="AA890" s="173">
        <f>IF(AA$3="YES",$R890*AA$4/100,0)</f>
        <v/>
      </c>
      <c r="AB890" s="173">
        <f>IF(AB$3="YES",$R890*AB$4/100,0)</f>
        <v/>
      </c>
      <c r="AC890" s="173">
        <f>$R890*AC$4/100</f>
        <v/>
      </c>
      <c r="AD890" s="172">
        <f>SUM(S890:AC890)</f>
        <v/>
      </c>
      <c r="AE890" s="172">
        <f>R890+AD890</f>
        <v/>
      </c>
      <c r="AF890" s="172">
        <f>IF(E890="Make",AE890,AE890/2)</f>
        <v/>
      </c>
      <c r="AG890" s="172">
        <f>((AF890-MOD(AF890,8))/8)+(IF(MOD(AF890,8)=0,0,IF(MOD(AF890,8)&gt;4,1,0.5)))</f>
        <v/>
      </c>
      <c r="AH890" s="174" t="n">
        <v>0</v>
      </c>
      <c r="AI890" s="174" t="n">
        <v>0</v>
      </c>
      <c r="AJ890" s="175" t="n">
        <v>0</v>
      </c>
      <c r="AK890" s="47" t="n"/>
    </row>
    <row r="891" ht="15" customHeight="1">
      <c r="A891" s="83" t="n"/>
      <c r="B891" s="49" t="n"/>
      <c r="C891" s="49" t="n"/>
      <c r="D891" s="49" t="n"/>
      <c r="E891" s="43" t="n"/>
      <c r="F891" s="43" t="n"/>
      <c r="G891" s="44" t="n"/>
      <c r="H891" s="45" t="n"/>
      <c r="I891" s="171" t="n"/>
      <c r="J891" s="171" t="n"/>
      <c r="K891" s="171" t="n"/>
      <c r="L891" s="171" t="n"/>
      <c r="M891" s="171" t="n"/>
      <c r="N891" s="171" t="n"/>
      <c r="O891" s="171" t="n"/>
      <c r="P891" s="171" t="n"/>
      <c r="Q891" s="171" t="n"/>
      <c r="R891" s="172">
        <f>_xlfn.CEILING.MATH(SUM(I891:P891)*Q891)</f>
        <v/>
      </c>
      <c r="S891" s="173">
        <f>IF(S$3="YES",$R891*S$4/100,0)</f>
        <v/>
      </c>
      <c r="T891" s="173">
        <f>IF(T$3="YES",$R891*T$4/100,0)</f>
        <v/>
      </c>
      <c r="U891" s="173">
        <f>IF(U$3="YES",$R891*U$4/100,0)</f>
        <v/>
      </c>
      <c r="V891" s="173">
        <f>IF(V$3="YES",$R891*V$4/100,0)</f>
        <v/>
      </c>
      <c r="W891" s="173">
        <f>IF(W$3="YES",$R891*W$4/100,0)</f>
        <v/>
      </c>
      <c r="X891" s="173">
        <f>IF(X$3="YES",$R891*X$4/100,0)</f>
        <v/>
      </c>
      <c r="Y891" s="173">
        <f>IF(Y$3="YES",$R891*Y$4/100,0)</f>
        <v/>
      </c>
      <c r="Z891" s="173">
        <f>IF(Z$3="YES",$R891*Z$4/100,0)</f>
        <v/>
      </c>
      <c r="AA891" s="173">
        <f>IF(AA$3="YES",$R891*AA$4/100,0)</f>
        <v/>
      </c>
      <c r="AB891" s="173">
        <f>IF(AB$3="YES",$R891*AB$4/100,0)</f>
        <v/>
      </c>
      <c r="AC891" s="173">
        <f>$R891*AC$4/100</f>
        <v/>
      </c>
      <c r="AD891" s="172">
        <f>SUM(S891:AC891)</f>
        <v/>
      </c>
      <c r="AE891" s="172">
        <f>R891+AD891</f>
        <v/>
      </c>
      <c r="AF891" s="172">
        <f>IF(E891="Make",AE891,AE891/2)</f>
        <v/>
      </c>
      <c r="AG891" s="172">
        <f>((AF891-MOD(AF891,8))/8)+(IF(MOD(AF891,8)=0,0,IF(MOD(AF891,8)&gt;4,1,0.5)))</f>
        <v/>
      </c>
      <c r="AH891" s="174" t="n">
        <v>0</v>
      </c>
      <c r="AI891" s="174" t="n">
        <v>0</v>
      </c>
      <c r="AJ891" s="175" t="n">
        <v>0</v>
      </c>
      <c r="AK891" s="47" t="n"/>
    </row>
    <row r="892" ht="15" customHeight="1">
      <c r="A892" s="83" t="n"/>
      <c r="B892" s="49" t="n"/>
      <c r="C892" s="49" t="n"/>
      <c r="D892" s="49" t="n"/>
      <c r="E892" s="43" t="n"/>
      <c r="F892" s="43" t="n"/>
      <c r="G892" s="44" t="n"/>
      <c r="H892" s="45" t="n"/>
      <c r="I892" s="171" t="n"/>
      <c r="J892" s="171" t="n"/>
      <c r="K892" s="171" t="n"/>
      <c r="L892" s="171" t="n"/>
      <c r="M892" s="171" t="n"/>
      <c r="N892" s="171" t="n"/>
      <c r="O892" s="171" t="n"/>
      <c r="P892" s="171" t="n"/>
      <c r="Q892" s="171" t="n"/>
      <c r="R892" s="172">
        <f>_xlfn.CEILING.MATH(SUM(I892:P892)*Q892)</f>
        <v/>
      </c>
      <c r="S892" s="173">
        <f>IF(S$3="YES",$R892*S$4/100,0)</f>
        <v/>
      </c>
      <c r="T892" s="173">
        <f>IF(T$3="YES",$R892*T$4/100,0)</f>
        <v/>
      </c>
      <c r="U892" s="173">
        <f>IF(U$3="YES",$R892*U$4/100,0)</f>
        <v/>
      </c>
      <c r="V892" s="173">
        <f>IF(V$3="YES",$R892*V$4/100,0)</f>
        <v/>
      </c>
      <c r="W892" s="173">
        <f>IF(W$3="YES",$R892*W$4/100,0)</f>
        <v/>
      </c>
      <c r="X892" s="173">
        <f>IF(X$3="YES",$R892*X$4/100,0)</f>
        <v/>
      </c>
      <c r="Y892" s="173">
        <f>IF(Y$3="YES",$R892*Y$4/100,0)</f>
        <v/>
      </c>
      <c r="Z892" s="173">
        <f>IF(Z$3="YES",$R892*Z$4/100,0)</f>
        <v/>
      </c>
      <c r="AA892" s="173">
        <f>IF(AA$3="YES",$R892*AA$4/100,0)</f>
        <v/>
      </c>
      <c r="AB892" s="173">
        <f>IF(AB$3="YES",$R892*AB$4/100,0)</f>
        <v/>
      </c>
      <c r="AC892" s="173">
        <f>$R892*AC$4/100</f>
        <v/>
      </c>
      <c r="AD892" s="172">
        <f>SUM(S892:AC892)</f>
        <v/>
      </c>
      <c r="AE892" s="172">
        <f>R892+AD892</f>
        <v/>
      </c>
      <c r="AF892" s="172">
        <f>IF(E892="Make",AE892,AE892/2)</f>
        <v/>
      </c>
      <c r="AG892" s="172">
        <f>((AF892-MOD(AF892,8))/8)+(IF(MOD(AF892,8)=0,0,IF(MOD(AF892,8)&gt;4,1,0.5)))</f>
        <v/>
      </c>
      <c r="AH892" s="174" t="n">
        <v>0</v>
      </c>
      <c r="AI892" s="174" t="n">
        <v>0</v>
      </c>
      <c r="AJ892" s="175" t="n">
        <v>0</v>
      </c>
      <c r="AK892" s="47" t="n"/>
    </row>
    <row r="893" ht="15" customHeight="1">
      <c r="A893" s="83" t="n"/>
      <c r="B893" s="49" t="n"/>
      <c r="C893" s="49" t="n"/>
      <c r="D893" s="49" t="n"/>
      <c r="E893" s="43" t="n"/>
      <c r="F893" s="43" t="n"/>
      <c r="G893" s="44" t="n"/>
      <c r="H893" s="45" t="n"/>
      <c r="I893" s="171" t="n"/>
      <c r="J893" s="171" t="n"/>
      <c r="K893" s="171" t="n"/>
      <c r="L893" s="171" t="n"/>
      <c r="M893" s="171" t="n"/>
      <c r="N893" s="171" t="n"/>
      <c r="O893" s="171" t="n"/>
      <c r="P893" s="171" t="n"/>
      <c r="Q893" s="171" t="n"/>
      <c r="R893" s="172">
        <f>_xlfn.CEILING.MATH(SUM(I893:P893)*Q893)</f>
        <v/>
      </c>
      <c r="S893" s="173">
        <f>IF(S$3="YES",$R893*S$4/100,0)</f>
        <v/>
      </c>
      <c r="T893" s="173">
        <f>IF(T$3="YES",$R893*T$4/100,0)</f>
        <v/>
      </c>
      <c r="U893" s="173">
        <f>IF(U$3="YES",$R893*U$4/100,0)</f>
        <v/>
      </c>
      <c r="V893" s="173">
        <f>IF(V$3="YES",$R893*V$4/100,0)</f>
        <v/>
      </c>
      <c r="W893" s="173">
        <f>IF(W$3="YES",$R893*W$4/100,0)</f>
        <v/>
      </c>
      <c r="X893" s="173">
        <f>IF(X$3="YES",$R893*X$4/100,0)</f>
        <v/>
      </c>
      <c r="Y893" s="173">
        <f>IF(Y$3="YES",$R893*Y$4/100,0)</f>
        <v/>
      </c>
      <c r="Z893" s="173">
        <f>IF(Z$3="YES",$R893*Z$4/100,0)</f>
        <v/>
      </c>
      <c r="AA893" s="173">
        <f>IF(AA$3="YES",$R893*AA$4/100,0)</f>
        <v/>
      </c>
      <c r="AB893" s="173">
        <f>IF(AB$3="YES",$R893*AB$4/100,0)</f>
        <v/>
      </c>
      <c r="AC893" s="173">
        <f>$R893*AC$4/100</f>
        <v/>
      </c>
      <c r="AD893" s="172">
        <f>SUM(S893:AC893)</f>
        <v/>
      </c>
      <c r="AE893" s="172">
        <f>R893+AD893</f>
        <v/>
      </c>
      <c r="AF893" s="172">
        <f>IF(E893="Make",AE893,AE893/2)</f>
        <v/>
      </c>
      <c r="AG893" s="172">
        <f>((AF893-MOD(AF893,8))/8)+(IF(MOD(AF893,8)=0,0,IF(MOD(AF893,8)&gt;4,1,0.5)))</f>
        <v/>
      </c>
      <c r="AH893" s="174" t="n">
        <v>0</v>
      </c>
      <c r="AI893" s="174" t="n">
        <v>0</v>
      </c>
      <c r="AJ893" s="175" t="n">
        <v>0</v>
      </c>
      <c r="AK893" s="47" t="n"/>
    </row>
    <row r="894" ht="15" customHeight="1">
      <c r="A894" s="83" t="n"/>
      <c r="B894" s="49" t="n"/>
      <c r="C894" s="49" t="n"/>
      <c r="D894" s="49" t="n"/>
      <c r="E894" s="43" t="n"/>
      <c r="F894" s="43" t="n"/>
      <c r="G894" s="44" t="n"/>
      <c r="H894" s="45" t="n"/>
      <c r="I894" s="171" t="n"/>
      <c r="J894" s="171" t="n"/>
      <c r="K894" s="171" t="n"/>
      <c r="L894" s="171" t="n"/>
      <c r="M894" s="171" t="n"/>
      <c r="N894" s="171" t="n"/>
      <c r="O894" s="171" t="n"/>
      <c r="P894" s="171" t="n"/>
      <c r="Q894" s="171" t="n"/>
      <c r="R894" s="172">
        <f>_xlfn.CEILING.MATH(SUM(I894:P894)*Q894)</f>
        <v/>
      </c>
      <c r="S894" s="173">
        <f>IF(S$3="YES",$R894*S$4/100,0)</f>
        <v/>
      </c>
      <c r="T894" s="173">
        <f>IF(T$3="YES",$R894*T$4/100,0)</f>
        <v/>
      </c>
      <c r="U894" s="173">
        <f>IF(U$3="YES",$R894*U$4/100,0)</f>
        <v/>
      </c>
      <c r="V894" s="173">
        <f>IF(V$3="YES",$R894*V$4/100,0)</f>
        <v/>
      </c>
      <c r="W894" s="173">
        <f>IF(W$3="YES",$R894*W$4/100,0)</f>
        <v/>
      </c>
      <c r="X894" s="173">
        <f>IF(X$3="YES",$R894*X$4/100,0)</f>
        <v/>
      </c>
      <c r="Y894" s="173">
        <f>IF(Y$3="YES",$R894*Y$4/100,0)</f>
        <v/>
      </c>
      <c r="Z894" s="173">
        <f>IF(Z$3="YES",$R894*Z$4/100,0)</f>
        <v/>
      </c>
      <c r="AA894" s="173">
        <f>IF(AA$3="YES",$R894*AA$4/100,0)</f>
        <v/>
      </c>
      <c r="AB894" s="173">
        <f>IF(AB$3="YES",$R894*AB$4/100,0)</f>
        <v/>
      </c>
      <c r="AC894" s="173">
        <f>$R894*AC$4/100</f>
        <v/>
      </c>
      <c r="AD894" s="172">
        <f>SUM(S894:AC894)</f>
        <v/>
      </c>
      <c r="AE894" s="172">
        <f>R894+AD894</f>
        <v/>
      </c>
      <c r="AF894" s="172">
        <f>IF(E894="Make",AE894,AE894/2)</f>
        <v/>
      </c>
      <c r="AG894" s="172">
        <f>((AF894-MOD(AF894,8))/8)+(IF(MOD(AF894,8)=0,0,IF(MOD(AF894,8)&gt;4,1,0.5)))</f>
        <v/>
      </c>
      <c r="AH894" s="174" t="n">
        <v>0</v>
      </c>
      <c r="AI894" s="174" t="n">
        <v>0</v>
      </c>
      <c r="AJ894" s="175" t="n">
        <v>0</v>
      </c>
      <c r="AK894" s="47" t="n"/>
    </row>
    <row r="895" ht="15" customHeight="1">
      <c r="A895" s="83" t="n"/>
      <c r="B895" s="49" t="n"/>
      <c r="C895" s="49" t="n"/>
      <c r="D895" s="49" t="n"/>
      <c r="E895" s="43" t="n"/>
      <c r="F895" s="43" t="n"/>
      <c r="G895" s="44" t="n"/>
      <c r="H895" s="45" t="n"/>
      <c r="I895" s="171" t="n"/>
      <c r="J895" s="171" t="n"/>
      <c r="K895" s="171" t="n"/>
      <c r="L895" s="171" t="n"/>
      <c r="M895" s="171" t="n"/>
      <c r="N895" s="171" t="n"/>
      <c r="O895" s="171" t="n"/>
      <c r="P895" s="171" t="n"/>
      <c r="Q895" s="171" t="n"/>
      <c r="R895" s="172">
        <f>_xlfn.CEILING.MATH(SUM(I895:P895)*Q895)</f>
        <v/>
      </c>
      <c r="S895" s="173">
        <f>IF(S$3="YES",$R895*S$4/100,0)</f>
        <v/>
      </c>
      <c r="T895" s="173">
        <f>IF(T$3="YES",$R895*T$4/100,0)</f>
        <v/>
      </c>
      <c r="U895" s="173">
        <f>IF(U$3="YES",$R895*U$4/100,0)</f>
        <v/>
      </c>
      <c r="V895" s="173">
        <f>IF(V$3="YES",$R895*V$4/100,0)</f>
        <v/>
      </c>
      <c r="W895" s="173">
        <f>IF(W$3="YES",$R895*W$4/100,0)</f>
        <v/>
      </c>
      <c r="X895" s="173">
        <f>IF(X$3="YES",$R895*X$4/100,0)</f>
        <v/>
      </c>
      <c r="Y895" s="173">
        <f>IF(Y$3="YES",$R895*Y$4/100,0)</f>
        <v/>
      </c>
      <c r="Z895" s="173">
        <f>IF(Z$3="YES",$R895*Z$4/100,0)</f>
        <v/>
      </c>
      <c r="AA895" s="173">
        <f>IF(AA$3="YES",$R895*AA$4/100,0)</f>
        <v/>
      </c>
      <c r="AB895" s="173">
        <f>IF(AB$3="YES",$R895*AB$4/100,0)</f>
        <v/>
      </c>
      <c r="AC895" s="173">
        <f>$R895*AC$4/100</f>
        <v/>
      </c>
      <c r="AD895" s="172">
        <f>SUM(S895:AC895)</f>
        <v/>
      </c>
      <c r="AE895" s="172">
        <f>R895+AD895</f>
        <v/>
      </c>
      <c r="AF895" s="172">
        <f>IF(E895="Make",AE895,AE895/2)</f>
        <v/>
      </c>
      <c r="AG895" s="172">
        <f>((AF895-MOD(AF895,8))/8)+(IF(MOD(AF895,8)=0,0,IF(MOD(AF895,8)&gt;4,1,0.5)))</f>
        <v/>
      </c>
      <c r="AH895" s="174" t="n">
        <v>0</v>
      </c>
      <c r="AI895" s="174" t="n">
        <v>0</v>
      </c>
      <c r="AJ895" s="175" t="n">
        <v>0</v>
      </c>
      <c r="AK895" s="47" t="n"/>
    </row>
    <row r="896" ht="15" customHeight="1">
      <c r="A896" s="83" t="n"/>
      <c r="B896" s="49" t="n"/>
      <c r="C896" s="49" t="n"/>
      <c r="D896" s="49" t="n"/>
      <c r="E896" s="43" t="n"/>
      <c r="F896" s="43" t="n"/>
      <c r="G896" s="44" t="n"/>
      <c r="H896" s="45" t="n"/>
      <c r="I896" s="171" t="n"/>
      <c r="J896" s="171" t="n"/>
      <c r="K896" s="171" t="n"/>
      <c r="L896" s="171" t="n"/>
      <c r="M896" s="171" t="n"/>
      <c r="N896" s="171" t="n"/>
      <c r="O896" s="171" t="n"/>
      <c r="P896" s="171" t="n"/>
      <c r="Q896" s="171" t="n"/>
      <c r="R896" s="172">
        <f>_xlfn.CEILING.MATH(SUM(I896:P896)*Q896)</f>
        <v/>
      </c>
      <c r="S896" s="173">
        <f>IF(S$3="YES",$R896*S$4/100,0)</f>
        <v/>
      </c>
      <c r="T896" s="173">
        <f>IF(T$3="YES",$R896*T$4/100,0)</f>
        <v/>
      </c>
      <c r="U896" s="173">
        <f>IF(U$3="YES",$R896*U$4/100,0)</f>
        <v/>
      </c>
      <c r="V896" s="173">
        <f>IF(V$3="YES",$R896*V$4/100,0)</f>
        <v/>
      </c>
      <c r="W896" s="173">
        <f>IF(W$3="YES",$R896*W$4/100,0)</f>
        <v/>
      </c>
      <c r="X896" s="173">
        <f>IF(X$3="YES",$R896*X$4/100,0)</f>
        <v/>
      </c>
      <c r="Y896" s="173">
        <f>IF(Y$3="YES",$R896*Y$4/100,0)</f>
        <v/>
      </c>
      <c r="Z896" s="173">
        <f>IF(Z$3="YES",$R896*Z$4/100,0)</f>
        <v/>
      </c>
      <c r="AA896" s="173">
        <f>IF(AA$3="YES",$R896*AA$4/100,0)</f>
        <v/>
      </c>
      <c r="AB896" s="173">
        <f>IF(AB$3="YES",$R896*AB$4/100,0)</f>
        <v/>
      </c>
      <c r="AC896" s="173">
        <f>$R896*AC$4/100</f>
        <v/>
      </c>
      <c r="AD896" s="172">
        <f>SUM(S896:AC896)</f>
        <v/>
      </c>
      <c r="AE896" s="172">
        <f>R896+AD896</f>
        <v/>
      </c>
      <c r="AF896" s="172">
        <f>IF(E896="Make",AE896,AE896/2)</f>
        <v/>
      </c>
      <c r="AG896" s="172">
        <f>((AF896-MOD(AF896,8))/8)+(IF(MOD(AF896,8)=0,0,IF(MOD(AF896,8)&gt;4,1,0.5)))</f>
        <v/>
      </c>
      <c r="AH896" s="174" t="n">
        <v>0</v>
      </c>
      <c r="AI896" s="174" t="n">
        <v>0</v>
      </c>
      <c r="AJ896" s="175" t="n">
        <v>0</v>
      </c>
      <c r="AK896" s="47" t="n"/>
    </row>
    <row r="897" ht="15" customHeight="1">
      <c r="A897" s="83" t="n"/>
      <c r="B897" s="49" t="n"/>
      <c r="C897" s="49" t="n"/>
      <c r="D897" s="49" t="n"/>
      <c r="E897" s="43" t="n"/>
      <c r="F897" s="43" t="n"/>
      <c r="G897" s="44" t="n"/>
      <c r="H897" s="45" t="n"/>
      <c r="I897" s="171" t="n"/>
      <c r="J897" s="171" t="n"/>
      <c r="K897" s="171" t="n"/>
      <c r="L897" s="171" t="n"/>
      <c r="M897" s="171" t="n"/>
      <c r="N897" s="171" t="n"/>
      <c r="O897" s="171" t="n"/>
      <c r="P897" s="171" t="n"/>
      <c r="Q897" s="171" t="n"/>
      <c r="R897" s="172">
        <f>_xlfn.CEILING.MATH(SUM(I897:P897)*Q897)</f>
        <v/>
      </c>
      <c r="S897" s="173">
        <f>IF(S$3="YES",$R897*S$4/100,0)</f>
        <v/>
      </c>
      <c r="T897" s="173">
        <f>IF(T$3="YES",$R897*T$4/100,0)</f>
        <v/>
      </c>
      <c r="U897" s="173">
        <f>IF(U$3="YES",$R897*U$4/100,0)</f>
        <v/>
      </c>
      <c r="V897" s="173">
        <f>IF(V$3="YES",$R897*V$4/100,0)</f>
        <v/>
      </c>
      <c r="W897" s="173">
        <f>IF(W$3="YES",$R897*W$4/100,0)</f>
        <v/>
      </c>
      <c r="X897" s="173">
        <f>IF(X$3="YES",$R897*X$4/100,0)</f>
        <v/>
      </c>
      <c r="Y897" s="173">
        <f>IF(Y$3="YES",$R897*Y$4/100,0)</f>
        <v/>
      </c>
      <c r="Z897" s="173">
        <f>IF(Z$3="YES",$R897*Z$4/100,0)</f>
        <v/>
      </c>
      <c r="AA897" s="173">
        <f>IF(AA$3="YES",$R897*AA$4/100,0)</f>
        <v/>
      </c>
      <c r="AB897" s="173">
        <f>IF(AB$3="YES",$R897*AB$4/100,0)</f>
        <v/>
      </c>
      <c r="AC897" s="173">
        <f>$R897*AC$4/100</f>
        <v/>
      </c>
      <c r="AD897" s="172">
        <f>SUM(S897:AC897)</f>
        <v/>
      </c>
      <c r="AE897" s="172">
        <f>R897+AD897</f>
        <v/>
      </c>
      <c r="AF897" s="172">
        <f>IF(E897="Make",AE897,AE897/2)</f>
        <v/>
      </c>
      <c r="AG897" s="172">
        <f>((AF897-MOD(AF897,8))/8)+(IF(MOD(AF897,8)=0,0,IF(MOD(AF897,8)&gt;4,1,0.5)))</f>
        <v/>
      </c>
      <c r="AH897" s="174" t="n">
        <v>0</v>
      </c>
      <c r="AI897" s="174" t="n">
        <v>0</v>
      </c>
      <c r="AJ897" s="175" t="n">
        <v>0</v>
      </c>
      <c r="AK897" s="47" t="n"/>
    </row>
    <row r="898" ht="15" customHeight="1">
      <c r="A898" s="83" t="n"/>
      <c r="B898" s="49" t="n"/>
      <c r="C898" s="49" t="n"/>
      <c r="D898" s="49" t="n"/>
      <c r="E898" s="43" t="n"/>
      <c r="F898" s="43" t="n"/>
      <c r="G898" s="44" t="n"/>
      <c r="H898" s="45" t="n"/>
      <c r="I898" s="171" t="n"/>
      <c r="J898" s="171" t="n"/>
      <c r="K898" s="171" t="n"/>
      <c r="L898" s="171" t="n"/>
      <c r="M898" s="171" t="n"/>
      <c r="N898" s="171" t="n"/>
      <c r="O898" s="171" t="n"/>
      <c r="P898" s="171" t="n"/>
      <c r="Q898" s="171" t="n"/>
      <c r="R898" s="172">
        <f>_xlfn.CEILING.MATH(SUM(I898:P898)*Q898)</f>
        <v/>
      </c>
      <c r="S898" s="173">
        <f>IF(S$3="YES",$R898*S$4/100,0)</f>
        <v/>
      </c>
      <c r="T898" s="173">
        <f>IF(T$3="YES",$R898*T$4/100,0)</f>
        <v/>
      </c>
      <c r="U898" s="173">
        <f>IF(U$3="YES",$R898*U$4/100,0)</f>
        <v/>
      </c>
      <c r="V898" s="173">
        <f>IF(V$3="YES",$R898*V$4/100,0)</f>
        <v/>
      </c>
      <c r="W898" s="173">
        <f>IF(W$3="YES",$R898*W$4/100,0)</f>
        <v/>
      </c>
      <c r="X898" s="173">
        <f>IF(X$3="YES",$R898*X$4/100,0)</f>
        <v/>
      </c>
      <c r="Y898" s="173">
        <f>IF(Y$3="YES",$R898*Y$4/100,0)</f>
        <v/>
      </c>
      <c r="Z898" s="173">
        <f>IF(Z$3="YES",$R898*Z$4/100,0)</f>
        <v/>
      </c>
      <c r="AA898" s="173">
        <f>IF(AA$3="YES",$R898*AA$4/100,0)</f>
        <v/>
      </c>
      <c r="AB898" s="173">
        <f>IF(AB$3="YES",$R898*AB$4/100,0)</f>
        <v/>
      </c>
      <c r="AC898" s="173">
        <f>$R898*AC$4/100</f>
        <v/>
      </c>
      <c r="AD898" s="172">
        <f>SUM(S898:AC898)</f>
        <v/>
      </c>
      <c r="AE898" s="172">
        <f>R898+AD898</f>
        <v/>
      </c>
      <c r="AF898" s="172">
        <f>IF(E898="Make",AE898,AE898/2)</f>
        <v/>
      </c>
      <c r="AG898" s="172">
        <f>((AF898-MOD(AF898,8))/8)+(IF(MOD(AF898,8)=0,0,IF(MOD(AF898,8)&gt;4,1,0.5)))</f>
        <v/>
      </c>
      <c r="AH898" s="174" t="n">
        <v>0</v>
      </c>
      <c r="AI898" s="174" t="n">
        <v>0</v>
      </c>
      <c r="AJ898" s="175" t="n">
        <v>0</v>
      </c>
      <c r="AK898" s="47" t="n"/>
    </row>
    <row r="899" ht="15" customHeight="1">
      <c r="A899" s="83" t="n"/>
      <c r="B899" s="49" t="n"/>
      <c r="C899" s="49" t="n"/>
      <c r="D899" s="49" t="n"/>
      <c r="E899" s="43" t="n"/>
      <c r="F899" s="43" t="n"/>
      <c r="G899" s="44" t="n"/>
      <c r="H899" s="45" t="n"/>
      <c r="I899" s="171" t="n"/>
      <c r="J899" s="171" t="n"/>
      <c r="K899" s="171" t="n"/>
      <c r="L899" s="171" t="n"/>
      <c r="M899" s="171" t="n"/>
      <c r="N899" s="171" t="n"/>
      <c r="O899" s="171" t="n"/>
      <c r="P899" s="171" t="n"/>
      <c r="Q899" s="171" t="n"/>
      <c r="R899" s="172">
        <f>_xlfn.CEILING.MATH(SUM(I899:P899)*Q899)</f>
        <v/>
      </c>
      <c r="S899" s="173">
        <f>IF(S$3="YES",$R899*S$4/100,0)</f>
        <v/>
      </c>
      <c r="T899" s="173">
        <f>IF(T$3="YES",$R899*T$4/100,0)</f>
        <v/>
      </c>
      <c r="U899" s="173">
        <f>IF(U$3="YES",$R899*U$4/100,0)</f>
        <v/>
      </c>
      <c r="V899" s="173">
        <f>IF(V$3="YES",$R899*V$4/100,0)</f>
        <v/>
      </c>
      <c r="W899" s="173">
        <f>IF(W$3="YES",$R899*W$4/100,0)</f>
        <v/>
      </c>
      <c r="X899" s="173">
        <f>IF(X$3="YES",$R899*X$4/100,0)</f>
        <v/>
      </c>
      <c r="Y899" s="173">
        <f>IF(Y$3="YES",$R899*Y$4/100,0)</f>
        <v/>
      </c>
      <c r="Z899" s="173">
        <f>IF(Z$3="YES",$R899*Z$4/100,0)</f>
        <v/>
      </c>
      <c r="AA899" s="173">
        <f>IF(AA$3="YES",$R899*AA$4/100,0)</f>
        <v/>
      </c>
      <c r="AB899" s="173">
        <f>IF(AB$3="YES",$R899*AB$4/100,0)</f>
        <v/>
      </c>
      <c r="AC899" s="173">
        <f>$R899*AC$4/100</f>
        <v/>
      </c>
      <c r="AD899" s="172">
        <f>SUM(S899:AC899)</f>
        <v/>
      </c>
      <c r="AE899" s="172">
        <f>R899+AD899</f>
        <v/>
      </c>
      <c r="AF899" s="172">
        <f>IF(E899="Make",AE899,AE899/2)</f>
        <v/>
      </c>
      <c r="AG899" s="172">
        <f>((AF899-MOD(AF899,8))/8)+(IF(MOD(AF899,8)=0,0,IF(MOD(AF899,8)&gt;4,1,0.5)))</f>
        <v/>
      </c>
      <c r="AH899" s="174" t="n">
        <v>0</v>
      </c>
      <c r="AI899" s="174" t="n">
        <v>0</v>
      </c>
      <c r="AJ899" s="175" t="n">
        <v>0</v>
      </c>
      <c r="AK899" s="47" t="n"/>
    </row>
    <row r="900" ht="15" customHeight="1">
      <c r="A900" s="83" t="n"/>
      <c r="B900" s="49" t="n"/>
      <c r="C900" s="49" t="n"/>
      <c r="D900" s="49" t="n"/>
      <c r="E900" s="43" t="n"/>
      <c r="F900" s="43" t="n"/>
      <c r="G900" s="44" t="n"/>
      <c r="H900" s="45" t="n"/>
      <c r="I900" s="171" t="n"/>
      <c r="J900" s="171" t="n"/>
      <c r="K900" s="171" t="n"/>
      <c r="L900" s="171" t="n"/>
      <c r="M900" s="171" t="n"/>
      <c r="N900" s="171" t="n"/>
      <c r="O900" s="171" t="n"/>
      <c r="P900" s="171" t="n"/>
      <c r="Q900" s="171" t="n"/>
      <c r="R900" s="172">
        <f>_xlfn.CEILING.MATH(SUM(I900:P900)*Q900)</f>
        <v/>
      </c>
      <c r="S900" s="173">
        <f>IF(S$3="YES",$R900*S$4/100,0)</f>
        <v/>
      </c>
      <c r="T900" s="173">
        <f>IF(T$3="YES",$R900*T$4/100,0)</f>
        <v/>
      </c>
      <c r="U900" s="173">
        <f>IF(U$3="YES",$R900*U$4/100,0)</f>
        <v/>
      </c>
      <c r="V900" s="173">
        <f>IF(V$3="YES",$R900*V$4/100,0)</f>
        <v/>
      </c>
      <c r="W900" s="173">
        <f>IF(W$3="YES",$R900*W$4/100,0)</f>
        <v/>
      </c>
      <c r="X900" s="173">
        <f>IF(X$3="YES",$R900*X$4/100,0)</f>
        <v/>
      </c>
      <c r="Y900" s="173">
        <f>IF(Y$3="YES",$R900*Y$4/100,0)</f>
        <v/>
      </c>
      <c r="Z900" s="173">
        <f>IF(Z$3="YES",$R900*Z$4/100,0)</f>
        <v/>
      </c>
      <c r="AA900" s="173">
        <f>IF(AA$3="YES",$R900*AA$4/100,0)</f>
        <v/>
      </c>
      <c r="AB900" s="173">
        <f>IF(AB$3="YES",$R900*AB$4/100,0)</f>
        <v/>
      </c>
      <c r="AC900" s="173">
        <f>$R900*AC$4/100</f>
        <v/>
      </c>
      <c r="AD900" s="172">
        <f>SUM(S900:AC900)</f>
        <v/>
      </c>
      <c r="AE900" s="172">
        <f>R900+AD900</f>
        <v/>
      </c>
      <c r="AF900" s="172">
        <f>IF(E900="Make",AE900,AE900/2)</f>
        <v/>
      </c>
      <c r="AG900" s="172">
        <f>((AF900-MOD(AF900,8))/8)+(IF(MOD(AF900,8)=0,0,IF(MOD(AF900,8)&gt;4,1,0.5)))</f>
        <v/>
      </c>
      <c r="AH900" s="174" t="n">
        <v>0</v>
      </c>
      <c r="AI900" s="174" t="n">
        <v>0</v>
      </c>
      <c r="AJ900" s="175" t="n">
        <v>0</v>
      </c>
      <c r="AK900" s="47" t="n"/>
    </row>
    <row r="901" ht="15" customHeight="1">
      <c r="A901" s="83" t="n"/>
      <c r="B901" s="49" t="n"/>
      <c r="C901" s="49" t="n"/>
      <c r="D901" s="49" t="n"/>
      <c r="E901" s="43" t="n"/>
      <c r="F901" s="43" t="n"/>
      <c r="G901" s="44" t="n"/>
      <c r="H901" s="45" t="n"/>
      <c r="I901" s="171" t="n"/>
      <c r="J901" s="171" t="n"/>
      <c r="K901" s="171" t="n"/>
      <c r="L901" s="171" t="n"/>
      <c r="M901" s="171" t="n"/>
      <c r="N901" s="171" t="n"/>
      <c r="O901" s="171" t="n"/>
      <c r="P901" s="171" t="n"/>
      <c r="Q901" s="171" t="n"/>
      <c r="R901" s="172">
        <f>_xlfn.CEILING.MATH(SUM(I901:P901)*Q901)</f>
        <v/>
      </c>
      <c r="S901" s="173">
        <f>IF(S$3="YES",$R901*S$4/100,0)</f>
        <v/>
      </c>
      <c r="T901" s="173">
        <f>IF(T$3="YES",$R901*T$4/100,0)</f>
        <v/>
      </c>
      <c r="U901" s="173">
        <f>IF(U$3="YES",$R901*U$4/100,0)</f>
        <v/>
      </c>
      <c r="V901" s="173">
        <f>IF(V$3="YES",$R901*V$4/100,0)</f>
        <v/>
      </c>
      <c r="W901" s="173">
        <f>IF(W$3="YES",$R901*W$4/100,0)</f>
        <v/>
      </c>
      <c r="X901" s="173">
        <f>IF(X$3="YES",$R901*X$4/100,0)</f>
        <v/>
      </c>
      <c r="Y901" s="173">
        <f>IF(Y$3="YES",$R901*Y$4/100,0)</f>
        <v/>
      </c>
      <c r="Z901" s="173">
        <f>IF(Z$3="YES",$R901*Z$4/100,0)</f>
        <v/>
      </c>
      <c r="AA901" s="173">
        <f>IF(AA$3="YES",$R901*AA$4/100,0)</f>
        <v/>
      </c>
      <c r="AB901" s="173">
        <f>IF(AB$3="YES",$R901*AB$4/100,0)</f>
        <v/>
      </c>
      <c r="AC901" s="173">
        <f>$R901*AC$4/100</f>
        <v/>
      </c>
      <c r="AD901" s="172">
        <f>SUM(S901:AC901)</f>
        <v/>
      </c>
      <c r="AE901" s="172">
        <f>R901+AD901</f>
        <v/>
      </c>
      <c r="AF901" s="172">
        <f>IF(E901="Make",AE901,AE901/2)</f>
        <v/>
      </c>
      <c r="AG901" s="172">
        <f>((AF901-MOD(AF901,8))/8)+(IF(MOD(AF901,8)=0,0,IF(MOD(AF901,8)&gt;4,1,0.5)))</f>
        <v/>
      </c>
      <c r="AH901" s="174" t="n">
        <v>0</v>
      </c>
      <c r="AI901" s="174" t="n">
        <v>0</v>
      </c>
      <c r="AJ901" s="175" t="n">
        <v>0</v>
      </c>
      <c r="AK901" s="47" t="n"/>
    </row>
    <row r="902" ht="15" customHeight="1">
      <c r="A902" s="83" t="n"/>
      <c r="B902" s="49" t="n"/>
      <c r="C902" s="49" t="n"/>
      <c r="D902" s="49" t="n"/>
      <c r="E902" s="43" t="n"/>
      <c r="F902" s="43" t="n"/>
      <c r="G902" s="44" t="n"/>
      <c r="H902" s="45" t="n"/>
      <c r="I902" s="171" t="n"/>
      <c r="J902" s="171" t="n"/>
      <c r="K902" s="171" t="n"/>
      <c r="L902" s="171" t="n"/>
      <c r="M902" s="171" t="n"/>
      <c r="N902" s="171" t="n"/>
      <c r="O902" s="171" t="n"/>
      <c r="P902" s="171" t="n"/>
      <c r="Q902" s="171" t="n"/>
      <c r="R902" s="172">
        <f>_xlfn.CEILING.MATH(SUM(I902:P902)*Q902)</f>
        <v/>
      </c>
      <c r="S902" s="173">
        <f>IF(S$3="YES",$R902*S$4/100,0)</f>
        <v/>
      </c>
      <c r="T902" s="173">
        <f>IF(T$3="YES",$R902*T$4/100,0)</f>
        <v/>
      </c>
      <c r="U902" s="173">
        <f>IF(U$3="YES",$R902*U$4/100,0)</f>
        <v/>
      </c>
      <c r="V902" s="173">
        <f>IF(V$3="YES",$R902*V$4/100,0)</f>
        <v/>
      </c>
      <c r="W902" s="173">
        <f>IF(W$3="YES",$R902*W$4/100,0)</f>
        <v/>
      </c>
      <c r="X902" s="173">
        <f>IF(X$3="YES",$R902*X$4/100,0)</f>
        <v/>
      </c>
      <c r="Y902" s="173">
        <f>IF(Y$3="YES",$R902*Y$4/100,0)</f>
        <v/>
      </c>
      <c r="Z902" s="173">
        <f>IF(Z$3="YES",$R902*Z$4/100,0)</f>
        <v/>
      </c>
      <c r="AA902" s="173">
        <f>IF(AA$3="YES",$R902*AA$4/100,0)</f>
        <v/>
      </c>
      <c r="AB902" s="173">
        <f>IF(AB$3="YES",$R902*AB$4/100,0)</f>
        <v/>
      </c>
      <c r="AC902" s="173">
        <f>$R902*AC$4/100</f>
        <v/>
      </c>
      <c r="AD902" s="172">
        <f>SUM(S902:AC902)</f>
        <v/>
      </c>
      <c r="AE902" s="172">
        <f>R902+AD902</f>
        <v/>
      </c>
      <c r="AF902" s="172">
        <f>IF(E902="Make",AE902,AE902/2)</f>
        <v/>
      </c>
      <c r="AG902" s="172">
        <f>((AF902-MOD(AF902,8))/8)+(IF(MOD(AF902,8)=0,0,IF(MOD(AF902,8)&gt;4,1,0.5)))</f>
        <v/>
      </c>
      <c r="AH902" s="174" t="n">
        <v>0</v>
      </c>
      <c r="AI902" s="174" t="n">
        <v>0</v>
      </c>
      <c r="AJ902" s="175" t="n">
        <v>0</v>
      </c>
      <c r="AK902" s="47" t="n"/>
    </row>
    <row r="903" ht="15" customHeight="1">
      <c r="A903" s="83" t="n"/>
      <c r="B903" s="49" t="n"/>
      <c r="C903" s="49" t="n"/>
      <c r="D903" s="49" t="n"/>
      <c r="E903" s="43" t="n"/>
      <c r="F903" s="43" t="n"/>
      <c r="G903" s="44" t="n"/>
      <c r="H903" s="45" t="n"/>
      <c r="I903" s="171" t="n"/>
      <c r="J903" s="171" t="n"/>
      <c r="K903" s="171" t="n"/>
      <c r="L903" s="171" t="n"/>
      <c r="M903" s="171" t="n"/>
      <c r="N903" s="171" t="n"/>
      <c r="O903" s="171" t="n"/>
      <c r="P903" s="171" t="n"/>
      <c r="Q903" s="171" t="n"/>
      <c r="R903" s="172">
        <f>_xlfn.CEILING.MATH(SUM(I903:P903)*Q903)</f>
        <v/>
      </c>
      <c r="S903" s="173">
        <f>IF(S$3="YES",$R903*S$4/100,0)</f>
        <v/>
      </c>
      <c r="T903" s="173">
        <f>IF(T$3="YES",$R903*T$4/100,0)</f>
        <v/>
      </c>
      <c r="U903" s="173">
        <f>IF(U$3="YES",$R903*U$4/100,0)</f>
        <v/>
      </c>
      <c r="V903" s="173">
        <f>IF(V$3="YES",$R903*V$4/100,0)</f>
        <v/>
      </c>
      <c r="W903" s="173">
        <f>IF(W$3="YES",$R903*W$4/100,0)</f>
        <v/>
      </c>
      <c r="X903" s="173">
        <f>IF(X$3="YES",$R903*X$4/100,0)</f>
        <v/>
      </c>
      <c r="Y903" s="173">
        <f>IF(Y$3="YES",$R903*Y$4/100,0)</f>
        <v/>
      </c>
      <c r="Z903" s="173">
        <f>IF(Z$3="YES",$R903*Z$4/100,0)</f>
        <v/>
      </c>
      <c r="AA903" s="173">
        <f>IF(AA$3="YES",$R903*AA$4/100,0)</f>
        <v/>
      </c>
      <c r="AB903" s="173">
        <f>IF(AB$3="YES",$R903*AB$4/100,0)</f>
        <v/>
      </c>
      <c r="AC903" s="173">
        <f>$R903*AC$4/100</f>
        <v/>
      </c>
      <c r="AD903" s="172">
        <f>SUM(S903:AC903)</f>
        <v/>
      </c>
      <c r="AE903" s="172">
        <f>R903+AD903</f>
        <v/>
      </c>
      <c r="AF903" s="172">
        <f>IF(E903="Make",AE903,AE903/2)</f>
        <v/>
      </c>
      <c r="AG903" s="172">
        <f>((AF903-MOD(AF903,8))/8)+(IF(MOD(AF903,8)=0,0,IF(MOD(AF903,8)&gt;4,1,0.5)))</f>
        <v/>
      </c>
      <c r="AH903" s="174" t="n">
        <v>0</v>
      </c>
      <c r="AI903" s="174" t="n">
        <v>0</v>
      </c>
      <c r="AJ903" s="175" t="n">
        <v>0</v>
      </c>
      <c r="AK903" s="47" t="n"/>
    </row>
    <row r="904" ht="15" customHeight="1">
      <c r="A904" s="83" t="n"/>
      <c r="B904" s="49" t="n"/>
      <c r="C904" s="49" t="n"/>
      <c r="D904" s="49" t="n"/>
      <c r="E904" s="43" t="n"/>
      <c r="F904" s="43" t="n"/>
      <c r="G904" s="44" t="n"/>
      <c r="H904" s="45" t="n"/>
      <c r="I904" s="171" t="n"/>
      <c r="J904" s="171" t="n"/>
      <c r="K904" s="171" t="n"/>
      <c r="L904" s="171" t="n"/>
      <c r="M904" s="171" t="n"/>
      <c r="N904" s="171" t="n"/>
      <c r="O904" s="171" t="n"/>
      <c r="P904" s="171" t="n"/>
      <c r="Q904" s="171" t="n"/>
      <c r="R904" s="172">
        <f>_xlfn.CEILING.MATH(SUM(I904:P904)*Q904)</f>
        <v/>
      </c>
      <c r="S904" s="173">
        <f>IF(S$3="YES",$R904*S$4/100,0)</f>
        <v/>
      </c>
      <c r="T904" s="173">
        <f>IF(T$3="YES",$R904*T$4/100,0)</f>
        <v/>
      </c>
      <c r="U904" s="173">
        <f>IF(U$3="YES",$R904*U$4/100,0)</f>
        <v/>
      </c>
      <c r="V904" s="173">
        <f>IF(V$3="YES",$R904*V$4/100,0)</f>
        <v/>
      </c>
      <c r="W904" s="173">
        <f>IF(W$3="YES",$R904*W$4/100,0)</f>
        <v/>
      </c>
      <c r="X904" s="173">
        <f>IF(X$3="YES",$R904*X$4/100,0)</f>
        <v/>
      </c>
      <c r="Y904" s="173">
        <f>IF(Y$3="YES",$R904*Y$4/100,0)</f>
        <v/>
      </c>
      <c r="Z904" s="173">
        <f>IF(Z$3="YES",$R904*Z$4/100,0)</f>
        <v/>
      </c>
      <c r="AA904" s="173">
        <f>IF(AA$3="YES",$R904*AA$4/100,0)</f>
        <v/>
      </c>
      <c r="AB904" s="173">
        <f>IF(AB$3="YES",$R904*AB$4/100,0)</f>
        <v/>
      </c>
      <c r="AC904" s="173">
        <f>$R904*AC$4/100</f>
        <v/>
      </c>
      <c r="AD904" s="172">
        <f>SUM(S904:AC904)</f>
        <v/>
      </c>
      <c r="AE904" s="172">
        <f>R904+AD904</f>
        <v/>
      </c>
      <c r="AF904" s="172">
        <f>IF(E904="Make",AE904,AE904/2)</f>
        <v/>
      </c>
      <c r="AG904" s="172">
        <f>((AF904-MOD(AF904,8))/8)+(IF(MOD(AF904,8)=0,0,IF(MOD(AF904,8)&gt;4,1,0.5)))</f>
        <v/>
      </c>
      <c r="AH904" s="174" t="n">
        <v>0</v>
      </c>
      <c r="AI904" s="174" t="n">
        <v>0</v>
      </c>
      <c r="AJ904" s="175" t="n">
        <v>0</v>
      </c>
      <c r="AK904" s="47" t="n"/>
    </row>
    <row r="905" ht="15" customHeight="1">
      <c r="A905" s="83" t="n"/>
      <c r="B905" s="49" t="n"/>
      <c r="C905" s="49" t="n"/>
      <c r="D905" s="49" t="n"/>
      <c r="E905" s="43" t="n"/>
      <c r="F905" s="43" t="n"/>
      <c r="G905" s="44" t="n"/>
      <c r="H905" s="45" t="n"/>
      <c r="I905" s="171" t="n"/>
      <c r="J905" s="171" t="n"/>
      <c r="K905" s="171" t="n"/>
      <c r="L905" s="171" t="n"/>
      <c r="M905" s="171" t="n"/>
      <c r="N905" s="171" t="n"/>
      <c r="O905" s="171" t="n"/>
      <c r="P905" s="171" t="n"/>
      <c r="Q905" s="171" t="n"/>
      <c r="R905" s="172">
        <f>_xlfn.CEILING.MATH(SUM(I905:P905)*Q905)</f>
        <v/>
      </c>
      <c r="S905" s="173">
        <f>IF(S$3="YES",$R905*S$4/100,0)</f>
        <v/>
      </c>
      <c r="T905" s="173">
        <f>IF(T$3="YES",$R905*T$4/100,0)</f>
        <v/>
      </c>
      <c r="U905" s="173">
        <f>IF(U$3="YES",$R905*U$4/100,0)</f>
        <v/>
      </c>
      <c r="V905" s="173">
        <f>IF(V$3="YES",$R905*V$4/100,0)</f>
        <v/>
      </c>
      <c r="W905" s="173">
        <f>IF(W$3="YES",$R905*W$4/100,0)</f>
        <v/>
      </c>
      <c r="X905" s="173">
        <f>IF(X$3="YES",$R905*X$4/100,0)</f>
        <v/>
      </c>
      <c r="Y905" s="173">
        <f>IF(Y$3="YES",$R905*Y$4/100,0)</f>
        <v/>
      </c>
      <c r="Z905" s="173">
        <f>IF(Z$3="YES",$R905*Z$4/100,0)</f>
        <v/>
      </c>
      <c r="AA905" s="173">
        <f>IF(AA$3="YES",$R905*AA$4/100,0)</f>
        <v/>
      </c>
      <c r="AB905" s="173">
        <f>IF(AB$3="YES",$R905*AB$4/100,0)</f>
        <v/>
      </c>
      <c r="AC905" s="173">
        <f>$R905*AC$4/100</f>
        <v/>
      </c>
      <c r="AD905" s="172">
        <f>SUM(S905:AC905)</f>
        <v/>
      </c>
      <c r="AE905" s="172">
        <f>R905+AD905</f>
        <v/>
      </c>
      <c r="AF905" s="172">
        <f>IF(E905="Make",AE905,AE905/2)</f>
        <v/>
      </c>
      <c r="AG905" s="172">
        <f>((AF905-MOD(AF905,8))/8)+(IF(MOD(AF905,8)=0,0,IF(MOD(AF905,8)&gt;4,1,0.5)))</f>
        <v/>
      </c>
      <c r="AH905" s="174" t="n">
        <v>0</v>
      </c>
      <c r="AI905" s="174" t="n">
        <v>0</v>
      </c>
      <c r="AJ905" s="175" t="n">
        <v>0</v>
      </c>
      <c r="AK905" s="47" t="n"/>
    </row>
    <row r="906" ht="15" customHeight="1">
      <c r="A906" s="83" t="n"/>
      <c r="B906" s="49" t="n"/>
      <c r="C906" s="49" t="n"/>
      <c r="D906" s="49" t="n"/>
      <c r="E906" s="43" t="n"/>
      <c r="F906" s="43" t="n"/>
      <c r="G906" s="44" t="n"/>
      <c r="H906" s="45" t="n"/>
      <c r="I906" s="171" t="n"/>
      <c r="J906" s="171" t="n"/>
      <c r="K906" s="171" t="n"/>
      <c r="L906" s="171" t="n"/>
      <c r="M906" s="171" t="n"/>
      <c r="N906" s="171" t="n"/>
      <c r="O906" s="171" t="n"/>
      <c r="P906" s="171" t="n"/>
      <c r="Q906" s="171" t="n"/>
      <c r="R906" s="172">
        <f>_xlfn.CEILING.MATH(SUM(I906:P906)*Q906)</f>
        <v/>
      </c>
      <c r="S906" s="173">
        <f>IF(S$3="YES",$R906*S$4/100,0)</f>
        <v/>
      </c>
      <c r="T906" s="173">
        <f>IF(T$3="YES",$R906*T$4/100,0)</f>
        <v/>
      </c>
      <c r="U906" s="173">
        <f>IF(U$3="YES",$R906*U$4/100,0)</f>
        <v/>
      </c>
      <c r="V906" s="173">
        <f>IF(V$3="YES",$R906*V$4/100,0)</f>
        <v/>
      </c>
      <c r="W906" s="173">
        <f>IF(W$3="YES",$R906*W$4/100,0)</f>
        <v/>
      </c>
      <c r="X906" s="173">
        <f>IF(X$3="YES",$R906*X$4/100,0)</f>
        <v/>
      </c>
      <c r="Y906" s="173">
        <f>IF(Y$3="YES",$R906*Y$4/100,0)</f>
        <v/>
      </c>
      <c r="Z906" s="173">
        <f>IF(Z$3="YES",$R906*Z$4/100,0)</f>
        <v/>
      </c>
      <c r="AA906" s="173">
        <f>IF(AA$3="YES",$R906*AA$4/100,0)</f>
        <v/>
      </c>
      <c r="AB906" s="173">
        <f>IF(AB$3="YES",$R906*AB$4/100,0)</f>
        <v/>
      </c>
      <c r="AC906" s="173">
        <f>$R906*AC$4/100</f>
        <v/>
      </c>
      <c r="AD906" s="172">
        <f>SUM(S906:AC906)</f>
        <v/>
      </c>
      <c r="AE906" s="172">
        <f>R906+AD906</f>
        <v/>
      </c>
      <c r="AF906" s="172">
        <f>IF(E906="Make",AE906,AE906/2)</f>
        <v/>
      </c>
      <c r="AG906" s="172">
        <f>((AF906-MOD(AF906,8))/8)+(IF(MOD(AF906,8)=0,0,IF(MOD(AF906,8)&gt;4,1,0.5)))</f>
        <v/>
      </c>
      <c r="AH906" s="174" t="n">
        <v>0</v>
      </c>
      <c r="AI906" s="174" t="n">
        <v>0</v>
      </c>
      <c r="AJ906" s="175" t="n">
        <v>0</v>
      </c>
      <c r="AK906" s="47" t="n"/>
    </row>
    <row r="907" ht="15" customHeight="1">
      <c r="A907" s="83" t="n"/>
      <c r="B907" s="49" t="n"/>
      <c r="C907" s="49" t="n"/>
      <c r="D907" s="49" t="n"/>
      <c r="E907" s="43" t="n"/>
      <c r="F907" s="43" t="n"/>
      <c r="G907" s="44" t="n"/>
      <c r="H907" s="45" t="n"/>
      <c r="I907" s="171" t="n"/>
      <c r="J907" s="171" t="n"/>
      <c r="K907" s="171" t="n"/>
      <c r="L907" s="171" t="n"/>
      <c r="M907" s="171" t="n"/>
      <c r="N907" s="171" t="n"/>
      <c r="O907" s="171" t="n"/>
      <c r="P907" s="171" t="n"/>
      <c r="Q907" s="171" t="n"/>
      <c r="R907" s="172">
        <f>_xlfn.CEILING.MATH(SUM(I907:P907)*Q907)</f>
        <v/>
      </c>
      <c r="S907" s="173">
        <f>IF(S$3="YES",$R907*S$4/100,0)</f>
        <v/>
      </c>
      <c r="T907" s="173">
        <f>IF(T$3="YES",$R907*T$4/100,0)</f>
        <v/>
      </c>
      <c r="U907" s="173">
        <f>IF(U$3="YES",$R907*U$4/100,0)</f>
        <v/>
      </c>
      <c r="V907" s="173">
        <f>IF(V$3="YES",$R907*V$4/100,0)</f>
        <v/>
      </c>
      <c r="W907" s="173">
        <f>IF(W$3="YES",$R907*W$4/100,0)</f>
        <v/>
      </c>
      <c r="X907" s="173">
        <f>IF(X$3="YES",$R907*X$4/100,0)</f>
        <v/>
      </c>
      <c r="Y907" s="173">
        <f>IF(Y$3="YES",$R907*Y$4/100,0)</f>
        <v/>
      </c>
      <c r="Z907" s="173">
        <f>IF(Z$3="YES",$R907*Z$4/100,0)</f>
        <v/>
      </c>
      <c r="AA907" s="173">
        <f>IF(AA$3="YES",$R907*AA$4/100,0)</f>
        <v/>
      </c>
      <c r="AB907" s="173">
        <f>IF(AB$3="YES",$R907*AB$4/100,0)</f>
        <v/>
      </c>
      <c r="AC907" s="173">
        <f>$R907*AC$4/100</f>
        <v/>
      </c>
      <c r="AD907" s="172">
        <f>SUM(S907:AC907)</f>
        <v/>
      </c>
      <c r="AE907" s="172">
        <f>R907+AD907</f>
        <v/>
      </c>
      <c r="AF907" s="172">
        <f>IF(E907="Make",AE907,AE907/2)</f>
        <v/>
      </c>
      <c r="AG907" s="172">
        <f>((AF907-MOD(AF907,8))/8)+(IF(MOD(AF907,8)=0,0,IF(MOD(AF907,8)&gt;4,1,0.5)))</f>
        <v/>
      </c>
      <c r="AH907" s="174" t="n">
        <v>0</v>
      </c>
      <c r="AI907" s="174" t="n">
        <v>0</v>
      </c>
      <c r="AJ907" s="175" t="n">
        <v>0</v>
      </c>
      <c r="AK907" s="47" t="n"/>
    </row>
    <row r="908" ht="15" customHeight="1">
      <c r="A908" s="83" t="n"/>
      <c r="B908" s="49" t="n"/>
      <c r="C908" s="49" t="n"/>
      <c r="D908" s="49" t="n"/>
      <c r="E908" s="43" t="n"/>
      <c r="F908" s="43" t="n"/>
      <c r="G908" s="44" t="n"/>
      <c r="H908" s="45" t="n"/>
      <c r="I908" s="171" t="n"/>
      <c r="J908" s="171" t="n"/>
      <c r="K908" s="171" t="n"/>
      <c r="L908" s="171" t="n"/>
      <c r="M908" s="171" t="n"/>
      <c r="N908" s="171" t="n"/>
      <c r="O908" s="171" t="n"/>
      <c r="P908" s="171" t="n"/>
      <c r="Q908" s="171" t="n"/>
      <c r="R908" s="172">
        <f>_xlfn.CEILING.MATH(SUM(I908:P908)*Q908)</f>
        <v/>
      </c>
      <c r="S908" s="173">
        <f>IF(S$3="YES",$R908*S$4/100,0)</f>
        <v/>
      </c>
      <c r="T908" s="173">
        <f>IF(T$3="YES",$R908*T$4/100,0)</f>
        <v/>
      </c>
      <c r="U908" s="173">
        <f>IF(U$3="YES",$R908*U$4/100,0)</f>
        <v/>
      </c>
      <c r="V908" s="173">
        <f>IF(V$3="YES",$R908*V$4/100,0)</f>
        <v/>
      </c>
      <c r="W908" s="173">
        <f>IF(W$3="YES",$R908*W$4/100,0)</f>
        <v/>
      </c>
      <c r="X908" s="173">
        <f>IF(X$3="YES",$R908*X$4/100,0)</f>
        <v/>
      </c>
      <c r="Y908" s="173">
        <f>IF(Y$3="YES",$R908*Y$4/100,0)</f>
        <v/>
      </c>
      <c r="Z908" s="173">
        <f>IF(Z$3="YES",$R908*Z$4/100,0)</f>
        <v/>
      </c>
      <c r="AA908" s="173">
        <f>IF(AA$3="YES",$R908*AA$4/100,0)</f>
        <v/>
      </c>
      <c r="AB908" s="173">
        <f>IF(AB$3="YES",$R908*AB$4/100,0)</f>
        <v/>
      </c>
      <c r="AC908" s="173">
        <f>$R908*AC$4/100</f>
        <v/>
      </c>
      <c r="AD908" s="172">
        <f>SUM(S908:AC908)</f>
        <v/>
      </c>
      <c r="AE908" s="172">
        <f>R908+AD908</f>
        <v/>
      </c>
      <c r="AF908" s="172">
        <f>IF(E908="Make",AE908,AE908/2)</f>
        <v/>
      </c>
      <c r="AG908" s="172">
        <f>((AF908-MOD(AF908,8))/8)+(IF(MOD(AF908,8)=0,0,IF(MOD(AF908,8)&gt;4,1,0.5)))</f>
        <v/>
      </c>
      <c r="AH908" s="174" t="n">
        <v>0</v>
      </c>
      <c r="AI908" s="174" t="n">
        <v>0</v>
      </c>
      <c r="AJ908" s="175" t="n">
        <v>0</v>
      </c>
      <c r="AK908" s="47" t="n"/>
    </row>
    <row r="909" ht="15" customHeight="1">
      <c r="A909" s="83" t="n"/>
      <c r="B909" s="49" t="n"/>
      <c r="C909" s="49" t="n"/>
      <c r="D909" s="49" t="n"/>
      <c r="E909" s="43" t="n"/>
      <c r="F909" s="43" t="n"/>
      <c r="G909" s="44" t="n"/>
      <c r="H909" s="45" t="n"/>
      <c r="I909" s="171" t="n"/>
      <c r="J909" s="171" t="n"/>
      <c r="K909" s="171" t="n"/>
      <c r="L909" s="171" t="n"/>
      <c r="M909" s="171" t="n"/>
      <c r="N909" s="171" t="n"/>
      <c r="O909" s="171" t="n"/>
      <c r="P909" s="171" t="n"/>
      <c r="Q909" s="171" t="n"/>
      <c r="R909" s="172">
        <f>_xlfn.CEILING.MATH(SUM(I909:P909)*Q909)</f>
        <v/>
      </c>
      <c r="S909" s="173">
        <f>IF(S$3="YES",$R909*S$4/100,0)</f>
        <v/>
      </c>
      <c r="T909" s="173">
        <f>IF(T$3="YES",$R909*T$4/100,0)</f>
        <v/>
      </c>
      <c r="U909" s="173">
        <f>IF(U$3="YES",$R909*U$4/100,0)</f>
        <v/>
      </c>
      <c r="V909" s="173">
        <f>IF(V$3="YES",$R909*V$4/100,0)</f>
        <v/>
      </c>
      <c r="W909" s="173">
        <f>IF(W$3="YES",$R909*W$4/100,0)</f>
        <v/>
      </c>
      <c r="X909" s="173">
        <f>IF(X$3="YES",$R909*X$4/100,0)</f>
        <v/>
      </c>
      <c r="Y909" s="173">
        <f>IF(Y$3="YES",$R909*Y$4/100,0)</f>
        <v/>
      </c>
      <c r="Z909" s="173">
        <f>IF(Z$3="YES",$R909*Z$4/100,0)</f>
        <v/>
      </c>
      <c r="AA909" s="173">
        <f>IF(AA$3="YES",$R909*AA$4/100,0)</f>
        <v/>
      </c>
      <c r="AB909" s="173">
        <f>IF(AB$3="YES",$R909*AB$4/100,0)</f>
        <v/>
      </c>
      <c r="AC909" s="173">
        <f>$R909*AC$4/100</f>
        <v/>
      </c>
      <c r="AD909" s="172">
        <f>SUM(S909:AC909)</f>
        <v/>
      </c>
      <c r="AE909" s="172">
        <f>R909+AD909</f>
        <v/>
      </c>
      <c r="AF909" s="172">
        <f>IF(E909="Make",AE909,AE909/2)</f>
        <v/>
      </c>
      <c r="AG909" s="172">
        <f>((AF909-MOD(AF909,8))/8)+(IF(MOD(AF909,8)=0,0,IF(MOD(AF909,8)&gt;4,1,0.5)))</f>
        <v/>
      </c>
      <c r="AH909" s="174" t="n">
        <v>0</v>
      </c>
      <c r="AI909" s="174" t="n">
        <v>0</v>
      </c>
      <c r="AJ909" s="175" t="n">
        <v>0</v>
      </c>
      <c r="AK909" s="47" t="n"/>
    </row>
    <row r="910" ht="15" customHeight="1">
      <c r="A910" s="83" t="n"/>
      <c r="B910" s="49" t="n"/>
      <c r="C910" s="49" t="n"/>
      <c r="D910" s="49" t="n"/>
      <c r="E910" s="43" t="n"/>
      <c r="F910" s="43" t="n"/>
      <c r="G910" s="44" t="n"/>
      <c r="H910" s="45" t="n"/>
      <c r="I910" s="171" t="n"/>
      <c r="J910" s="171" t="n"/>
      <c r="K910" s="171" t="n"/>
      <c r="L910" s="171" t="n"/>
      <c r="M910" s="171" t="n"/>
      <c r="N910" s="171" t="n"/>
      <c r="O910" s="171" t="n"/>
      <c r="P910" s="171" t="n"/>
      <c r="Q910" s="171" t="n"/>
      <c r="R910" s="172">
        <f>_xlfn.CEILING.MATH(SUM(I910:P910)*Q910)</f>
        <v/>
      </c>
      <c r="S910" s="173">
        <f>IF(S$3="YES",$R910*S$4/100,0)</f>
        <v/>
      </c>
      <c r="T910" s="173">
        <f>IF(T$3="YES",$R910*T$4/100,0)</f>
        <v/>
      </c>
      <c r="U910" s="173">
        <f>IF(U$3="YES",$R910*U$4/100,0)</f>
        <v/>
      </c>
      <c r="V910" s="173">
        <f>IF(V$3="YES",$R910*V$4/100,0)</f>
        <v/>
      </c>
      <c r="W910" s="173">
        <f>IF(W$3="YES",$R910*W$4/100,0)</f>
        <v/>
      </c>
      <c r="X910" s="173">
        <f>IF(X$3="YES",$R910*X$4/100,0)</f>
        <v/>
      </c>
      <c r="Y910" s="173">
        <f>IF(Y$3="YES",$R910*Y$4/100,0)</f>
        <v/>
      </c>
      <c r="Z910" s="173">
        <f>IF(Z$3="YES",$R910*Z$4/100,0)</f>
        <v/>
      </c>
      <c r="AA910" s="173">
        <f>IF(AA$3="YES",$R910*AA$4/100,0)</f>
        <v/>
      </c>
      <c r="AB910" s="173">
        <f>IF(AB$3="YES",$R910*AB$4/100,0)</f>
        <v/>
      </c>
      <c r="AC910" s="173">
        <f>$R910*AC$4/100</f>
        <v/>
      </c>
      <c r="AD910" s="172">
        <f>SUM(S910:AC910)</f>
        <v/>
      </c>
      <c r="AE910" s="172">
        <f>R910+AD910</f>
        <v/>
      </c>
      <c r="AF910" s="172">
        <f>IF(E910="Make",AE910,AE910/2)</f>
        <v/>
      </c>
      <c r="AG910" s="172">
        <f>((AF910-MOD(AF910,8))/8)+(IF(MOD(AF910,8)=0,0,IF(MOD(AF910,8)&gt;4,1,0.5)))</f>
        <v/>
      </c>
      <c r="AH910" s="174" t="n">
        <v>0</v>
      </c>
      <c r="AI910" s="174" t="n">
        <v>0</v>
      </c>
      <c r="AJ910" s="175" t="n">
        <v>0</v>
      </c>
      <c r="AK910" s="47" t="n"/>
    </row>
    <row r="911" ht="15" customHeight="1">
      <c r="A911" s="83" t="n"/>
      <c r="B911" s="49" t="n"/>
      <c r="C911" s="49" t="n"/>
      <c r="D911" s="49" t="n"/>
      <c r="E911" s="43" t="n"/>
      <c r="F911" s="43" t="n"/>
      <c r="G911" s="44" t="n"/>
      <c r="H911" s="45" t="n"/>
      <c r="I911" s="171" t="n"/>
      <c r="J911" s="171" t="n"/>
      <c r="K911" s="171" t="n"/>
      <c r="L911" s="171" t="n"/>
      <c r="M911" s="171" t="n"/>
      <c r="N911" s="171" t="n"/>
      <c r="O911" s="171" t="n"/>
      <c r="P911" s="171" t="n"/>
      <c r="Q911" s="171" t="n"/>
      <c r="R911" s="172">
        <f>_xlfn.CEILING.MATH(SUM(I911:P911)*Q911)</f>
        <v/>
      </c>
      <c r="S911" s="173">
        <f>IF(S$3="YES",$R911*S$4/100,0)</f>
        <v/>
      </c>
      <c r="T911" s="173">
        <f>IF(T$3="YES",$R911*T$4/100,0)</f>
        <v/>
      </c>
      <c r="U911" s="173">
        <f>IF(U$3="YES",$R911*U$4/100,0)</f>
        <v/>
      </c>
      <c r="V911" s="173">
        <f>IF(V$3="YES",$R911*V$4/100,0)</f>
        <v/>
      </c>
      <c r="W911" s="173">
        <f>IF(W$3="YES",$R911*W$4/100,0)</f>
        <v/>
      </c>
      <c r="X911" s="173">
        <f>IF(X$3="YES",$R911*X$4/100,0)</f>
        <v/>
      </c>
      <c r="Y911" s="173">
        <f>IF(Y$3="YES",$R911*Y$4/100,0)</f>
        <v/>
      </c>
      <c r="Z911" s="173">
        <f>IF(Z$3="YES",$R911*Z$4/100,0)</f>
        <v/>
      </c>
      <c r="AA911" s="173">
        <f>IF(AA$3="YES",$R911*AA$4/100,0)</f>
        <v/>
      </c>
      <c r="AB911" s="173">
        <f>IF(AB$3="YES",$R911*AB$4/100,0)</f>
        <v/>
      </c>
      <c r="AC911" s="173">
        <f>$R911*AC$4/100</f>
        <v/>
      </c>
      <c r="AD911" s="172">
        <f>SUM(S911:AC911)</f>
        <v/>
      </c>
      <c r="AE911" s="172">
        <f>R911+AD911</f>
        <v/>
      </c>
      <c r="AF911" s="172">
        <f>IF(E911="Make",AE911,AE911/2)</f>
        <v/>
      </c>
      <c r="AG911" s="172">
        <f>((AF911-MOD(AF911,8))/8)+(IF(MOD(AF911,8)=0,0,IF(MOD(AF911,8)&gt;4,1,0.5)))</f>
        <v/>
      </c>
      <c r="AH911" s="174" t="n">
        <v>0</v>
      </c>
      <c r="AI911" s="174" t="n">
        <v>0</v>
      </c>
      <c r="AJ911" s="175" t="n">
        <v>0</v>
      </c>
      <c r="AK911" s="47" t="n"/>
    </row>
    <row r="912" ht="15" customHeight="1">
      <c r="A912" s="83" t="n"/>
      <c r="B912" s="49" t="n"/>
      <c r="C912" s="49" t="n"/>
      <c r="D912" s="49" t="n"/>
      <c r="E912" s="43" t="n"/>
      <c r="F912" s="43" t="n"/>
      <c r="G912" s="44" t="n"/>
      <c r="H912" s="45" t="n"/>
      <c r="I912" s="171" t="n"/>
      <c r="J912" s="171" t="n"/>
      <c r="K912" s="171" t="n"/>
      <c r="L912" s="171" t="n"/>
      <c r="M912" s="171" t="n"/>
      <c r="N912" s="171" t="n"/>
      <c r="O912" s="171" t="n"/>
      <c r="P912" s="171" t="n"/>
      <c r="Q912" s="171" t="n"/>
      <c r="R912" s="172">
        <f>_xlfn.CEILING.MATH(SUM(I912:P912)*Q912)</f>
        <v/>
      </c>
      <c r="S912" s="173">
        <f>IF(S$3="YES",$R912*S$4/100,0)</f>
        <v/>
      </c>
      <c r="T912" s="173">
        <f>IF(T$3="YES",$R912*T$4/100,0)</f>
        <v/>
      </c>
      <c r="U912" s="173">
        <f>IF(U$3="YES",$R912*U$4/100,0)</f>
        <v/>
      </c>
      <c r="V912" s="173">
        <f>IF(V$3="YES",$R912*V$4/100,0)</f>
        <v/>
      </c>
      <c r="W912" s="173">
        <f>IF(W$3="YES",$R912*W$4/100,0)</f>
        <v/>
      </c>
      <c r="X912" s="173">
        <f>IF(X$3="YES",$R912*X$4/100,0)</f>
        <v/>
      </c>
      <c r="Y912" s="173">
        <f>IF(Y$3="YES",$R912*Y$4/100,0)</f>
        <v/>
      </c>
      <c r="Z912" s="173">
        <f>IF(Z$3="YES",$R912*Z$4/100,0)</f>
        <v/>
      </c>
      <c r="AA912" s="173">
        <f>IF(AA$3="YES",$R912*AA$4/100,0)</f>
        <v/>
      </c>
      <c r="AB912" s="173">
        <f>IF(AB$3="YES",$R912*AB$4/100,0)</f>
        <v/>
      </c>
      <c r="AC912" s="173">
        <f>$R912*AC$4/100</f>
        <v/>
      </c>
      <c r="AD912" s="172">
        <f>SUM(S912:AC912)</f>
        <v/>
      </c>
      <c r="AE912" s="172">
        <f>R912+AD912</f>
        <v/>
      </c>
      <c r="AF912" s="172">
        <f>IF(E912="Make",AE912,AE912/2)</f>
        <v/>
      </c>
      <c r="AG912" s="172">
        <f>((AF912-MOD(AF912,8))/8)+(IF(MOD(AF912,8)=0,0,IF(MOD(AF912,8)&gt;4,1,0.5)))</f>
        <v/>
      </c>
      <c r="AH912" s="174" t="n">
        <v>0</v>
      </c>
      <c r="AI912" s="174" t="n">
        <v>0</v>
      </c>
      <c r="AJ912" s="175" t="n">
        <v>0</v>
      </c>
      <c r="AK912" s="47" t="n"/>
    </row>
    <row r="913" ht="15" customHeight="1">
      <c r="A913" s="83" t="n"/>
      <c r="B913" s="49" t="n"/>
      <c r="C913" s="49" t="n"/>
      <c r="D913" s="49" t="n"/>
      <c r="E913" s="43" t="n"/>
      <c r="F913" s="43" t="n"/>
      <c r="G913" s="44" t="n"/>
      <c r="H913" s="45" t="n"/>
      <c r="I913" s="171" t="n"/>
      <c r="J913" s="171" t="n"/>
      <c r="K913" s="171" t="n"/>
      <c r="L913" s="171" t="n"/>
      <c r="M913" s="171" t="n"/>
      <c r="N913" s="171" t="n"/>
      <c r="O913" s="171" t="n"/>
      <c r="P913" s="171" t="n"/>
      <c r="Q913" s="171" t="n"/>
      <c r="R913" s="172">
        <f>_xlfn.CEILING.MATH(SUM(I913:P913)*Q913)</f>
        <v/>
      </c>
      <c r="S913" s="173">
        <f>IF(S$3="YES",$R913*S$4/100,0)</f>
        <v/>
      </c>
      <c r="T913" s="173">
        <f>IF(T$3="YES",$R913*T$4/100,0)</f>
        <v/>
      </c>
      <c r="U913" s="173">
        <f>IF(U$3="YES",$R913*U$4/100,0)</f>
        <v/>
      </c>
      <c r="V913" s="173">
        <f>IF(V$3="YES",$R913*V$4/100,0)</f>
        <v/>
      </c>
      <c r="W913" s="173">
        <f>IF(W$3="YES",$R913*W$4/100,0)</f>
        <v/>
      </c>
      <c r="X913" s="173">
        <f>IF(X$3="YES",$R913*X$4/100,0)</f>
        <v/>
      </c>
      <c r="Y913" s="173">
        <f>IF(Y$3="YES",$R913*Y$4/100,0)</f>
        <v/>
      </c>
      <c r="Z913" s="173">
        <f>IF(Z$3="YES",$R913*Z$4/100,0)</f>
        <v/>
      </c>
      <c r="AA913" s="173">
        <f>IF(AA$3="YES",$R913*AA$4/100,0)</f>
        <v/>
      </c>
      <c r="AB913" s="173">
        <f>IF(AB$3="YES",$R913*AB$4/100,0)</f>
        <v/>
      </c>
      <c r="AC913" s="173">
        <f>$R913*AC$4/100</f>
        <v/>
      </c>
      <c r="AD913" s="172">
        <f>SUM(S913:AC913)</f>
        <v/>
      </c>
      <c r="AE913" s="172">
        <f>R913+AD913</f>
        <v/>
      </c>
      <c r="AF913" s="172">
        <f>IF(E913="Make",AE913,AE913/2)</f>
        <v/>
      </c>
      <c r="AG913" s="172">
        <f>((AF913-MOD(AF913,8))/8)+(IF(MOD(AF913,8)=0,0,IF(MOD(AF913,8)&gt;4,1,0.5)))</f>
        <v/>
      </c>
      <c r="AH913" s="174" t="n">
        <v>0</v>
      </c>
      <c r="AI913" s="174" t="n">
        <v>0</v>
      </c>
      <c r="AJ913" s="175" t="n">
        <v>0</v>
      </c>
      <c r="AK913" s="47" t="n"/>
    </row>
    <row r="914" ht="15" customHeight="1">
      <c r="A914" s="83" t="n"/>
      <c r="B914" s="49" t="n"/>
      <c r="C914" s="49" t="n"/>
      <c r="D914" s="49" t="n"/>
      <c r="E914" s="43" t="n"/>
      <c r="F914" s="43" t="n"/>
      <c r="G914" s="44" t="n"/>
      <c r="H914" s="45" t="n"/>
      <c r="I914" s="171" t="n"/>
      <c r="J914" s="171" t="n"/>
      <c r="K914" s="171" t="n"/>
      <c r="L914" s="171" t="n"/>
      <c r="M914" s="171" t="n"/>
      <c r="N914" s="171" t="n"/>
      <c r="O914" s="171" t="n"/>
      <c r="P914" s="171" t="n"/>
      <c r="Q914" s="171" t="n"/>
      <c r="R914" s="172">
        <f>_xlfn.CEILING.MATH(SUM(I914:P914)*Q914)</f>
        <v/>
      </c>
      <c r="S914" s="173">
        <f>IF(S$3="YES",$R914*S$4/100,0)</f>
        <v/>
      </c>
      <c r="T914" s="173">
        <f>IF(T$3="YES",$R914*T$4/100,0)</f>
        <v/>
      </c>
      <c r="U914" s="173">
        <f>IF(U$3="YES",$R914*U$4/100,0)</f>
        <v/>
      </c>
      <c r="V914" s="173">
        <f>IF(V$3="YES",$R914*V$4/100,0)</f>
        <v/>
      </c>
      <c r="W914" s="173">
        <f>IF(W$3="YES",$R914*W$4/100,0)</f>
        <v/>
      </c>
      <c r="X914" s="173">
        <f>IF(X$3="YES",$R914*X$4/100,0)</f>
        <v/>
      </c>
      <c r="Y914" s="173">
        <f>IF(Y$3="YES",$R914*Y$4/100,0)</f>
        <v/>
      </c>
      <c r="Z914" s="173">
        <f>IF(Z$3="YES",$R914*Z$4/100,0)</f>
        <v/>
      </c>
      <c r="AA914" s="173">
        <f>IF(AA$3="YES",$R914*AA$4/100,0)</f>
        <v/>
      </c>
      <c r="AB914" s="173">
        <f>IF(AB$3="YES",$R914*AB$4/100,0)</f>
        <v/>
      </c>
      <c r="AC914" s="173">
        <f>$R914*AC$4/100</f>
        <v/>
      </c>
      <c r="AD914" s="172">
        <f>SUM(S914:AC914)</f>
        <v/>
      </c>
      <c r="AE914" s="172">
        <f>R914+AD914</f>
        <v/>
      </c>
      <c r="AF914" s="172">
        <f>IF(E914="Make",AE914,AE914/2)</f>
        <v/>
      </c>
      <c r="AG914" s="172">
        <f>((AF914-MOD(AF914,8))/8)+(IF(MOD(AF914,8)=0,0,IF(MOD(AF914,8)&gt;4,1,0.5)))</f>
        <v/>
      </c>
      <c r="AH914" s="174" t="n">
        <v>0</v>
      </c>
      <c r="AI914" s="174" t="n">
        <v>0</v>
      </c>
      <c r="AJ914" s="175" t="n">
        <v>0</v>
      </c>
      <c r="AK914" s="47" t="n"/>
    </row>
    <row r="915" ht="15" customHeight="1">
      <c r="A915" s="83" t="n"/>
      <c r="B915" s="49" t="n"/>
      <c r="C915" s="49" t="n"/>
      <c r="D915" s="49" t="n"/>
      <c r="E915" s="43" t="n"/>
      <c r="F915" s="43" t="n"/>
      <c r="G915" s="44" t="n"/>
      <c r="H915" s="45" t="n"/>
      <c r="I915" s="171" t="n"/>
      <c r="J915" s="171" t="n"/>
      <c r="K915" s="171" t="n"/>
      <c r="L915" s="171" t="n"/>
      <c r="M915" s="171" t="n"/>
      <c r="N915" s="171" t="n"/>
      <c r="O915" s="171" t="n"/>
      <c r="P915" s="171" t="n"/>
      <c r="Q915" s="171" t="n"/>
      <c r="R915" s="172">
        <f>_xlfn.CEILING.MATH(SUM(I915:P915)*Q915)</f>
        <v/>
      </c>
      <c r="S915" s="173">
        <f>IF(S$3="YES",$R915*S$4/100,0)</f>
        <v/>
      </c>
      <c r="T915" s="173">
        <f>IF(T$3="YES",$R915*T$4/100,0)</f>
        <v/>
      </c>
      <c r="U915" s="173">
        <f>IF(U$3="YES",$R915*U$4/100,0)</f>
        <v/>
      </c>
      <c r="V915" s="173">
        <f>IF(V$3="YES",$R915*V$4/100,0)</f>
        <v/>
      </c>
      <c r="W915" s="173">
        <f>IF(W$3="YES",$R915*W$4/100,0)</f>
        <v/>
      </c>
      <c r="X915" s="173">
        <f>IF(X$3="YES",$R915*X$4/100,0)</f>
        <v/>
      </c>
      <c r="Y915" s="173">
        <f>IF(Y$3="YES",$R915*Y$4/100,0)</f>
        <v/>
      </c>
      <c r="Z915" s="173">
        <f>IF(Z$3="YES",$R915*Z$4/100,0)</f>
        <v/>
      </c>
      <c r="AA915" s="173">
        <f>IF(AA$3="YES",$R915*AA$4/100,0)</f>
        <v/>
      </c>
      <c r="AB915" s="173">
        <f>IF(AB$3="YES",$R915*AB$4/100,0)</f>
        <v/>
      </c>
      <c r="AC915" s="173">
        <f>$R915*AC$4/100</f>
        <v/>
      </c>
      <c r="AD915" s="172">
        <f>SUM(S915:AC915)</f>
        <v/>
      </c>
      <c r="AE915" s="172">
        <f>R915+AD915</f>
        <v/>
      </c>
      <c r="AF915" s="172">
        <f>IF(E915="Make",AE915,AE915/2)</f>
        <v/>
      </c>
      <c r="AG915" s="172">
        <f>((AF915-MOD(AF915,8))/8)+(IF(MOD(AF915,8)=0,0,IF(MOD(AF915,8)&gt;4,1,0.5)))</f>
        <v/>
      </c>
      <c r="AH915" s="174" t="n">
        <v>0</v>
      </c>
      <c r="AI915" s="174" t="n">
        <v>0</v>
      </c>
      <c r="AJ915" s="175" t="n">
        <v>0</v>
      </c>
      <c r="AK915" s="47" t="n"/>
    </row>
    <row r="916" ht="15" customHeight="1">
      <c r="A916" s="83" t="n"/>
      <c r="B916" s="49" t="n"/>
      <c r="C916" s="49" t="n"/>
      <c r="D916" s="49" t="n"/>
      <c r="E916" s="43" t="n"/>
      <c r="F916" s="43" t="n"/>
      <c r="G916" s="44" t="n"/>
      <c r="H916" s="45" t="n"/>
      <c r="I916" s="171" t="n"/>
      <c r="J916" s="171" t="n"/>
      <c r="K916" s="171" t="n"/>
      <c r="L916" s="171" t="n"/>
      <c r="M916" s="171" t="n"/>
      <c r="N916" s="171" t="n"/>
      <c r="O916" s="171" t="n"/>
      <c r="P916" s="171" t="n"/>
      <c r="Q916" s="171" t="n"/>
      <c r="R916" s="172">
        <f>_xlfn.CEILING.MATH(SUM(I916:P916)*Q916)</f>
        <v/>
      </c>
      <c r="S916" s="173">
        <f>IF(S$3="YES",$R916*S$4/100,0)</f>
        <v/>
      </c>
      <c r="T916" s="173">
        <f>IF(T$3="YES",$R916*T$4/100,0)</f>
        <v/>
      </c>
      <c r="U916" s="173">
        <f>IF(U$3="YES",$R916*U$4/100,0)</f>
        <v/>
      </c>
      <c r="V916" s="173">
        <f>IF(V$3="YES",$R916*V$4/100,0)</f>
        <v/>
      </c>
      <c r="W916" s="173">
        <f>IF(W$3="YES",$R916*W$4/100,0)</f>
        <v/>
      </c>
      <c r="X916" s="173">
        <f>IF(X$3="YES",$R916*X$4/100,0)</f>
        <v/>
      </c>
      <c r="Y916" s="173">
        <f>IF(Y$3="YES",$R916*Y$4/100,0)</f>
        <v/>
      </c>
      <c r="Z916" s="173">
        <f>IF(Z$3="YES",$R916*Z$4/100,0)</f>
        <v/>
      </c>
      <c r="AA916" s="173">
        <f>IF(AA$3="YES",$R916*AA$4/100,0)</f>
        <v/>
      </c>
      <c r="AB916" s="173">
        <f>IF(AB$3="YES",$R916*AB$4/100,0)</f>
        <v/>
      </c>
      <c r="AC916" s="173">
        <f>$R916*AC$4/100</f>
        <v/>
      </c>
      <c r="AD916" s="172">
        <f>SUM(S916:AC916)</f>
        <v/>
      </c>
      <c r="AE916" s="172">
        <f>R916+AD916</f>
        <v/>
      </c>
      <c r="AF916" s="172">
        <f>IF(E916="Make",AE916,AE916/2)</f>
        <v/>
      </c>
      <c r="AG916" s="172">
        <f>((AF916-MOD(AF916,8))/8)+(IF(MOD(AF916,8)=0,0,IF(MOD(AF916,8)&gt;4,1,0.5)))</f>
        <v/>
      </c>
      <c r="AH916" s="174" t="n">
        <v>0</v>
      </c>
      <c r="AI916" s="174" t="n">
        <v>0</v>
      </c>
      <c r="AJ916" s="175" t="n">
        <v>0</v>
      </c>
      <c r="AK916" s="47" t="n"/>
    </row>
    <row r="917" ht="15" customHeight="1">
      <c r="A917" s="83" t="n"/>
      <c r="B917" s="49" t="n"/>
      <c r="C917" s="49" t="n"/>
      <c r="D917" s="49" t="n"/>
      <c r="E917" s="43" t="n"/>
      <c r="F917" s="43" t="n"/>
      <c r="G917" s="44" t="n"/>
      <c r="H917" s="45" t="n"/>
      <c r="I917" s="171" t="n"/>
      <c r="J917" s="171" t="n"/>
      <c r="K917" s="171" t="n"/>
      <c r="L917" s="171" t="n"/>
      <c r="M917" s="171" t="n"/>
      <c r="N917" s="171" t="n"/>
      <c r="O917" s="171" t="n"/>
      <c r="P917" s="171" t="n"/>
      <c r="Q917" s="171" t="n"/>
      <c r="R917" s="172">
        <f>_xlfn.CEILING.MATH(SUM(I917:P917)*Q917)</f>
        <v/>
      </c>
      <c r="S917" s="173">
        <f>IF(S$3="YES",$R917*S$4/100,0)</f>
        <v/>
      </c>
      <c r="T917" s="173">
        <f>IF(T$3="YES",$R917*T$4/100,0)</f>
        <v/>
      </c>
      <c r="U917" s="173">
        <f>IF(U$3="YES",$R917*U$4/100,0)</f>
        <v/>
      </c>
      <c r="V917" s="173">
        <f>IF(V$3="YES",$R917*V$4/100,0)</f>
        <v/>
      </c>
      <c r="W917" s="173">
        <f>IF(W$3="YES",$R917*W$4/100,0)</f>
        <v/>
      </c>
      <c r="X917" s="173">
        <f>IF(X$3="YES",$R917*X$4/100,0)</f>
        <v/>
      </c>
      <c r="Y917" s="173">
        <f>IF(Y$3="YES",$R917*Y$4/100,0)</f>
        <v/>
      </c>
      <c r="Z917" s="173">
        <f>IF(Z$3="YES",$R917*Z$4/100,0)</f>
        <v/>
      </c>
      <c r="AA917" s="173">
        <f>IF(AA$3="YES",$R917*AA$4/100,0)</f>
        <v/>
      </c>
      <c r="AB917" s="173">
        <f>IF(AB$3="YES",$R917*AB$4/100,0)</f>
        <v/>
      </c>
      <c r="AC917" s="173">
        <f>$R917*AC$4/100</f>
        <v/>
      </c>
      <c r="AD917" s="172">
        <f>SUM(S917:AC917)</f>
        <v/>
      </c>
      <c r="AE917" s="172">
        <f>R917+AD917</f>
        <v/>
      </c>
      <c r="AF917" s="172">
        <f>IF(E917="Make",AE917,AE917/2)</f>
        <v/>
      </c>
      <c r="AG917" s="172">
        <f>((AF917-MOD(AF917,8))/8)+(IF(MOD(AF917,8)=0,0,IF(MOD(AF917,8)&gt;4,1,0.5)))</f>
        <v/>
      </c>
      <c r="AH917" s="174" t="n">
        <v>0</v>
      </c>
      <c r="AI917" s="174" t="n">
        <v>0</v>
      </c>
      <c r="AJ917" s="175" t="n">
        <v>0</v>
      </c>
      <c r="AK917" s="47" t="n"/>
    </row>
    <row r="918" ht="15" customHeight="1">
      <c r="A918" s="83" t="n"/>
      <c r="B918" s="49" t="n"/>
      <c r="C918" s="49" t="n"/>
      <c r="D918" s="49" t="n"/>
      <c r="E918" s="43" t="n"/>
      <c r="F918" s="43" t="n"/>
      <c r="G918" s="44" t="n"/>
      <c r="H918" s="45" t="n"/>
      <c r="I918" s="171" t="n"/>
      <c r="J918" s="171" t="n"/>
      <c r="K918" s="171" t="n"/>
      <c r="L918" s="171" t="n"/>
      <c r="M918" s="171" t="n"/>
      <c r="N918" s="171" t="n"/>
      <c r="O918" s="171" t="n"/>
      <c r="P918" s="171" t="n"/>
      <c r="Q918" s="171" t="n"/>
      <c r="R918" s="172">
        <f>_xlfn.CEILING.MATH(SUM(I918:P918)*Q918)</f>
        <v/>
      </c>
      <c r="S918" s="173">
        <f>IF(S$3="YES",$R918*S$4/100,0)</f>
        <v/>
      </c>
      <c r="T918" s="173">
        <f>IF(T$3="YES",$R918*T$4/100,0)</f>
        <v/>
      </c>
      <c r="U918" s="173">
        <f>IF(U$3="YES",$R918*U$4/100,0)</f>
        <v/>
      </c>
      <c r="V918" s="173">
        <f>IF(V$3="YES",$R918*V$4/100,0)</f>
        <v/>
      </c>
      <c r="W918" s="173">
        <f>IF(W$3="YES",$R918*W$4/100,0)</f>
        <v/>
      </c>
      <c r="X918" s="173">
        <f>IF(X$3="YES",$R918*X$4/100,0)</f>
        <v/>
      </c>
      <c r="Y918" s="173">
        <f>IF(Y$3="YES",$R918*Y$4/100,0)</f>
        <v/>
      </c>
      <c r="Z918" s="173">
        <f>IF(Z$3="YES",$R918*Z$4/100,0)</f>
        <v/>
      </c>
      <c r="AA918" s="173">
        <f>IF(AA$3="YES",$R918*AA$4/100,0)</f>
        <v/>
      </c>
      <c r="AB918" s="173">
        <f>IF(AB$3="YES",$R918*AB$4/100,0)</f>
        <v/>
      </c>
      <c r="AC918" s="173">
        <f>$R918*AC$4/100</f>
        <v/>
      </c>
      <c r="AD918" s="172">
        <f>SUM(S918:AC918)</f>
        <v/>
      </c>
      <c r="AE918" s="172">
        <f>R918+AD918</f>
        <v/>
      </c>
      <c r="AF918" s="172">
        <f>IF(E918="Make",AE918,AE918/2)</f>
        <v/>
      </c>
      <c r="AG918" s="172">
        <f>((AF918-MOD(AF918,8))/8)+(IF(MOD(AF918,8)=0,0,IF(MOD(AF918,8)&gt;4,1,0.5)))</f>
        <v/>
      </c>
      <c r="AH918" s="174" t="n">
        <v>0</v>
      </c>
      <c r="AI918" s="174" t="n">
        <v>0</v>
      </c>
      <c r="AJ918" s="175" t="n">
        <v>0</v>
      </c>
      <c r="AK918" s="47" t="n"/>
    </row>
    <row r="919" ht="15" customHeight="1">
      <c r="A919" s="83" t="n"/>
      <c r="B919" s="49" t="n"/>
      <c r="C919" s="49" t="n"/>
      <c r="D919" s="49" t="n"/>
      <c r="E919" s="43" t="n"/>
      <c r="F919" s="43" t="n"/>
      <c r="G919" s="44" t="n"/>
      <c r="H919" s="45" t="n"/>
      <c r="I919" s="171" t="n"/>
      <c r="J919" s="171" t="n"/>
      <c r="K919" s="171" t="n"/>
      <c r="L919" s="171" t="n"/>
      <c r="M919" s="171" t="n"/>
      <c r="N919" s="171" t="n"/>
      <c r="O919" s="171" t="n"/>
      <c r="P919" s="171" t="n"/>
      <c r="Q919" s="171" t="n"/>
      <c r="R919" s="172">
        <f>_xlfn.CEILING.MATH(SUM(I919:P919)*Q919)</f>
        <v/>
      </c>
      <c r="S919" s="173">
        <f>IF(S$3="YES",$R919*S$4/100,0)</f>
        <v/>
      </c>
      <c r="T919" s="173">
        <f>IF(T$3="YES",$R919*T$4/100,0)</f>
        <v/>
      </c>
      <c r="U919" s="173">
        <f>IF(U$3="YES",$R919*U$4/100,0)</f>
        <v/>
      </c>
      <c r="V919" s="173">
        <f>IF(V$3="YES",$R919*V$4/100,0)</f>
        <v/>
      </c>
      <c r="W919" s="173">
        <f>IF(W$3="YES",$R919*W$4/100,0)</f>
        <v/>
      </c>
      <c r="X919" s="173">
        <f>IF(X$3="YES",$R919*X$4/100,0)</f>
        <v/>
      </c>
      <c r="Y919" s="173">
        <f>IF(Y$3="YES",$R919*Y$4/100,0)</f>
        <v/>
      </c>
      <c r="Z919" s="173">
        <f>IF(Z$3="YES",$R919*Z$4/100,0)</f>
        <v/>
      </c>
      <c r="AA919" s="173">
        <f>IF(AA$3="YES",$R919*AA$4/100,0)</f>
        <v/>
      </c>
      <c r="AB919" s="173">
        <f>IF(AB$3="YES",$R919*AB$4/100,0)</f>
        <v/>
      </c>
      <c r="AC919" s="173">
        <f>$R919*AC$4/100</f>
        <v/>
      </c>
      <c r="AD919" s="172">
        <f>SUM(S919:AC919)</f>
        <v/>
      </c>
      <c r="AE919" s="172">
        <f>R919+AD919</f>
        <v/>
      </c>
      <c r="AF919" s="172">
        <f>IF(E919="Make",AE919,AE919/2)</f>
        <v/>
      </c>
      <c r="AG919" s="172">
        <f>((AF919-MOD(AF919,8))/8)+(IF(MOD(AF919,8)=0,0,IF(MOD(AF919,8)&gt;4,1,0.5)))</f>
        <v/>
      </c>
      <c r="AH919" s="174" t="n">
        <v>0</v>
      </c>
      <c r="AI919" s="174" t="n">
        <v>0</v>
      </c>
      <c r="AJ919" s="175" t="n">
        <v>0</v>
      </c>
      <c r="AK919" s="47" t="n"/>
    </row>
    <row r="920" ht="15" customHeight="1">
      <c r="A920" s="83" t="n"/>
      <c r="B920" s="49" t="n"/>
      <c r="C920" s="49" t="n"/>
      <c r="D920" s="49" t="n"/>
      <c r="E920" s="43" t="n"/>
      <c r="F920" s="43" t="n"/>
      <c r="G920" s="44" t="n"/>
      <c r="H920" s="45" t="n"/>
      <c r="I920" s="171" t="n"/>
      <c r="J920" s="171" t="n"/>
      <c r="K920" s="171" t="n"/>
      <c r="L920" s="171" t="n"/>
      <c r="M920" s="171" t="n"/>
      <c r="N920" s="171" t="n"/>
      <c r="O920" s="171" t="n"/>
      <c r="P920" s="171" t="n"/>
      <c r="Q920" s="171" t="n"/>
      <c r="R920" s="172">
        <f>_xlfn.CEILING.MATH(SUM(I920:P920)*Q920)</f>
        <v/>
      </c>
      <c r="S920" s="173">
        <f>IF(S$3="YES",$R920*S$4/100,0)</f>
        <v/>
      </c>
      <c r="T920" s="173">
        <f>IF(T$3="YES",$R920*T$4/100,0)</f>
        <v/>
      </c>
      <c r="U920" s="173">
        <f>IF(U$3="YES",$R920*U$4/100,0)</f>
        <v/>
      </c>
      <c r="V920" s="173">
        <f>IF(V$3="YES",$R920*V$4/100,0)</f>
        <v/>
      </c>
      <c r="W920" s="173">
        <f>IF(W$3="YES",$R920*W$4/100,0)</f>
        <v/>
      </c>
      <c r="X920" s="173">
        <f>IF(X$3="YES",$R920*X$4/100,0)</f>
        <v/>
      </c>
      <c r="Y920" s="173">
        <f>IF(Y$3="YES",$R920*Y$4/100,0)</f>
        <v/>
      </c>
      <c r="Z920" s="173">
        <f>IF(Z$3="YES",$R920*Z$4/100,0)</f>
        <v/>
      </c>
      <c r="AA920" s="173">
        <f>IF(AA$3="YES",$R920*AA$4/100,0)</f>
        <v/>
      </c>
      <c r="AB920" s="173">
        <f>IF(AB$3="YES",$R920*AB$4/100,0)</f>
        <v/>
      </c>
      <c r="AC920" s="173">
        <f>$R920*AC$4/100</f>
        <v/>
      </c>
      <c r="AD920" s="172">
        <f>SUM(S920:AC920)</f>
        <v/>
      </c>
      <c r="AE920" s="172">
        <f>R920+AD920</f>
        <v/>
      </c>
      <c r="AF920" s="172">
        <f>IF(E920="Make",AE920,AE920/2)</f>
        <v/>
      </c>
      <c r="AG920" s="172">
        <f>((AF920-MOD(AF920,8))/8)+(IF(MOD(AF920,8)=0,0,IF(MOD(AF920,8)&gt;4,1,0.5)))</f>
        <v/>
      </c>
      <c r="AH920" s="174" t="n">
        <v>0</v>
      </c>
      <c r="AI920" s="174" t="n">
        <v>0</v>
      </c>
      <c r="AJ920" s="175" t="n">
        <v>0</v>
      </c>
      <c r="AK920" s="47" t="n"/>
    </row>
    <row r="921" ht="15" customHeight="1">
      <c r="A921" s="83" t="n"/>
      <c r="B921" s="49" t="n"/>
      <c r="C921" s="49" t="n"/>
      <c r="D921" s="49" t="n"/>
      <c r="E921" s="43" t="n"/>
      <c r="F921" s="43" t="n"/>
      <c r="G921" s="44" t="n"/>
      <c r="H921" s="45" t="n"/>
      <c r="I921" s="171" t="n"/>
      <c r="J921" s="171" t="n"/>
      <c r="K921" s="171" t="n"/>
      <c r="L921" s="171" t="n"/>
      <c r="M921" s="171" t="n"/>
      <c r="N921" s="171" t="n"/>
      <c r="O921" s="171" t="n"/>
      <c r="P921" s="171" t="n"/>
      <c r="Q921" s="171" t="n"/>
      <c r="R921" s="172">
        <f>_xlfn.CEILING.MATH(SUM(I921:P921)*Q921)</f>
        <v/>
      </c>
      <c r="S921" s="173">
        <f>IF(S$3="YES",$R921*S$4/100,0)</f>
        <v/>
      </c>
      <c r="T921" s="173">
        <f>IF(T$3="YES",$R921*T$4/100,0)</f>
        <v/>
      </c>
      <c r="U921" s="173">
        <f>IF(U$3="YES",$R921*U$4/100,0)</f>
        <v/>
      </c>
      <c r="V921" s="173">
        <f>IF(V$3="YES",$R921*V$4/100,0)</f>
        <v/>
      </c>
      <c r="W921" s="173">
        <f>IF(W$3="YES",$R921*W$4/100,0)</f>
        <v/>
      </c>
      <c r="X921" s="173">
        <f>IF(X$3="YES",$R921*X$4/100,0)</f>
        <v/>
      </c>
      <c r="Y921" s="173">
        <f>IF(Y$3="YES",$R921*Y$4/100,0)</f>
        <v/>
      </c>
      <c r="Z921" s="173">
        <f>IF(Z$3="YES",$R921*Z$4/100,0)</f>
        <v/>
      </c>
      <c r="AA921" s="173">
        <f>IF(AA$3="YES",$R921*AA$4/100,0)</f>
        <v/>
      </c>
      <c r="AB921" s="173">
        <f>IF(AB$3="YES",$R921*AB$4/100,0)</f>
        <v/>
      </c>
      <c r="AC921" s="173">
        <f>$R921*AC$4/100</f>
        <v/>
      </c>
      <c r="AD921" s="172">
        <f>SUM(S921:AC921)</f>
        <v/>
      </c>
      <c r="AE921" s="172">
        <f>R921+AD921</f>
        <v/>
      </c>
      <c r="AF921" s="172">
        <f>IF(E921="Make",AE921,AE921/2)</f>
        <v/>
      </c>
      <c r="AG921" s="172">
        <f>((AF921-MOD(AF921,8))/8)+(IF(MOD(AF921,8)=0,0,IF(MOD(AF921,8)&gt;4,1,0.5)))</f>
        <v/>
      </c>
      <c r="AH921" s="174" t="n">
        <v>0</v>
      </c>
      <c r="AI921" s="174" t="n">
        <v>0</v>
      </c>
      <c r="AJ921" s="175" t="n">
        <v>0</v>
      </c>
      <c r="AK921" s="47" t="n"/>
    </row>
    <row r="922" ht="15" customHeight="1">
      <c r="A922" s="83" t="n"/>
      <c r="B922" s="49" t="n"/>
      <c r="C922" s="49" t="n"/>
      <c r="D922" s="49" t="n"/>
      <c r="E922" s="43" t="n"/>
      <c r="F922" s="43" t="n"/>
      <c r="G922" s="44" t="n"/>
      <c r="H922" s="45" t="n"/>
      <c r="I922" s="171" t="n"/>
      <c r="J922" s="171" t="n"/>
      <c r="K922" s="171" t="n"/>
      <c r="L922" s="171" t="n"/>
      <c r="M922" s="171" t="n"/>
      <c r="N922" s="171" t="n"/>
      <c r="O922" s="171" t="n"/>
      <c r="P922" s="171" t="n"/>
      <c r="Q922" s="171" t="n"/>
      <c r="R922" s="172">
        <f>_xlfn.CEILING.MATH(SUM(I922:P922)*Q922)</f>
        <v/>
      </c>
      <c r="S922" s="173">
        <f>IF(S$3="YES",$R922*S$4/100,0)</f>
        <v/>
      </c>
      <c r="T922" s="173">
        <f>IF(T$3="YES",$R922*T$4/100,0)</f>
        <v/>
      </c>
      <c r="U922" s="173">
        <f>IF(U$3="YES",$R922*U$4/100,0)</f>
        <v/>
      </c>
      <c r="V922" s="173">
        <f>IF(V$3="YES",$R922*V$4/100,0)</f>
        <v/>
      </c>
      <c r="W922" s="173">
        <f>IF(W$3="YES",$R922*W$4/100,0)</f>
        <v/>
      </c>
      <c r="X922" s="173">
        <f>IF(X$3="YES",$R922*X$4/100,0)</f>
        <v/>
      </c>
      <c r="Y922" s="173">
        <f>IF(Y$3="YES",$R922*Y$4/100,0)</f>
        <v/>
      </c>
      <c r="Z922" s="173">
        <f>IF(Z$3="YES",$R922*Z$4/100,0)</f>
        <v/>
      </c>
      <c r="AA922" s="173">
        <f>IF(AA$3="YES",$R922*AA$4/100,0)</f>
        <v/>
      </c>
      <c r="AB922" s="173">
        <f>IF(AB$3="YES",$R922*AB$4/100,0)</f>
        <v/>
      </c>
      <c r="AC922" s="173">
        <f>$R922*AC$4/100</f>
        <v/>
      </c>
      <c r="AD922" s="172">
        <f>SUM(S922:AC922)</f>
        <v/>
      </c>
      <c r="AE922" s="172">
        <f>R922+AD922</f>
        <v/>
      </c>
      <c r="AF922" s="172">
        <f>IF(E922="Make",AE922,AE922/2)</f>
        <v/>
      </c>
      <c r="AG922" s="172">
        <f>((AF922-MOD(AF922,8))/8)+(IF(MOD(AF922,8)=0,0,IF(MOD(AF922,8)&gt;4,1,0.5)))</f>
        <v/>
      </c>
      <c r="AH922" s="174" t="n">
        <v>0</v>
      </c>
      <c r="AI922" s="174" t="n">
        <v>0</v>
      </c>
      <c r="AJ922" s="175" t="n">
        <v>0</v>
      </c>
      <c r="AK922" s="47" t="n"/>
    </row>
    <row r="923" ht="15" customHeight="1">
      <c r="A923" s="83" t="n"/>
      <c r="B923" s="49" t="n"/>
      <c r="C923" s="49" t="n"/>
      <c r="D923" s="49" t="n"/>
      <c r="E923" s="43" t="n"/>
      <c r="F923" s="43" t="n"/>
      <c r="G923" s="44" t="n"/>
      <c r="H923" s="45" t="n"/>
      <c r="I923" s="171" t="n"/>
      <c r="J923" s="171" t="n"/>
      <c r="K923" s="171" t="n"/>
      <c r="L923" s="171" t="n"/>
      <c r="M923" s="171" t="n"/>
      <c r="N923" s="171" t="n"/>
      <c r="O923" s="171" t="n"/>
      <c r="P923" s="171" t="n"/>
      <c r="Q923" s="171" t="n"/>
      <c r="R923" s="172">
        <f>_xlfn.CEILING.MATH(SUM(I923:P923)*Q923)</f>
        <v/>
      </c>
      <c r="S923" s="173">
        <f>IF(S$3="YES",$R923*S$4/100,0)</f>
        <v/>
      </c>
      <c r="T923" s="173">
        <f>IF(T$3="YES",$R923*T$4/100,0)</f>
        <v/>
      </c>
      <c r="U923" s="173">
        <f>IF(U$3="YES",$R923*U$4/100,0)</f>
        <v/>
      </c>
      <c r="V923" s="173">
        <f>IF(V$3="YES",$R923*V$4/100,0)</f>
        <v/>
      </c>
      <c r="W923" s="173">
        <f>IF(W$3="YES",$R923*W$4/100,0)</f>
        <v/>
      </c>
      <c r="X923" s="173">
        <f>IF(X$3="YES",$R923*X$4/100,0)</f>
        <v/>
      </c>
      <c r="Y923" s="173">
        <f>IF(Y$3="YES",$R923*Y$4/100,0)</f>
        <v/>
      </c>
      <c r="Z923" s="173">
        <f>IF(Z$3="YES",$R923*Z$4/100,0)</f>
        <v/>
      </c>
      <c r="AA923" s="173">
        <f>IF(AA$3="YES",$R923*AA$4/100,0)</f>
        <v/>
      </c>
      <c r="AB923" s="173">
        <f>IF(AB$3="YES",$R923*AB$4/100,0)</f>
        <v/>
      </c>
      <c r="AC923" s="173">
        <f>$R923*AC$4/100</f>
        <v/>
      </c>
      <c r="AD923" s="172">
        <f>SUM(S923:AC923)</f>
        <v/>
      </c>
      <c r="AE923" s="172">
        <f>R923+AD923</f>
        <v/>
      </c>
      <c r="AF923" s="172">
        <f>IF(E923="Make",AE923,AE923/2)</f>
        <v/>
      </c>
      <c r="AG923" s="172">
        <f>((AF923-MOD(AF923,8))/8)+(IF(MOD(AF923,8)=0,0,IF(MOD(AF923,8)&gt;4,1,0.5)))</f>
        <v/>
      </c>
      <c r="AH923" s="174" t="n">
        <v>0</v>
      </c>
      <c r="AI923" s="174" t="n">
        <v>0</v>
      </c>
      <c r="AJ923" s="175" t="n">
        <v>0</v>
      </c>
      <c r="AK923" s="47" t="n"/>
    </row>
    <row r="924" ht="15" customHeight="1">
      <c r="A924" s="83" t="n"/>
      <c r="B924" s="49" t="n"/>
      <c r="C924" s="49" t="n"/>
      <c r="D924" s="49" t="n"/>
      <c r="E924" s="43" t="n"/>
      <c r="F924" s="43" t="n"/>
      <c r="G924" s="44" t="n"/>
      <c r="H924" s="45" t="n"/>
      <c r="I924" s="171" t="n"/>
      <c r="J924" s="171" t="n"/>
      <c r="K924" s="171" t="n"/>
      <c r="L924" s="171" t="n"/>
      <c r="M924" s="171" t="n"/>
      <c r="N924" s="171" t="n"/>
      <c r="O924" s="171" t="n"/>
      <c r="P924" s="171" t="n"/>
      <c r="Q924" s="171" t="n"/>
      <c r="R924" s="172">
        <f>_xlfn.CEILING.MATH(SUM(I924:P924)*Q924)</f>
        <v/>
      </c>
      <c r="S924" s="173">
        <f>IF(S$3="YES",$R924*S$4/100,0)</f>
        <v/>
      </c>
      <c r="T924" s="173">
        <f>IF(T$3="YES",$R924*T$4/100,0)</f>
        <v/>
      </c>
      <c r="U924" s="173">
        <f>IF(U$3="YES",$R924*U$4/100,0)</f>
        <v/>
      </c>
      <c r="V924" s="173">
        <f>IF(V$3="YES",$R924*V$4/100,0)</f>
        <v/>
      </c>
      <c r="W924" s="173">
        <f>IF(W$3="YES",$R924*W$4/100,0)</f>
        <v/>
      </c>
      <c r="X924" s="173">
        <f>IF(X$3="YES",$R924*X$4/100,0)</f>
        <v/>
      </c>
      <c r="Y924" s="173">
        <f>IF(Y$3="YES",$R924*Y$4/100,0)</f>
        <v/>
      </c>
      <c r="Z924" s="173">
        <f>IF(Z$3="YES",$R924*Z$4/100,0)</f>
        <v/>
      </c>
      <c r="AA924" s="173">
        <f>IF(AA$3="YES",$R924*AA$4/100,0)</f>
        <v/>
      </c>
      <c r="AB924" s="173">
        <f>IF(AB$3="YES",$R924*AB$4/100,0)</f>
        <v/>
      </c>
      <c r="AC924" s="173">
        <f>$R924*AC$4/100</f>
        <v/>
      </c>
      <c r="AD924" s="172">
        <f>SUM(S924:AC924)</f>
        <v/>
      </c>
      <c r="AE924" s="172">
        <f>R924+AD924</f>
        <v/>
      </c>
      <c r="AF924" s="172">
        <f>IF(E924="Make",AE924,AE924/2)</f>
        <v/>
      </c>
      <c r="AG924" s="172">
        <f>((AF924-MOD(AF924,8))/8)+(IF(MOD(AF924,8)=0,0,IF(MOD(AF924,8)&gt;4,1,0.5)))</f>
        <v/>
      </c>
      <c r="AH924" s="174" t="n">
        <v>0</v>
      </c>
      <c r="AI924" s="174" t="n">
        <v>0</v>
      </c>
      <c r="AJ924" s="175" t="n">
        <v>0</v>
      </c>
      <c r="AK924" s="47" t="n"/>
    </row>
    <row r="925" ht="15" customHeight="1">
      <c r="A925" s="83" t="n"/>
      <c r="B925" s="49" t="n"/>
      <c r="C925" s="49" t="n"/>
      <c r="D925" s="49" t="n"/>
      <c r="E925" s="43" t="n"/>
      <c r="F925" s="43" t="n"/>
      <c r="G925" s="44" t="n"/>
      <c r="H925" s="45" t="n"/>
      <c r="I925" s="171" t="n"/>
      <c r="J925" s="171" t="n"/>
      <c r="K925" s="171" t="n"/>
      <c r="L925" s="171" t="n"/>
      <c r="M925" s="171" t="n"/>
      <c r="N925" s="171" t="n"/>
      <c r="O925" s="171" t="n"/>
      <c r="P925" s="171" t="n"/>
      <c r="Q925" s="171" t="n"/>
      <c r="R925" s="172">
        <f>_xlfn.CEILING.MATH(SUM(I925:P925)*Q925)</f>
        <v/>
      </c>
      <c r="S925" s="173">
        <f>IF(S$3="YES",$R925*S$4/100,0)</f>
        <v/>
      </c>
      <c r="T925" s="173">
        <f>IF(T$3="YES",$R925*T$4/100,0)</f>
        <v/>
      </c>
      <c r="U925" s="173">
        <f>IF(U$3="YES",$R925*U$4/100,0)</f>
        <v/>
      </c>
      <c r="V925" s="173">
        <f>IF(V$3="YES",$R925*V$4/100,0)</f>
        <v/>
      </c>
      <c r="W925" s="173">
        <f>IF(W$3="YES",$R925*W$4/100,0)</f>
        <v/>
      </c>
      <c r="X925" s="173">
        <f>IF(X$3="YES",$R925*X$4/100,0)</f>
        <v/>
      </c>
      <c r="Y925" s="173">
        <f>IF(Y$3="YES",$R925*Y$4/100,0)</f>
        <v/>
      </c>
      <c r="Z925" s="173">
        <f>IF(Z$3="YES",$R925*Z$4/100,0)</f>
        <v/>
      </c>
      <c r="AA925" s="173">
        <f>IF(AA$3="YES",$R925*AA$4/100,0)</f>
        <v/>
      </c>
      <c r="AB925" s="173">
        <f>IF(AB$3="YES",$R925*AB$4/100,0)</f>
        <v/>
      </c>
      <c r="AC925" s="173">
        <f>$R925*AC$4/100</f>
        <v/>
      </c>
      <c r="AD925" s="172">
        <f>SUM(S925:AC925)</f>
        <v/>
      </c>
      <c r="AE925" s="172">
        <f>R925+AD925</f>
        <v/>
      </c>
      <c r="AF925" s="172">
        <f>IF(E925="Make",AE925,AE925/2)</f>
        <v/>
      </c>
      <c r="AG925" s="172">
        <f>((AF925-MOD(AF925,8))/8)+(IF(MOD(AF925,8)=0,0,IF(MOD(AF925,8)&gt;4,1,0.5)))</f>
        <v/>
      </c>
      <c r="AH925" s="174" t="n">
        <v>0</v>
      </c>
      <c r="AI925" s="174" t="n">
        <v>0</v>
      </c>
      <c r="AJ925" s="175" t="n">
        <v>0</v>
      </c>
      <c r="AK925" s="47" t="n"/>
    </row>
    <row r="926" ht="15" customHeight="1">
      <c r="A926" s="83" t="n"/>
      <c r="B926" s="49" t="n"/>
      <c r="C926" s="49" t="n"/>
      <c r="D926" s="49" t="n"/>
      <c r="E926" s="43" t="n"/>
      <c r="F926" s="43" t="n"/>
      <c r="G926" s="44" t="n"/>
      <c r="H926" s="45" t="n"/>
      <c r="I926" s="171" t="n"/>
      <c r="J926" s="171" t="n"/>
      <c r="K926" s="171" t="n"/>
      <c r="L926" s="171" t="n"/>
      <c r="M926" s="171" t="n"/>
      <c r="N926" s="171" t="n"/>
      <c r="O926" s="171" t="n"/>
      <c r="P926" s="171" t="n"/>
      <c r="Q926" s="171" t="n"/>
      <c r="R926" s="172">
        <f>_xlfn.CEILING.MATH(SUM(I926:P926)*Q926)</f>
        <v/>
      </c>
      <c r="S926" s="173">
        <f>IF(S$3="YES",$R926*S$4/100,0)</f>
        <v/>
      </c>
      <c r="T926" s="173">
        <f>IF(T$3="YES",$R926*T$4/100,0)</f>
        <v/>
      </c>
      <c r="U926" s="173">
        <f>IF(U$3="YES",$R926*U$4/100,0)</f>
        <v/>
      </c>
      <c r="V926" s="173">
        <f>IF(V$3="YES",$R926*V$4/100,0)</f>
        <v/>
      </c>
      <c r="W926" s="173">
        <f>IF(W$3="YES",$R926*W$4/100,0)</f>
        <v/>
      </c>
      <c r="X926" s="173">
        <f>IF(X$3="YES",$R926*X$4/100,0)</f>
        <v/>
      </c>
      <c r="Y926" s="173">
        <f>IF(Y$3="YES",$R926*Y$4/100,0)</f>
        <v/>
      </c>
      <c r="Z926" s="173">
        <f>IF(Z$3="YES",$R926*Z$4/100,0)</f>
        <v/>
      </c>
      <c r="AA926" s="173">
        <f>IF(AA$3="YES",$R926*AA$4/100,0)</f>
        <v/>
      </c>
      <c r="AB926" s="173">
        <f>IF(AB$3="YES",$R926*AB$4/100,0)</f>
        <v/>
      </c>
      <c r="AC926" s="173">
        <f>$R926*AC$4/100</f>
        <v/>
      </c>
      <c r="AD926" s="172">
        <f>SUM(S926:AC926)</f>
        <v/>
      </c>
      <c r="AE926" s="172">
        <f>R926+AD926</f>
        <v/>
      </c>
      <c r="AF926" s="172">
        <f>IF(E926="Make",AE926,AE926/2)</f>
        <v/>
      </c>
      <c r="AG926" s="172">
        <f>((AF926-MOD(AF926,8))/8)+(IF(MOD(AF926,8)=0,0,IF(MOD(AF926,8)&gt;4,1,0.5)))</f>
        <v/>
      </c>
      <c r="AH926" s="174" t="n">
        <v>0</v>
      </c>
      <c r="AI926" s="174" t="n">
        <v>0</v>
      </c>
      <c r="AJ926" s="175" t="n">
        <v>0</v>
      </c>
      <c r="AK926" s="47" t="n"/>
    </row>
    <row r="927" ht="15" customHeight="1">
      <c r="A927" s="83" t="n"/>
      <c r="B927" s="49" t="n"/>
      <c r="C927" s="49" t="n"/>
      <c r="D927" s="49" t="n"/>
      <c r="E927" s="43" t="n"/>
      <c r="F927" s="43" t="n"/>
      <c r="G927" s="44" t="n"/>
      <c r="H927" s="45" t="n"/>
      <c r="I927" s="171" t="n"/>
      <c r="J927" s="171" t="n"/>
      <c r="K927" s="171" t="n"/>
      <c r="L927" s="171" t="n"/>
      <c r="M927" s="171" t="n"/>
      <c r="N927" s="171" t="n"/>
      <c r="O927" s="171" t="n"/>
      <c r="P927" s="171" t="n"/>
      <c r="Q927" s="171" t="n"/>
      <c r="R927" s="172">
        <f>_xlfn.CEILING.MATH(SUM(I927:P927)*Q927)</f>
        <v/>
      </c>
      <c r="S927" s="173">
        <f>IF(S$3="YES",$R927*S$4/100,0)</f>
        <v/>
      </c>
      <c r="T927" s="173">
        <f>IF(T$3="YES",$R927*T$4/100,0)</f>
        <v/>
      </c>
      <c r="U927" s="173">
        <f>IF(U$3="YES",$R927*U$4/100,0)</f>
        <v/>
      </c>
      <c r="V927" s="173">
        <f>IF(V$3="YES",$R927*V$4/100,0)</f>
        <v/>
      </c>
      <c r="W927" s="173">
        <f>IF(W$3="YES",$R927*W$4/100,0)</f>
        <v/>
      </c>
      <c r="X927" s="173">
        <f>IF(X$3="YES",$R927*X$4/100,0)</f>
        <v/>
      </c>
      <c r="Y927" s="173">
        <f>IF(Y$3="YES",$R927*Y$4/100,0)</f>
        <v/>
      </c>
      <c r="Z927" s="173">
        <f>IF(Z$3="YES",$R927*Z$4/100,0)</f>
        <v/>
      </c>
      <c r="AA927" s="173">
        <f>IF(AA$3="YES",$R927*AA$4/100,0)</f>
        <v/>
      </c>
      <c r="AB927" s="173">
        <f>IF(AB$3="YES",$R927*AB$4/100,0)</f>
        <v/>
      </c>
      <c r="AC927" s="173">
        <f>$R927*AC$4/100</f>
        <v/>
      </c>
      <c r="AD927" s="172">
        <f>SUM(S927:AC927)</f>
        <v/>
      </c>
      <c r="AE927" s="172">
        <f>R927+AD927</f>
        <v/>
      </c>
      <c r="AF927" s="172">
        <f>IF(E927="Make",AE927,AE927/2)</f>
        <v/>
      </c>
      <c r="AG927" s="172">
        <f>((AF927-MOD(AF927,8))/8)+(IF(MOD(AF927,8)=0,0,IF(MOD(AF927,8)&gt;4,1,0.5)))</f>
        <v/>
      </c>
      <c r="AH927" s="174" t="n">
        <v>0</v>
      </c>
      <c r="AI927" s="174" t="n">
        <v>0</v>
      </c>
      <c r="AJ927" s="175" t="n">
        <v>0</v>
      </c>
      <c r="AK927" s="47" t="n"/>
    </row>
    <row r="928" ht="15" customHeight="1">
      <c r="A928" s="83" t="n"/>
      <c r="B928" s="49" t="n"/>
      <c r="C928" s="49" t="n"/>
      <c r="D928" s="49" t="n"/>
      <c r="E928" s="43" t="n"/>
      <c r="F928" s="43" t="n"/>
      <c r="G928" s="44" t="n"/>
      <c r="H928" s="45" t="n"/>
      <c r="I928" s="171" t="n"/>
      <c r="J928" s="171" t="n"/>
      <c r="K928" s="171" t="n"/>
      <c r="L928" s="171" t="n"/>
      <c r="M928" s="171" t="n"/>
      <c r="N928" s="171" t="n"/>
      <c r="O928" s="171" t="n"/>
      <c r="P928" s="171" t="n"/>
      <c r="Q928" s="171" t="n"/>
      <c r="R928" s="172">
        <f>_xlfn.CEILING.MATH(SUM(I928:P928)*Q928)</f>
        <v/>
      </c>
      <c r="S928" s="173">
        <f>IF(S$3="YES",$R928*S$4/100,0)</f>
        <v/>
      </c>
      <c r="T928" s="173">
        <f>IF(T$3="YES",$R928*T$4/100,0)</f>
        <v/>
      </c>
      <c r="U928" s="173">
        <f>IF(U$3="YES",$R928*U$4/100,0)</f>
        <v/>
      </c>
      <c r="V928" s="173">
        <f>IF(V$3="YES",$R928*V$4/100,0)</f>
        <v/>
      </c>
      <c r="W928" s="173">
        <f>IF(W$3="YES",$R928*W$4/100,0)</f>
        <v/>
      </c>
      <c r="X928" s="173">
        <f>IF(X$3="YES",$R928*X$4/100,0)</f>
        <v/>
      </c>
      <c r="Y928" s="173">
        <f>IF(Y$3="YES",$R928*Y$4/100,0)</f>
        <v/>
      </c>
      <c r="Z928" s="173">
        <f>IF(Z$3="YES",$R928*Z$4/100,0)</f>
        <v/>
      </c>
      <c r="AA928" s="173">
        <f>IF(AA$3="YES",$R928*AA$4/100,0)</f>
        <v/>
      </c>
      <c r="AB928" s="173">
        <f>IF(AB$3="YES",$R928*AB$4/100,0)</f>
        <v/>
      </c>
      <c r="AC928" s="173">
        <f>$R928*AC$4/100</f>
        <v/>
      </c>
      <c r="AD928" s="172">
        <f>SUM(S928:AC928)</f>
        <v/>
      </c>
      <c r="AE928" s="172">
        <f>R928+AD928</f>
        <v/>
      </c>
      <c r="AF928" s="172">
        <f>IF(E928="Make",AE928,AE928/2)</f>
        <v/>
      </c>
      <c r="AG928" s="172">
        <f>((AF928-MOD(AF928,8))/8)+(IF(MOD(AF928,8)=0,0,IF(MOD(AF928,8)&gt;4,1,0.5)))</f>
        <v/>
      </c>
      <c r="AH928" s="174" t="n">
        <v>0</v>
      </c>
      <c r="AI928" s="174" t="n">
        <v>0</v>
      </c>
      <c r="AJ928" s="175" t="n">
        <v>0</v>
      </c>
      <c r="AK928" s="47" t="n"/>
    </row>
    <row r="929" ht="15" customHeight="1">
      <c r="A929" s="83" t="n"/>
      <c r="B929" s="49" t="n"/>
      <c r="C929" s="49" t="n"/>
      <c r="D929" s="49" t="n"/>
      <c r="E929" s="43" t="n"/>
      <c r="F929" s="43" t="n"/>
      <c r="G929" s="44" t="n"/>
      <c r="H929" s="45" t="n"/>
      <c r="I929" s="171" t="n"/>
      <c r="J929" s="171" t="n"/>
      <c r="K929" s="171" t="n"/>
      <c r="L929" s="171" t="n"/>
      <c r="M929" s="171" t="n"/>
      <c r="N929" s="171" t="n"/>
      <c r="O929" s="171" t="n"/>
      <c r="P929" s="171" t="n"/>
      <c r="Q929" s="171" t="n"/>
      <c r="R929" s="172">
        <f>_xlfn.CEILING.MATH(SUM(I929:P929)*Q929)</f>
        <v/>
      </c>
      <c r="S929" s="173">
        <f>IF(S$3="YES",$R929*S$4/100,0)</f>
        <v/>
      </c>
      <c r="T929" s="173">
        <f>IF(T$3="YES",$R929*T$4/100,0)</f>
        <v/>
      </c>
      <c r="U929" s="173">
        <f>IF(U$3="YES",$R929*U$4/100,0)</f>
        <v/>
      </c>
      <c r="V929" s="173">
        <f>IF(V$3="YES",$R929*V$4/100,0)</f>
        <v/>
      </c>
      <c r="W929" s="173">
        <f>IF(W$3="YES",$R929*W$4/100,0)</f>
        <v/>
      </c>
      <c r="X929" s="173">
        <f>IF(X$3="YES",$R929*X$4/100,0)</f>
        <v/>
      </c>
      <c r="Y929" s="173">
        <f>IF(Y$3="YES",$R929*Y$4/100,0)</f>
        <v/>
      </c>
      <c r="Z929" s="173">
        <f>IF(Z$3="YES",$R929*Z$4/100,0)</f>
        <v/>
      </c>
      <c r="AA929" s="173">
        <f>IF(AA$3="YES",$R929*AA$4/100,0)</f>
        <v/>
      </c>
      <c r="AB929" s="173">
        <f>IF(AB$3="YES",$R929*AB$4/100,0)</f>
        <v/>
      </c>
      <c r="AC929" s="173">
        <f>$R929*AC$4/100</f>
        <v/>
      </c>
      <c r="AD929" s="172">
        <f>SUM(S929:AC929)</f>
        <v/>
      </c>
      <c r="AE929" s="172">
        <f>R929+AD929</f>
        <v/>
      </c>
      <c r="AF929" s="172">
        <f>IF(E929="Make",AE929,AE929/2)</f>
        <v/>
      </c>
      <c r="AG929" s="172">
        <f>((AF929-MOD(AF929,8))/8)+(IF(MOD(AF929,8)=0,0,IF(MOD(AF929,8)&gt;4,1,0.5)))</f>
        <v/>
      </c>
      <c r="AH929" s="174" t="n">
        <v>0</v>
      </c>
      <c r="AI929" s="174" t="n">
        <v>0</v>
      </c>
      <c r="AJ929" s="175" t="n">
        <v>0</v>
      </c>
      <c r="AK929" s="47" t="n"/>
    </row>
    <row r="930" ht="15" customHeight="1">
      <c r="A930" s="83" t="n"/>
      <c r="B930" s="49" t="n"/>
      <c r="C930" s="49" t="n"/>
      <c r="D930" s="49" t="n"/>
      <c r="E930" s="43" t="n"/>
      <c r="F930" s="43" t="n"/>
      <c r="G930" s="44" t="n"/>
      <c r="H930" s="45" t="n"/>
      <c r="I930" s="171" t="n"/>
      <c r="J930" s="171" t="n"/>
      <c r="K930" s="171" t="n"/>
      <c r="L930" s="171" t="n"/>
      <c r="M930" s="171" t="n"/>
      <c r="N930" s="171" t="n"/>
      <c r="O930" s="171" t="n"/>
      <c r="P930" s="171" t="n"/>
      <c r="Q930" s="171" t="n"/>
      <c r="R930" s="172">
        <f>_xlfn.CEILING.MATH(SUM(I930:P930)*Q930)</f>
        <v/>
      </c>
      <c r="S930" s="173">
        <f>IF(S$3="YES",$R930*S$4/100,0)</f>
        <v/>
      </c>
      <c r="T930" s="173">
        <f>IF(T$3="YES",$R930*T$4/100,0)</f>
        <v/>
      </c>
      <c r="U930" s="173">
        <f>IF(U$3="YES",$R930*U$4/100,0)</f>
        <v/>
      </c>
      <c r="V930" s="173">
        <f>IF(V$3="YES",$R930*V$4/100,0)</f>
        <v/>
      </c>
      <c r="W930" s="173">
        <f>IF(W$3="YES",$R930*W$4/100,0)</f>
        <v/>
      </c>
      <c r="X930" s="173">
        <f>IF(X$3="YES",$R930*X$4/100,0)</f>
        <v/>
      </c>
      <c r="Y930" s="173">
        <f>IF(Y$3="YES",$R930*Y$4/100,0)</f>
        <v/>
      </c>
      <c r="Z930" s="173">
        <f>IF(Z$3="YES",$R930*Z$4/100,0)</f>
        <v/>
      </c>
      <c r="AA930" s="173">
        <f>IF(AA$3="YES",$R930*AA$4/100,0)</f>
        <v/>
      </c>
      <c r="AB930" s="173">
        <f>IF(AB$3="YES",$R930*AB$4/100,0)</f>
        <v/>
      </c>
      <c r="AC930" s="173">
        <f>$R930*AC$4/100</f>
        <v/>
      </c>
      <c r="AD930" s="172">
        <f>SUM(S930:AC930)</f>
        <v/>
      </c>
      <c r="AE930" s="172">
        <f>R930+AD930</f>
        <v/>
      </c>
      <c r="AF930" s="172">
        <f>IF(E930="Make",AE930,AE930/2)</f>
        <v/>
      </c>
      <c r="AG930" s="172">
        <f>((AF930-MOD(AF930,8))/8)+(IF(MOD(AF930,8)=0,0,IF(MOD(AF930,8)&gt;4,1,0.5)))</f>
        <v/>
      </c>
      <c r="AH930" s="174" t="n">
        <v>0</v>
      </c>
      <c r="AI930" s="174" t="n">
        <v>0</v>
      </c>
      <c r="AJ930" s="175" t="n">
        <v>0</v>
      </c>
      <c r="AK930" s="47" t="n"/>
    </row>
    <row r="931" ht="15" customHeight="1">
      <c r="A931" s="83" t="n"/>
      <c r="B931" s="49" t="n"/>
      <c r="C931" s="49" t="n"/>
      <c r="D931" s="49" t="n"/>
      <c r="E931" s="43" t="n"/>
      <c r="F931" s="43" t="n"/>
      <c r="G931" s="44" t="n"/>
      <c r="H931" s="45" t="n"/>
      <c r="I931" s="171" t="n"/>
      <c r="J931" s="171" t="n"/>
      <c r="K931" s="171" t="n"/>
      <c r="L931" s="171" t="n"/>
      <c r="M931" s="171" t="n"/>
      <c r="N931" s="171" t="n"/>
      <c r="O931" s="171" t="n"/>
      <c r="P931" s="171" t="n"/>
      <c r="Q931" s="171" t="n"/>
      <c r="R931" s="172">
        <f>_xlfn.CEILING.MATH(SUM(I931:P931)*Q931)</f>
        <v/>
      </c>
      <c r="S931" s="173">
        <f>IF(S$3="YES",$R931*S$4/100,0)</f>
        <v/>
      </c>
      <c r="T931" s="173">
        <f>IF(T$3="YES",$R931*T$4/100,0)</f>
        <v/>
      </c>
      <c r="U931" s="173">
        <f>IF(U$3="YES",$R931*U$4/100,0)</f>
        <v/>
      </c>
      <c r="V931" s="173">
        <f>IF(V$3="YES",$R931*V$4/100,0)</f>
        <v/>
      </c>
      <c r="W931" s="173">
        <f>IF(W$3="YES",$R931*W$4/100,0)</f>
        <v/>
      </c>
      <c r="X931" s="173">
        <f>IF(X$3="YES",$R931*X$4/100,0)</f>
        <v/>
      </c>
      <c r="Y931" s="173">
        <f>IF(Y$3="YES",$R931*Y$4/100,0)</f>
        <v/>
      </c>
      <c r="Z931" s="173">
        <f>IF(Z$3="YES",$R931*Z$4/100,0)</f>
        <v/>
      </c>
      <c r="AA931" s="173">
        <f>IF(AA$3="YES",$R931*AA$4/100,0)</f>
        <v/>
      </c>
      <c r="AB931" s="173">
        <f>IF(AB$3="YES",$R931*AB$4/100,0)</f>
        <v/>
      </c>
      <c r="AC931" s="173">
        <f>$R931*AC$4/100</f>
        <v/>
      </c>
      <c r="AD931" s="172">
        <f>SUM(S931:AC931)</f>
        <v/>
      </c>
      <c r="AE931" s="172">
        <f>R931+AD931</f>
        <v/>
      </c>
      <c r="AF931" s="172">
        <f>IF(E931="Make",AE931,AE931/2)</f>
        <v/>
      </c>
      <c r="AG931" s="172">
        <f>((AF931-MOD(AF931,8))/8)+(IF(MOD(AF931,8)=0,0,IF(MOD(AF931,8)&gt;4,1,0.5)))</f>
        <v/>
      </c>
      <c r="AH931" s="174" t="n">
        <v>0</v>
      </c>
      <c r="AI931" s="174" t="n">
        <v>0</v>
      </c>
      <c r="AJ931" s="175" t="n">
        <v>0</v>
      </c>
      <c r="AK931" s="47" t="n"/>
    </row>
    <row r="932" ht="15" customHeight="1">
      <c r="A932" s="83" t="n"/>
      <c r="B932" s="49" t="n"/>
      <c r="C932" s="49" t="n"/>
      <c r="D932" s="49" t="n"/>
      <c r="E932" s="43" t="n"/>
      <c r="F932" s="43" t="n"/>
      <c r="G932" s="44" t="n"/>
      <c r="H932" s="45" t="n"/>
      <c r="I932" s="171" t="n"/>
      <c r="J932" s="171" t="n"/>
      <c r="K932" s="171" t="n"/>
      <c r="L932" s="171" t="n"/>
      <c r="M932" s="171" t="n"/>
      <c r="N932" s="171" t="n"/>
      <c r="O932" s="171" t="n"/>
      <c r="P932" s="171" t="n"/>
      <c r="Q932" s="171" t="n"/>
      <c r="R932" s="172">
        <f>_xlfn.CEILING.MATH(SUM(I932:P932)*Q932)</f>
        <v/>
      </c>
      <c r="S932" s="173">
        <f>IF(S$3="YES",$R932*S$4/100,0)</f>
        <v/>
      </c>
      <c r="T932" s="173">
        <f>IF(T$3="YES",$R932*T$4/100,0)</f>
        <v/>
      </c>
      <c r="U932" s="173">
        <f>IF(U$3="YES",$R932*U$4/100,0)</f>
        <v/>
      </c>
      <c r="V932" s="173">
        <f>IF(V$3="YES",$R932*V$4/100,0)</f>
        <v/>
      </c>
      <c r="W932" s="173">
        <f>IF(W$3="YES",$R932*W$4/100,0)</f>
        <v/>
      </c>
      <c r="X932" s="173">
        <f>IF(X$3="YES",$R932*X$4/100,0)</f>
        <v/>
      </c>
      <c r="Y932" s="173">
        <f>IF(Y$3="YES",$R932*Y$4/100,0)</f>
        <v/>
      </c>
      <c r="Z932" s="173">
        <f>IF(Z$3="YES",$R932*Z$4/100,0)</f>
        <v/>
      </c>
      <c r="AA932" s="173">
        <f>IF(AA$3="YES",$R932*AA$4/100,0)</f>
        <v/>
      </c>
      <c r="AB932" s="173">
        <f>IF(AB$3="YES",$R932*AB$4/100,0)</f>
        <v/>
      </c>
      <c r="AC932" s="173">
        <f>$R932*AC$4/100</f>
        <v/>
      </c>
      <c r="AD932" s="172">
        <f>SUM(S932:AC932)</f>
        <v/>
      </c>
      <c r="AE932" s="172">
        <f>R932+AD932</f>
        <v/>
      </c>
      <c r="AF932" s="172">
        <f>IF(E932="Make",AE932,AE932/2)</f>
        <v/>
      </c>
      <c r="AG932" s="172">
        <f>((AF932-MOD(AF932,8))/8)+(IF(MOD(AF932,8)=0,0,IF(MOD(AF932,8)&gt;4,1,0.5)))</f>
        <v/>
      </c>
      <c r="AH932" s="174" t="n">
        <v>0</v>
      </c>
      <c r="AI932" s="174" t="n">
        <v>0</v>
      </c>
      <c r="AJ932" s="175" t="n">
        <v>0</v>
      </c>
      <c r="AK932" s="47" t="n"/>
    </row>
    <row r="933" ht="15" customHeight="1">
      <c r="A933" s="83" t="n"/>
      <c r="B933" s="49" t="n"/>
      <c r="C933" s="49" t="n"/>
      <c r="D933" s="49" t="n"/>
      <c r="E933" s="43" t="n"/>
      <c r="F933" s="43" t="n"/>
      <c r="G933" s="44" t="n"/>
      <c r="H933" s="45" t="n"/>
      <c r="I933" s="171" t="n"/>
      <c r="J933" s="171" t="n"/>
      <c r="K933" s="171" t="n"/>
      <c r="L933" s="171" t="n"/>
      <c r="M933" s="171" t="n"/>
      <c r="N933" s="171" t="n"/>
      <c r="O933" s="171" t="n"/>
      <c r="P933" s="171" t="n"/>
      <c r="Q933" s="171" t="n"/>
      <c r="R933" s="172">
        <f>_xlfn.CEILING.MATH(SUM(I933:P933)*Q933)</f>
        <v/>
      </c>
      <c r="S933" s="173">
        <f>IF(S$3="YES",$R933*S$4/100,0)</f>
        <v/>
      </c>
      <c r="T933" s="173">
        <f>IF(T$3="YES",$R933*T$4/100,0)</f>
        <v/>
      </c>
      <c r="U933" s="173">
        <f>IF(U$3="YES",$R933*U$4/100,0)</f>
        <v/>
      </c>
      <c r="V933" s="173">
        <f>IF(V$3="YES",$R933*V$4/100,0)</f>
        <v/>
      </c>
      <c r="W933" s="173">
        <f>IF(W$3="YES",$R933*W$4/100,0)</f>
        <v/>
      </c>
      <c r="X933" s="173">
        <f>IF(X$3="YES",$R933*X$4/100,0)</f>
        <v/>
      </c>
      <c r="Y933" s="173">
        <f>IF(Y$3="YES",$R933*Y$4/100,0)</f>
        <v/>
      </c>
      <c r="Z933" s="173">
        <f>IF(Z$3="YES",$R933*Z$4/100,0)</f>
        <v/>
      </c>
      <c r="AA933" s="173">
        <f>IF(AA$3="YES",$R933*AA$4/100,0)</f>
        <v/>
      </c>
      <c r="AB933" s="173">
        <f>IF(AB$3="YES",$R933*AB$4/100,0)</f>
        <v/>
      </c>
      <c r="AC933" s="173">
        <f>$R933*AC$4/100</f>
        <v/>
      </c>
      <c r="AD933" s="172">
        <f>SUM(S933:AC933)</f>
        <v/>
      </c>
      <c r="AE933" s="172">
        <f>R933+AD933</f>
        <v/>
      </c>
      <c r="AF933" s="172">
        <f>IF(E933="Make",AE933,AE933/2)</f>
        <v/>
      </c>
      <c r="AG933" s="172">
        <f>((AF933-MOD(AF933,8))/8)+(IF(MOD(AF933,8)=0,0,IF(MOD(AF933,8)&gt;4,1,0.5)))</f>
        <v/>
      </c>
      <c r="AH933" s="174" t="n">
        <v>0</v>
      </c>
      <c r="AI933" s="174" t="n">
        <v>0</v>
      </c>
      <c r="AJ933" s="175" t="n">
        <v>0</v>
      </c>
      <c r="AK933" s="47" t="n"/>
    </row>
    <row r="934" ht="15" customHeight="1">
      <c r="A934" s="83" t="n"/>
      <c r="B934" s="49" t="n"/>
      <c r="C934" s="49" t="n"/>
      <c r="D934" s="49" t="n"/>
      <c r="E934" s="43" t="n"/>
      <c r="F934" s="43" t="n"/>
      <c r="G934" s="44" t="n"/>
      <c r="H934" s="45" t="n"/>
      <c r="I934" s="171" t="n"/>
      <c r="J934" s="171" t="n"/>
      <c r="K934" s="171" t="n"/>
      <c r="L934" s="171" t="n"/>
      <c r="M934" s="171" t="n"/>
      <c r="N934" s="171" t="n"/>
      <c r="O934" s="171" t="n"/>
      <c r="P934" s="171" t="n"/>
      <c r="Q934" s="171" t="n"/>
      <c r="R934" s="172">
        <f>_xlfn.CEILING.MATH(SUM(I934:P934)*Q934)</f>
        <v/>
      </c>
      <c r="S934" s="173">
        <f>IF(S$3="YES",$R934*S$4/100,0)</f>
        <v/>
      </c>
      <c r="T934" s="173">
        <f>IF(T$3="YES",$R934*T$4/100,0)</f>
        <v/>
      </c>
      <c r="U934" s="173">
        <f>IF(U$3="YES",$R934*U$4/100,0)</f>
        <v/>
      </c>
      <c r="V934" s="173">
        <f>IF(V$3="YES",$R934*V$4/100,0)</f>
        <v/>
      </c>
      <c r="W934" s="173">
        <f>IF(W$3="YES",$R934*W$4/100,0)</f>
        <v/>
      </c>
      <c r="X934" s="173">
        <f>IF(X$3="YES",$R934*X$4/100,0)</f>
        <v/>
      </c>
      <c r="Y934" s="173">
        <f>IF(Y$3="YES",$R934*Y$4/100,0)</f>
        <v/>
      </c>
      <c r="Z934" s="173">
        <f>IF(Z$3="YES",$R934*Z$4/100,0)</f>
        <v/>
      </c>
      <c r="AA934" s="173">
        <f>IF(AA$3="YES",$R934*AA$4/100,0)</f>
        <v/>
      </c>
      <c r="AB934" s="173">
        <f>IF(AB$3="YES",$R934*AB$4/100,0)</f>
        <v/>
      </c>
      <c r="AC934" s="173">
        <f>$R934*AC$4/100</f>
        <v/>
      </c>
      <c r="AD934" s="172">
        <f>SUM(S934:AC934)</f>
        <v/>
      </c>
      <c r="AE934" s="172">
        <f>R934+AD934</f>
        <v/>
      </c>
      <c r="AF934" s="172">
        <f>IF(E934="Make",AE934,AE934/2)</f>
        <v/>
      </c>
      <c r="AG934" s="172">
        <f>((AF934-MOD(AF934,8))/8)+(IF(MOD(AF934,8)=0,0,IF(MOD(AF934,8)&gt;4,1,0.5)))</f>
        <v/>
      </c>
      <c r="AH934" s="174" t="n">
        <v>0</v>
      </c>
      <c r="AI934" s="174" t="n">
        <v>0</v>
      </c>
      <c r="AJ934" s="175" t="n">
        <v>0</v>
      </c>
      <c r="AK934" s="47" t="n"/>
    </row>
    <row r="935" ht="15" customHeight="1">
      <c r="A935" s="83" t="n"/>
      <c r="B935" s="49" t="n"/>
      <c r="C935" s="49" t="n"/>
      <c r="D935" s="49" t="n"/>
      <c r="E935" s="43" t="n"/>
      <c r="F935" s="43" t="n"/>
      <c r="G935" s="44" t="n"/>
      <c r="H935" s="45" t="n"/>
      <c r="I935" s="171" t="n"/>
      <c r="J935" s="171" t="n"/>
      <c r="K935" s="171" t="n"/>
      <c r="L935" s="171" t="n"/>
      <c r="M935" s="171" t="n"/>
      <c r="N935" s="171" t="n"/>
      <c r="O935" s="171" t="n"/>
      <c r="P935" s="171" t="n"/>
      <c r="Q935" s="171" t="n"/>
      <c r="R935" s="172">
        <f>_xlfn.CEILING.MATH(SUM(I935:P935)*Q935)</f>
        <v/>
      </c>
      <c r="S935" s="173">
        <f>IF(S$3="YES",$R935*S$4/100,0)</f>
        <v/>
      </c>
      <c r="T935" s="173">
        <f>IF(T$3="YES",$R935*T$4/100,0)</f>
        <v/>
      </c>
      <c r="U935" s="173">
        <f>IF(U$3="YES",$R935*U$4/100,0)</f>
        <v/>
      </c>
      <c r="V935" s="173">
        <f>IF(V$3="YES",$R935*V$4/100,0)</f>
        <v/>
      </c>
      <c r="W935" s="173">
        <f>IF(W$3="YES",$R935*W$4/100,0)</f>
        <v/>
      </c>
      <c r="X935" s="173">
        <f>IF(X$3="YES",$R935*X$4/100,0)</f>
        <v/>
      </c>
      <c r="Y935" s="173">
        <f>IF(Y$3="YES",$R935*Y$4/100,0)</f>
        <v/>
      </c>
      <c r="Z935" s="173">
        <f>IF(Z$3="YES",$R935*Z$4/100,0)</f>
        <v/>
      </c>
      <c r="AA935" s="173">
        <f>IF(AA$3="YES",$R935*AA$4/100,0)</f>
        <v/>
      </c>
      <c r="AB935" s="173">
        <f>IF(AB$3="YES",$R935*AB$4/100,0)</f>
        <v/>
      </c>
      <c r="AC935" s="173">
        <f>$R935*AC$4/100</f>
        <v/>
      </c>
      <c r="AD935" s="172">
        <f>SUM(S935:AC935)</f>
        <v/>
      </c>
      <c r="AE935" s="172">
        <f>R935+AD935</f>
        <v/>
      </c>
      <c r="AF935" s="172">
        <f>IF(E935="Make",AE935,AE935/2)</f>
        <v/>
      </c>
      <c r="AG935" s="172">
        <f>((AF935-MOD(AF935,8))/8)+(IF(MOD(AF935,8)=0,0,IF(MOD(AF935,8)&gt;4,1,0.5)))</f>
        <v/>
      </c>
      <c r="AH935" s="174" t="n">
        <v>0</v>
      </c>
      <c r="AI935" s="174" t="n">
        <v>0</v>
      </c>
      <c r="AJ935" s="175" t="n">
        <v>0</v>
      </c>
      <c r="AK935" s="47" t="n"/>
    </row>
    <row r="936" ht="15" customHeight="1">
      <c r="A936" s="83" t="n"/>
      <c r="B936" s="49" t="n"/>
      <c r="C936" s="49" t="n"/>
      <c r="D936" s="49" t="n"/>
      <c r="E936" s="43" t="n"/>
      <c r="F936" s="43" t="n"/>
      <c r="G936" s="44" t="n"/>
      <c r="H936" s="45" t="n"/>
      <c r="I936" s="171" t="n"/>
      <c r="J936" s="171" t="n"/>
      <c r="K936" s="171" t="n"/>
      <c r="L936" s="171" t="n"/>
      <c r="M936" s="171" t="n"/>
      <c r="N936" s="171" t="n"/>
      <c r="O936" s="171" t="n"/>
      <c r="P936" s="171" t="n"/>
      <c r="Q936" s="171" t="n"/>
      <c r="R936" s="172">
        <f>_xlfn.CEILING.MATH(SUM(I936:P936)*Q936)</f>
        <v/>
      </c>
      <c r="S936" s="173">
        <f>IF(S$3="YES",$R936*S$4/100,0)</f>
        <v/>
      </c>
      <c r="T936" s="173">
        <f>IF(T$3="YES",$R936*T$4/100,0)</f>
        <v/>
      </c>
      <c r="U936" s="173">
        <f>IF(U$3="YES",$R936*U$4/100,0)</f>
        <v/>
      </c>
      <c r="V936" s="173">
        <f>IF(V$3="YES",$R936*V$4/100,0)</f>
        <v/>
      </c>
      <c r="W936" s="173">
        <f>IF(W$3="YES",$R936*W$4/100,0)</f>
        <v/>
      </c>
      <c r="X936" s="173">
        <f>IF(X$3="YES",$R936*X$4/100,0)</f>
        <v/>
      </c>
      <c r="Y936" s="173">
        <f>IF(Y$3="YES",$R936*Y$4/100,0)</f>
        <v/>
      </c>
      <c r="Z936" s="173">
        <f>IF(Z$3="YES",$R936*Z$4/100,0)</f>
        <v/>
      </c>
      <c r="AA936" s="173">
        <f>IF(AA$3="YES",$R936*AA$4/100,0)</f>
        <v/>
      </c>
      <c r="AB936" s="173">
        <f>IF(AB$3="YES",$R936*AB$4/100,0)</f>
        <v/>
      </c>
      <c r="AC936" s="173">
        <f>$R936*AC$4/100</f>
        <v/>
      </c>
      <c r="AD936" s="172">
        <f>SUM(S936:AC936)</f>
        <v/>
      </c>
      <c r="AE936" s="172">
        <f>R936+AD936</f>
        <v/>
      </c>
      <c r="AF936" s="172">
        <f>IF(E936="Make",AE936,AE936/2)</f>
        <v/>
      </c>
      <c r="AG936" s="172">
        <f>((AF936-MOD(AF936,8))/8)+(IF(MOD(AF936,8)=0,0,IF(MOD(AF936,8)&gt;4,1,0.5)))</f>
        <v/>
      </c>
      <c r="AH936" s="174" t="n">
        <v>0</v>
      </c>
      <c r="AI936" s="174" t="n">
        <v>0</v>
      </c>
      <c r="AJ936" s="175" t="n">
        <v>0</v>
      </c>
      <c r="AK936" s="47" t="n"/>
    </row>
    <row r="937" ht="15" customHeight="1">
      <c r="A937" s="83" t="n"/>
      <c r="B937" s="49" t="n"/>
      <c r="C937" s="49" t="n"/>
      <c r="D937" s="49" t="n"/>
      <c r="E937" s="43" t="n"/>
      <c r="F937" s="43" t="n"/>
      <c r="G937" s="44" t="n"/>
      <c r="H937" s="45" t="n"/>
      <c r="I937" s="171" t="n"/>
      <c r="J937" s="171" t="n"/>
      <c r="K937" s="171" t="n"/>
      <c r="L937" s="171" t="n"/>
      <c r="M937" s="171" t="n"/>
      <c r="N937" s="171" t="n"/>
      <c r="O937" s="171" t="n"/>
      <c r="P937" s="171" t="n"/>
      <c r="Q937" s="171" t="n"/>
      <c r="R937" s="172">
        <f>_xlfn.CEILING.MATH(SUM(I937:P937)*Q937)</f>
        <v/>
      </c>
      <c r="S937" s="173">
        <f>IF(S$3="YES",$R937*S$4/100,0)</f>
        <v/>
      </c>
      <c r="T937" s="173">
        <f>IF(T$3="YES",$R937*T$4/100,0)</f>
        <v/>
      </c>
      <c r="U937" s="173">
        <f>IF(U$3="YES",$R937*U$4/100,0)</f>
        <v/>
      </c>
      <c r="V937" s="173">
        <f>IF(V$3="YES",$R937*V$4/100,0)</f>
        <v/>
      </c>
      <c r="W937" s="173">
        <f>IF(W$3="YES",$R937*W$4/100,0)</f>
        <v/>
      </c>
      <c r="X937" s="173">
        <f>IF(X$3="YES",$R937*X$4/100,0)</f>
        <v/>
      </c>
      <c r="Y937" s="173">
        <f>IF(Y$3="YES",$R937*Y$4/100,0)</f>
        <v/>
      </c>
      <c r="Z937" s="173">
        <f>IF(Z$3="YES",$R937*Z$4/100,0)</f>
        <v/>
      </c>
      <c r="AA937" s="173">
        <f>IF(AA$3="YES",$R937*AA$4/100,0)</f>
        <v/>
      </c>
      <c r="AB937" s="173">
        <f>IF(AB$3="YES",$R937*AB$4/100,0)</f>
        <v/>
      </c>
      <c r="AC937" s="173">
        <f>$R937*AC$4/100</f>
        <v/>
      </c>
      <c r="AD937" s="172">
        <f>SUM(S937:AC937)</f>
        <v/>
      </c>
      <c r="AE937" s="172">
        <f>R937+AD937</f>
        <v/>
      </c>
      <c r="AF937" s="172">
        <f>IF(E937="Make",AE937,AE937/2)</f>
        <v/>
      </c>
      <c r="AG937" s="172">
        <f>((AF937-MOD(AF937,8))/8)+(IF(MOD(AF937,8)=0,0,IF(MOD(AF937,8)&gt;4,1,0.5)))</f>
        <v/>
      </c>
      <c r="AH937" s="174" t="n">
        <v>0</v>
      </c>
      <c r="AI937" s="174" t="n">
        <v>0</v>
      </c>
      <c r="AJ937" s="175" t="n">
        <v>0</v>
      </c>
      <c r="AK937" s="47" t="n"/>
    </row>
    <row r="938" ht="15" customHeight="1">
      <c r="A938" s="83" t="n"/>
      <c r="B938" s="49" t="n"/>
      <c r="C938" s="49" t="n"/>
      <c r="D938" s="49" t="n"/>
      <c r="E938" s="43" t="n"/>
      <c r="F938" s="43" t="n"/>
      <c r="G938" s="44" t="n"/>
      <c r="H938" s="45" t="n"/>
      <c r="I938" s="171" t="n"/>
      <c r="J938" s="171" t="n"/>
      <c r="K938" s="171" t="n"/>
      <c r="L938" s="171" t="n"/>
      <c r="M938" s="171" t="n"/>
      <c r="N938" s="171" t="n"/>
      <c r="O938" s="171" t="n"/>
      <c r="P938" s="171" t="n"/>
      <c r="Q938" s="171" t="n"/>
      <c r="R938" s="172">
        <f>_xlfn.CEILING.MATH(SUM(I938:P938)*Q938)</f>
        <v/>
      </c>
      <c r="S938" s="173">
        <f>IF(S$3="YES",$R938*S$4/100,0)</f>
        <v/>
      </c>
      <c r="T938" s="173">
        <f>IF(T$3="YES",$R938*T$4/100,0)</f>
        <v/>
      </c>
      <c r="U938" s="173">
        <f>IF(U$3="YES",$R938*U$4/100,0)</f>
        <v/>
      </c>
      <c r="V938" s="173">
        <f>IF(V$3="YES",$R938*V$4/100,0)</f>
        <v/>
      </c>
      <c r="W938" s="173">
        <f>IF(W$3="YES",$R938*W$4/100,0)</f>
        <v/>
      </c>
      <c r="X938" s="173">
        <f>IF(X$3="YES",$R938*X$4/100,0)</f>
        <v/>
      </c>
      <c r="Y938" s="173">
        <f>IF(Y$3="YES",$R938*Y$4/100,0)</f>
        <v/>
      </c>
      <c r="Z938" s="173">
        <f>IF(Z$3="YES",$R938*Z$4/100,0)</f>
        <v/>
      </c>
      <c r="AA938" s="173">
        <f>IF(AA$3="YES",$R938*AA$4/100,0)</f>
        <v/>
      </c>
      <c r="AB938" s="173">
        <f>IF(AB$3="YES",$R938*AB$4/100,0)</f>
        <v/>
      </c>
      <c r="AC938" s="173">
        <f>$R938*AC$4/100</f>
        <v/>
      </c>
      <c r="AD938" s="172">
        <f>SUM(S938:AC938)</f>
        <v/>
      </c>
      <c r="AE938" s="172">
        <f>R938+AD938</f>
        <v/>
      </c>
      <c r="AF938" s="172">
        <f>IF(E938="Make",AE938,AE938/2)</f>
        <v/>
      </c>
      <c r="AG938" s="172">
        <f>((AF938-MOD(AF938,8))/8)+(IF(MOD(AF938,8)=0,0,IF(MOD(AF938,8)&gt;4,1,0.5)))</f>
        <v/>
      </c>
      <c r="AH938" s="174" t="n">
        <v>0</v>
      </c>
      <c r="AI938" s="174" t="n">
        <v>0</v>
      </c>
      <c r="AJ938" s="175" t="n">
        <v>0</v>
      </c>
      <c r="AK938" s="47" t="n"/>
    </row>
    <row r="939" ht="15" customHeight="1">
      <c r="A939" s="83" t="n"/>
      <c r="B939" s="49" t="n"/>
      <c r="C939" s="49" t="n"/>
      <c r="D939" s="49" t="n"/>
      <c r="E939" s="43" t="n"/>
      <c r="F939" s="43" t="n"/>
      <c r="G939" s="44" t="n"/>
      <c r="H939" s="45" t="n"/>
      <c r="I939" s="171" t="n"/>
      <c r="J939" s="171" t="n"/>
      <c r="K939" s="171" t="n"/>
      <c r="L939" s="171" t="n"/>
      <c r="M939" s="171" t="n"/>
      <c r="N939" s="171" t="n"/>
      <c r="O939" s="171" t="n"/>
      <c r="P939" s="171" t="n"/>
      <c r="Q939" s="171" t="n"/>
      <c r="R939" s="172">
        <f>_xlfn.CEILING.MATH(SUM(I939:P939)*Q939)</f>
        <v/>
      </c>
      <c r="S939" s="173">
        <f>IF(S$3="YES",$R939*S$4/100,0)</f>
        <v/>
      </c>
      <c r="T939" s="173">
        <f>IF(T$3="YES",$R939*T$4/100,0)</f>
        <v/>
      </c>
      <c r="U939" s="173">
        <f>IF(U$3="YES",$R939*U$4/100,0)</f>
        <v/>
      </c>
      <c r="V939" s="173">
        <f>IF(V$3="YES",$R939*V$4/100,0)</f>
        <v/>
      </c>
      <c r="W939" s="173">
        <f>IF(W$3="YES",$R939*W$4/100,0)</f>
        <v/>
      </c>
      <c r="X939" s="173">
        <f>IF(X$3="YES",$R939*X$4/100,0)</f>
        <v/>
      </c>
      <c r="Y939" s="173">
        <f>IF(Y$3="YES",$R939*Y$4/100,0)</f>
        <v/>
      </c>
      <c r="Z939" s="173">
        <f>IF(Z$3="YES",$R939*Z$4/100,0)</f>
        <v/>
      </c>
      <c r="AA939" s="173">
        <f>IF(AA$3="YES",$R939*AA$4/100,0)</f>
        <v/>
      </c>
      <c r="AB939" s="173">
        <f>IF(AB$3="YES",$R939*AB$4/100,0)</f>
        <v/>
      </c>
      <c r="AC939" s="173">
        <f>$R939*AC$4/100</f>
        <v/>
      </c>
      <c r="AD939" s="172">
        <f>SUM(S939:AC939)</f>
        <v/>
      </c>
      <c r="AE939" s="172">
        <f>R939+AD939</f>
        <v/>
      </c>
      <c r="AF939" s="172">
        <f>IF(E939="Make",AE939,AE939/2)</f>
        <v/>
      </c>
      <c r="AG939" s="172">
        <f>((AF939-MOD(AF939,8))/8)+(IF(MOD(AF939,8)=0,0,IF(MOD(AF939,8)&gt;4,1,0.5)))</f>
        <v/>
      </c>
      <c r="AH939" s="174" t="n">
        <v>0</v>
      </c>
      <c r="AI939" s="174" t="n">
        <v>0</v>
      </c>
      <c r="AJ939" s="175" t="n">
        <v>0</v>
      </c>
      <c r="AK939" s="47" t="n"/>
    </row>
    <row r="940" ht="15" customHeight="1">
      <c r="A940" s="83" t="n"/>
      <c r="B940" s="49" t="n"/>
      <c r="C940" s="49" t="n"/>
      <c r="D940" s="49" t="n"/>
      <c r="E940" s="43" t="n"/>
      <c r="F940" s="43" t="n"/>
      <c r="G940" s="44" t="n"/>
      <c r="H940" s="45" t="n"/>
      <c r="I940" s="171" t="n"/>
      <c r="J940" s="171" t="n"/>
      <c r="K940" s="171" t="n"/>
      <c r="L940" s="171" t="n"/>
      <c r="M940" s="171" t="n"/>
      <c r="N940" s="171" t="n"/>
      <c r="O940" s="171" t="n"/>
      <c r="P940" s="171" t="n"/>
      <c r="Q940" s="171" t="n"/>
      <c r="R940" s="172">
        <f>_xlfn.CEILING.MATH(SUM(I940:P940)*Q940)</f>
        <v/>
      </c>
      <c r="S940" s="173">
        <f>IF(S$3="YES",$R940*S$4/100,0)</f>
        <v/>
      </c>
      <c r="T940" s="173">
        <f>IF(T$3="YES",$R940*T$4/100,0)</f>
        <v/>
      </c>
      <c r="U940" s="173">
        <f>IF(U$3="YES",$R940*U$4/100,0)</f>
        <v/>
      </c>
      <c r="V940" s="173">
        <f>IF(V$3="YES",$R940*V$4/100,0)</f>
        <v/>
      </c>
      <c r="W940" s="173">
        <f>IF(W$3="YES",$R940*W$4/100,0)</f>
        <v/>
      </c>
      <c r="X940" s="173">
        <f>IF(X$3="YES",$R940*X$4/100,0)</f>
        <v/>
      </c>
      <c r="Y940" s="173">
        <f>IF(Y$3="YES",$R940*Y$4/100,0)</f>
        <v/>
      </c>
      <c r="Z940" s="173">
        <f>IF(Z$3="YES",$R940*Z$4/100,0)</f>
        <v/>
      </c>
      <c r="AA940" s="173">
        <f>IF(AA$3="YES",$R940*AA$4/100,0)</f>
        <v/>
      </c>
      <c r="AB940" s="173">
        <f>IF(AB$3="YES",$R940*AB$4/100,0)</f>
        <v/>
      </c>
      <c r="AC940" s="173">
        <f>$R940*AC$4/100</f>
        <v/>
      </c>
      <c r="AD940" s="172">
        <f>SUM(S940:AC940)</f>
        <v/>
      </c>
      <c r="AE940" s="172">
        <f>R940+AD940</f>
        <v/>
      </c>
      <c r="AF940" s="172">
        <f>IF(E940="Make",AE940,AE940/2)</f>
        <v/>
      </c>
      <c r="AG940" s="172">
        <f>((AF940-MOD(AF940,8))/8)+(IF(MOD(AF940,8)=0,0,IF(MOD(AF940,8)&gt;4,1,0.5)))</f>
        <v/>
      </c>
      <c r="AH940" s="174" t="n">
        <v>0</v>
      </c>
      <c r="AI940" s="174" t="n">
        <v>0</v>
      </c>
      <c r="AJ940" s="175" t="n">
        <v>0</v>
      </c>
      <c r="AK940" s="47" t="n"/>
    </row>
    <row r="941" ht="15" customHeight="1">
      <c r="A941" s="83" t="n"/>
      <c r="B941" s="49" t="n"/>
      <c r="C941" s="49" t="n"/>
      <c r="D941" s="49" t="n"/>
      <c r="E941" s="43" t="n"/>
      <c r="F941" s="43" t="n"/>
      <c r="G941" s="44" t="n"/>
      <c r="H941" s="45" t="n"/>
      <c r="I941" s="171" t="n"/>
      <c r="J941" s="171" t="n"/>
      <c r="K941" s="171" t="n"/>
      <c r="L941" s="171" t="n"/>
      <c r="M941" s="171" t="n"/>
      <c r="N941" s="171" t="n"/>
      <c r="O941" s="171" t="n"/>
      <c r="P941" s="171" t="n"/>
      <c r="Q941" s="171" t="n"/>
      <c r="R941" s="172">
        <f>_xlfn.CEILING.MATH(SUM(I941:P941)*Q941)</f>
        <v/>
      </c>
      <c r="S941" s="173">
        <f>IF(S$3="YES",$R941*S$4/100,0)</f>
        <v/>
      </c>
      <c r="T941" s="173">
        <f>IF(T$3="YES",$R941*T$4/100,0)</f>
        <v/>
      </c>
      <c r="U941" s="173">
        <f>IF(U$3="YES",$R941*U$4/100,0)</f>
        <v/>
      </c>
      <c r="V941" s="173">
        <f>IF(V$3="YES",$R941*V$4/100,0)</f>
        <v/>
      </c>
      <c r="W941" s="173">
        <f>IF(W$3="YES",$R941*W$4/100,0)</f>
        <v/>
      </c>
      <c r="X941" s="173">
        <f>IF(X$3="YES",$R941*X$4/100,0)</f>
        <v/>
      </c>
      <c r="Y941" s="173">
        <f>IF(Y$3="YES",$R941*Y$4/100,0)</f>
        <v/>
      </c>
      <c r="Z941" s="173">
        <f>IF(Z$3="YES",$R941*Z$4/100,0)</f>
        <v/>
      </c>
      <c r="AA941" s="173">
        <f>IF(AA$3="YES",$R941*AA$4/100,0)</f>
        <v/>
      </c>
      <c r="AB941" s="173">
        <f>IF(AB$3="YES",$R941*AB$4/100,0)</f>
        <v/>
      </c>
      <c r="AC941" s="173">
        <f>$R941*AC$4/100</f>
        <v/>
      </c>
      <c r="AD941" s="172">
        <f>SUM(S941:AC941)</f>
        <v/>
      </c>
      <c r="AE941" s="172">
        <f>R941+AD941</f>
        <v/>
      </c>
      <c r="AF941" s="172">
        <f>IF(E941="Make",AE941,AE941/2)</f>
        <v/>
      </c>
      <c r="AG941" s="172">
        <f>((AF941-MOD(AF941,8))/8)+(IF(MOD(AF941,8)=0,0,IF(MOD(AF941,8)&gt;4,1,0.5)))</f>
        <v/>
      </c>
      <c r="AH941" s="174" t="n">
        <v>0</v>
      </c>
      <c r="AI941" s="174" t="n">
        <v>0</v>
      </c>
      <c r="AJ941" s="175" t="n">
        <v>0</v>
      </c>
      <c r="AK941" s="47" t="n"/>
    </row>
    <row r="942" ht="15" customHeight="1">
      <c r="A942" s="83" t="n"/>
      <c r="B942" s="49" t="n"/>
      <c r="C942" s="49" t="n"/>
      <c r="D942" s="49" t="n"/>
      <c r="E942" s="43" t="n"/>
      <c r="F942" s="43" t="n"/>
      <c r="G942" s="44" t="n"/>
      <c r="H942" s="45" t="n"/>
      <c r="I942" s="171" t="n"/>
      <c r="J942" s="171" t="n"/>
      <c r="K942" s="171" t="n"/>
      <c r="L942" s="171" t="n"/>
      <c r="M942" s="171" t="n"/>
      <c r="N942" s="171" t="n"/>
      <c r="O942" s="171" t="n"/>
      <c r="P942" s="171" t="n"/>
      <c r="Q942" s="171" t="n"/>
      <c r="R942" s="172">
        <f>_xlfn.CEILING.MATH(SUM(I942:P942)*Q942)</f>
        <v/>
      </c>
      <c r="S942" s="173">
        <f>IF(S$3="YES",$R942*S$4/100,0)</f>
        <v/>
      </c>
      <c r="T942" s="173">
        <f>IF(T$3="YES",$R942*T$4/100,0)</f>
        <v/>
      </c>
      <c r="U942" s="173">
        <f>IF(U$3="YES",$R942*U$4/100,0)</f>
        <v/>
      </c>
      <c r="V942" s="173">
        <f>IF(V$3="YES",$R942*V$4/100,0)</f>
        <v/>
      </c>
      <c r="W942" s="173">
        <f>IF(W$3="YES",$R942*W$4/100,0)</f>
        <v/>
      </c>
      <c r="X942" s="173">
        <f>IF(X$3="YES",$R942*X$4/100,0)</f>
        <v/>
      </c>
      <c r="Y942" s="173">
        <f>IF(Y$3="YES",$R942*Y$4/100,0)</f>
        <v/>
      </c>
      <c r="Z942" s="173">
        <f>IF(Z$3="YES",$R942*Z$4/100,0)</f>
        <v/>
      </c>
      <c r="AA942" s="173">
        <f>IF(AA$3="YES",$R942*AA$4/100,0)</f>
        <v/>
      </c>
      <c r="AB942" s="173">
        <f>IF(AB$3="YES",$R942*AB$4/100,0)</f>
        <v/>
      </c>
      <c r="AC942" s="173">
        <f>$R942*AC$4/100</f>
        <v/>
      </c>
      <c r="AD942" s="172">
        <f>SUM(S942:AC942)</f>
        <v/>
      </c>
      <c r="AE942" s="172">
        <f>R942+AD942</f>
        <v/>
      </c>
      <c r="AF942" s="172">
        <f>IF(E942="Make",AE942,AE942/2)</f>
        <v/>
      </c>
      <c r="AG942" s="172">
        <f>((AF942-MOD(AF942,8))/8)+(IF(MOD(AF942,8)=0,0,IF(MOD(AF942,8)&gt;4,1,0.5)))</f>
        <v/>
      </c>
      <c r="AH942" s="174" t="n">
        <v>0</v>
      </c>
      <c r="AI942" s="174" t="n">
        <v>0</v>
      </c>
      <c r="AJ942" s="175" t="n">
        <v>0</v>
      </c>
      <c r="AK942" s="47" t="n"/>
    </row>
    <row r="943" ht="15" customHeight="1">
      <c r="A943" s="83" t="n"/>
      <c r="B943" s="49" t="n"/>
      <c r="C943" s="49" t="n"/>
      <c r="D943" s="49" t="n"/>
      <c r="E943" s="43" t="n"/>
      <c r="F943" s="43" t="n"/>
      <c r="G943" s="44" t="n"/>
      <c r="H943" s="45" t="n"/>
      <c r="I943" s="171" t="n"/>
      <c r="J943" s="171" t="n"/>
      <c r="K943" s="171" t="n"/>
      <c r="L943" s="171" t="n"/>
      <c r="M943" s="171" t="n"/>
      <c r="N943" s="171" t="n"/>
      <c r="O943" s="171" t="n"/>
      <c r="P943" s="171" t="n"/>
      <c r="Q943" s="171" t="n"/>
      <c r="R943" s="172">
        <f>_xlfn.CEILING.MATH(SUM(I943:P943)*Q943)</f>
        <v/>
      </c>
      <c r="S943" s="173">
        <f>IF(S$3="YES",$R943*S$4/100,0)</f>
        <v/>
      </c>
      <c r="T943" s="173">
        <f>IF(T$3="YES",$R943*T$4/100,0)</f>
        <v/>
      </c>
      <c r="U943" s="173">
        <f>IF(U$3="YES",$R943*U$4/100,0)</f>
        <v/>
      </c>
      <c r="V943" s="173">
        <f>IF(V$3="YES",$R943*V$4/100,0)</f>
        <v/>
      </c>
      <c r="W943" s="173">
        <f>IF(W$3="YES",$R943*W$4/100,0)</f>
        <v/>
      </c>
      <c r="X943" s="173">
        <f>IF(X$3="YES",$R943*X$4/100,0)</f>
        <v/>
      </c>
      <c r="Y943" s="173">
        <f>IF(Y$3="YES",$R943*Y$4/100,0)</f>
        <v/>
      </c>
      <c r="Z943" s="173">
        <f>IF(Z$3="YES",$R943*Z$4/100,0)</f>
        <v/>
      </c>
      <c r="AA943" s="173">
        <f>IF(AA$3="YES",$R943*AA$4/100,0)</f>
        <v/>
      </c>
      <c r="AB943" s="173">
        <f>IF(AB$3="YES",$R943*AB$4/100,0)</f>
        <v/>
      </c>
      <c r="AC943" s="173">
        <f>$R943*AC$4/100</f>
        <v/>
      </c>
      <c r="AD943" s="172">
        <f>SUM(S943:AC943)</f>
        <v/>
      </c>
      <c r="AE943" s="172">
        <f>R943+AD943</f>
        <v/>
      </c>
      <c r="AF943" s="172">
        <f>IF(E943="Make",AE943,AE943/2)</f>
        <v/>
      </c>
      <c r="AG943" s="172">
        <f>((AF943-MOD(AF943,8))/8)+(IF(MOD(AF943,8)=0,0,IF(MOD(AF943,8)&gt;4,1,0.5)))</f>
        <v/>
      </c>
      <c r="AH943" s="174" t="n">
        <v>0</v>
      </c>
      <c r="AI943" s="174" t="n">
        <v>0</v>
      </c>
      <c r="AJ943" s="175" t="n">
        <v>0</v>
      </c>
      <c r="AK943" s="47" t="n"/>
    </row>
    <row r="944" ht="15" customHeight="1">
      <c r="A944" s="83" t="n"/>
      <c r="B944" s="49" t="n"/>
      <c r="C944" s="49" t="n"/>
      <c r="D944" s="49" t="n"/>
      <c r="E944" s="43" t="n"/>
      <c r="F944" s="43" t="n"/>
      <c r="G944" s="44" t="n"/>
      <c r="H944" s="45" t="n"/>
      <c r="I944" s="171" t="n"/>
      <c r="J944" s="171" t="n"/>
      <c r="K944" s="171" t="n"/>
      <c r="L944" s="171" t="n"/>
      <c r="M944" s="171" t="n"/>
      <c r="N944" s="171" t="n"/>
      <c r="O944" s="171" t="n"/>
      <c r="P944" s="171" t="n"/>
      <c r="Q944" s="171" t="n"/>
      <c r="R944" s="172">
        <f>_xlfn.CEILING.MATH(SUM(I944:P944)*Q944)</f>
        <v/>
      </c>
      <c r="S944" s="173">
        <f>IF(S$3="YES",$R944*S$4/100,0)</f>
        <v/>
      </c>
      <c r="T944" s="173">
        <f>IF(T$3="YES",$R944*T$4/100,0)</f>
        <v/>
      </c>
      <c r="U944" s="173">
        <f>IF(U$3="YES",$R944*U$4/100,0)</f>
        <v/>
      </c>
      <c r="V944" s="173">
        <f>IF(V$3="YES",$R944*V$4/100,0)</f>
        <v/>
      </c>
      <c r="W944" s="173">
        <f>IF(W$3="YES",$R944*W$4/100,0)</f>
        <v/>
      </c>
      <c r="X944" s="173">
        <f>IF(X$3="YES",$R944*X$4/100,0)</f>
        <v/>
      </c>
      <c r="Y944" s="173">
        <f>IF(Y$3="YES",$R944*Y$4/100,0)</f>
        <v/>
      </c>
      <c r="Z944" s="173">
        <f>IF(Z$3="YES",$R944*Z$4/100,0)</f>
        <v/>
      </c>
      <c r="AA944" s="173">
        <f>IF(AA$3="YES",$R944*AA$4/100,0)</f>
        <v/>
      </c>
      <c r="AB944" s="173">
        <f>IF(AB$3="YES",$R944*AB$4/100,0)</f>
        <v/>
      </c>
      <c r="AC944" s="173">
        <f>$R944*AC$4/100</f>
        <v/>
      </c>
      <c r="AD944" s="172">
        <f>SUM(S944:AC944)</f>
        <v/>
      </c>
      <c r="AE944" s="172">
        <f>R944+AD944</f>
        <v/>
      </c>
      <c r="AF944" s="172">
        <f>IF(E944="Make",AE944,AE944/2)</f>
        <v/>
      </c>
      <c r="AG944" s="172">
        <f>((AF944-MOD(AF944,8))/8)+(IF(MOD(AF944,8)=0,0,IF(MOD(AF944,8)&gt;4,1,0.5)))</f>
        <v/>
      </c>
      <c r="AH944" s="174" t="n">
        <v>0</v>
      </c>
      <c r="AI944" s="174" t="n">
        <v>0</v>
      </c>
      <c r="AJ944" s="175" t="n">
        <v>0</v>
      </c>
      <c r="AK944" s="47" t="n"/>
    </row>
    <row r="945" ht="15" customHeight="1">
      <c r="A945" s="83" t="n"/>
      <c r="B945" s="49" t="n"/>
      <c r="C945" s="49" t="n"/>
      <c r="D945" s="49" t="n"/>
      <c r="E945" s="43" t="n"/>
      <c r="F945" s="43" t="n"/>
      <c r="G945" s="44" t="n"/>
      <c r="H945" s="45" t="n"/>
      <c r="I945" s="171" t="n"/>
      <c r="J945" s="171" t="n"/>
      <c r="K945" s="171" t="n"/>
      <c r="L945" s="171" t="n"/>
      <c r="M945" s="171" t="n"/>
      <c r="N945" s="171" t="n"/>
      <c r="O945" s="171" t="n"/>
      <c r="P945" s="171" t="n"/>
      <c r="Q945" s="171" t="n"/>
      <c r="R945" s="172">
        <f>_xlfn.CEILING.MATH(SUM(I945:P945)*Q945)</f>
        <v/>
      </c>
      <c r="S945" s="173">
        <f>IF(S$3="YES",$R945*S$4/100,0)</f>
        <v/>
      </c>
      <c r="T945" s="173">
        <f>IF(T$3="YES",$R945*T$4/100,0)</f>
        <v/>
      </c>
      <c r="U945" s="173">
        <f>IF(U$3="YES",$R945*U$4/100,0)</f>
        <v/>
      </c>
      <c r="V945" s="173">
        <f>IF(V$3="YES",$R945*V$4/100,0)</f>
        <v/>
      </c>
      <c r="W945" s="173">
        <f>IF(W$3="YES",$R945*W$4/100,0)</f>
        <v/>
      </c>
      <c r="X945" s="173">
        <f>IF(X$3="YES",$R945*X$4/100,0)</f>
        <v/>
      </c>
      <c r="Y945" s="173">
        <f>IF(Y$3="YES",$R945*Y$4/100,0)</f>
        <v/>
      </c>
      <c r="Z945" s="173">
        <f>IF(Z$3="YES",$R945*Z$4/100,0)</f>
        <v/>
      </c>
      <c r="AA945" s="173">
        <f>IF(AA$3="YES",$R945*AA$4/100,0)</f>
        <v/>
      </c>
      <c r="AB945" s="173">
        <f>IF(AB$3="YES",$R945*AB$4/100,0)</f>
        <v/>
      </c>
      <c r="AC945" s="173">
        <f>$R945*AC$4/100</f>
        <v/>
      </c>
      <c r="AD945" s="172">
        <f>SUM(S945:AC945)</f>
        <v/>
      </c>
      <c r="AE945" s="172">
        <f>R945+AD945</f>
        <v/>
      </c>
      <c r="AF945" s="172">
        <f>IF(E945="Make",AE945,AE945/2)</f>
        <v/>
      </c>
      <c r="AG945" s="172">
        <f>((AF945-MOD(AF945,8))/8)+(IF(MOD(AF945,8)=0,0,IF(MOD(AF945,8)&gt;4,1,0.5)))</f>
        <v/>
      </c>
      <c r="AH945" s="174" t="n">
        <v>0</v>
      </c>
      <c r="AI945" s="174" t="n">
        <v>0</v>
      </c>
      <c r="AJ945" s="175" t="n">
        <v>0</v>
      </c>
      <c r="AK945" s="47" t="n"/>
    </row>
    <row r="946" ht="15" customHeight="1">
      <c r="A946" s="83" t="n"/>
      <c r="B946" s="49" t="n"/>
      <c r="C946" s="49" t="n"/>
      <c r="D946" s="49" t="n"/>
      <c r="E946" s="43" t="n"/>
      <c r="F946" s="43" t="n"/>
      <c r="G946" s="44" t="n"/>
      <c r="H946" s="45" t="n"/>
      <c r="I946" s="171" t="n"/>
      <c r="J946" s="171" t="n"/>
      <c r="K946" s="171" t="n"/>
      <c r="L946" s="171" t="n"/>
      <c r="M946" s="171" t="n"/>
      <c r="N946" s="171" t="n"/>
      <c r="O946" s="171" t="n"/>
      <c r="P946" s="171" t="n"/>
      <c r="Q946" s="171" t="n"/>
      <c r="R946" s="172">
        <f>_xlfn.CEILING.MATH(SUM(I946:P946)*Q946)</f>
        <v/>
      </c>
      <c r="S946" s="173">
        <f>IF(S$3="YES",$R946*S$4/100,0)</f>
        <v/>
      </c>
      <c r="T946" s="173">
        <f>IF(T$3="YES",$R946*T$4/100,0)</f>
        <v/>
      </c>
      <c r="U946" s="173">
        <f>IF(U$3="YES",$R946*U$4/100,0)</f>
        <v/>
      </c>
      <c r="V946" s="173">
        <f>IF(V$3="YES",$R946*V$4/100,0)</f>
        <v/>
      </c>
      <c r="W946" s="173">
        <f>IF(W$3="YES",$R946*W$4/100,0)</f>
        <v/>
      </c>
      <c r="X946" s="173">
        <f>IF(X$3="YES",$R946*X$4/100,0)</f>
        <v/>
      </c>
      <c r="Y946" s="173">
        <f>IF(Y$3="YES",$R946*Y$4/100,0)</f>
        <v/>
      </c>
      <c r="Z946" s="173">
        <f>IF(Z$3="YES",$R946*Z$4/100,0)</f>
        <v/>
      </c>
      <c r="AA946" s="173">
        <f>IF(AA$3="YES",$R946*AA$4/100,0)</f>
        <v/>
      </c>
      <c r="AB946" s="173">
        <f>IF(AB$3="YES",$R946*AB$4/100,0)</f>
        <v/>
      </c>
      <c r="AC946" s="173">
        <f>$R946*AC$4/100</f>
        <v/>
      </c>
      <c r="AD946" s="172">
        <f>SUM(S946:AC946)</f>
        <v/>
      </c>
      <c r="AE946" s="172">
        <f>R946+AD946</f>
        <v/>
      </c>
      <c r="AF946" s="172">
        <f>IF(E946="Make",AE946,AE946/2)</f>
        <v/>
      </c>
      <c r="AG946" s="172">
        <f>((AF946-MOD(AF946,8))/8)+(IF(MOD(AF946,8)=0,0,IF(MOD(AF946,8)&gt;4,1,0.5)))</f>
        <v/>
      </c>
      <c r="AH946" s="174" t="n">
        <v>0</v>
      </c>
      <c r="AI946" s="174" t="n">
        <v>0</v>
      </c>
      <c r="AJ946" s="175" t="n">
        <v>0</v>
      </c>
      <c r="AK946" s="47" t="n"/>
    </row>
    <row r="947" ht="15" customHeight="1">
      <c r="A947" s="83" t="n"/>
      <c r="B947" s="49" t="n"/>
      <c r="C947" s="49" t="n"/>
      <c r="D947" s="49" t="n"/>
      <c r="E947" s="43" t="n"/>
      <c r="F947" s="43" t="n"/>
      <c r="G947" s="44" t="n"/>
      <c r="H947" s="45" t="n"/>
      <c r="I947" s="171" t="n"/>
      <c r="J947" s="171" t="n"/>
      <c r="K947" s="171" t="n"/>
      <c r="L947" s="171" t="n"/>
      <c r="M947" s="171" t="n"/>
      <c r="N947" s="171" t="n"/>
      <c r="O947" s="171" t="n"/>
      <c r="P947" s="171" t="n"/>
      <c r="Q947" s="171" t="n"/>
      <c r="R947" s="172">
        <f>_xlfn.CEILING.MATH(SUM(I947:P947)*Q947)</f>
        <v/>
      </c>
      <c r="S947" s="173">
        <f>IF(S$3="YES",$R947*S$4/100,0)</f>
        <v/>
      </c>
      <c r="T947" s="173">
        <f>IF(T$3="YES",$R947*T$4/100,0)</f>
        <v/>
      </c>
      <c r="U947" s="173">
        <f>IF(U$3="YES",$R947*U$4/100,0)</f>
        <v/>
      </c>
      <c r="V947" s="173">
        <f>IF(V$3="YES",$R947*V$4/100,0)</f>
        <v/>
      </c>
      <c r="W947" s="173">
        <f>IF(W$3="YES",$R947*W$4/100,0)</f>
        <v/>
      </c>
      <c r="X947" s="173">
        <f>IF(X$3="YES",$R947*X$4/100,0)</f>
        <v/>
      </c>
      <c r="Y947" s="173">
        <f>IF(Y$3="YES",$R947*Y$4/100,0)</f>
        <v/>
      </c>
      <c r="Z947" s="173">
        <f>IF(Z$3="YES",$R947*Z$4/100,0)</f>
        <v/>
      </c>
      <c r="AA947" s="173">
        <f>IF(AA$3="YES",$R947*AA$4/100,0)</f>
        <v/>
      </c>
      <c r="AB947" s="173">
        <f>IF(AB$3="YES",$R947*AB$4/100,0)</f>
        <v/>
      </c>
      <c r="AC947" s="173">
        <f>$R947*AC$4/100</f>
        <v/>
      </c>
      <c r="AD947" s="172">
        <f>SUM(S947:AC947)</f>
        <v/>
      </c>
      <c r="AE947" s="172">
        <f>R947+AD947</f>
        <v/>
      </c>
      <c r="AF947" s="172">
        <f>IF(E947="Make",AE947,AE947/2)</f>
        <v/>
      </c>
      <c r="AG947" s="172">
        <f>((AF947-MOD(AF947,8))/8)+(IF(MOD(AF947,8)=0,0,IF(MOD(AF947,8)&gt;4,1,0.5)))</f>
        <v/>
      </c>
      <c r="AH947" s="174" t="n">
        <v>0</v>
      </c>
      <c r="AI947" s="174" t="n">
        <v>0</v>
      </c>
      <c r="AJ947" s="175" t="n">
        <v>0</v>
      </c>
      <c r="AK947" s="47" t="n"/>
    </row>
    <row r="948" ht="15" customHeight="1">
      <c r="A948" s="83" t="n"/>
      <c r="B948" s="49" t="n"/>
      <c r="C948" s="49" t="n"/>
      <c r="D948" s="49" t="n"/>
      <c r="E948" s="43" t="n"/>
      <c r="F948" s="43" t="n"/>
      <c r="G948" s="44" t="n"/>
      <c r="H948" s="45" t="n"/>
      <c r="I948" s="171" t="n"/>
      <c r="J948" s="171" t="n"/>
      <c r="K948" s="171" t="n"/>
      <c r="L948" s="171" t="n"/>
      <c r="M948" s="171" t="n"/>
      <c r="N948" s="171" t="n"/>
      <c r="O948" s="171" t="n"/>
      <c r="P948" s="171" t="n"/>
      <c r="Q948" s="171" t="n"/>
      <c r="R948" s="172">
        <f>_xlfn.CEILING.MATH(SUM(I948:P948)*Q948)</f>
        <v/>
      </c>
      <c r="S948" s="173">
        <f>IF(S$3="YES",$R948*S$4/100,0)</f>
        <v/>
      </c>
      <c r="T948" s="173">
        <f>IF(T$3="YES",$R948*T$4/100,0)</f>
        <v/>
      </c>
      <c r="U948" s="173">
        <f>IF(U$3="YES",$R948*U$4/100,0)</f>
        <v/>
      </c>
      <c r="V948" s="173">
        <f>IF(V$3="YES",$R948*V$4/100,0)</f>
        <v/>
      </c>
      <c r="W948" s="173">
        <f>IF(W$3="YES",$R948*W$4/100,0)</f>
        <v/>
      </c>
      <c r="X948" s="173">
        <f>IF(X$3="YES",$R948*X$4/100,0)</f>
        <v/>
      </c>
      <c r="Y948" s="173">
        <f>IF(Y$3="YES",$R948*Y$4/100,0)</f>
        <v/>
      </c>
      <c r="Z948" s="173">
        <f>IF(Z$3="YES",$R948*Z$4/100,0)</f>
        <v/>
      </c>
      <c r="AA948" s="173">
        <f>IF(AA$3="YES",$R948*AA$4/100,0)</f>
        <v/>
      </c>
      <c r="AB948" s="173">
        <f>IF(AB$3="YES",$R948*AB$4/100,0)</f>
        <v/>
      </c>
      <c r="AC948" s="173">
        <f>$R948*AC$4/100</f>
        <v/>
      </c>
      <c r="AD948" s="172">
        <f>SUM(S948:AC948)</f>
        <v/>
      </c>
      <c r="AE948" s="172">
        <f>R948+AD948</f>
        <v/>
      </c>
      <c r="AF948" s="172">
        <f>IF(E948="Make",AE948,AE948/2)</f>
        <v/>
      </c>
      <c r="AG948" s="172">
        <f>((AF948-MOD(AF948,8))/8)+(IF(MOD(AF948,8)=0,0,IF(MOD(AF948,8)&gt;4,1,0.5)))</f>
        <v/>
      </c>
      <c r="AH948" s="174" t="n">
        <v>0</v>
      </c>
      <c r="AI948" s="174" t="n">
        <v>0</v>
      </c>
      <c r="AJ948" s="175" t="n">
        <v>0</v>
      </c>
      <c r="AK948" s="47" t="n"/>
    </row>
    <row r="949" ht="15" customHeight="1">
      <c r="A949" s="83" t="n"/>
      <c r="B949" s="49" t="n"/>
      <c r="C949" s="49" t="n"/>
      <c r="D949" s="49" t="n"/>
      <c r="E949" s="43" t="n"/>
      <c r="F949" s="43" t="n"/>
      <c r="G949" s="44" t="n"/>
      <c r="H949" s="45" t="n"/>
      <c r="I949" s="171" t="n"/>
      <c r="J949" s="171" t="n"/>
      <c r="K949" s="171" t="n"/>
      <c r="L949" s="171" t="n"/>
      <c r="M949" s="171" t="n"/>
      <c r="N949" s="171" t="n"/>
      <c r="O949" s="171" t="n"/>
      <c r="P949" s="171" t="n"/>
      <c r="Q949" s="171" t="n"/>
      <c r="R949" s="172">
        <f>_xlfn.CEILING.MATH(SUM(I949:P949)*Q949)</f>
        <v/>
      </c>
      <c r="S949" s="173">
        <f>IF(S$3="YES",$R949*S$4/100,0)</f>
        <v/>
      </c>
      <c r="T949" s="173">
        <f>IF(T$3="YES",$R949*T$4/100,0)</f>
        <v/>
      </c>
      <c r="U949" s="173">
        <f>IF(U$3="YES",$R949*U$4/100,0)</f>
        <v/>
      </c>
      <c r="V949" s="173">
        <f>IF(V$3="YES",$R949*V$4/100,0)</f>
        <v/>
      </c>
      <c r="W949" s="173">
        <f>IF(W$3="YES",$R949*W$4/100,0)</f>
        <v/>
      </c>
      <c r="X949" s="173">
        <f>IF(X$3="YES",$R949*X$4/100,0)</f>
        <v/>
      </c>
      <c r="Y949" s="173">
        <f>IF(Y$3="YES",$R949*Y$4/100,0)</f>
        <v/>
      </c>
      <c r="Z949" s="173">
        <f>IF(Z$3="YES",$R949*Z$4/100,0)</f>
        <v/>
      </c>
      <c r="AA949" s="173">
        <f>IF(AA$3="YES",$R949*AA$4/100,0)</f>
        <v/>
      </c>
      <c r="AB949" s="173">
        <f>IF(AB$3="YES",$R949*AB$4/100,0)</f>
        <v/>
      </c>
      <c r="AC949" s="173">
        <f>$R949*AC$4/100</f>
        <v/>
      </c>
      <c r="AD949" s="172">
        <f>SUM(S949:AC949)</f>
        <v/>
      </c>
      <c r="AE949" s="172">
        <f>R949+AD949</f>
        <v/>
      </c>
      <c r="AF949" s="172">
        <f>IF(E949="Make",AE949,AE949/2)</f>
        <v/>
      </c>
      <c r="AG949" s="172">
        <f>((AF949-MOD(AF949,8))/8)+(IF(MOD(AF949,8)=0,0,IF(MOD(AF949,8)&gt;4,1,0.5)))</f>
        <v/>
      </c>
      <c r="AH949" s="174" t="n">
        <v>0</v>
      </c>
      <c r="AI949" s="174" t="n">
        <v>0</v>
      </c>
      <c r="AJ949" s="175" t="n">
        <v>0</v>
      </c>
      <c r="AK949" s="47" t="n"/>
    </row>
    <row r="950" ht="15" customHeight="1">
      <c r="A950" s="83" t="n"/>
      <c r="B950" s="49" t="n"/>
      <c r="C950" s="49" t="n"/>
      <c r="D950" s="49" t="n"/>
      <c r="E950" s="43" t="n"/>
      <c r="F950" s="43" t="n"/>
      <c r="G950" s="44" t="n"/>
      <c r="H950" s="45" t="n"/>
      <c r="I950" s="171" t="n"/>
      <c r="J950" s="171" t="n"/>
      <c r="K950" s="171" t="n"/>
      <c r="L950" s="171" t="n"/>
      <c r="M950" s="171" t="n"/>
      <c r="N950" s="171" t="n"/>
      <c r="O950" s="171" t="n"/>
      <c r="P950" s="171" t="n"/>
      <c r="Q950" s="171" t="n"/>
      <c r="R950" s="172">
        <f>_xlfn.CEILING.MATH(SUM(I950:P950)*Q950)</f>
        <v/>
      </c>
      <c r="S950" s="173">
        <f>IF(S$3="YES",$R950*S$4/100,0)</f>
        <v/>
      </c>
      <c r="T950" s="173">
        <f>IF(T$3="YES",$R950*T$4/100,0)</f>
        <v/>
      </c>
      <c r="U950" s="173">
        <f>IF(U$3="YES",$R950*U$4/100,0)</f>
        <v/>
      </c>
      <c r="V950" s="173">
        <f>IF(V$3="YES",$R950*V$4/100,0)</f>
        <v/>
      </c>
      <c r="W950" s="173">
        <f>IF(W$3="YES",$R950*W$4/100,0)</f>
        <v/>
      </c>
      <c r="X950" s="173">
        <f>IF(X$3="YES",$R950*X$4/100,0)</f>
        <v/>
      </c>
      <c r="Y950" s="173">
        <f>IF(Y$3="YES",$R950*Y$4/100,0)</f>
        <v/>
      </c>
      <c r="Z950" s="173">
        <f>IF(Z$3="YES",$R950*Z$4/100,0)</f>
        <v/>
      </c>
      <c r="AA950" s="173">
        <f>IF(AA$3="YES",$R950*AA$4/100,0)</f>
        <v/>
      </c>
      <c r="AB950" s="173">
        <f>IF(AB$3="YES",$R950*AB$4/100,0)</f>
        <v/>
      </c>
      <c r="AC950" s="173">
        <f>$R950*AC$4/100</f>
        <v/>
      </c>
      <c r="AD950" s="172">
        <f>SUM(S950:AC950)</f>
        <v/>
      </c>
      <c r="AE950" s="172">
        <f>R950+AD950</f>
        <v/>
      </c>
      <c r="AF950" s="172">
        <f>IF(E950="Make",AE950,AE950/2)</f>
        <v/>
      </c>
      <c r="AG950" s="172">
        <f>((AF950-MOD(AF950,8))/8)+(IF(MOD(AF950,8)=0,0,IF(MOD(AF950,8)&gt;4,1,0.5)))</f>
        <v/>
      </c>
      <c r="AH950" s="174" t="n">
        <v>0</v>
      </c>
      <c r="AI950" s="174" t="n">
        <v>0</v>
      </c>
      <c r="AJ950" s="175" t="n">
        <v>0</v>
      </c>
      <c r="AK950" s="47" t="n"/>
    </row>
    <row r="951" ht="15" customHeight="1">
      <c r="A951" s="83" t="n"/>
      <c r="B951" s="49" t="n"/>
      <c r="C951" s="49" t="n"/>
      <c r="D951" s="49" t="n"/>
      <c r="E951" s="43" t="n"/>
      <c r="F951" s="43" t="n"/>
      <c r="G951" s="44" t="n"/>
      <c r="H951" s="45" t="n"/>
      <c r="I951" s="171" t="n"/>
      <c r="J951" s="171" t="n"/>
      <c r="K951" s="171" t="n"/>
      <c r="L951" s="171" t="n"/>
      <c r="M951" s="171" t="n"/>
      <c r="N951" s="171" t="n"/>
      <c r="O951" s="171" t="n"/>
      <c r="P951" s="171" t="n"/>
      <c r="Q951" s="171" t="n"/>
      <c r="R951" s="172">
        <f>_xlfn.CEILING.MATH(SUM(I951:P951)*Q951)</f>
        <v/>
      </c>
      <c r="S951" s="173">
        <f>IF(S$3="YES",$R951*S$4/100,0)</f>
        <v/>
      </c>
      <c r="T951" s="173">
        <f>IF(T$3="YES",$R951*T$4/100,0)</f>
        <v/>
      </c>
      <c r="U951" s="173">
        <f>IF(U$3="YES",$R951*U$4/100,0)</f>
        <v/>
      </c>
      <c r="V951" s="173">
        <f>IF(V$3="YES",$R951*V$4/100,0)</f>
        <v/>
      </c>
      <c r="W951" s="173">
        <f>IF(W$3="YES",$R951*W$4/100,0)</f>
        <v/>
      </c>
      <c r="X951" s="173">
        <f>IF(X$3="YES",$R951*X$4/100,0)</f>
        <v/>
      </c>
      <c r="Y951" s="173">
        <f>IF(Y$3="YES",$R951*Y$4/100,0)</f>
        <v/>
      </c>
      <c r="Z951" s="173">
        <f>IF(Z$3="YES",$R951*Z$4/100,0)</f>
        <v/>
      </c>
      <c r="AA951" s="173">
        <f>IF(AA$3="YES",$R951*AA$4/100,0)</f>
        <v/>
      </c>
      <c r="AB951" s="173">
        <f>IF(AB$3="YES",$R951*AB$4/100,0)</f>
        <v/>
      </c>
      <c r="AC951" s="173">
        <f>$R951*AC$4/100</f>
        <v/>
      </c>
      <c r="AD951" s="172">
        <f>SUM(S951:AC951)</f>
        <v/>
      </c>
      <c r="AE951" s="172">
        <f>R951+AD951</f>
        <v/>
      </c>
      <c r="AF951" s="172">
        <f>IF(E951="Make",AE951,AE951/2)</f>
        <v/>
      </c>
      <c r="AG951" s="172">
        <f>((AF951-MOD(AF951,8))/8)+(IF(MOD(AF951,8)=0,0,IF(MOD(AF951,8)&gt;4,1,0.5)))</f>
        <v/>
      </c>
      <c r="AH951" s="174" t="n">
        <v>0</v>
      </c>
      <c r="AI951" s="174" t="n">
        <v>0</v>
      </c>
      <c r="AJ951" s="175" t="n">
        <v>0</v>
      </c>
      <c r="AK951" s="47" t="n"/>
    </row>
    <row r="952" ht="15" customHeight="1">
      <c r="A952" s="83" t="n"/>
      <c r="B952" s="49" t="n"/>
      <c r="C952" s="49" t="n"/>
      <c r="D952" s="49" t="n"/>
      <c r="E952" s="43" t="n"/>
      <c r="F952" s="43" t="n"/>
      <c r="G952" s="44" t="n"/>
      <c r="H952" s="45" t="n"/>
      <c r="I952" s="171" t="n"/>
      <c r="J952" s="171" t="n"/>
      <c r="K952" s="171" t="n"/>
      <c r="L952" s="171" t="n"/>
      <c r="M952" s="171" t="n"/>
      <c r="N952" s="171" t="n"/>
      <c r="O952" s="171" t="n"/>
      <c r="P952" s="171" t="n"/>
      <c r="Q952" s="171" t="n"/>
      <c r="R952" s="172">
        <f>_xlfn.CEILING.MATH(SUM(I952:P952)*Q952)</f>
        <v/>
      </c>
      <c r="S952" s="173">
        <f>IF(S$3="YES",$R952*S$4/100,0)</f>
        <v/>
      </c>
      <c r="T952" s="173">
        <f>IF(T$3="YES",$R952*T$4/100,0)</f>
        <v/>
      </c>
      <c r="U952" s="173">
        <f>IF(U$3="YES",$R952*U$4/100,0)</f>
        <v/>
      </c>
      <c r="V952" s="173">
        <f>IF(V$3="YES",$R952*V$4/100,0)</f>
        <v/>
      </c>
      <c r="W952" s="173">
        <f>IF(W$3="YES",$R952*W$4/100,0)</f>
        <v/>
      </c>
      <c r="X952" s="173">
        <f>IF(X$3="YES",$R952*X$4/100,0)</f>
        <v/>
      </c>
      <c r="Y952" s="173">
        <f>IF(Y$3="YES",$R952*Y$4/100,0)</f>
        <v/>
      </c>
      <c r="Z952" s="173">
        <f>IF(Z$3="YES",$R952*Z$4/100,0)</f>
        <v/>
      </c>
      <c r="AA952" s="173">
        <f>IF(AA$3="YES",$R952*AA$4/100,0)</f>
        <v/>
      </c>
      <c r="AB952" s="173">
        <f>IF(AB$3="YES",$R952*AB$4/100,0)</f>
        <v/>
      </c>
      <c r="AC952" s="173">
        <f>$R952*AC$4/100</f>
        <v/>
      </c>
      <c r="AD952" s="172">
        <f>SUM(S952:AC952)</f>
        <v/>
      </c>
      <c r="AE952" s="172">
        <f>R952+AD952</f>
        <v/>
      </c>
      <c r="AF952" s="172">
        <f>IF(E952="Make",AE952,AE952/2)</f>
        <v/>
      </c>
      <c r="AG952" s="172">
        <f>((AF952-MOD(AF952,8))/8)+(IF(MOD(AF952,8)=0,0,IF(MOD(AF952,8)&gt;4,1,0.5)))</f>
        <v/>
      </c>
      <c r="AH952" s="174" t="n">
        <v>0</v>
      </c>
      <c r="AI952" s="174" t="n">
        <v>0</v>
      </c>
      <c r="AJ952" s="175" t="n">
        <v>0</v>
      </c>
      <c r="AK952" s="47" t="n"/>
    </row>
    <row r="953" ht="15" customHeight="1">
      <c r="A953" s="83" t="n"/>
      <c r="B953" s="49" t="n"/>
      <c r="C953" s="49" t="n"/>
      <c r="D953" s="49" t="n"/>
      <c r="E953" s="43" t="n"/>
      <c r="F953" s="43" t="n"/>
      <c r="G953" s="44" t="n"/>
      <c r="H953" s="45" t="n"/>
      <c r="I953" s="171" t="n"/>
      <c r="J953" s="171" t="n"/>
      <c r="K953" s="171" t="n"/>
      <c r="L953" s="171" t="n"/>
      <c r="M953" s="171" t="n"/>
      <c r="N953" s="171" t="n"/>
      <c r="O953" s="171" t="n"/>
      <c r="P953" s="171" t="n"/>
      <c r="Q953" s="171" t="n"/>
      <c r="R953" s="172">
        <f>_xlfn.CEILING.MATH(SUM(I953:P953)*Q953)</f>
        <v/>
      </c>
      <c r="S953" s="173">
        <f>IF(S$3="YES",$R953*S$4/100,0)</f>
        <v/>
      </c>
      <c r="T953" s="173">
        <f>IF(T$3="YES",$R953*T$4/100,0)</f>
        <v/>
      </c>
      <c r="U953" s="173">
        <f>IF(U$3="YES",$R953*U$4/100,0)</f>
        <v/>
      </c>
      <c r="V953" s="173">
        <f>IF(V$3="YES",$R953*V$4/100,0)</f>
        <v/>
      </c>
      <c r="W953" s="173">
        <f>IF(W$3="YES",$R953*W$4/100,0)</f>
        <v/>
      </c>
      <c r="X953" s="173">
        <f>IF(X$3="YES",$R953*X$4/100,0)</f>
        <v/>
      </c>
      <c r="Y953" s="173">
        <f>IF(Y$3="YES",$R953*Y$4/100,0)</f>
        <v/>
      </c>
      <c r="Z953" s="173">
        <f>IF(Z$3="YES",$R953*Z$4/100,0)</f>
        <v/>
      </c>
      <c r="AA953" s="173">
        <f>IF(AA$3="YES",$R953*AA$4/100,0)</f>
        <v/>
      </c>
      <c r="AB953" s="173">
        <f>IF(AB$3="YES",$R953*AB$4/100,0)</f>
        <v/>
      </c>
      <c r="AC953" s="173">
        <f>$R953*AC$4/100</f>
        <v/>
      </c>
      <c r="AD953" s="172">
        <f>SUM(S953:AC953)</f>
        <v/>
      </c>
      <c r="AE953" s="172">
        <f>R953+AD953</f>
        <v/>
      </c>
      <c r="AF953" s="172">
        <f>IF(E953="Make",AE953,AE953/2)</f>
        <v/>
      </c>
      <c r="AG953" s="172">
        <f>((AF953-MOD(AF953,8))/8)+(IF(MOD(AF953,8)=0,0,IF(MOD(AF953,8)&gt;4,1,0.5)))</f>
        <v/>
      </c>
      <c r="AH953" s="174" t="n">
        <v>0</v>
      </c>
      <c r="AI953" s="174" t="n">
        <v>0</v>
      </c>
      <c r="AJ953" s="175" t="n">
        <v>0</v>
      </c>
      <c r="AK953" s="47" t="n"/>
    </row>
    <row r="954" ht="15" customHeight="1">
      <c r="A954" s="83" t="n"/>
      <c r="B954" s="49" t="n"/>
      <c r="C954" s="49" t="n"/>
      <c r="D954" s="49" t="n"/>
      <c r="E954" s="43" t="n"/>
      <c r="F954" s="43" t="n"/>
      <c r="G954" s="44" t="n"/>
      <c r="H954" s="45" t="n"/>
      <c r="I954" s="171" t="n"/>
      <c r="J954" s="171" t="n"/>
      <c r="K954" s="171" t="n"/>
      <c r="L954" s="171" t="n"/>
      <c r="M954" s="171" t="n"/>
      <c r="N954" s="171" t="n"/>
      <c r="O954" s="171" t="n"/>
      <c r="P954" s="171" t="n"/>
      <c r="Q954" s="171" t="n"/>
      <c r="R954" s="172">
        <f>_xlfn.CEILING.MATH(SUM(I954:P954)*Q954)</f>
        <v/>
      </c>
      <c r="S954" s="173">
        <f>IF(S$3="YES",$R954*S$4/100,0)</f>
        <v/>
      </c>
      <c r="T954" s="173">
        <f>IF(T$3="YES",$R954*T$4/100,0)</f>
        <v/>
      </c>
      <c r="U954" s="173">
        <f>IF(U$3="YES",$R954*U$4/100,0)</f>
        <v/>
      </c>
      <c r="V954" s="173">
        <f>IF(V$3="YES",$R954*V$4/100,0)</f>
        <v/>
      </c>
      <c r="W954" s="173">
        <f>IF(W$3="YES",$R954*W$4/100,0)</f>
        <v/>
      </c>
      <c r="X954" s="173">
        <f>IF(X$3="YES",$R954*X$4/100,0)</f>
        <v/>
      </c>
      <c r="Y954" s="173">
        <f>IF(Y$3="YES",$R954*Y$4/100,0)</f>
        <v/>
      </c>
      <c r="Z954" s="173">
        <f>IF(Z$3="YES",$R954*Z$4/100,0)</f>
        <v/>
      </c>
      <c r="AA954" s="173">
        <f>IF(AA$3="YES",$R954*AA$4/100,0)</f>
        <v/>
      </c>
      <c r="AB954" s="173">
        <f>IF(AB$3="YES",$R954*AB$4/100,0)</f>
        <v/>
      </c>
      <c r="AC954" s="173">
        <f>$R954*AC$4/100</f>
        <v/>
      </c>
      <c r="AD954" s="172">
        <f>SUM(S954:AC954)</f>
        <v/>
      </c>
      <c r="AE954" s="172">
        <f>R954+AD954</f>
        <v/>
      </c>
      <c r="AF954" s="172">
        <f>IF(E954="Make",AE954,AE954/2)</f>
        <v/>
      </c>
      <c r="AG954" s="172">
        <f>((AF954-MOD(AF954,8))/8)+(IF(MOD(AF954,8)=0,0,IF(MOD(AF954,8)&gt;4,1,0.5)))</f>
        <v/>
      </c>
      <c r="AH954" s="174" t="n">
        <v>0</v>
      </c>
      <c r="AI954" s="174" t="n">
        <v>0</v>
      </c>
      <c r="AJ954" s="175" t="n">
        <v>0</v>
      </c>
      <c r="AK954" s="47" t="n"/>
    </row>
    <row r="955" ht="15" customHeight="1">
      <c r="A955" s="83" t="n"/>
      <c r="B955" s="49" t="n"/>
      <c r="C955" s="49" t="n"/>
      <c r="D955" s="49" t="n"/>
      <c r="E955" s="43" t="n"/>
      <c r="F955" s="43" t="n"/>
      <c r="G955" s="44" t="n"/>
      <c r="H955" s="45" t="n"/>
      <c r="I955" s="171" t="n"/>
      <c r="J955" s="171" t="n"/>
      <c r="K955" s="171" t="n"/>
      <c r="L955" s="171" t="n"/>
      <c r="M955" s="171" t="n"/>
      <c r="N955" s="171" t="n"/>
      <c r="O955" s="171" t="n"/>
      <c r="P955" s="171" t="n"/>
      <c r="Q955" s="171" t="n"/>
      <c r="R955" s="172">
        <f>_xlfn.CEILING.MATH(SUM(I955:P955)*Q955)</f>
        <v/>
      </c>
      <c r="S955" s="173">
        <f>IF(S$3="YES",$R955*S$4/100,0)</f>
        <v/>
      </c>
      <c r="T955" s="173">
        <f>IF(T$3="YES",$R955*T$4/100,0)</f>
        <v/>
      </c>
      <c r="U955" s="173">
        <f>IF(U$3="YES",$R955*U$4/100,0)</f>
        <v/>
      </c>
      <c r="V955" s="173">
        <f>IF(V$3="YES",$R955*V$4/100,0)</f>
        <v/>
      </c>
      <c r="W955" s="173">
        <f>IF(W$3="YES",$R955*W$4/100,0)</f>
        <v/>
      </c>
      <c r="X955" s="173">
        <f>IF(X$3="YES",$R955*X$4/100,0)</f>
        <v/>
      </c>
      <c r="Y955" s="173">
        <f>IF(Y$3="YES",$R955*Y$4/100,0)</f>
        <v/>
      </c>
      <c r="Z955" s="173">
        <f>IF(Z$3="YES",$R955*Z$4/100,0)</f>
        <v/>
      </c>
      <c r="AA955" s="173">
        <f>IF(AA$3="YES",$R955*AA$4/100,0)</f>
        <v/>
      </c>
      <c r="AB955" s="173">
        <f>IF(AB$3="YES",$R955*AB$4/100,0)</f>
        <v/>
      </c>
      <c r="AC955" s="173">
        <f>$R955*AC$4/100</f>
        <v/>
      </c>
      <c r="AD955" s="172">
        <f>SUM(S955:AC955)</f>
        <v/>
      </c>
      <c r="AE955" s="172">
        <f>R955+AD955</f>
        <v/>
      </c>
      <c r="AF955" s="172">
        <f>IF(E955="Make",AE955,AE955/2)</f>
        <v/>
      </c>
      <c r="AG955" s="172">
        <f>((AF955-MOD(AF955,8))/8)+(IF(MOD(AF955,8)=0,0,IF(MOD(AF955,8)&gt;4,1,0.5)))</f>
        <v/>
      </c>
      <c r="AH955" s="174" t="n">
        <v>0</v>
      </c>
      <c r="AI955" s="174" t="n">
        <v>0</v>
      </c>
      <c r="AJ955" s="175" t="n">
        <v>0</v>
      </c>
      <c r="AK955" s="47" t="n"/>
    </row>
    <row r="956" ht="15" customHeight="1">
      <c r="A956" s="83" t="n"/>
      <c r="B956" s="49" t="n"/>
      <c r="C956" s="49" t="n"/>
      <c r="D956" s="49" t="n"/>
      <c r="E956" s="43" t="n"/>
      <c r="F956" s="43" t="n"/>
      <c r="G956" s="44" t="n"/>
      <c r="H956" s="45" t="n"/>
      <c r="I956" s="171" t="n"/>
      <c r="J956" s="171" t="n"/>
      <c r="K956" s="171" t="n"/>
      <c r="L956" s="171" t="n"/>
      <c r="M956" s="171" t="n"/>
      <c r="N956" s="171" t="n"/>
      <c r="O956" s="171" t="n"/>
      <c r="P956" s="171" t="n"/>
      <c r="Q956" s="171" t="n"/>
      <c r="R956" s="172">
        <f>_xlfn.CEILING.MATH(SUM(I956:P956)*Q956)</f>
        <v/>
      </c>
      <c r="S956" s="173">
        <f>IF(S$3="YES",$R956*S$4/100,0)</f>
        <v/>
      </c>
      <c r="T956" s="173">
        <f>IF(T$3="YES",$R956*T$4/100,0)</f>
        <v/>
      </c>
      <c r="U956" s="173">
        <f>IF(U$3="YES",$R956*U$4/100,0)</f>
        <v/>
      </c>
      <c r="V956" s="173">
        <f>IF(V$3="YES",$R956*V$4/100,0)</f>
        <v/>
      </c>
      <c r="W956" s="173">
        <f>IF(W$3="YES",$R956*W$4/100,0)</f>
        <v/>
      </c>
      <c r="X956" s="173">
        <f>IF(X$3="YES",$R956*X$4/100,0)</f>
        <v/>
      </c>
      <c r="Y956" s="173">
        <f>IF(Y$3="YES",$R956*Y$4/100,0)</f>
        <v/>
      </c>
      <c r="Z956" s="173">
        <f>IF(Z$3="YES",$R956*Z$4/100,0)</f>
        <v/>
      </c>
      <c r="AA956" s="173">
        <f>IF(AA$3="YES",$R956*AA$4/100,0)</f>
        <v/>
      </c>
      <c r="AB956" s="173">
        <f>IF(AB$3="YES",$R956*AB$4/100,0)</f>
        <v/>
      </c>
      <c r="AC956" s="173">
        <f>$R956*AC$4/100</f>
        <v/>
      </c>
      <c r="AD956" s="172">
        <f>SUM(S956:AC956)</f>
        <v/>
      </c>
      <c r="AE956" s="172">
        <f>R956+AD956</f>
        <v/>
      </c>
      <c r="AF956" s="172">
        <f>IF(E956="Make",AE956,AE956/2)</f>
        <v/>
      </c>
      <c r="AG956" s="172">
        <f>((AF956-MOD(AF956,8))/8)+(IF(MOD(AF956,8)=0,0,IF(MOD(AF956,8)&gt;4,1,0.5)))</f>
        <v/>
      </c>
      <c r="AH956" s="174" t="n">
        <v>0</v>
      </c>
      <c r="AI956" s="174" t="n">
        <v>0</v>
      </c>
      <c r="AJ956" s="175" t="n">
        <v>0</v>
      </c>
      <c r="AK956" s="47" t="n"/>
    </row>
    <row r="957" ht="15" customHeight="1">
      <c r="A957" s="83" t="n"/>
      <c r="B957" s="49" t="n"/>
      <c r="C957" s="49" t="n"/>
      <c r="D957" s="49" t="n"/>
      <c r="E957" s="43" t="n"/>
      <c r="F957" s="43" t="n"/>
      <c r="G957" s="44" t="n"/>
      <c r="H957" s="45" t="n"/>
      <c r="I957" s="171" t="n"/>
      <c r="J957" s="171" t="n"/>
      <c r="K957" s="171" t="n"/>
      <c r="L957" s="171" t="n"/>
      <c r="M957" s="171" t="n"/>
      <c r="N957" s="171" t="n"/>
      <c r="O957" s="171" t="n"/>
      <c r="P957" s="171" t="n"/>
      <c r="Q957" s="171" t="n"/>
      <c r="R957" s="172">
        <f>_xlfn.CEILING.MATH(SUM(I957:P957)*Q957)</f>
        <v/>
      </c>
      <c r="S957" s="173">
        <f>IF(S$3="YES",$R957*S$4/100,0)</f>
        <v/>
      </c>
      <c r="T957" s="173">
        <f>IF(T$3="YES",$R957*T$4/100,0)</f>
        <v/>
      </c>
      <c r="U957" s="173">
        <f>IF(U$3="YES",$R957*U$4/100,0)</f>
        <v/>
      </c>
      <c r="V957" s="173">
        <f>IF(V$3="YES",$R957*V$4/100,0)</f>
        <v/>
      </c>
      <c r="W957" s="173">
        <f>IF(W$3="YES",$R957*W$4/100,0)</f>
        <v/>
      </c>
      <c r="X957" s="173">
        <f>IF(X$3="YES",$R957*X$4/100,0)</f>
        <v/>
      </c>
      <c r="Y957" s="173">
        <f>IF(Y$3="YES",$R957*Y$4/100,0)</f>
        <v/>
      </c>
      <c r="Z957" s="173">
        <f>IF(Z$3="YES",$R957*Z$4/100,0)</f>
        <v/>
      </c>
      <c r="AA957" s="173">
        <f>IF(AA$3="YES",$R957*AA$4/100,0)</f>
        <v/>
      </c>
      <c r="AB957" s="173">
        <f>IF(AB$3="YES",$R957*AB$4/100,0)</f>
        <v/>
      </c>
      <c r="AC957" s="173">
        <f>$R957*AC$4/100</f>
        <v/>
      </c>
      <c r="AD957" s="172">
        <f>SUM(S957:AC957)</f>
        <v/>
      </c>
      <c r="AE957" s="172">
        <f>R957+AD957</f>
        <v/>
      </c>
      <c r="AF957" s="172">
        <f>IF(E957="Make",AE957,AE957/2)</f>
        <v/>
      </c>
      <c r="AG957" s="172">
        <f>((AF957-MOD(AF957,8))/8)+(IF(MOD(AF957,8)=0,0,IF(MOD(AF957,8)&gt;4,1,0.5)))</f>
        <v/>
      </c>
      <c r="AH957" s="174" t="n">
        <v>0</v>
      </c>
      <c r="AI957" s="174" t="n">
        <v>0</v>
      </c>
      <c r="AJ957" s="175" t="n">
        <v>0</v>
      </c>
      <c r="AK957" s="47" t="n"/>
    </row>
    <row r="958" ht="15" customHeight="1">
      <c r="A958" s="83" t="n"/>
      <c r="B958" s="49" t="n"/>
      <c r="C958" s="49" t="n"/>
      <c r="D958" s="49" t="n"/>
      <c r="E958" s="43" t="n"/>
      <c r="F958" s="43" t="n"/>
      <c r="G958" s="44" t="n"/>
      <c r="H958" s="45" t="n"/>
      <c r="I958" s="171" t="n"/>
      <c r="J958" s="171" t="n"/>
      <c r="K958" s="171" t="n"/>
      <c r="L958" s="171" t="n"/>
      <c r="M958" s="171" t="n"/>
      <c r="N958" s="171" t="n"/>
      <c r="O958" s="171" t="n"/>
      <c r="P958" s="171" t="n"/>
      <c r="Q958" s="171" t="n"/>
      <c r="R958" s="172">
        <f>_xlfn.CEILING.MATH(SUM(I958:P958)*Q958)</f>
        <v/>
      </c>
      <c r="S958" s="173">
        <f>IF(S$3="YES",$R958*S$4/100,0)</f>
        <v/>
      </c>
      <c r="T958" s="173">
        <f>IF(T$3="YES",$R958*T$4/100,0)</f>
        <v/>
      </c>
      <c r="U958" s="173">
        <f>IF(U$3="YES",$R958*U$4/100,0)</f>
        <v/>
      </c>
      <c r="V958" s="173">
        <f>IF(V$3="YES",$R958*V$4/100,0)</f>
        <v/>
      </c>
      <c r="W958" s="173">
        <f>IF(W$3="YES",$R958*W$4/100,0)</f>
        <v/>
      </c>
      <c r="X958" s="173">
        <f>IF(X$3="YES",$R958*X$4/100,0)</f>
        <v/>
      </c>
      <c r="Y958" s="173">
        <f>IF(Y$3="YES",$R958*Y$4/100,0)</f>
        <v/>
      </c>
      <c r="Z958" s="173">
        <f>IF(Z$3="YES",$R958*Z$4/100,0)</f>
        <v/>
      </c>
      <c r="AA958" s="173">
        <f>IF(AA$3="YES",$R958*AA$4/100,0)</f>
        <v/>
      </c>
      <c r="AB958" s="173">
        <f>IF(AB$3="YES",$R958*AB$4/100,0)</f>
        <v/>
      </c>
      <c r="AC958" s="173">
        <f>$R958*AC$4/100</f>
        <v/>
      </c>
      <c r="AD958" s="172">
        <f>SUM(S958:AC958)</f>
        <v/>
      </c>
      <c r="AE958" s="172">
        <f>R958+AD958</f>
        <v/>
      </c>
      <c r="AF958" s="172">
        <f>IF(E958="Make",AE958,AE958/2)</f>
        <v/>
      </c>
      <c r="AG958" s="172">
        <f>((AF958-MOD(AF958,8))/8)+(IF(MOD(AF958,8)=0,0,IF(MOD(AF958,8)&gt;4,1,0.5)))</f>
        <v/>
      </c>
      <c r="AH958" s="174" t="n">
        <v>0</v>
      </c>
      <c r="AI958" s="174" t="n">
        <v>0</v>
      </c>
      <c r="AJ958" s="175" t="n">
        <v>0</v>
      </c>
      <c r="AK958" s="47" t="n"/>
    </row>
    <row r="959" ht="15" customHeight="1">
      <c r="A959" s="83" t="n"/>
      <c r="B959" s="49" t="n"/>
      <c r="C959" s="49" t="n"/>
      <c r="D959" s="49" t="n"/>
      <c r="E959" s="43" t="n"/>
      <c r="F959" s="43" t="n"/>
      <c r="G959" s="44" t="n"/>
      <c r="H959" s="45" t="n"/>
      <c r="I959" s="171" t="n"/>
      <c r="J959" s="171" t="n"/>
      <c r="K959" s="171" t="n"/>
      <c r="L959" s="171" t="n"/>
      <c r="M959" s="171" t="n"/>
      <c r="N959" s="171" t="n"/>
      <c r="O959" s="171" t="n"/>
      <c r="P959" s="171" t="n"/>
      <c r="Q959" s="171" t="n"/>
      <c r="R959" s="172">
        <f>_xlfn.CEILING.MATH(SUM(I959:P959)*Q959)</f>
        <v/>
      </c>
      <c r="S959" s="173">
        <f>IF(S$3="YES",$R959*S$4/100,0)</f>
        <v/>
      </c>
      <c r="T959" s="173">
        <f>IF(T$3="YES",$R959*T$4/100,0)</f>
        <v/>
      </c>
      <c r="U959" s="173">
        <f>IF(U$3="YES",$R959*U$4/100,0)</f>
        <v/>
      </c>
      <c r="V959" s="173">
        <f>IF(V$3="YES",$R959*V$4/100,0)</f>
        <v/>
      </c>
      <c r="W959" s="173">
        <f>IF(W$3="YES",$R959*W$4/100,0)</f>
        <v/>
      </c>
      <c r="X959" s="173">
        <f>IF(X$3="YES",$R959*X$4/100,0)</f>
        <v/>
      </c>
      <c r="Y959" s="173">
        <f>IF(Y$3="YES",$R959*Y$4/100,0)</f>
        <v/>
      </c>
      <c r="Z959" s="173">
        <f>IF(Z$3="YES",$R959*Z$4/100,0)</f>
        <v/>
      </c>
      <c r="AA959" s="173">
        <f>IF(AA$3="YES",$R959*AA$4/100,0)</f>
        <v/>
      </c>
      <c r="AB959" s="173">
        <f>IF(AB$3="YES",$R959*AB$4/100,0)</f>
        <v/>
      </c>
      <c r="AC959" s="173">
        <f>$R959*AC$4/100</f>
        <v/>
      </c>
      <c r="AD959" s="172">
        <f>SUM(S959:AC959)</f>
        <v/>
      </c>
      <c r="AE959" s="172">
        <f>R959+AD959</f>
        <v/>
      </c>
      <c r="AF959" s="172">
        <f>IF(E959="Make",AE959,AE959/2)</f>
        <v/>
      </c>
      <c r="AG959" s="172">
        <f>((AF959-MOD(AF959,8))/8)+(IF(MOD(AF959,8)=0,0,IF(MOD(AF959,8)&gt;4,1,0.5)))</f>
        <v/>
      </c>
      <c r="AH959" s="174" t="n">
        <v>0</v>
      </c>
      <c r="AI959" s="174" t="n">
        <v>0</v>
      </c>
      <c r="AJ959" s="175" t="n">
        <v>0</v>
      </c>
      <c r="AK959" s="47" t="n"/>
    </row>
    <row r="960" ht="15" customHeight="1">
      <c r="A960" s="83" t="n"/>
      <c r="B960" s="49" t="n"/>
      <c r="C960" s="49" t="n"/>
      <c r="D960" s="49" t="n"/>
      <c r="E960" s="43" t="n"/>
      <c r="F960" s="43" t="n"/>
      <c r="G960" s="44" t="n"/>
      <c r="H960" s="45" t="n"/>
      <c r="I960" s="171" t="n"/>
      <c r="J960" s="171" t="n"/>
      <c r="K960" s="171" t="n"/>
      <c r="L960" s="171" t="n"/>
      <c r="M960" s="171" t="n"/>
      <c r="N960" s="171" t="n"/>
      <c r="O960" s="171" t="n"/>
      <c r="P960" s="171" t="n"/>
      <c r="Q960" s="171" t="n"/>
      <c r="R960" s="172">
        <f>_xlfn.CEILING.MATH(SUM(I960:P960)*Q960)</f>
        <v/>
      </c>
      <c r="S960" s="173">
        <f>IF(S$3="YES",$R960*S$4/100,0)</f>
        <v/>
      </c>
      <c r="T960" s="173">
        <f>IF(T$3="YES",$R960*T$4/100,0)</f>
        <v/>
      </c>
      <c r="U960" s="173">
        <f>IF(U$3="YES",$R960*U$4/100,0)</f>
        <v/>
      </c>
      <c r="V960" s="173">
        <f>IF(V$3="YES",$R960*V$4/100,0)</f>
        <v/>
      </c>
      <c r="W960" s="173">
        <f>IF(W$3="YES",$R960*W$4/100,0)</f>
        <v/>
      </c>
      <c r="X960" s="173">
        <f>IF(X$3="YES",$R960*X$4/100,0)</f>
        <v/>
      </c>
      <c r="Y960" s="173">
        <f>IF(Y$3="YES",$R960*Y$4/100,0)</f>
        <v/>
      </c>
      <c r="Z960" s="173">
        <f>IF(Z$3="YES",$R960*Z$4/100,0)</f>
        <v/>
      </c>
      <c r="AA960" s="173">
        <f>IF(AA$3="YES",$R960*AA$4/100,0)</f>
        <v/>
      </c>
      <c r="AB960" s="173">
        <f>IF(AB$3="YES",$R960*AB$4/100,0)</f>
        <v/>
      </c>
      <c r="AC960" s="173">
        <f>$R960*AC$4/100</f>
        <v/>
      </c>
      <c r="AD960" s="172">
        <f>SUM(S960:AC960)</f>
        <v/>
      </c>
      <c r="AE960" s="172">
        <f>R960+AD960</f>
        <v/>
      </c>
      <c r="AF960" s="172">
        <f>IF(E960="Make",AE960,AE960/2)</f>
        <v/>
      </c>
      <c r="AG960" s="172">
        <f>((AF960-MOD(AF960,8))/8)+(IF(MOD(AF960,8)=0,0,IF(MOD(AF960,8)&gt;4,1,0.5)))</f>
        <v/>
      </c>
      <c r="AH960" s="174" t="n">
        <v>0</v>
      </c>
      <c r="AI960" s="174" t="n">
        <v>0</v>
      </c>
      <c r="AJ960" s="175" t="n">
        <v>0</v>
      </c>
      <c r="AK960" s="47" t="n"/>
    </row>
    <row r="961" ht="15" customHeight="1">
      <c r="A961" s="83" t="n"/>
      <c r="B961" s="49" t="n"/>
      <c r="C961" s="49" t="n"/>
      <c r="D961" s="49" t="n"/>
      <c r="E961" s="43" t="n"/>
      <c r="F961" s="43" t="n"/>
      <c r="G961" s="44" t="n"/>
      <c r="H961" s="45" t="n"/>
      <c r="I961" s="171" t="n"/>
      <c r="J961" s="171" t="n"/>
      <c r="K961" s="171" t="n"/>
      <c r="L961" s="171" t="n"/>
      <c r="M961" s="171" t="n"/>
      <c r="N961" s="171" t="n"/>
      <c r="O961" s="171" t="n"/>
      <c r="P961" s="171" t="n"/>
      <c r="Q961" s="171" t="n"/>
      <c r="R961" s="172">
        <f>_xlfn.CEILING.MATH(SUM(I961:P961)*Q961)</f>
        <v/>
      </c>
      <c r="S961" s="173">
        <f>IF(S$3="YES",$R961*S$4/100,0)</f>
        <v/>
      </c>
      <c r="T961" s="173">
        <f>IF(T$3="YES",$R961*T$4/100,0)</f>
        <v/>
      </c>
      <c r="U961" s="173">
        <f>IF(U$3="YES",$R961*U$4/100,0)</f>
        <v/>
      </c>
      <c r="V961" s="173">
        <f>IF(V$3="YES",$R961*V$4/100,0)</f>
        <v/>
      </c>
      <c r="W961" s="173">
        <f>IF(W$3="YES",$R961*W$4/100,0)</f>
        <v/>
      </c>
      <c r="X961" s="173">
        <f>IF(X$3="YES",$R961*X$4/100,0)</f>
        <v/>
      </c>
      <c r="Y961" s="173">
        <f>IF(Y$3="YES",$R961*Y$4/100,0)</f>
        <v/>
      </c>
      <c r="Z961" s="173">
        <f>IF(Z$3="YES",$R961*Z$4/100,0)</f>
        <v/>
      </c>
      <c r="AA961" s="173">
        <f>IF(AA$3="YES",$R961*AA$4/100,0)</f>
        <v/>
      </c>
      <c r="AB961" s="173">
        <f>IF(AB$3="YES",$R961*AB$4/100,0)</f>
        <v/>
      </c>
      <c r="AC961" s="173">
        <f>$R961*AC$4/100</f>
        <v/>
      </c>
      <c r="AD961" s="172">
        <f>SUM(S961:AC961)</f>
        <v/>
      </c>
      <c r="AE961" s="172">
        <f>R961+AD961</f>
        <v/>
      </c>
      <c r="AF961" s="172">
        <f>IF(E961="Make",AE961,AE961/2)</f>
        <v/>
      </c>
      <c r="AG961" s="172">
        <f>((AF961-MOD(AF961,8))/8)+(IF(MOD(AF961,8)=0,0,IF(MOD(AF961,8)&gt;4,1,0.5)))</f>
        <v/>
      </c>
      <c r="AH961" s="174" t="n">
        <v>0</v>
      </c>
      <c r="AI961" s="174" t="n">
        <v>0</v>
      </c>
      <c r="AJ961" s="175" t="n">
        <v>0</v>
      </c>
      <c r="AK961" s="47" t="n"/>
    </row>
    <row r="962" ht="15" customHeight="1">
      <c r="A962" s="83" t="n"/>
      <c r="B962" s="49" t="n"/>
      <c r="C962" s="49" t="n"/>
      <c r="D962" s="49" t="n"/>
      <c r="E962" s="43" t="n"/>
      <c r="F962" s="43" t="n"/>
      <c r="G962" s="44" t="n"/>
      <c r="H962" s="45" t="n"/>
      <c r="I962" s="171" t="n"/>
      <c r="J962" s="171" t="n"/>
      <c r="K962" s="171" t="n"/>
      <c r="L962" s="171" t="n"/>
      <c r="M962" s="171" t="n"/>
      <c r="N962" s="171" t="n"/>
      <c r="O962" s="171" t="n"/>
      <c r="P962" s="171" t="n"/>
      <c r="Q962" s="171" t="n"/>
      <c r="R962" s="172">
        <f>_xlfn.CEILING.MATH(SUM(I962:P962)*Q962)</f>
        <v/>
      </c>
      <c r="S962" s="173">
        <f>IF(S$3="YES",$R962*S$4/100,0)</f>
        <v/>
      </c>
      <c r="T962" s="173">
        <f>IF(T$3="YES",$R962*T$4/100,0)</f>
        <v/>
      </c>
      <c r="U962" s="173">
        <f>IF(U$3="YES",$R962*U$4/100,0)</f>
        <v/>
      </c>
      <c r="V962" s="173">
        <f>IF(V$3="YES",$R962*V$4/100,0)</f>
        <v/>
      </c>
      <c r="W962" s="173">
        <f>IF(W$3="YES",$R962*W$4/100,0)</f>
        <v/>
      </c>
      <c r="X962" s="173">
        <f>IF(X$3="YES",$R962*X$4/100,0)</f>
        <v/>
      </c>
      <c r="Y962" s="173">
        <f>IF(Y$3="YES",$R962*Y$4/100,0)</f>
        <v/>
      </c>
      <c r="Z962" s="173">
        <f>IF(Z$3="YES",$R962*Z$4/100,0)</f>
        <v/>
      </c>
      <c r="AA962" s="173">
        <f>IF(AA$3="YES",$R962*AA$4/100,0)</f>
        <v/>
      </c>
      <c r="AB962" s="173">
        <f>IF(AB$3="YES",$R962*AB$4/100,0)</f>
        <v/>
      </c>
      <c r="AC962" s="173">
        <f>$R962*AC$4/100</f>
        <v/>
      </c>
      <c r="AD962" s="172">
        <f>SUM(S962:AC962)</f>
        <v/>
      </c>
      <c r="AE962" s="172">
        <f>R962+AD962</f>
        <v/>
      </c>
      <c r="AF962" s="172">
        <f>IF(E962="Make",AE962,AE962/2)</f>
        <v/>
      </c>
      <c r="AG962" s="172">
        <f>((AF962-MOD(AF962,8))/8)+(IF(MOD(AF962,8)=0,0,IF(MOD(AF962,8)&gt;4,1,0.5)))</f>
        <v/>
      </c>
      <c r="AH962" s="174" t="n">
        <v>0</v>
      </c>
      <c r="AI962" s="174" t="n">
        <v>0</v>
      </c>
      <c r="AJ962" s="175" t="n">
        <v>0</v>
      </c>
      <c r="AK962" s="47" t="n"/>
    </row>
    <row r="963" ht="15" customHeight="1">
      <c r="A963" s="83" t="n"/>
      <c r="B963" s="49" t="n"/>
      <c r="C963" s="49" t="n"/>
      <c r="D963" s="49" t="n"/>
      <c r="E963" s="43" t="n"/>
      <c r="F963" s="43" t="n"/>
      <c r="G963" s="44" t="n"/>
      <c r="H963" s="45" t="n"/>
      <c r="I963" s="171" t="n"/>
      <c r="J963" s="171" t="n"/>
      <c r="K963" s="171" t="n"/>
      <c r="L963" s="171" t="n"/>
      <c r="M963" s="171" t="n"/>
      <c r="N963" s="171" t="n"/>
      <c r="O963" s="171" t="n"/>
      <c r="P963" s="171" t="n"/>
      <c r="Q963" s="171" t="n"/>
      <c r="R963" s="172">
        <f>_xlfn.CEILING.MATH(SUM(I963:P963)*Q963)</f>
        <v/>
      </c>
      <c r="S963" s="173">
        <f>IF(S$3="YES",$R963*S$4/100,0)</f>
        <v/>
      </c>
      <c r="T963" s="173">
        <f>IF(T$3="YES",$R963*T$4/100,0)</f>
        <v/>
      </c>
      <c r="U963" s="173">
        <f>IF(U$3="YES",$R963*U$4/100,0)</f>
        <v/>
      </c>
      <c r="V963" s="173">
        <f>IF(V$3="YES",$R963*V$4/100,0)</f>
        <v/>
      </c>
      <c r="W963" s="173">
        <f>IF(W$3="YES",$R963*W$4/100,0)</f>
        <v/>
      </c>
      <c r="X963" s="173">
        <f>IF(X$3="YES",$R963*X$4/100,0)</f>
        <v/>
      </c>
      <c r="Y963" s="173">
        <f>IF(Y$3="YES",$R963*Y$4/100,0)</f>
        <v/>
      </c>
      <c r="Z963" s="173">
        <f>IF(Z$3="YES",$R963*Z$4/100,0)</f>
        <v/>
      </c>
      <c r="AA963" s="173">
        <f>IF(AA$3="YES",$R963*AA$4/100,0)</f>
        <v/>
      </c>
      <c r="AB963" s="173">
        <f>IF(AB$3="YES",$R963*AB$4/100,0)</f>
        <v/>
      </c>
      <c r="AC963" s="173">
        <f>$R963*AC$4/100</f>
        <v/>
      </c>
      <c r="AD963" s="172">
        <f>SUM(S963:AC963)</f>
        <v/>
      </c>
      <c r="AE963" s="172">
        <f>R963+AD963</f>
        <v/>
      </c>
      <c r="AF963" s="172">
        <f>IF(E963="Make",AE963,AE963/2)</f>
        <v/>
      </c>
      <c r="AG963" s="172">
        <f>((AF963-MOD(AF963,8))/8)+(IF(MOD(AF963,8)=0,0,IF(MOD(AF963,8)&gt;4,1,0.5)))</f>
        <v/>
      </c>
      <c r="AH963" s="174" t="n">
        <v>0</v>
      </c>
      <c r="AI963" s="174" t="n">
        <v>0</v>
      </c>
      <c r="AJ963" s="175" t="n">
        <v>0</v>
      </c>
      <c r="AK963" s="47" t="n"/>
    </row>
    <row r="964" ht="15" customHeight="1">
      <c r="A964" s="83" t="n"/>
      <c r="B964" s="49" t="n"/>
      <c r="C964" s="49" t="n"/>
      <c r="D964" s="49" t="n"/>
      <c r="E964" s="43" t="n"/>
      <c r="F964" s="43" t="n"/>
      <c r="G964" s="44" t="n"/>
      <c r="H964" s="45" t="n"/>
      <c r="I964" s="171" t="n"/>
      <c r="J964" s="171" t="n"/>
      <c r="K964" s="171" t="n"/>
      <c r="L964" s="171" t="n"/>
      <c r="M964" s="171" t="n"/>
      <c r="N964" s="171" t="n"/>
      <c r="O964" s="171" t="n"/>
      <c r="P964" s="171" t="n"/>
      <c r="Q964" s="171" t="n"/>
      <c r="R964" s="172">
        <f>_xlfn.CEILING.MATH(SUM(I964:P964)*Q964)</f>
        <v/>
      </c>
      <c r="S964" s="173">
        <f>IF(S$3="YES",$R964*S$4/100,0)</f>
        <v/>
      </c>
      <c r="T964" s="173">
        <f>IF(T$3="YES",$R964*T$4/100,0)</f>
        <v/>
      </c>
      <c r="U964" s="173">
        <f>IF(U$3="YES",$R964*U$4/100,0)</f>
        <v/>
      </c>
      <c r="V964" s="173">
        <f>IF(V$3="YES",$R964*V$4/100,0)</f>
        <v/>
      </c>
      <c r="W964" s="173">
        <f>IF(W$3="YES",$R964*W$4/100,0)</f>
        <v/>
      </c>
      <c r="X964" s="173">
        <f>IF(X$3="YES",$R964*X$4/100,0)</f>
        <v/>
      </c>
      <c r="Y964" s="173">
        <f>IF(Y$3="YES",$R964*Y$4/100,0)</f>
        <v/>
      </c>
      <c r="Z964" s="173">
        <f>IF(Z$3="YES",$R964*Z$4/100,0)</f>
        <v/>
      </c>
      <c r="AA964" s="173">
        <f>IF(AA$3="YES",$R964*AA$4/100,0)</f>
        <v/>
      </c>
      <c r="AB964" s="173">
        <f>IF(AB$3="YES",$R964*AB$4/100,0)</f>
        <v/>
      </c>
      <c r="AC964" s="173">
        <f>$R964*AC$4/100</f>
        <v/>
      </c>
      <c r="AD964" s="172">
        <f>SUM(S964:AC964)</f>
        <v/>
      </c>
      <c r="AE964" s="172">
        <f>R964+AD964</f>
        <v/>
      </c>
      <c r="AF964" s="172">
        <f>IF(E964="Make",AE964,AE964/2)</f>
        <v/>
      </c>
      <c r="AG964" s="172">
        <f>((AF964-MOD(AF964,8))/8)+(IF(MOD(AF964,8)=0,0,IF(MOD(AF964,8)&gt;4,1,0.5)))</f>
        <v/>
      </c>
      <c r="AH964" s="174" t="n">
        <v>0</v>
      </c>
      <c r="AI964" s="174" t="n">
        <v>0</v>
      </c>
      <c r="AJ964" s="175" t="n">
        <v>0</v>
      </c>
      <c r="AK964" s="47" t="n"/>
    </row>
    <row r="965" ht="15" customHeight="1">
      <c r="A965" s="83" t="n"/>
      <c r="B965" s="49" t="n"/>
      <c r="C965" s="49" t="n"/>
      <c r="D965" s="49" t="n"/>
      <c r="E965" s="43" t="n"/>
      <c r="F965" s="43" t="n"/>
      <c r="G965" s="44" t="n"/>
      <c r="H965" s="45" t="n"/>
      <c r="I965" s="171" t="n"/>
      <c r="J965" s="171" t="n"/>
      <c r="K965" s="171" t="n"/>
      <c r="L965" s="171" t="n"/>
      <c r="M965" s="171" t="n"/>
      <c r="N965" s="171" t="n"/>
      <c r="O965" s="171" t="n"/>
      <c r="P965" s="171" t="n"/>
      <c r="Q965" s="171" t="n"/>
      <c r="R965" s="172">
        <f>_xlfn.CEILING.MATH(SUM(I965:P965)*Q965)</f>
        <v/>
      </c>
      <c r="S965" s="173">
        <f>IF(S$3="YES",$R965*S$4/100,0)</f>
        <v/>
      </c>
      <c r="T965" s="173">
        <f>IF(T$3="YES",$R965*T$4/100,0)</f>
        <v/>
      </c>
      <c r="U965" s="173">
        <f>IF(U$3="YES",$R965*U$4/100,0)</f>
        <v/>
      </c>
      <c r="V965" s="173">
        <f>IF(V$3="YES",$R965*V$4/100,0)</f>
        <v/>
      </c>
      <c r="W965" s="173">
        <f>IF(W$3="YES",$R965*W$4/100,0)</f>
        <v/>
      </c>
      <c r="X965" s="173">
        <f>IF(X$3="YES",$R965*X$4/100,0)</f>
        <v/>
      </c>
      <c r="Y965" s="173">
        <f>IF(Y$3="YES",$R965*Y$4/100,0)</f>
        <v/>
      </c>
      <c r="Z965" s="173">
        <f>IF(Z$3="YES",$R965*Z$4/100,0)</f>
        <v/>
      </c>
      <c r="AA965" s="173">
        <f>IF(AA$3="YES",$R965*AA$4/100,0)</f>
        <v/>
      </c>
      <c r="AB965" s="173">
        <f>IF(AB$3="YES",$R965*AB$4/100,0)</f>
        <v/>
      </c>
      <c r="AC965" s="173">
        <f>$R965*AC$4/100</f>
        <v/>
      </c>
      <c r="AD965" s="172">
        <f>SUM(S965:AC965)</f>
        <v/>
      </c>
      <c r="AE965" s="172">
        <f>R965+AD965</f>
        <v/>
      </c>
      <c r="AF965" s="172">
        <f>IF(E965="Make",AE965,AE965/2)</f>
        <v/>
      </c>
      <c r="AG965" s="172">
        <f>((AF965-MOD(AF965,8))/8)+(IF(MOD(AF965,8)=0,0,IF(MOD(AF965,8)&gt;4,1,0.5)))</f>
        <v/>
      </c>
      <c r="AH965" s="174" t="n">
        <v>0</v>
      </c>
      <c r="AI965" s="174" t="n">
        <v>0</v>
      </c>
      <c r="AJ965" s="175" t="n">
        <v>0</v>
      </c>
      <c r="AK965" s="47" t="n"/>
    </row>
    <row r="966" ht="15" customHeight="1">
      <c r="A966" s="83" t="n"/>
      <c r="B966" s="49" t="n"/>
      <c r="C966" s="49" t="n"/>
      <c r="D966" s="49" t="n"/>
      <c r="E966" s="43" t="n"/>
      <c r="F966" s="43" t="n"/>
      <c r="G966" s="44" t="n"/>
      <c r="H966" s="45" t="n"/>
      <c r="I966" s="171" t="n"/>
      <c r="J966" s="171" t="n"/>
      <c r="K966" s="171" t="n"/>
      <c r="L966" s="171" t="n"/>
      <c r="M966" s="171" t="n"/>
      <c r="N966" s="171" t="n"/>
      <c r="O966" s="171" t="n"/>
      <c r="P966" s="171" t="n"/>
      <c r="Q966" s="171" t="n"/>
      <c r="R966" s="172">
        <f>_xlfn.CEILING.MATH(SUM(I966:P966)*Q966)</f>
        <v/>
      </c>
      <c r="S966" s="173">
        <f>IF(S$3="YES",$R966*S$4/100,0)</f>
        <v/>
      </c>
      <c r="T966" s="173">
        <f>IF(T$3="YES",$R966*T$4/100,0)</f>
        <v/>
      </c>
      <c r="U966" s="173">
        <f>IF(U$3="YES",$R966*U$4/100,0)</f>
        <v/>
      </c>
      <c r="V966" s="173">
        <f>IF(V$3="YES",$R966*V$4/100,0)</f>
        <v/>
      </c>
      <c r="W966" s="173">
        <f>IF(W$3="YES",$R966*W$4/100,0)</f>
        <v/>
      </c>
      <c r="X966" s="173">
        <f>IF(X$3="YES",$R966*X$4/100,0)</f>
        <v/>
      </c>
      <c r="Y966" s="173">
        <f>IF(Y$3="YES",$R966*Y$4/100,0)</f>
        <v/>
      </c>
      <c r="Z966" s="173">
        <f>IF(Z$3="YES",$R966*Z$4/100,0)</f>
        <v/>
      </c>
      <c r="AA966" s="173">
        <f>IF(AA$3="YES",$R966*AA$4/100,0)</f>
        <v/>
      </c>
      <c r="AB966" s="173">
        <f>IF(AB$3="YES",$R966*AB$4/100,0)</f>
        <v/>
      </c>
      <c r="AC966" s="173">
        <f>$R966*AC$4/100</f>
        <v/>
      </c>
      <c r="AD966" s="172">
        <f>SUM(S966:AC966)</f>
        <v/>
      </c>
      <c r="AE966" s="172">
        <f>R966+AD966</f>
        <v/>
      </c>
      <c r="AF966" s="172">
        <f>IF(E966="Make",AE966,AE966/2)</f>
        <v/>
      </c>
      <c r="AG966" s="172">
        <f>((AF966-MOD(AF966,8))/8)+(IF(MOD(AF966,8)=0,0,IF(MOD(AF966,8)&gt;4,1,0.5)))</f>
        <v/>
      </c>
      <c r="AH966" s="174" t="n">
        <v>0</v>
      </c>
      <c r="AI966" s="174" t="n">
        <v>0</v>
      </c>
      <c r="AJ966" s="175" t="n">
        <v>0</v>
      </c>
      <c r="AK966" s="47" t="n"/>
    </row>
    <row r="967" ht="15" customHeight="1">
      <c r="R967" s="172">
        <f>_xlfn.CEILING.MATH(SUM(I967:P967)*Q967)</f>
        <v/>
      </c>
      <c r="S967" s="173">
        <f>IF(S$3="YES",$R967*S$4/100,0)</f>
        <v/>
      </c>
      <c r="T967" s="173">
        <f>IF(T$3="YES",$R967*T$4/100,0)</f>
        <v/>
      </c>
      <c r="U967" s="173">
        <f>IF(U$3="YES",$R967*U$4/100,0)</f>
        <v/>
      </c>
      <c r="V967" s="173">
        <f>IF(V$3="YES",$R967*V$4/100,0)</f>
        <v/>
      </c>
      <c r="W967" s="173">
        <f>IF(W$3="YES",$R967*W$4/100,0)</f>
        <v/>
      </c>
      <c r="X967" s="173">
        <f>IF(X$3="YES",$R967*X$4/100,0)</f>
        <v/>
      </c>
      <c r="Y967" s="173">
        <f>IF(Y$3="YES",$R967*Y$4/100,0)</f>
        <v/>
      </c>
      <c r="Z967" s="173">
        <f>IF(Z$3="YES",$R967*Z$4/100,0)</f>
        <v/>
      </c>
      <c r="AA967" s="173">
        <f>IF(AA$3="YES",$R967*AA$4/100,0)</f>
        <v/>
      </c>
      <c r="AB967" s="173">
        <f>IF(AB$3="YES",$R967*AB$4/100,0)</f>
        <v/>
      </c>
      <c r="AC967" s="173">
        <f>$R967*AC$4/100</f>
        <v/>
      </c>
      <c r="AD967" s="172">
        <f>SUM(S967:AC967)</f>
        <v/>
      </c>
      <c r="AE967" s="172">
        <f>R967+AD967</f>
        <v/>
      </c>
      <c r="AF967" s="172">
        <f>IF(E967="Make",AE967,AE967/2)</f>
        <v/>
      </c>
      <c r="AG967" s="172">
        <f>((AF967-MOD(AF967,8))/8)+(IF(MOD(AF967,8)=0,0,IF(MOD(AF967,8)&gt;4,1,0.5)))</f>
        <v/>
      </c>
      <c r="AH967" s="174" t="n">
        <v>0</v>
      </c>
      <c r="AI967" s="174" t="n">
        <v>0</v>
      </c>
      <c r="AJ967" s="175" t="n">
        <v>0</v>
      </c>
      <c r="AK967" s="47" t="n"/>
    </row>
    <row r="968" ht="15" customHeight="1">
      <c r="R968" s="172">
        <f>_xlfn.CEILING.MATH(SUM(I968:P968)*Q968)</f>
        <v/>
      </c>
      <c r="S968" s="173">
        <f>IF(S$3="YES",$R968*S$4/100,0)</f>
        <v/>
      </c>
      <c r="T968" s="173">
        <f>IF(T$3="YES",$R968*T$4/100,0)</f>
        <v/>
      </c>
      <c r="U968" s="173">
        <f>IF(U$3="YES",$R968*U$4/100,0)</f>
        <v/>
      </c>
      <c r="V968" s="173">
        <f>IF(V$3="YES",$R968*V$4/100,0)</f>
        <v/>
      </c>
      <c r="W968" s="173">
        <f>IF(W$3="YES",$R968*W$4/100,0)</f>
        <v/>
      </c>
      <c r="X968" s="173">
        <f>IF(X$3="YES",$R968*X$4/100,0)</f>
        <v/>
      </c>
      <c r="Y968" s="173">
        <f>IF(Y$3="YES",$R968*Y$4/100,0)</f>
        <v/>
      </c>
      <c r="Z968" s="173">
        <f>IF(Z$3="YES",$R968*Z$4/100,0)</f>
        <v/>
      </c>
      <c r="AA968" s="173">
        <f>IF(AA$3="YES",$R968*AA$4/100,0)</f>
        <v/>
      </c>
      <c r="AB968" s="173">
        <f>IF(AB$3="YES",$R968*AB$4/100,0)</f>
        <v/>
      </c>
      <c r="AC968" s="173">
        <f>$R968*AC$4/100</f>
        <v/>
      </c>
      <c r="AD968" s="172">
        <f>SUM(S968:AC968)</f>
        <v/>
      </c>
      <c r="AE968" s="172">
        <f>R968+AD968</f>
        <v/>
      </c>
      <c r="AF968" s="172">
        <f>IF(E968="Make",AE968,AE968/2)</f>
        <v/>
      </c>
      <c r="AG968" s="172">
        <f>((AF968-MOD(AF968,8))/8)+(IF(MOD(AF968,8)=0,0,IF(MOD(AF968,8)&gt;4,1,0.5)))</f>
        <v/>
      </c>
      <c r="AH968" s="174" t="n">
        <v>0</v>
      </c>
      <c r="AI968" s="174" t="n">
        <v>0</v>
      </c>
      <c r="AJ968" s="175" t="n">
        <v>0</v>
      </c>
      <c r="AK968" s="47" t="n"/>
    </row>
    <row r="969" ht="15" customHeight="1">
      <c r="R969" s="172">
        <f>_xlfn.CEILING.MATH(SUM(I969:P969)*Q969)</f>
        <v/>
      </c>
      <c r="S969" s="173">
        <f>IF(S$3="YES",$R969*S$4/100,0)</f>
        <v/>
      </c>
      <c r="T969" s="173">
        <f>IF(T$3="YES",$R969*T$4/100,0)</f>
        <v/>
      </c>
      <c r="U969" s="173">
        <f>IF(U$3="YES",$R969*U$4/100,0)</f>
        <v/>
      </c>
      <c r="V969" s="173">
        <f>IF(V$3="YES",$R969*V$4/100,0)</f>
        <v/>
      </c>
      <c r="W969" s="173">
        <f>IF(W$3="YES",$R969*W$4/100,0)</f>
        <v/>
      </c>
      <c r="X969" s="173">
        <f>IF(X$3="YES",$R969*X$4/100,0)</f>
        <v/>
      </c>
      <c r="Y969" s="173">
        <f>IF(Y$3="YES",$R969*Y$4/100,0)</f>
        <v/>
      </c>
      <c r="Z969" s="173">
        <f>IF(Z$3="YES",$R969*Z$4/100,0)</f>
        <v/>
      </c>
      <c r="AA969" s="173">
        <f>IF(AA$3="YES",$R969*AA$4/100,0)</f>
        <v/>
      </c>
      <c r="AB969" s="173">
        <f>IF(AB$3="YES",$R969*AB$4/100,0)</f>
        <v/>
      </c>
      <c r="AC969" s="173">
        <f>$R969*AC$4/100</f>
        <v/>
      </c>
      <c r="AD969" s="172">
        <f>SUM(S969:AC969)</f>
        <v/>
      </c>
      <c r="AE969" s="172">
        <f>R969+AD969</f>
        <v/>
      </c>
      <c r="AF969" s="172">
        <f>IF(E969="Make",AE969,AE969/2)</f>
        <v/>
      </c>
      <c r="AG969" s="172">
        <f>((AF969-MOD(AF969,8))/8)+(IF(MOD(AF969,8)=0,0,IF(MOD(AF969,8)&gt;4,1,0.5)))</f>
        <v/>
      </c>
      <c r="AH969" s="174" t="n">
        <v>0</v>
      </c>
      <c r="AI969" s="174" t="n">
        <v>0</v>
      </c>
      <c r="AJ969" s="175" t="n">
        <v>0</v>
      </c>
      <c r="AK969" s="47" t="n"/>
    </row>
    <row r="970" ht="15" customHeight="1">
      <c r="R970" s="172">
        <f>_xlfn.CEILING.MATH(SUM(I970:P970)*Q970)</f>
        <v/>
      </c>
      <c r="S970" s="173">
        <f>IF(S$3="YES",$R970*S$4/100,0)</f>
        <v/>
      </c>
      <c r="T970" s="173">
        <f>IF(T$3="YES",$R970*T$4/100,0)</f>
        <v/>
      </c>
      <c r="U970" s="173">
        <f>IF(U$3="YES",$R970*U$4/100,0)</f>
        <v/>
      </c>
      <c r="V970" s="173">
        <f>IF(V$3="YES",$R970*V$4/100,0)</f>
        <v/>
      </c>
      <c r="W970" s="173">
        <f>IF(W$3="YES",$R970*W$4/100,0)</f>
        <v/>
      </c>
      <c r="X970" s="173">
        <f>IF(X$3="YES",$R970*X$4/100,0)</f>
        <v/>
      </c>
      <c r="Y970" s="173">
        <f>IF(Y$3="YES",$R970*Y$4/100,0)</f>
        <v/>
      </c>
      <c r="Z970" s="173">
        <f>IF(Z$3="YES",$R970*Z$4/100,0)</f>
        <v/>
      </c>
      <c r="AA970" s="173">
        <f>IF(AA$3="YES",$R970*AA$4/100,0)</f>
        <v/>
      </c>
      <c r="AB970" s="173">
        <f>IF(AB$3="YES",$R970*AB$4/100,0)</f>
        <v/>
      </c>
      <c r="AC970" s="173">
        <f>$R970*AC$4/100</f>
        <v/>
      </c>
      <c r="AD970" s="172">
        <f>SUM(S970:AC970)</f>
        <v/>
      </c>
      <c r="AE970" s="172">
        <f>R970+AD970</f>
        <v/>
      </c>
      <c r="AF970" s="172">
        <f>IF(E970="Make",AE970,AE970/2)</f>
        <v/>
      </c>
      <c r="AG970" s="172">
        <f>((AF970-MOD(AF970,8))/8)+(IF(MOD(AF970,8)=0,0,IF(MOD(AF970,8)&gt;4,1,0.5)))</f>
        <v/>
      </c>
      <c r="AH970" s="174" t="n">
        <v>0</v>
      </c>
      <c r="AI970" s="174" t="n">
        <v>0</v>
      </c>
      <c r="AJ970" s="175" t="n">
        <v>0</v>
      </c>
      <c r="AK970" s="47" t="n"/>
    </row>
    <row r="971" ht="15" customHeight="1">
      <c r="R971" s="172">
        <f>_xlfn.CEILING.MATH(SUM(I971:P971)*Q971)</f>
        <v/>
      </c>
      <c r="S971" s="173">
        <f>IF(S$3="YES",$R971*S$4/100,0)</f>
        <v/>
      </c>
      <c r="T971" s="173">
        <f>IF(T$3="YES",$R971*T$4/100,0)</f>
        <v/>
      </c>
      <c r="U971" s="173">
        <f>IF(U$3="YES",$R971*U$4/100,0)</f>
        <v/>
      </c>
      <c r="V971" s="173">
        <f>IF(V$3="YES",$R971*V$4/100,0)</f>
        <v/>
      </c>
      <c r="W971" s="173">
        <f>IF(W$3="YES",$R971*W$4/100,0)</f>
        <v/>
      </c>
      <c r="X971" s="173">
        <f>IF(X$3="YES",$R971*X$4/100,0)</f>
        <v/>
      </c>
      <c r="Y971" s="173">
        <f>IF(Y$3="YES",$R971*Y$4/100,0)</f>
        <v/>
      </c>
      <c r="Z971" s="173">
        <f>IF(Z$3="YES",$R971*Z$4/100,0)</f>
        <v/>
      </c>
      <c r="AA971" s="173">
        <f>IF(AA$3="YES",$R971*AA$4/100,0)</f>
        <v/>
      </c>
      <c r="AB971" s="173">
        <f>IF(AB$3="YES",$R971*AB$4/100,0)</f>
        <v/>
      </c>
      <c r="AC971" s="173">
        <f>$R971*AC$4/100</f>
        <v/>
      </c>
      <c r="AD971" s="172">
        <f>SUM(S971:AC971)</f>
        <v/>
      </c>
      <c r="AE971" s="172">
        <f>R971+AD971</f>
        <v/>
      </c>
      <c r="AF971" s="172">
        <f>IF(E971="Make",AE971,AE971/2)</f>
        <v/>
      </c>
      <c r="AG971" s="172">
        <f>((AF971-MOD(AF971,8))/8)+(IF(MOD(AF971,8)=0,0,IF(MOD(AF971,8)&gt;4,1,0.5)))</f>
        <v/>
      </c>
      <c r="AH971" s="174" t="n">
        <v>0</v>
      </c>
      <c r="AI971" s="174" t="n">
        <v>0</v>
      </c>
      <c r="AJ971" s="175" t="n">
        <v>0</v>
      </c>
      <c r="AK971" s="47" t="n"/>
    </row>
    <row r="972" ht="15" customHeight="1">
      <c r="R972" s="172">
        <f>_xlfn.CEILING.MATH(SUM(I972:P972)*Q972)</f>
        <v/>
      </c>
      <c r="S972" s="173">
        <f>IF(S$3="YES",$R972*S$4/100,0)</f>
        <v/>
      </c>
      <c r="T972" s="173">
        <f>IF(T$3="YES",$R972*T$4/100,0)</f>
        <v/>
      </c>
      <c r="U972" s="173">
        <f>IF(U$3="YES",$R972*U$4/100,0)</f>
        <v/>
      </c>
      <c r="V972" s="173">
        <f>IF(V$3="YES",$R972*V$4/100,0)</f>
        <v/>
      </c>
      <c r="W972" s="173">
        <f>IF(W$3="YES",$R972*W$4/100,0)</f>
        <v/>
      </c>
      <c r="X972" s="173">
        <f>IF(X$3="YES",$R972*X$4/100,0)</f>
        <v/>
      </c>
      <c r="Y972" s="173">
        <f>IF(Y$3="YES",$R972*Y$4/100,0)</f>
        <v/>
      </c>
      <c r="Z972" s="173">
        <f>IF(Z$3="YES",$R972*Z$4/100,0)</f>
        <v/>
      </c>
      <c r="AA972" s="173">
        <f>IF(AA$3="YES",$R972*AA$4/100,0)</f>
        <v/>
      </c>
      <c r="AB972" s="173">
        <f>IF(AB$3="YES",$R972*AB$4/100,0)</f>
        <v/>
      </c>
      <c r="AC972" s="173">
        <f>$R972*AC$4/100</f>
        <v/>
      </c>
      <c r="AD972" s="172">
        <f>SUM(S972:AC972)</f>
        <v/>
      </c>
      <c r="AE972" s="172">
        <f>R972+AD972</f>
        <v/>
      </c>
      <c r="AF972" s="172">
        <f>IF(E972="Make",AE972,AE972/2)</f>
        <v/>
      </c>
      <c r="AG972" s="172">
        <f>((AF972-MOD(AF972,8))/8)+(IF(MOD(AF972,8)=0,0,IF(MOD(AF972,8)&gt;4,1,0.5)))</f>
        <v/>
      </c>
      <c r="AH972" s="174" t="n">
        <v>0</v>
      </c>
      <c r="AI972" s="174" t="n">
        <v>0</v>
      </c>
      <c r="AJ972" s="175" t="n">
        <v>0</v>
      </c>
      <c r="AK972" s="47" t="n"/>
    </row>
    <row r="973" ht="15" customHeight="1">
      <c r="R973" s="172">
        <f>_xlfn.CEILING.MATH(SUM(I973:P973)*Q973)</f>
        <v/>
      </c>
      <c r="S973" s="173">
        <f>IF(S$3="YES",$R973*S$4/100,0)</f>
        <v/>
      </c>
      <c r="T973" s="173">
        <f>IF(T$3="YES",$R973*T$4/100,0)</f>
        <v/>
      </c>
      <c r="U973" s="173">
        <f>IF(U$3="YES",$R973*U$4/100,0)</f>
        <v/>
      </c>
      <c r="V973" s="173">
        <f>IF(V$3="YES",$R973*V$4/100,0)</f>
        <v/>
      </c>
      <c r="W973" s="173">
        <f>IF(W$3="YES",$R973*W$4/100,0)</f>
        <v/>
      </c>
      <c r="X973" s="173">
        <f>IF(X$3="YES",$R973*X$4/100,0)</f>
        <v/>
      </c>
      <c r="Y973" s="173">
        <f>IF(Y$3="YES",$R973*Y$4/100,0)</f>
        <v/>
      </c>
      <c r="Z973" s="173">
        <f>IF(Z$3="YES",$R973*Z$4/100,0)</f>
        <v/>
      </c>
      <c r="AA973" s="173">
        <f>IF(AA$3="YES",$R973*AA$4/100,0)</f>
        <v/>
      </c>
      <c r="AB973" s="173">
        <f>IF(AB$3="YES",$R973*AB$4/100,0)</f>
        <v/>
      </c>
      <c r="AC973" s="173">
        <f>$R973*AC$4/100</f>
        <v/>
      </c>
      <c r="AD973" s="172">
        <f>SUM(S973:AC973)</f>
        <v/>
      </c>
      <c r="AE973" s="172">
        <f>R973+AD973</f>
        <v/>
      </c>
      <c r="AF973" s="172">
        <f>IF(E973="Make",AE973,AE973/2)</f>
        <v/>
      </c>
      <c r="AG973" s="172">
        <f>((AF973-MOD(AF973,8))/8)+(IF(MOD(AF973,8)=0,0,IF(MOD(AF973,8)&gt;4,1,0.5)))</f>
        <v/>
      </c>
      <c r="AH973" s="174" t="n">
        <v>0</v>
      </c>
      <c r="AI973" s="174" t="n">
        <v>0</v>
      </c>
      <c r="AJ973" s="175" t="n">
        <v>0</v>
      </c>
      <c r="AK973" s="47" t="n"/>
    </row>
    <row r="974" ht="15" customHeight="1">
      <c r="R974" s="172">
        <f>_xlfn.CEILING.MATH(SUM(I974:P974)*Q974)</f>
        <v/>
      </c>
      <c r="S974" s="173">
        <f>IF(S$3="YES",$R974*S$4/100,0)</f>
        <v/>
      </c>
      <c r="T974" s="173">
        <f>IF(T$3="YES",$R974*T$4/100,0)</f>
        <v/>
      </c>
      <c r="U974" s="173">
        <f>IF(U$3="YES",$R974*U$4/100,0)</f>
        <v/>
      </c>
      <c r="V974" s="173">
        <f>IF(V$3="YES",$R974*V$4/100,0)</f>
        <v/>
      </c>
      <c r="W974" s="173">
        <f>IF(W$3="YES",$R974*W$4/100,0)</f>
        <v/>
      </c>
      <c r="X974" s="173">
        <f>IF(X$3="YES",$R974*X$4/100,0)</f>
        <v/>
      </c>
      <c r="Y974" s="173">
        <f>IF(Y$3="YES",$R974*Y$4/100,0)</f>
        <v/>
      </c>
      <c r="Z974" s="173">
        <f>IF(Z$3="YES",$R974*Z$4/100,0)</f>
        <v/>
      </c>
      <c r="AA974" s="173">
        <f>IF(AA$3="YES",$R974*AA$4/100,0)</f>
        <v/>
      </c>
      <c r="AB974" s="173">
        <f>IF(AB$3="YES",$R974*AB$4/100,0)</f>
        <v/>
      </c>
      <c r="AC974" s="173">
        <f>$R974*AC$4/100</f>
        <v/>
      </c>
      <c r="AD974" s="172">
        <f>SUM(S974:AC974)</f>
        <v/>
      </c>
      <c r="AE974" s="172">
        <f>R974+AD974</f>
        <v/>
      </c>
      <c r="AF974" s="172">
        <f>IF(E974="Make",AE974,AE974/2)</f>
        <v/>
      </c>
      <c r="AG974" s="172">
        <f>((AF974-MOD(AF974,8))/8)+(IF(MOD(AF974,8)=0,0,IF(MOD(AF974,8)&gt;4,1,0.5)))</f>
        <v/>
      </c>
      <c r="AH974" s="174" t="n">
        <v>0</v>
      </c>
      <c r="AI974" s="174" t="n">
        <v>0</v>
      </c>
      <c r="AJ974" s="175" t="n">
        <v>0</v>
      </c>
      <c r="AK974" s="47" t="n"/>
    </row>
    <row r="975" ht="15" customHeight="1">
      <c r="R975" s="172">
        <f>_xlfn.CEILING.MATH(SUM(I975:P975)*Q975)</f>
        <v/>
      </c>
      <c r="S975" s="173">
        <f>IF(S$3="YES",$R975*S$4/100,0)</f>
        <v/>
      </c>
      <c r="T975" s="173">
        <f>IF(T$3="YES",$R975*T$4/100,0)</f>
        <v/>
      </c>
      <c r="U975" s="173">
        <f>IF(U$3="YES",$R975*U$4/100,0)</f>
        <v/>
      </c>
      <c r="V975" s="173">
        <f>IF(V$3="YES",$R975*V$4/100,0)</f>
        <v/>
      </c>
      <c r="W975" s="173">
        <f>IF(W$3="YES",$R975*W$4/100,0)</f>
        <v/>
      </c>
      <c r="X975" s="173">
        <f>IF(X$3="YES",$R975*X$4/100,0)</f>
        <v/>
      </c>
      <c r="Y975" s="173">
        <f>IF(Y$3="YES",$R975*Y$4/100,0)</f>
        <v/>
      </c>
      <c r="Z975" s="173">
        <f>IF(Z$3="YES",$R975*Z$4/100,0)</f>
        <v/>
      </c>
      <c r="AA975" s="173">
        <f>IF(AA$3="YES",$R975*AA$4/100,0)</f>
        <v/>
      </c>
      <c r="AB975" s="173">
        <f>IF(AB$3="YES",$R975*AB$4/100,0)</f>
        <v/>
      </c>
      <c r="AC975" s="173">
        <f>$R975*AC$4/100</f>
        <v/>
      </c>
      <c r="AD975" s="172">
        <f>SUM(S975:AC975)</f>
        <v/>
      </c>
      <c r="AE975" s="172">
        <f>R975+AD975</f>
        <v/>
      </c>
      <c r="AF975" s="172">
        <f>IF(E975="Make",AE975,AE975/2)</f>
        <v/>
      </c>
      <c r="AG975" s="172">
        <f>((AF975-MOD(AF975,8))/8)+(IF(MOD(AF975,8)=0,0,IF(MOD(AF975,8)&gt;4,1,0.5)))</f>
        <v/>
      </c>
      <c r="AH975" s="174" t="n">
        <v>0</v>
      </c>
      <c r="AI975" s="174" t="n">
        <v>0</v>
      </c>
      <c r="AJ975" s="175" t="n">
        <v>0</v>
      </c>
      <c r="AK975" s="47" t="n"/>
    </row>
    <row r="976" ht="15" customHeight="1">
      <c r="R976" s="172">
        <f>_xlfn.CEILING.MATH(SUM(I976:P976)*Q976)</f>
        <v/>
      </c>
      <c r="S976" s="173">
        <f>IF(S$3="YES",$R976*S$4/100,0)</f>
        <v/>
      </c>
      <c r="T976" s="173">
        <f>IF(T$3="YES",$R976*T$4/100,0)</f>
        <v/>
      </c>
      <c r="U976" s="173">
        <f>IF(U$3="YES",$R976*U$4/100,0)</f>
        <v/>
      </c>
      <c r="V976" s="173">
        <f>IF(V$3="YES",$R976*V$4/100,0)</f>
        <v/>
      </c>
      <c r="W976" s="173">
        <f>IF(W$3="YES",$R976*W$4/100,0)</f>
        <v/>
      </c>
      <c r="X976" s="173">
        <f>IF(X$3="YES",$R976*X$4/100,0)</f>
        <v/>
      </c>
      <c r="Y976" s="173">
        <f>IF(Y$3="YES",$R976*Y$4/100,0)</f>
        <v/>
      </c>
      <c r="Z976" s="173">
        <f>IF(Z$3="YES",$R976*Z$4/100,0)</f>
        <v/>
      </c>
      <c r="AA976" s="173">
        <f>IF(AA$3="YES",$R976*AA$4/100,0)</f>
        <v/>
      </c>
      <c r="AB976" s="173">
        <f>IF(AB$3="YES",$R976*AB$4/100,0)</f>
        <v/>
      </c>
      <c r="AC976" s="173">
        <f>$R976*AC$4/100</f>
        <v/>
      </c>
      <c r="AD976" s="172">
        <f>SUM(S976:AC976)</f>
        <v/>
      </c>
      <c r="AE976" s="172">
        <f>R976+AD976</f>
        <v/>
      </c>
      <c r="AF976" s="172">
        <f>IF(E976="Make",AE976,AE976/2)</f>
        <v/>
      </c>
      <c r="AG976" s="172">
        <f>((AF976-MOD(AF976,8))/8)+(IF(MOD(AF976,8)=0,0,IF(MOD(AF976,8)&gt;4,1,0.5)))</f>
        <v/>
      </c>
      <c r="AH976" s="174" t="n">
        <v>0</v>
      </c>
      <c r="AI976" s="174" t="n">
        <v>0</v>
      </c>
      <c r="AJ976" s="175" t="n">
        <v>0</v>
      </c>
      <c r="AK976" s="47" t="n"/>
    </row>
    <row r="977" ht="15" customHeight="1">
      <c r="R977" s="172">
        <f>_xlfn.CEILING.MATH(SUM(I977:P977)*Q977)</f>
        <v/>
      </c>
      <c r="S977" s="173">
        <f>IF(S$3="YES",$R977*S$4/100,0)</f>
        <v/>
      </c>
      <c r="T977" s="173">
        <f>IF(T$3="YES",$R977*T$4/100,0)</f>
        <v/>
      </c>
      <c r="U977" s="173">
        <f>IF(U$3="YES",$R977*U$4/100,0)</f>
        <v/>
      </c>
      <c r="V977" s="173">
        <f>IF(V$3="YES",$R977*V$4/100,0)</f>
        <v/>
      </c>
      <c r="W977" s="173">
        <f>IF(W$3="YES",$R977*W$4/100,0)</f>
        <v/>
      </c>
      <c r="X977" s="173">
        <f>IF(X$3="YES",$R977*X$4/100,0)</f>
        <v/>
      </c>
      <c r="Y977" s="173">
        <f>IF(Y$3="YES",$R977*Y$4/100,0)</f>
        <v/>
      </c>
      <c r="Z977" s="173">
        <f>IF(Z$3="YES",$R977*Z$4/100,0)</f>
        <v/>
      </c>
      <c r="AA977" s="173">
        <f>IF(AA$3="YES",$R977*AA$4/100,0)</f>
        <v/>
      </c>
      <c r="AB977" s="173">
        <f>IF(AB$3="YES",$R977*AB$4/100,0)</f>
        <v/>
      </c>
      <c r="AC977" s="173">
        <f>$R977*AC$4/100</f>
        <v/>
      </c>
      <c r="AD977" s="172">
        <f>SUM(S977:AC977)</f>
        <v/>
      </c>
      <c r="AE977" s="172">
        <f>R977+AD977</f>
        <v/>
      </c>
      <c r="AF977" s="172">
        <f>IF(E977="Make",AE977,AE977/2)</f>
        <v/>
      </c>
      <c r="AG977" s="172">
        <f>((AF977-MOD(AF977,8))/8)+(IF(MOD(AF977,8)=0,0,IF(MOD(AF977,8)&gt;4,1,0.5)))</f>
        <v/>
      </c>
      <c r="AH977" s="174" t="n">
        <v>0</v>
      </c>
      <c r="AI977" s="174" t="n">
        <v>0</v>
      </c>
      <c r="AJ977" s="175" t="n">
        <v>0</v>
      </c>
      <c r="AK977" s="47" t="n"/>
    </row>
    <row r="978" ht="15" customHeight="1">
      <c r="R978" s="172">
        <f>_xlfn.CEILING.MATH(SUM(I978:P978)*Q978)</f>
        <v/>
      </c>
      <c r="S978" s="173">
        <f>IF(S$3="YES",$R978*S$4/100,0)</f>
        <v/>
      </c>
      <c r="T978" s="173">
        <f>IF(T$3="YES",$R978*T$4/100,0)</f>
        <v/>
      </c>
      <c r="U978" s="173">
        <f>IF(U$3="YES",$R978*U$4/100,0)</f>
        <v/>
      </c>
      <c r="V978" s="173">
        <f>IF(V$3="YES",$R978*V$4/100,0)</f>
        <v/>
      </c>
      <c r="W978" s="173">
        <f>IF(W$3="YES",$R978*W$4/100,0)</f>
        <v/>
      </c>
      <c r="X978" s="173">
        <f>IF(X$3="YES",$R978*X$4/100,0)</f>
        <v/>
      </c>
      <c r="Y978" s="173">
        <f>IF(Y$3="YES",$R978*Y$4/100,0)</f>
        <v/>
      </c>
      <c r="Z978" s="173">
        <f>IF(Z$3="YES",$R978*Z$4/100,0)</f>
        <v/>
      </c>
      <c r="AA978" s="173">
        <f>IF(AA$3="YES",$R978*AA$4/100,0)</f>
        <v/>
      </c>
      <c r="AB978" s="173">
        <f>IF(AB$3="YES",$R978*AB$4/100,0)</f>
        <v/>
      </c>
      <c r="AC978" s="173">
        <f>$R978*AC$4/100</f>
        <v/>
      </c>
      <c r="AD978" s="172">
        <f>SUM(S978:AC978)</f>
        <v/>
      </c>
      <c r="AE978" s="172">
        <f>R978+AD978</f>
        <v/>
      </c>
      <c r="AF978" s="172">
        <f>IF(E978="Make",AE978,AE978/2)</f>
        <v/>
      </c>
      <c r="AG978" s="172">
        <f>((AF978-MOD(AF978,8))/8)+(IF(MOD(AF978,8)=0,0,IF(MOD(AF978,8)&gt;4,1,0.5)))</f>
        <v/>
      </c>
      <c r="AH978" s="174" t="n">
        <v>0</v>
      </c>
      <c r="AI978" s="174" t="n">
        <v>0</v>
      </c>
      <c r="AJ978" s="175" t="n">
        <v>0</v>
      </c>
      <c r="AK978" s="47" t="n"/>
    </row>
    <row r="979" ht="15" customHeight="1">
      <c r="R979" s="172">
        <f>_xlfn.CEILING.MATH(SUM(I979:P979)*Q979)</f>
        <v/>
      </c>
      <c r="S979" s="173">
        <f>IF(S$3="YES",$R979*S$4/100,0)</f>
        <v/>
      </c>
      <c r="T979" s="173">
        <f>IF(T$3="YES",$R979*T$4/100,0)</f>
        <v/>
      </c>
      <c r="U979" s="173">
        <f>IF(U$3="YES",$R979*U$4/100,0)</f>
        <v/>
      </c>
      <c r="V979" s="173">
        <f>IF(V$3="YES",$R979*V$4/100,0)</f>
        <v/>
      </c>
      <c r="W979" s="173">
        <f>IF(W$3="YES",$R979*W$4/100,0)</f>
        <v/>
      </c>
      <c r="X979" s="173">
        <f>IF(X$3="YES",$R979*X$4/100,0)</f>
        <v/>
      </c>
      <c r="Y979" s="173">
        <f>IF(Y$3="YES",$R979*Y$4/100,0)</f>
        <v/>
      </c>
      <c r="Z979" s="173">
        <f>IF(Z$3="YES",$R979*Z$4/100,0)</f>
        <v/>
      </c>
      <c r="AA979" s="173">
        <f>IF(AA$3="YES",$R979*AA$4/100,0)</f>
        <v/>
      </c>
      <c r="AB979" s="173">
        <f>IF(AB$3="YES",$R979*AB$4/100,0)</f>
        <v/>
      </c>
      <c r="AC979" s="173">
        <f>$R979*AC$4/100</f>
        <v/>
      </c>
      <c r="AD979" s="172">
        <f>SUM(S979:AC979)</f>
        <v/>
      </c>
      <c r="AE979" s="172">
        <f>R979+AD979</f>
        <v/>
      </c>
      <c r="AF979" s="172">
        <f>IF(E979="Make",AE979,AE979/2)</f>
        <v/>
      </c>
      <c r="AG979" s="172">
        <f>((AF979-MOD(AF979,8))/8)+(IF(MOD(AF979,8)=0,0,IF(MOD(AF979,8)&gt;4,1,0.5)))</f>
        <v/>
      </c>
      <c r="AH979" s="174" t="n">
        <v>0</v>
      </c>
      <c r="AI979" s="174" t="n">
        <v>0</v>
      </c>
      <c r="AJ979" s="175" t="n">
        <v>0</v>
      </c>
      <c r="AK979" s="47" t="n"/>
    </row>
    <row r="980" ht="15" customHeight="1">
      <c r="R980" s="172">
        <f>_xlfn.CEILING.MATH(SUM(I980:P980)*Q980)</f>
        <v/>
      </c>
      <c r="S980" s="173">
        <f>IF(S$3="YES",$R980*S$4/100,0)</f>
        <v/>
      </c>
      <c r="T980" s="173">
        <f>IF(T$3="YES",$R980*T$4/100,0)</f>
        <v/>
      </c>
      <c r="U980" s="173">
        <f>IF(U$3="YES",$R980*U$4/100,0)</f>
        <v/>
      </c>
      <c r="V980" s="173">
        <f>IF(V$3="YES",$R980*V$4/100,0)</f>
        <v/>
      </c>
      <c r="W980" s="173">
        <f>IF(W$3="YES",$R980*W$4/100,0)</f>
        <v/>
      </c>
      <c r="X980" s="173">
        <f>IF(X$3="YES",$R980*X$4/100,0)</f>
        <v/>
      </c>
      <c r="Y980" s="173">
        <f>IF(Y$3="YES",$R980*Y$4/100,0)</f>
        <v/>
      </c>
      <c r="Z980" s="173">
        <f>IF(Z$3="YES",$R980*Z$4/100,0)</f>
        <v/>
      </c>
      <c r="AA980" s="173">
        <f>IF(AA$3="YES",$R980*AA$4/100,0)</f>
        <v/>
      </c>
      <c r="AB980" s="173">
        <f>IF(AB$3="YES",$R980*AB$4/100,0)</f>
        <v/>
      </c>
      <c r="AC980" s="173">
        <f>$R980*AC$4/100</f>
        <v/>
      </c>
      <c r="AD980" s="172">
        <f>SUM(S980:AC980)</f>
        <v/>
      </c>
      <c r="AE980" s="172">
        <f>R980+AD980</f>
        <v/>
      </c>
      <c r="AF980" s="172">
        <f>IF(E980="Make",AE980,AE980/2)</f>
        <v/>
      </c>
      <c r="AG980" s="172">
        <f>((AF980-MOD(AF980,8))/8)+(IF(MOD(AF980,8)=0,0,IF(MOD(AF980,8)&gt;4,1,0.5)))</f>
        <v/>
      </c>
      <c r="AH980" s="174" t="n">
        <v>0</v>
      </c>
      <c r="AI980" s="174" t="n">
        <v>0</v>
      </c>
      <c r="AJ980" s="175" t="n">
        <v>0</v>
      </c>
      <c r="AK980" s="47" t="n"/>
    </row>
    <row r="981" ht="15" customHeight="1">
      <c r="R981" s="172">
        <f>_xlfn.CEILING.MATH(SUM(I981:P981)*Q981)</f>
        <v/>
      </c>
      <c r="S981" s="173">
        <f>IF(S$3="YES",$R981*S$4/100,0)</f>
        <v/>
      </c>
      <c r="T981" s="173">
        <f>IF(T$3="YES",$R981*T$4/100,0)</f>
        <v/>
      </c>
      <c r="U981" s="173">
        <f>IF(U$3="YES",$R981*U$4/100,0)</f>
        <v/>
      </c>
      <c r="V981" s="173">
        <f>IF(V$3="YES",$R981*V$4/100,0)</f>
        <v/>
      </c>
      <c r="W981" s="173">
        <f>IF(W$3="YES",$R981*W$4/100,0)</f>
        <v/>
      </c>
      <c r="X981" s="173">
        <f>IF(X$3="YES",$R981*X$4/100,0)</f>
        <v/>
      </c>
      <c r="Y981" s="173">
        <f>IF(Y$3="YES",$R981*Y$4/100,0)</f>
        <v/>
      </c>
      <c r="Z981" s="173">
        <f>IF(Z$3="YES",$R981*Z$4/100,0)</f>
        <v/>
      </c>
      <c r="AA981" s="173">
        <f>IF(AA$3="YES",$R981*AA$4/100,0)</f>
        <v/>
      </c>
      <c r="AB981" s="173">
        <f>IF(AB$3="YES",$R981*AB$4/100,0)</f>
        <v/>
      </c>
      <c r="AC981" s="173">
        <f>$R981*AC$4/100</f>
        <v/>
      </c>
      <c r="AD981" s="172">
        <f>SUM(S981:AC981)</f>
        <v/>
      </c>
      <c r="AE981" s="172">
        <f>R981+AD981</f>
        <v/>
      </c>
      <c r="AF981" s="172">
        <f>IF(E981="Make",AE981,AE981/2)</f>
        <v/>
      </c>
      <c r="AG981" s="172">
        <f>((AF981-MOD(AF981,8))/8)+(IF(MOD(AF981,8)=0,0,IF(MOD(AF981,8)&gt;4,1,0.5)))</f>
        <v/>
      </c>
      <c r="AH981" s="174" t="n">
        <v>0</v>
      </c>
      <c r="AI981" s="174" t="n">
        <v>0</v>
      </c>
      <c r="AJ981" s="175" t="n">
        <v>0</v>
      </c>
      <c r="AK981" s="47" t="n"/>
    </row>
    <row r="982" ht="15" customHeight="1">
      <c r="R982" s="172">
        <f>_xlfn.CEILING.MATH(SUM(I982:P982)*Q982)</f>
        <v/>
      </c>
      <c r="S982" s="173">
        <f>IF(S$3="YES",$R982*S$4/100,0)</f>
        <v/>
      </c>
      <c r="T982" s="173">
        <f>IF(T$3="YES",$R982*T$4/100,0)</f>
        <v/>
      </c>
      <c r="U982" s="173">
        <f>IF(U$3="YES",$R982*U$4/100,0)</f>
        <v/>
      </c>
      <c r="V982" s="173">
        <f>IF(V$3="YES",$R982*V$4/100,0)</f>
        <v/>
      </c>
      <c r="W982" s="173">
        <f>IF(W$3="YES",$R982*W$4/100,0)</f>
        <v/>
      </c>
      <c r="X982" s="173">
        <f>IF(X$3="YES",$R982*X$4/100,0)</f>
        <v/>
      </c>
      <c r="Y982" s="173">
        <f>IF(Y$3="YES",$R982*Y$4/100,0)</f>
        <v/>
      </c>
      <c r="Z982" s="173">
        <f>IF(Z$3="YES",$R982*Z$4/100,0)</f>
        <v/>
      </c>
      <c r="AA982" s="173">
        <f>IF(AA$3="YES",$R982*AA$4/100,0)</f>
        <v/>
      </c>
      <c r="AB982" s="173">
        <f>IF(AB$3="YES",$R982*AB$4/100,0)</f>
        <v/>
      </c>
      <c r="AC982" s="173">
        <f>$R982*AC$4/100</f>
        <v/>
      </c>
      <c r="AD982" s="172">
        <f>SUM(S982:AC982)</f>
        <v/>
      </c>
      <c r="AE982" s="172">
        <f>R982+AD982</f>
        <v/>
      </c>
      <c r="AF982" s="172">
        <f>IF(E982="Make",AE982,AE982/2)</f>
        <v/>
      </c>
      <c r="AG982" s="172">
        <f>((AF982-MOD(AF982,8))/8)+(IF(MOD(AF982,8)=0,0,IF(MOD(AF982,8)&gt;4,1,0.5)))</f>
        <v/>
      </c>
      <c r="AH982" s="174" t="n">
        <v>0</v>
      </c>
      <c r="AI982" s="174" t="n">
        <v>0</v>
      </c>
      <c r="AJ982" s="175" t="n">
        <v>0</v>
      </c>
      <c r="AK982" s="47" t="n"/>
    </row>
    <row r="983" ht="15" customHeight="1">
      <c r="R983" s="172">
        <f>_xlfn.CEILING.MATH(SUM(I983:P983)*Q983)</f>
        <v/>
      </c>
      <c r="S983" s="173">
        <f>IF(S$3="YES",$R983*S$4/100,0)</f>
        <v/>
      </c>
      <c r="T983" s="173">
        <f>IF(T$3="YES",$R983*T$4/100,0)</f>
        <v/>
      </c>
      <c r="U983" s="173">
        <f>IF(U$3="YES",$R983*U$4/100,0)</f>
        <v/>
      </c>
      <c r="V983" s="173">
        <f>IF(V$3="YES",$R983*V$4/100,0)</f>
        <v/>
      </c>
      <c r="W983" s="173">
        <f>IF(W$3="YES",$R983*W$4/100,0)</f>
        <v/>
      </c>
      <c r="X983" s="173">
        <f>IF(X$3="YES",$R983*X$4/100,0)</f>
        <v/>
      </c>
      <c r="Y983" s="173">
        <f>IF(Y$3="YES",$R983*Y$4/100,0)</f>
        <v/>
      </c>
      <c r="Z983" s="173">
        <f>IF(Z$3="YES",$R983*Z$4/100,0)</f>
        <v/>
      </c>
      <c r="AA983" s="173">
        <f>IF(AA$3="YES",$R983*AA$4/100,0)</f>
        <v/>
      </c>
      <c r="AB983" s="173">
        <f>IF(AB$3="YES",$R983*AB$4/100,0)</f>
        <v/>
      </c>
      <c r="AC983" s="173">
        <f>$R983*AC$4/100</f>
        <v/>
      </c>
      <c r="AD983" s="172">
        <f>SUM(S983:AC983)</f>
        <v/>
      </c>
      <c r="AE983" s="172">
        <f>R983+AD983</f>
        <v/>
      </c>
      <c r="AF983" s="172">
        <f>IF(E983="Make",AE983,AE983/2)</f>
        <v/>
      </c>
      <c r="AG983" s="172">
        <f>((AF983-MOD(AF983,8))/8)+(IF(MOD(AF983,8)=0,0,IF(MOD(AF983,8)&gt;4,1,0.5)))</f>
        <v/>
      </c>
      <c r="AH983" s="174" t="n">
        <v>0</v>
      </c>
      <c r="AI983" s="174" t="n">
        <v>0</v>
      </c>
      <c r="AJ983" s="175" t="n">
        <v>0</v>
      </c>
      <c r="AK983" s="47" t="n"/>
    </row>
  </sheetData>
  <mergeCells count="31">
    <mergeCell ref="AH1:AJ1"/>
    <mergeCell ref="K2:K4"/>
    <mergeCell ref="O2:O4"/>
    <mergeCell ref="A1:A4"/>
    <mergeCell ref="AF2:AF4"/>
    <mergeCell ref="C1:C4"/>
    <mergeCell ref="AH2:AH4"/>
    <mergeCell ref="Q2:Q4"/>
    <mergeCell ref="E1:E4"/>
    <mergeCell ref="AI2:AI4"/>
    <mergeCell ref="J2:J4"/>
    <mergeCell ref="R1:AG1"/>
    <mergeCell ref="L2:L4"/>
    <mergeCell ref="R2:R4"/>
    <mergeCell ref="I1:Q1"/>
    <mergeCell ref="B1:B4"/>
    <mergeCell ref="I2:I4"/>
    <mergeCell ref="AK1:AK4"/>
    <mergeCell ref="G2:G4"/>
    <mergeCell ref="AJ2:AJ4"/>
    <mergeCell ref="M2:M4"/>
    <mergeCell ref="AC2:AC3"/>
    <mergeCell ref="F1:F4"/>
    <mergeCell ref="P2:P4"/>
    <mergeCell ref="G1:H1"/>
    <mergeCell ref="AG2:AG4"/>
    <mergeCell ref="H2:H4"/>
    <mergeCell ref="N2:N4"/>
    <mergeCell ref="D1:D2"/>
    <mergeCell ref="AE2:AE4"/>
    <mergeCell ref="AD2:AD4"/>
  </mergeCells>
  <dataValidations count="4">
    <dataValidation sqref="S3:AB3" showDropDown="0" showInputMessage="1" showErrorMessage="1" allowBlank="1" type="list">
      <formula1>"NO, YES"</formula1>
    </dataValidation>
    <dataValidation sqref="E5:E32" showDropDown="0" showInputMessage="1" showErrorMessage="1" allowBlank="1" type="list">
      <formula1>"Make, Reuse"</formula1>
    </dataValidation>
    <dataValidation sqref="F5:F32" showDropDown="0" showInputMessage="1" showErrorMessage="1" allowBlank="1" type="list">
      <formula1>"Simple,Complex, Average"</formula1>
    </dataValidation>
    <dataValidation sqref="A5:A966" showDropDown="0" showInputMessage="1" showErrorMessage="1" allowBlank="1" type="list">
      <formula1>"NA,Desktop, Web,Mobile, AI/ML Model"</formula1>
    </dataValidation>
  </dataValidations>
  <pageMargins left="0.7" right="0.7" top="0.75" bottom="0.75" header="0.3" footer="0.3"/>
  <pageSetup orientation="portrait" paperSize="9" horizontalDpi="1200" verticalDpi="1200"/>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IV26"/>
  <sheetViews>
    <sheetView showGridLines="0" topLeftCell="A4" zoomScaleNormal="100" workbookViewId="0">
      <pane ySplit="4" topLeftCell="A8" activePane="bottomLeft" state="frozen"/>
      <selection activeCell="A4" sqref="A4"/>
      <selection pane="bottomLeft" activeCell="B16" sqref="B16"/>
    </sheetView>
  </sheetViews>
  <sheetFormatPr baseColWidth="8" defaultColWidth="0" defaultRowHeight="11.25"/>
  <cols>
    <col width="5.42578125" customWidth="1" style="5" min="1" max="1"/>
    <col width="56" customWidth="1" style="5" min="2" max="2"/>
    <col width="9.85546875" bestFit="1" customWidth="1" style="5" min="3" max="3"/>
    <col width="12" customWidth="1" style="5" min="4" max="5"/>
    <col hidden="1" width="12" customWidth="1" style="5" min="6" max="7"/>
    <col width="11.28515625" customWidth="1" style="5" min="8" max="9"/>
    <col width="5.7109375" customWidth="1" style="5" min="10" max="11"/>
    <col hidden="1" width="5.7109375" customWidth="1" style="5" min="12" max="13"/>
    <col width="0.42578125" customWidth="1" style="5" min="14" max="251"/>
    <col width="0.7109375" customWidth="1" style="5" min="252" max="252"/>
    <col width="0.28515625" customWidth="1" style="5" min="253" max="259"/>
    <col hidden="1" width="0.28515625" customWidth="1" style="5" min="260" max="298"/>
    <col hidden="1" style="5" min="299" max="1148"/>
    <col hidden="1" width="0.28515625" customWidth="1" style="5" min="1149" max="1153"/>
    <col hidden="1" style="5" min="1154" max="1154"/>
    <col hidden="1" width="0.42578125" customWidth="1" style="5" min="1155" max="1155"/>
    <col hidden="1" style="5" min="1156" max="2056"/>
    <col hidden="1" width="0.28515625" customWidth="1" style="5" min="2057" max="2079"/>
    <col hidden="1" style="5" min="2080" max="16384"/>
  </cols>
  <sheetData>
    <row r="1">
      <c r="A1" s="1" t="n"/>
      <c r="B1" s="2" t="n"/>
      <c r="C1" s="2" t="n"/>
      <c r="D1" s="2" t="n"/>
      <c r="E1" s="2" t="n"/>
      <c r="F1" s="2" t="n"/>
      <c r="G1" s="2" t="n"/>
      <c r="H1" s="2" t="n"/>
      <c r="I1" s="2" t="n"/>
      <c r="J1" s="2" t="n"/>
      <c r="K1" s="2" t="n"/>
      <c r="L1" s="3" t="n"/>
      <c r="M1" s="75" t="n">
        <v>0</v>
      </c>
      <c r="N1" s="4" t="n">
        <v>0</v>
      </c>
    </row>
    <row r="2">
      <c r="M2" s="76" t="n"/>
    </row>
    <row r="3">
      <c r="A3" s="6" t="n"/>
    </row>
    <row r="4" ht="24" customFormat="1" customHeight="1" s="33">
      <c r="A4" s="35" t="inlineStr">
        <is>
          <t>Apollonian - AI Chatbot</t>
        </is>
      </c>
      <c r="DH4" s="34" t="n"/>
      <c r="DI4" s="34" t="n"/>
      <c r="DJ4" s="34" t="n"/>
      <c r="DK4" s="34" t="n"/>
      <c r="DL4" s="34" t="n"/>
      <c r="DM4" s="34" t="n"/>
      <c r="DN4" s="34" t="n"/>
      <c r="DO4" s="34" t="n"/>
      <c r="DP4" s="34" t="n"/>
      <c r="DQ4" s="34" t="n"/>
      <c r="DR4" s="34" t="n"/>
      <c r="DS4" s="34" t="n"/>
      <c r="DT4" s="34" t="n"/>
      <c r="DU4" s="34" t="n"/>
      <c r="DV4" s="34" t="n"/>
      <c r="DW4" s="34" t="n"/>
      <c r="DX4" s="34" t="n"/>
      <c r="DY4" s="34" t="n"/>
      <c r="DZ4" s="34" t="n"/>
      <c r="EA4" s="34" t="n"/>
      <c r="EB4" s="34" t="n"/>
      <c r="EC4" s="34" t="n"/>
      <c r="ED4" s="34" t="n"/>
      <c r="EE4" s="34" t="n"/>
      <c r="EF4" s="34" t="n"/>
      <c r="EG4" s="34" t="n"/>
      <c r="EH4" s="34" t="n"/>
      <c r="EI4" s="34" t="n"/>
      <c r="EJ4" s="34" t="n"/>
      <c r="EK4" s="34" t="n"/>
      <c r="EL4" s="34" t="n"/>
      <c r="EM4" s="34" t="n"/>
      <c r="EN4" s="34" t="n"/>
      <c r="EO4" s="34" t="n"/>
      <c r="EP4" s="34" t="n"/>
      <c r="EQ4" s="34" t="n"/>
      <c r="ER4" s="34" t="n"/>
      <c r="ES4" s="34" t="n"/>
      <c r="ET4" s="34" t="n"/>
      <c r="EU4" s="34" t="n"/>
      <c r="EV4" s="34" t="n"/>
      <c r="EW4" s="32" t="n"/>
      <c r="EX4" s="32" t="n"/>
      <c r="EY4" s="32" t="n"/>
      <c r="EZ4" s="32" t="n"/>
    </row>
    <row r="5" customFormat="1" s="7">
      <c r="A5" s="145" t="inlineStr">
        <is>
          <t>Today's Date:</t>
        </is>
      </c>
      <c r="B5" s="140" t="n"/>
      <c r="C5" s="176">
        <f>TODAY()</f>
        <v/>
      </c>
      <c r="D5" s="15">
        <f>C5</f>
        <v/>
      </c>
      <c r="E5" s="26" t="inlineStr">
        <is>
          <t>(vertical red line)</t>
        </is>
      </c>
      <c r="F5" s="70" t="n"/>
      <c r="G5" s="70" t="n"/>
      <c r="H5" s="8" t="n"/>
    </row>
    <row r="6" ht="12" customFormat="1" customHeight="1" s="9" thickBot="1">
      <c r="A6" s="145" t="inlineStr">
        <is>
          <t>Start Date:</t>
        </is>
      </c>
      <c r="B6" s="140" t="n"/>
      <c r="C6" s="177" t="n">
        <v>45566</v>
      </c>
      <c r="D6" s="15">
        <f>C6</f>
        <v/>
      </c>
      <c r="E6" s="16" t="n"/>
      <c r="F6" s="7" t="n"/>
      <c r="G6" s="7" t="n"/>
      <c r="H6" s="149" t="inlineStr">
        <is>
          <t>First Day of Week (Sun=1):</t>
        </is>
      </c>
      <c r="I6" s="178" t="n"/>
      <c r="J6" s="178" t="n"/>
      <c r="K6" s="178" t="n"/>
      <c r="L6" s="178" t="n"/>
      <c r="M6" s="10" t="n">
        <v>2</v>
      </c>
      <c r="N6" s="11">
        <f>(C6-WEEKDAY(C6,1)+M6)+7*M1</f>
        <v/>
      </c>
      <c r="O6" s="12">
        <f>N6+1</f>
        <v/>
      </c>
      <c r="P6" s="12">
        <f>O6+1</f>
        <v/>
      </c>
      <c r="Q6" s="12">
        <f>P6+1</f>
        <v/>
      </c>
      <c r="R6" s="12">
        <f>Q6+1</f>
        <v/>
      </c>
      <c r="S6" s="12">
        <f>R6+1</f>
        <v/>
      </c>
      <c r="T6" s="12">
        <f>S6+1</f>
        <v/>
      </c>
      <c r="U6" s="12">
        <f>T6+1</f>
        <v/>
      </c>
      <c r="V6" s="12">
        <f>U6+1</f>
        <v/>
      </c>
      <c r="W6" s="12">
        <f>V6+1</f>
        <v/>
      </c>
      <c r="X6" s="12">
        <f>W6+1</f>
        <v/>
      </c>
      <c r="Y6" s="12">
        <f>X6+1</f>
        <v/>
      </c>
      <c r="Z6" s="12">
        <f>Y6+1</f>
        <v/>
      </c>
      <c r="AA6" s="12">
        <f>Z6+1</f>
        <v/>
      </c>
      <c r="AB6" s="12">
        <f>AA6+1</f>
        <v/>
      </c>
      <c r="AC6" s="12">
        <f>AB6+1</f>
        <v/>
      </c>
      <c r="AD6" s="12">
        <f>AC6+1</f>
        <v/>
      </c>
      <c r="AE6" s="12">
        <f>AD6+1</f>
        <v/>
      </c>
      <c r="AF6" s="12">
        <f>AE6+1</f>
        <v/>
      </c>
      <c r="AG6" s="12">
        <f>AF6+1</f>
        <v/>
      </c>
      <c r="AH6" s="12">
        <f>AG6+1</f>
        <v/>
      </c>
      <c r="AI6" s="12">
        <f>AH6+1</f>
        <v/>
      </c>
      <c r="AJ6" s="12">
        <f>AI6+1</f>
        <v/>
      </c>
      <c r="AK6" s="12">
        <f>AJ6+1</f>
        <v/>
      </c>
      <c r="AL6" s="12">
        <f>AK6+1</f>
        <v/>
      </c>
      <c r="AM6" s="12">
        <f>AL6+1</f>
        <v/>
      </c>
      <c r="AN6" s="12">
        <f>AM6+1</f>
        <v/>
      </c>
      <c r="AO6" s="12">
        <f>AN6+1</f>
        <v/>
      </c>
      <c r="AP6" s="12">
        <f>AO6+1</f>
        <v/>
      </c>
      <c r="AQ6" s="12">
        <f>AP6+1</f>
        <v/>
      </c>
      <c r="AR6" s="12">
        <f>AQ6+1</f>
        <v/>
      </c>
      <c r="AS6" s="12">
        <f>AR6+1</f>
        <v/>
      </c>
      <c r="AT6" s="12">
        <f>AS6+1</f>
        <v/>
      </c>
      <c r="AU6" s="12">
        <f>AT6+1</f>
        <v/>
      </c>
      <c r="AV6" s="12">
        <f>AU6+1</f>
        <v/>
      </c>
      <c r="AW6" s="12">
        <f>AV6+1</f>
        <v/>
      </c>
      <c r="AX6" s="12">
        <f>AW6+1</f>
        <v/>
      </c>
      <c r="AY6" s="12">
        <f>AX6+1</f>
        <v/>
      </c>
      <c r="AZ6" s="12">
        <f>AY6+1</f>
        <v/>
      </c>
      <c r="BA6" s="12">
        <f>AZ6+1</f>
        <v/>
      </c>
      <c r="BB6" s="12">
        <f>BA6+1</f>
        <v/>
      </c>
      <c r="BC6" s="12">
        <f>BB6+1</f>
        <v/>
      </c>
      <c r="BD6" s="12">
        <f>BC6+1</f>
        <v/>
      </c>
      <c r="BE6" s="12">
        <f>BD6+1</f>
        <v/>
      </c>
      <c r="BF6" s="12">
        <f>BE6+1</f>
        <v/>
      </c>
      <c r="BG6" s="12">
        <f>BF6+1</f>
        <v/>
      </c>
      <c r="BH6" s="12">
        <f>BG6+1</f>
        <v/>
      </c>
      <c r="BI6" s="12">
        <f>BH6+1</f>
        <v/>
      </c>
      <c r="BJ6" s="12">
        <f>BI6+1</f>
        <v/>
      </c>
      <c r="BK6" s="12">
        <f>BJ6+1</f>
        <v/>
      </c>
      <c r="BL6" s="12">
        <f>BK6+1</f>
        <v/>
      </c>
      <c r="BM6" s="12">
        <f>BL6+1</f>
        <v/>
      </c>
      <c r="BN6" s="12">
        <f>BM6+1</f>
        <v/>
      </c>
      <c r="BO6" s="12">
        <f>BN6+1</f>
        <v/>
      </c>
      <c r="BP6" s="12">
        <f>BO6+1</f>
        <v/>
      </c>
      <c r="BQ6" s="12">
        <f>BP6+1</f>
        <v/>
      </c>
      <c r="BR6" s="12">
        <f>BQ6+1</f>
        <v/>
      </c>
      <c r="BS6" s="12">
        <f>BR6+1</f>
        <v/>
      </c>
      <c r="BT6" s="12">
        <f>BS6+1</f>
        <v/>
      </c>
      <c r="BU6" s="12">
        <f>BT6+1</f>
        <v/>
      </c>
      <c r="BV6" s="12">
        <f>BU6+1</f>
        <v/>
      </c>
      <c r="BW6" s="12">
        <f>BV6+1</f>
        <v/>
      </c>
      <c r="BX6" s="12">
        <f>BW6+1</f>
        <v/>
      </c>
      <c r="BY6" s="12">
        <f>BX6+1</f>
        <v/>
      </c>
      <c r="BZ6" s="12">
        <f>BY6+1</f>
        <v/>
      </c>
      <c r="CA6" s="12">
        <f>BZ6+1</f>
        <v/>
      </c>
      <c r="CB6" s="12">
        <f>CA6+1</f>
        <v/>
      </c>
      <c r="CC6" s="12">
        <f>CB6+1</f>
        <v/>
      </c>
      <c r="CD6" s="12">
        <f>CC6+1</f>
        <v/>
      </c>
      <c r="CE6" s="12">
        <f>CD6+1</f>
        <v/>
      </c>
      <c r="CF6" s="12">
        <f>CE6+1</f>
        <v/>
      </c>
      <c r="CG6" s="12">
        <f>CF6+1</f>
        <v/>
      </c>
      <c r="CH6" s="12">
        <f>CG6+1</f>
        <v/>
      </c>
      <c r="CI6" s="12">
        <f>CH6+1</f>
        <v/>
      </c>
      <c r="CJ6" s="12">
        <f>CI6+1</f>
        <v/>
      </c>
      <c r="CK6" s="12">
        <f>CJ6+1</f>
        <v/>
      </c>
      <c r="CL6" s="12">
        <f>CK6+1</f>
        <v/>
      </c>
      <c r="CM6" s="12">
        <f>CL6+1</f>
        <v/>
      </c>
      <c r="CN6" s="12">
        <f>CM6+1</f>
        <v/>
      </c>
      <c r="CO6" s="12">
        <f>CN6+1</f>
        <v/>
      </c>
      <c r="CP6" s="12">
        <f>CO6+1</f>
        <v/>
      </c>
      <c r="CQ6" s="12">
        <f>CP6+1</f>
        <v/>
      </c>
      <c r="CR6" s="12">
        <f>CQ6+1</f>
        <v/>
      </c>
      <c r="CS6" s="12">
        <f>CR6+1</f>
        <v/>
      </c>
      <c r="CT6" s="12">
        <f>CS6+1</f>
        <v/>
      </c>
      <c r="CU6" s="12">
        <f>CT6+1</f>
        <v/>
      </c>
      <c r="CV6" s="12">
        <f>CU6+1</f>
        <v/>
      </c>
      <c r="CW6" s="12">
        <f>CV6+1</f>
        <v/>
      </c>
      <c r="CX6" s="12">
        <f>CW6+1</f>
        <v/>
      </c>
      <c r="CY6" s="12">
        <f>CX6+1</f>
        <v/>
      </c>
      <c r="CZ6" s="12">
        <f>CY6+1</f>
        <v/>
      </c>
      <c r="DA6" s="12">
        <f>CZ6+1</f>
        <v/>
      </c>
      <c r="DB6" s="12">
        <f>DA6+1</f>
        <v/>
      </c>
      <c r="DC6" s="12">
        <f>DB6+1</f>
        <v/>
      </c>
      <c r="DD6" s="12">
        <f>DC6+1</f>
        <v/>
      </c>
      <c r="DE6" s="12">
        <f>DD6+1</f>
        <v/>
      </c>
      <c r="DF6" s="12">
        <f>DE6+1</f>
        <v/>
      </c>
      <c r="DG6" s="12">
        <f>DF6+1</f>
        <v/>
      </c>
      <c r="DH6" s="12">
        <f>DG6+1</f>
        <v/>
      </c>
      <c r="DI6" s="12">
        <f>DH6+1</f>
        <v/>
      </c>
      <c r="DJ6" s="12">
        <f>DI6+1</f>
        <v/>
      </c>
      <c r="DK6" s="12">
        <f>DJ6+1</f>
        <v/>
      </c>
      <c r="DL6" s="12">
        <f>DK6+1</f>
        <v/>
      </c>
      <c r="DM6" s="12">
        <f>DL6+1</f>
        <v/>
      </c>
      <c r="DN6" s="12">
        <f>DM6+1</f>
        <v/>
      </c>
      <c r="DO6" s="12">
        <f>DN6+1</f>
        <v/>
      </c>
      <c r="DP6" s="12">
        <f>DO6+1</f>
        <v/>
      </c>
      <c r="DQ6" s="12">
        <f>DP6+1</f>
        <v/>
      </c>
      <c r="DR6" s="12">
        <f>DQ6+1</f>
        <v/>
      </c>
      <c r="DS6" s="12">
        <f>DR6+1</f>
        <v/>
      </c>
      <c r="DT6" s="12">
        <f>DS6+1</f>
        <v/>
      </c>
      <c r="DU6" s="12">
        <f>DT6+1</f>
        <v/>
      </c>
      <c r="DV6" s="12">
        <f>DU6+1</f>
        <v/>
      </c>
      <c r="DW6" s="12">
        <f>DV6+1</f>
        <v/>
      </c>
      <c r="DX6" s="12">
        <f>DW6+1</f>
        <v/>
      </c>
      <c r="DY6" s="12">
        <f>DX6+1</f>
        <v/>
      </c>
      <c r="DZ6" s="12">
        <f>DY6+1</f>
        <v/>
      </c>
      <c r="EA6" s="12">
        <f>DZ6+1</f>
        <v/>
      </c>
      <c r="EB6" s="12">
        <f>EA6+1</f>
        <v/>
      </c>
      <c r="EC6" s="12">
        <f>EB6+1</f>
        <v/>
      </c>
      <c r="ED6" s="12">
        <f>EC6+1</f>
        <v/>
      </c>
      <c r="EE6" s="12">
        <f>ED6+1</f>
        <v/>
      </c>
      <c r="EF6" s="12">
        <f>EE6+1</f>
        <v/>
      </c>
      <c r="EG6" s="12">
        <f>EF6+1</f>
        <v/>
      </c>
      <c r="EH6" s="12">
        <f>EG6+1</f>
        <v/>
      </c>
      <c r="EI6" s="12">
        <f>EH6+1</f>
        <v/>
      </c>
      <c r="EJ6" s="12">
        <f>EI6+1</f>
        <v/>
      </c>
      <c r="EK6" s="12">
        <f>EJ6+1</f>
        <v/>
      </c>
      <c r="EL6" s="12">
        <f>EK6+1</f>
        <v/>
      </c>
      <c r="EM6" s="12">
        <f>EL6+1</f>
        <v/>
      </c>
      <c r="EN6" s="12">
        <f>EM6+1</f>
        <v/>
      </c>
      <c r="EO6" s="12">
        <f>EN6+1</f>
        <v/>
      </c>
      <c r="EP6" s="12">
        <f>EO6+1</f>
        <v/>
      </c>
      <c r="EQ6" s="12">
        <f>EP6+1</f>
        <v/>
      </c>
      <c r="ER6" s="12">
        <f>EQ6+1</f>
        <v/>
      </c>
      <c r="ES6" s="12">
        <f>ER6+1</f>
        <v/>
      </c>
      <c r="ET6" s="12">
        <f>ES6+1</f>
        <v/>
      </c>
      <c r="EU6" s="12">
        <f>ET6+1</f>
        <v/>
      </c>
      <c r="EV6" s="12">
        <f>EU6+1</f>
        <v/>
      </c>
      <c r="EW6" s="12">
        <f>EV6+1</f>
        <v/>
      </c>
      <c r="EX6" s="12">
        <f>EW6+1</f>
        <v/>
      </c>
      <c r="EY6" s="12">
        <f>EX6+1</f>
        <v/>
      </c>
      <c r="EZ6" s="12">
        <f>EY6+1</f>
        <v/>
      </c>
      <c r="FA6" s="12">
        <f>EZ6+1</f>
        <v/>
      </c>
      <c r="FB6" s="12">
        <f>FA6+1</f>
        <v/>
      </c>
      <c r="FC6" s="12">
        <f>FB6+1</f>
        <v/>
      </c>
      <c r="FD6" s="12">
        <f>FC6+1</f>
        <v/>
      </c>
      <c r="FE6" s="12">
        <f>FD6+1</f>
        <v/>
      </c>
      <c r="FF6" s="12">
        <f>FE6+1</f>
        <v/>
      </c>
      <c r="FG6" s="12">
        <f>FF6+1</f>
        <v/>
      </c>
      <c r="FH6" s="12">
        <f>FG6+1</f>
        <v/>
      </c>
      <c r="FI6" s="12">
        <f>FH6+1</f>
        <v/>
      </c>
      <c r="FJ6" s="12">
        <f>FI6+1</f>
        <v/>
      </c>
      <c r="FK6" s="12">
        <f>FJ6+1</f>
        <v/>
      </c>
      <c r="FL6" s="12">
        <f>FK6+1</f>
        <v/>
      </c>
      <c r="FM6" s="12">
        <f>FL6+1</f>
        <v/>
      </c>
      <c r="FN6" s="12">
        <f>FM6+1</f>
        <v/>
      </c>
      <c r="FO6" s="12">
        <f>FN6+1</f>
        <v/>
      </c>
      <c r="FP6" s="12">
        <f>FO6+1</f>
        <v/>
      </c>
      <c r="FQ6" s="12">
        <f>FP6+1</f>
        <v/>
      </c>
      <c r="FR6" s="12">
        <f>FQ6+1</f>
        <v/>
      </c>
      <c r="FS6" s="12">
        <f>FR6+1</f>
        <v/>
      </c>
      <c r="FT6" s="12">
        <f>FS6+1</f>
        <v/>
      </c>
      <c r="FU6" s="12">
        <f>FT6+1</f>
        <v/>
      </c>
      <c r="FV6" s="12">
        <f>FU6+1</f>
        <v/>
      </c>
      <c r="FW6" s="12">
        <f>FV6+1</f>
        <v/>
      </c>
      <c r="FX6" s="12">
        <f>FW6+1</f>
        <v/>
      </c>
      <c r="FY6" s="12">
        <f>FX6+1</f>
        <v/>
      </c>
      <c r="FZ6" s="12">
        <f>FY6+1</f>
        <v/>
      </c>
      <c r="GA6" s="12">
        <f>FZ6+1</f>
        <v/>
      </c>
      <c r="GB6" s="12">
        <f>GA6+1</f>
        <v/>
      </c>
      <c r="GC6" s="12">
        <f>GB6+1</f>
        <v/>
      </c>
      <c r="GD6" s="12">
        <f>GC6+1</f>
        <v/>
      </c>
      <c r="GE6" s="12">
        <f>GD6+1</f>
        <v/>
      </c>
      <c r="GF6" s="12">
        <f>GE6+1</f>
        <v/>
      </c>
      <c r="GG6" s="12">
        <f>GF6+1</f>
        <v/>
      </c>
      <c r="GH6" s="12">
        <f>GG6+1</f>
        <v/>
      </c>
      <c r="GI6" s="12">
        <f>GH6+1</f>
        <v/>
      </c>
      <c r="GJ6" s="12">
        <f>GI6+1</f>
        <v/>
      </c>
      <c r="GK6" s="12">
        <f>GJ6+1</f>
        <v/>
      </c>
      <c r="GL6" s="12">
        <f>GK6+1</f>
        <v/>
      </c>
      <c r="GM6" s="12">
        <f>GL6+1</f>
        <v/>
      </c>
      <c r="GN6" s="12">
        <f>GM6+1</f>
        <v/>
      </c>
      <c r="GO6" s="12">
        <f>GN6+1</f>
        <v/>
      </c>
      <c r="GP6" s="12">
        <f>GO6+1</f>
        <v/>
      </c>
      <c r="GQ6" s="12">
        <f>GP6+1</f>
        <v/>
      </c>
      <c r="GR6" s="12">
        <f>GQ6+1</f>
        <v/>
      </c>
      <c r="GS6" s="12">
        <f>GR6+1</f>
        <v/>
      </c>
      <c r="GT6" s="12">
        <f>GS6+1</f>
        <v/>
      </c>
      <c r="GU6" s="12">
        <f>GT6+1</f>
        <v/>
      </c>
      <c r="GV6" s="12">
        <f>GU6+1</f>
        <v/>
      </c>
      <c r="GW6" s="12">
        <f>GV6+1</f>
        <v/>
      </c>
      <c r="GX6" s="12">
        <f>GW6+1</f>
        <v/>
      </c>
      <c r="GY6" s="12">
        <f>GX6+1</f>
        <v/>
      </c>
      <c r="GZ6" s="12">
        <f>GY6+1</f>
        <v/>
      </c>
      <c r="HA6" s="12">
        <f>GZ6+1</f>
        <v/>
      </c>
      <c r="HB6" s="12">
        <f>HA6+1</f>
        <v/>
      </c>
      <c r="HC6" s="12">
        <f>HB6+1</f>
        <v/>
      </c>
      <c r="HD6" s="12">
        <f>HC6+1</f>
        <v/>
      </c>
      <c r="HE6" s="12">
        <f>HD6+1</f>
        <v/>
      </c>
      <c r="HF6" s="12">
        <f>HE6+1</f>
        <v/>
      </c>
      <c r="HG6" s="12">
        <f>HF6+1</f>
        <v/>
      </c>
      <c r="HH6" s="12">
        <f>HG6+1</f>
        <v/>
      </c>
      <c r="HI6" s="12">
        <f>HH6+1</f>
        <v/>
      </c>
      <c r="HJ6" s="12">
        <f>HI6+1</f>
        <v/>
      </c>
      <c r="HK6" s="12">
        <f>HJ6+1</f>
        <v/>
      </c>
      <c r="HL6" s="12">
        <f>HK6+1</f>
        <v/>
      </c>
      <c r="HM6" s="12">
        <f>HL6+1</f>
        <v/>
      </c>
      <c r="HN6" s="12">
        <f>HM6+1</f>
        <v/>
      </c>
      <c r="HO6" s="12">
        <f>HN6+1</f>
        <v/>
      </c>
      <c r="HP6" s="12">
        <f>HO6+1</f>
        <v/>
      </c>
      <c r="HQ6" s="12">
        <f>HP6+1</f>
        <v/>
      </c>
      <c r="HR6" s="12">
        <f>HQ6+1</f>
        <v/>
      </c>
      <c r="HS6" s="12">
        <f>HR6+1</f>
        <v/>
      </c>
      <c r="HT6" s="12">
        <f>HS6+1</f>
        <v/>
      </c>
      <c r="HU6" s="12">
        <f>HT6+1</f>
        <v/>
      </c>
      <c r="HV6" s="12">
        <f>HU6+1</f>
        <v/>
      </c>
      <c r="HW6" s="12">
        <f>HV6+1</f>
        <v/>
      </c>
      <c r="HX6" s="12">
        <f>HW6+1</f>
        <v/>
      </c>
      <c r="HY6" s="12">
        <f>HX6+1</f>
        <v/>
      </c>
      <c r="HZ6" s="12">
        <f>HY6+1</f>
        <v/>
      </c>
      <c r="IA6" s="12">
        <f>HZ6+1</f>
        <v/>
      </c>
      <c r="IB6" s="12">
        <f>IA6+1</f>
        <v/>
      </c>
      <c r="IC6" s="12">
        <f>IB6+1</f>
        <v/>
      </c>
      <c r="ID6" s="12">
        <f>IC6+1</f>
        <v/>
      </c>
      <c r="IE6" s="12">
        <f>ID6+1</f>
        <v/>
      </c>
      <c r="IF6" s="12">
        <f>IE6+1</f>
        <v/>
      </c>
      <c r="IG6" s="12">
        <f>IF6+1</f>
        <v/>
      </c>
      <c r="IH6" s="12">
        <f>IG6+1</f>
        <v/>
      </c>
      <c r="II6" s="12">
        <f>IH6+1</f>
        <v/>
      </c>
      <c r="IJ6" s="12">
        <f>II6+1</f>
        <v/>
      </c>
      <c r="IK6" s="12">
        <f>IJ6+1</f>
        <v/>
      </c>
      <c r="IL6" s="12">
        <f>IK6+1</f>
        <v/>
      </c>
      <c r="IM6" s="12">
        <f>IL6+1</f>
        <v/>
      </c>
      <c r="IN6" s="12">
        <f>IM6+1</f>
        <v/>
      </c>
      <c r="IO6" s="12">
        <f>IN6+1</f>
        <v/>
      </c>
      <c r="IP6" s="12">
        <f>IO6+1</f>
        <v/>
      </c>
      <c r="IQ6" s="12">
        <f>IP6+1</f>
        <v/>
      </c>
      <c r="IR6" s="7" t="n"/>
      <c r="IS6" s="7" t="n"/>
    </row>
    <row r="7" ht="96.75" customFormat="1" customHeight="1" s="18" thickBot="1">
      <c r="A7" s="24" t="inlineStr">
        <is>
          <t>WBS</t>
        </is>
      </c>
      <c r="B7" s="24" t="inlineStr">
        <is>
          <t>Tasks/Module</t>
        </is>
      </c>
      <c r="C7" s="25" t="inlineStr">
        <is>
          <t>Resource(s)</t>
        </is>
      </c>
      <c r="D7" s="25" t="inlineStr">
        <is>
          <t>Planned Start</t>
        </is>
      </c>
      <c r="E7" s="25" t="inlineStr">
        <is>
          <t>Planned End</t>
        </is>
      </c>
      <c r="F7" s="25" t="inlineStr">
        <is>
          <t>Revised Planned Start</t>
        </is>
      </c>
      <c r="G7" s="25" t="inlineStr">
        <is>
          <t>Revised Planned End</t>
        </is>
      </c>
      <c r="H7" s="17" t="inlineStr">
        <is>
          <t>Actual Start</t>
        </is>
      </c>
      <c r="I7" s="17" t="inlineStr">
        <is>
          <t>Actual End</t>
        </is>
      </c>
      <c r="J7" s="17" t="inlineStr">
        <is>
          <t>Estimation Days</t>
        </is>
      </c>
      <c r="K7" s="17" t="inlineStr">
        <is>
          <t>% Complete</t>
        </is>
      </c>
      <c r="L7" s="17" t="inlineStr">
        <is>
          <t>Days Complete</t>
        </is>
      </c>
      <c r="M7" s="17" t="inlineStr">
        <is>
          <t>Days Remaining</t>
        </is>
      </c>
      <c r="N7" s="179">
        <f>N6</f>
        <v/>
      </c>
      <c r="O7" s="180" t="n"/>
      <c r="P7" s="180" t="n"/>
      <c r="Q7" s="180" t="n"/>
      <c r="R7" s="180" t="n"/>
      <c r="S7" s="180" t="n"/>
      <c r="T7" s="181" t="n"/>
      <c r="U7" s="179">
        <f>U6</f>
        <v/>
      </c>
      <c r="V7" s="180" t="n"/>
      <c r="W7" s="180" t="n"/>
      <c r="X7" s="180" t="n"/>
      <c r="Y7" s="180" t="n"/>
      <c r="Z7" s="180" t="n"/>
      <c r="AA7" s="181" t="n"/>
      <c r="AB7" s="179">
        <f>AB6</f>
        <v/>
      </c>
      <c r="AC7" s="180" t="n"/>
      <c r="AD7" s="180" t="n"/>
      <c r="AE7" s="180" t="n"/>
      <c r="AF7" s="180" t="n"/>
      <c r="AG7" s="180" t="n"/>
      <c r="AH7" s="181" t="n"/>
      <c r="AI7" s="179">
        <f>AI6</f>
        <v/>
      </c>
      <c r="AJ7" s="180" t="n"/>
      <c r="AK7" s="180" t="n"/>
      <c r="AL7" s="180" t="n"/>
      <c r="AM7" s="180" t="n"/>
      <c r="AN7" s="180" t="n"/>
      <c r="AO7" s="181" t="n"/>
      <c r="AP7" s="179">
        <f>AP6</f>
        <v/>
      </c>
      <c r="AQ7" s="180" t="n"/>
      <c r="AR7" s="180" t="n"/>
      <c r="AS7" s="180" t="n"/>
      <c r="AT7" s="180" t="n"/>
      <c r="AU7" s="180" t="n"/>
      <c r="AV7" s="181" t="n"/>
      <c r="AW7" s="179">
        <f>AW6</f>
        <v/>
      </c>
      <c r="AX7" s="180" t="n"/>
      <c r="AY7" s="180" t="n"/>
      <c r="AZ7" s="180" t="n"/>
      <c r="BA7" s="180" t="n"/>
      <c r="BB7" s="180" t="n"/>
      <c r="BC7" s="181" t="n"/>
      <c r="BD7" s="179">
        <f>BD6</f>
        <v/>
      </c>
      <c r="BE7" s="180" t="n"/>
      <c r="BF7" s="180" t="n"/>
      <c r="BG7" s="180" t="n"/>
      <c r="BH7" s="180" t="n"/>
      <c r="BI7" s="180" t="n"/>
      <c r="BJ7" s="181" t="n"/>
      <c r="BK7" s="179">
        <f>BK6</f>
        <v/>
      </c>
      <c r="BL7" s="180" t="n"/>
      <c r="BM7" s="180" t="n"/>
      <c r="BN7" s="180" t="n"/>
      <c r="BO7" s="180" t="n"/>
      <c r="BP7" s="180" t="n"/>
      <c r="BQ7" s="181" t="n"/>
      <c r="BR7" s="179">
        <f>BR6</f>
        <v/>
      </c>
      <c r="BS7" s="180" t="n"/>
      <c r="BT7" s="180" t="n"/>
      <c r="BU7" s="180" t="n"/>
      <c r="BV7" s="180" t="n"/>
      <c r="BW7" s="180" t="n"/>
      <c r="BX7" s="181" t="n"/>
      <c r="BY7" s="179">
        <f>BY6</f>
        <v/>
      </c>
      <c r="BZ7" s="180" t="n"/>
      <c r="CA7" s="180" t="n"/>
      <c r="CB7" s="180" t="n"/>
      <c r="CC7" s="180" t="n"/>
      <c r="CD7" s="180" t="n"/>
      <c r="CE7" s="181" t="n"/>
      <c r="CF7" s="179">
        <f>CF6</f>
        <v/>
      </c>
      <c r="CG7" s="180" t="n"/>
      <c r="CH7" s="180" t="n"/>
      <c r="CI7" s="180" t="n"/>
      <c r="CJ7" s="180" t="n"/>
      <c r="CK7" s="180" t="n"/>
      <c r="CL7" s="181" t="n"/>
      <c r="CM7" s="179">
        <f>CM6</f>
        <v/>
      </c>
      <c r="CN7" s="180" t="n"/>
      <c r="CO7" s="180" t="n"/>
      <c r="CP7" s="180" t="n"/>
      <c r="CQ7" s="180" t="n"/>
      <c r="CR7" s="180" t="n"/>
      <c r="CS7" s="181" t="n"/>
      <c r="CT7" s="179">
        <f>CT6</f>
        <v/>
      </c>
      <c r="CU7" s="180" t="n"/>
      <c r="CV7" s="180" t="n"/>
      <c r="CW7" s="180" t="n"/>
      <c r="CX7" s="180" t="n"/>
      <c r="CY7" s="180" t="n"/>
      <c r="CZ7" s="181" t="n"/>
      <c r="DA7" s="179">
        <f>DA6</f>
        <v/>
      </c>
      <c r="DB7" s="180" t="n"/>
      <c r="DC7" s="180" t="n"/>
      <c r="DD7" s="180" t="n"/>
      <c r="DE7" s="180" t="n"/>
      <c r="DF7" s="180" t="n"/>
      <c r="DG7" s="181" t="n"/>
      <c r="DH7" s="179">
        <f>DH6</f>
        <v/>
      </c>
      <c r="DI7" s="180" t="n"/>
      <c r="DJ7" s="180" t="n"/>
      <c r="DK7" s="180" t="n"/>
      <c r="DL7" s="180" t="n"/>
      <c r="DM7" s="180" t="n"/>
      <c r="DN7" s="181" t="n"/>
      <c r="DO7" s="179">
        <f>DO6</f>
        <v/>
      </c>
      <c r="DP7" s="180" t="n"/>
      <c r="DQ7" s="180" t="n"/>
      <c r="DR7" s="180" t="n"/>
      <c r="DS7" s="180" t="n"/>
      <c r="DT7" s="180" t="n"/>
      <c r="DU7" s="181" t="n"/>
      <c r="DV7" s="179">
        <f>DV6</f>
        <v/>
      </c>
      <c r="DW7" s="180" t="n"/>
      <c r="DX7" s="180" t="n"/>
      <c r="DY7" s="180" t="n"/>
      <c r="DZ7" s="180" t="n"/>
      <c r="EA7" s="180" t="n"/>
      <c r="EB7" s="181" t="n"/>
      <c r="EC7" s="179">
        <f>EC6</f>
        <v/>
      </c>
      <c r="ED7" s="180" t="n"/>
      <c r="EE7" s="180" t="n"/>
      <c r="EF7" s="180" t="n"/>
      <c r="EG7" s="180" t="n"/>
      <c r="EH7" s="180" t="n"/>
      <c r="EI7" s="181" t="n"/>
      <c r="EJ7" s="179">
        <f>EJ6</f>
        <v/>
      </c>
      <c r="EK7" s="180" t="n"/>
      <c r="EL7" s="180" t="n"/>
      <c r="EM7" s="180" t="n"/>
      <c r="EN7" s="180" t="n"/>
      <c r="EO7" s="180" t="n"/>
      <c r="EP7" s="181" t="n"/>
      <c r="EQ7" s="179">
        <f>EQ6</f>
        <v/>
      </c>
      <c r="ER7" s="180" t="n"/>
      <c r="ES7" s="180" t="n"/>
      <c r="ET7" s="180" t="n"/>
      <c r="EU7" s="180" t="n"/>
      <c r="EV7" s="180" t="n"/>
      <c r="EW7" s="181" t="n"/>
      <c r="EX7" s="179">
        <f>EX6</f>
        <v/>
      </c>
      <c r="EY7" s="180" t="n"/>
      <c r="EZ7" s="180" t="n"/>
      <c r="FA7" s="180" t="n"/>
      <c r="FB7" s="180" t="n"/>
      <c r="FC7" s="180" t="n"/>
      <c r="FD7" s="181" t="n"/>
      <c r="FE7" s="179">
        <f>FE6</f>
        <v/>
      </c>
      <c r="FF7" s="180" t="n"/>
      <c r="FG7" s="180" t="n"/>
      <c r="FH7" s="180" t="n"/>
      <c r="FI7" s="180" t="n"/>
      <c r="FJ7" s="180" t="n"/>
      <c r="FK7" s="181" t="n"/>
      <c r="FL7" s="179">
        <f>FL6</f>
        <v/>
      </c>
      <c r="FM7" s="180" t="n"/>
      <c r="FN7" s="180" t="n"/>
      <c r="FO7" s="180" t="n"/>
      <c r="FP7" s="180" t="n"/>
      <c r="FQ7" s="180" t="n"/>
      <c r="FR7" s="181" t="n"/>
      <c r="FS7" s="179">
        <f>FS6</f>
        <v/>
      </c>
      <c r="FT7" s="180" t="n"/>
      <c r="FU7" s="180" t="n"/>
      <c r="FV7" s="180" t="n"/>
      <c r="FW7" s="180" t="n"/>
      <c r="FX7" s="180" t="n"/>
      <c r="FY7" s="181" t="n"/>
      <c r="FZ7" s="179">
        <f>FZ6</f>
        <v/>
      </c>
      <c r="GA7" s="180" t="n"/>
      <c r="GB7" s="180" t="n"/>
      <c r="GC7" s="180" t="n"/>
      <c r="GD7" s="180" t="n"/>
      <c r="GE7" s="180" t="n"/>
      <c r="GF7" s="181" t="n"/>
      <c r="GG7" s="179">
        <f>GG6</f>
        <v/>
      </c>
      <c r="GH7" s="180" t="n"/>
      <c r="GI7" s="180" t="n"/>
      <c r="GJ7" s="180" t="n"/>
      <c r="GK7" s="180" t="n"/>
      <c r="GL7" s="180" t="n"/>
      <c r="GM7" s="181" t="n"/>
      <c r="GN7" s="179">
        <f>GN6</f>
        <v/>
      </c>
      <c r="GO7" s="180" t="n"/>
      <c r="GP7" s="180" t="n"/>
      <c r="GQ7" s="180" t="n"/>
      <c r="GR7" s="180" t="n"/>
      <c r="GS7" s="180" t="n"/>
      <c r="GT7" s="181" t="n"/>
      <c r="GU7" s="179">
        <f>GU6</f>
        <v/>
      </c>
      <c r="GV7" s="180" t="n"/>
      <c r="GW7" s="180" t="n"/>
      <c r="GX7" s="180" t="n"/>
      <c r="GY7" s="180" t="n"/>
      <c r="GZ7" s="180" t="n"/>
      <c r="HA7" s="181" t="n"/>
      <c r="HB7" s="179">
        <f>HB6</f>
        <v/>
      </c>
      <c r="HC7" s="180" t="n"/>
      <c r="HD7" s="180" t="n"/>
      <c r="HE7" s="180" t="n"/>
      <c r="HF7" s="180" t="n"/>
      <c r="HG7" s="180" t="n"/>
      <c r="HH7" s="181" t="n"/>
      <c r="HI7" s="179">
        <f>HI6</f>
        <v/>
      </c>
      <c r="HJ7" s="180" t="n"/>
      <c r="HK7" s="180" t="n"/>
      <c r="HL7" s="180" t="n"/>
      <c r="HM7" s="180" t="n"/>
      <c r="HN7" s="180" t="n"/>
      <c r="HO7" s="181" t="n"/>
      <c r="HP7" s="179">
        <f>HP6</f>
        <v/>
      </c>
      <c r="HQ7" s="180" t="n"/>
      <c r="HR7" s="180" t="n"/>
      <c r="HS7" s="180" t="n"/>
      <c r="HT7" s="180" t="n"/>
      <c r="HU7" s="180" t="n"/>
      <c r="HV7" s="181" t="n"/>
      <c r="HW7" s="179">
        <f>HW6</f>
        <v/>
      </c>
      <c r="HX7" s="180" t="n"/>
      <c r="HY7" s="180" t="n"/>
      <c r="HZ7" s="180" t="n"/>
      <c r="IA7" s="180" t="n"/>
      <c r="IB7" s="180" t="n"/>
      <c r="IC7" s="181" t="n"/>
      <c r="ID7" s="179">
        <f>ID6</f>
        <v/>
      </c>
      <c r="IE7" s="180" t="n"/>
      <c r="IF7" s="180" t="n"/>
      <c r="IG7" s="180" t="n"/>
      <c r="IH7" s="180" t="n"/>
      <c r="II7" s="180" t="n"/>
      <c r="IJ7" s="181" t="n"/>
      <c r="IK7" s="179">
        <f>IK6</f>
        <v/>
      </c>
      <c r="IL7" s="180" t="n"/>
      <c r="IM7" s="180" t="n"/>
      <c r="IN7" s="180" t="n"/>
      <c r="IO7" s="180" t="n"/>
      <c r="IP7" s="180" t="n"/>
      <c r="IQ7" s="181" t="n"/>
    </row>
    <row r="8" ht="22.5" customFormat="1" customHeight="1" s="14" thickBot="1">
      <c r="A8" s="19" t="inlineStr">
        <is>
          <t>1</t>
        </is>
      </c>
      <c r="B8" s="20" t="inlineStr">
        <is>
          <t xml:space="preserve">Overall Timeline </t>
        </is>
      </c>
      <c r="C8" s="19" t="n"/>
      <c r="D8" s="182">
        <f>MIN(#REF!)</f>
        <v/>
      </c>
      <c r="E8" s="182">
        <f>MAX(#REF!)</f>
        <v/>
      </c>
      <c r="F8" s="182" t="n"/>
      <c r="G8" s="182" t="n"/>
      <c r="H8" s="182">
        <f>MIN(#REF!)</f>
        <v/>
      </c>
      <c r="I8" s="182">
        <f>MAX(#REF!)</f>
        <v/>
      </c>
      <c r="J8" s="182">
        <f>SUM(J9:J14)</f>
        <v/>
      </c>
      <c r="K8" s="78">
        <f>AVERAGE(#REF!)</f>
        <v/>
      </c>
      <c r="L8" s="37">
        <f>SUM(#REF!)</f>
        <v/>
      </c>
      <c r="M8" s="37">
        <f>K8-L8</f>
        <v/>
      </c>
      <c r="N8" s="13" t="n"/>
      <c r="O8" s="13" t="n"/>
      <c r="P8" s="13" t="n"/>
      <c r="Q8" s="13" t="n"/>
      <c r="R8" s="13" t="n"/>
      <c r="S8" s="13" t="n"/>
      <c r="T8" s="13" t="n"/>
      <c r="U8" s="13" t="n"/>
      <c r="V8" s="13" t="n"/>
      <c r="W8" s="13" t="n"/>
      <c r="X8" s="13" t="n"/>
      <c r="Y8" s="13" t="n"/>
      <c r="Z8" s="13" t="n"/>
      <c r="AA8" s="13" t="n"/>
      <c r="AB8" s="13" t="n"/>
      <c r="AC8" s="13" t="n"/>
      <c r="AD8" s="13" t="n"/>
      <c r="AE8" s="13" t="n"/>
      <c r="AF8" s="13" t="n"/>
      <c r="AG8" s="13" t="n"/>
      <c r="AH8" s="13" t="n"/>
      <c r="AI8" s="13" t="n"/>
      <c r="AJ8" s="13" t="n"/>
      <c r="AK8" s="13" t="n"/>
      <c r="AL8" s="13" t="n"/>
      <c r="AM8" s="13" t="n"/>
      <c r="AN8" s="13" t="n"/>
      <c r="AO8" s="13" t="n"/>
      <c r="AP8" s="13" t="n"/>
      <c r="AQ8" s="13" t="n"/>
      <c r="AR8" s="13" t="n"/>
      <c r="AS8" s="13" t="n"/>
      <c r="AT8" s="13" t="n"/>
      <c r="AU8" s="13" t="n"/>
      <c r="AV8" s="13" t="n"/>
      <c r="AW8" s="13" t="n"/>
      <c r="AX8" s="13" t="n"/>
      <c r="AY8" s="13" t="n"/>
      <c r="AZ8" s="13" t="n"/>
      <c r="BA8" s="13" t="n"/>
      <c r="BB8" s="13" t="n"/>
      <c r="BC8" s="13" t="n"/>
      <c r="BD8" s="13" t="n"/>
      <c r="BE8" s="13" t="n"/>
      <c r="BF8" s="13" t="n"/>
      <c r="BG8" s="13" t="n"/>
      <c r="BH8" s="13" t="n"/>
      <c r="BI8" s="13" t="n"/>
      <c r="BJ8" s="13" t="n"/>
      <c r="BK8" s="13" t="n"/>
      <c r="BL8" s="13" t="n"/>
      <c r="BM8" s="13" t="n"/>
      <c r="BN8" s="13" t="n"/>
      <c r="BO8" s="13" t="n"/>
      <c r="BP8" s="13" t="n"/>
      <c r="BQ8" s="13" t="n"/>
      <c r="BR8" s="13" t="n"/>
      <c r="BS8" s="13" t="n"/>
      <c r="BT8" s="13" t="n"/>
      <c r="BU8" s="13" t="n"/>
      <c r="BV8" s="13" t="n"/>
      <c r="BW8" s="13" t="n"/>
      <c r="BX8" s="13" t="n"/>
      <c r="BY8" s="13" t="n"/>
      <c r="BZ8" s="13" t="n"/>
      <c r="CA8" s="13" t="n"/>
      <c r="CB8" s="13" t="n"/>
      <c r="CC8" s="13" t="n"/>
      <c r="CD8" s="13" t="n"/>
      <c r="CE8" s="13" t="n"/>
      <c r="CF8" s="13" t="n"/>
      <c r="CG8" s="13" t="n"/>
      <c r="CH8" s="13" t="n"/>
      <c r="CI8" s="13" t="n"/>
      <c r="CJ8" s="13" t="n"/>
      <c r="CK8" s="13" t="n"/>
      <c r="CL8" s="13" t="n"/>
      <c r="CM8" s="13" t="n"/>
      <c r="CN8" s="13" t="n"/>
      <c r="CO8" s="13" t="n"/>
      <c r="CP8" s="13" t="n"/>
      <c r="CQ8" s="13" t="n"/>
      <c r="CR8" s="13" t="n"/>
      <c r="CS8" s="13" t="n"/>
      <c r="CT8" s="13" t="n"/>
      <c r="CU8" s="13" t="n"/>
      <c r="CV8" s="13" t="n"/>
      <c r="CW8" s="13" t="n"/>
      <c r="CX8" s="13" t="n"/>
      <c r="CY8" s="13" t="n"/>
      <c r="CZ8" s="13" t="n"/>
      <c r="DA8" s="13" t="n"/>
      <c r="DB8" s="13" t="n"/>
      <c r="DC8" s="13" t="n"/>
      <c r="DD8" s="13" t="n"/>
      <c r="DE8" s="13" t="n"/>
      <c r="DF8" s="13" t="n"/>
      <c r="DG8" s="13" t="n"/>
      <c r="DH8" s="13" t="n"/>
      <c r="DI8" s="13" t="n"/>
      <c r="DJ8" s="13" t="n"/>
      <c r="DK8" s="13" t="n"/>
      <c r="DL8" s="13" t="n"/>
      <c r="DM8" s="13" t="n"/>
      <c r="DN8" s="13" t="n"/>
      <c r="DO8" s="13" t="n"/>
      <c r="DP8" s="13" t="n"/>
      <c r="DQ8" s="13" t="n"/>
      <c r="DR8" s="13" t="n"/>
      <c r="DS8" s="13" t="n"/>
      <c r="DT8" s="13" t="n"/>
      <c r="DU8" s="13" t="n"/>
      <c r="DV8" s="13" t="n"/>
      <c r="DW8" s="13" t="n"/>
      <c r="DX8" s="13" t="n"/>
      <c r="DY8" s="13" t="n"/>
      <c r="DZ8" s="13" t="n"/>
      <c r="EA8" s="13" t="n"/>
      <c r="EB8" s="13" t="n"/>
      <c r="EC8" s="13" t="n"/>
      <c r="ED8" s="13" t="n"/>
      <c r="EE8" s="13" t="n"/>
      <c r="EF8" s="13" t="n"/>
      <c r="EG8" s="13" t="n"/>
      <c r="EH8" s="13" t="n"/>
      <c r="EI8" s="13" t="n"/>
      <c r="EJ8" s="13" t="n"/>
      <c r="EK8" s="13" t="n"/>
      <c r="EL8" s="13" t="n"/>
      <c r="EM8" s="13" t="n"/>
      <c r="EN8" s="13" t="n"/>
      <c r="EO8" s="13" t="n"/>
      <c r="EP8" s="13" t="n"/>
      <c r="EQ8" s="13" t="n"/>
      <c r="ER8" s="13" t="n"/>
      <c r="ES8" s="13" t="n"/>
      <c r="ET8" s="13" t="n"/>
      <c r="EU8" s="13" t="n"/>
      <c r="EV8" s="13" t="n"/>
      <c r="EW8" s="13" t="n"/>
      <c r="EX8" s="13" t="n"/>
      <c r="EY8" s="13" t="n"/>
      <c r="EZ8" s="13" t="n"/>
      <c r="FA8" s="13" t="n"/>
      <c r="FB8" s="13" t="n"/>
      <c r="FC8" s="13" t="n"/>
      <c r="FD8" s="13" t="n"/>
      <c r="FE8" s="13" t="n"/>
      <c r="FF8" s="13" t="n"/>
      <c r="FG8" s="13" t="n"/>
      <c r="FH8" s="13" t="n"/>
      <c r="FI8" s="13" t="n"/>
      <c r="FJ8" s="13" t="n"/>
      <c r="FK8" s="13" t="n"/>
      <c r="FL8" s="13" t="n"/>
      <c r="FM8" s="13" t="n"/>
      <c r="FN8" s="13" t="n"/>
      <c r="FO8" s="13" t="n"/>
      <c r="FP8" s="13" t="n"/>
      <c r="FQ8" s="13" t="n"/>
      <c r="FR8" s="13" t="n"/>
      <c r="FS8" s="13" t="n"/>
      <c r="FT8" s="13" t="n"/>
      <c r="FU8" s="13" t="n"/>
      <c r="FV8" s="13" t="n"/>
      <c r="FW8" s="13" t="n"/>
      <c r="FX8" s="13" t="n"/>
      <c r="FY8" s="13" t="n"/>
      <c r="FZ8" s="13" t="n"/>
      <c r="GA8" s="13" t="n"/>
      <c r="GB8" s="13" t="n"/>
      <c r="GC8" s="13" t="n"/>
      <c r="GD8" s="13" t="n"/>
      <c r="GE8" s="13" t="n"/>
      <c r="GF8" s="13" t="n"/>
      <c r="GG8" s="13" t="n"/>
      <c r="GH8" s="13" t="n"/>
      <c r="GI8" s="13" t="n"/>
      <c r="GJ8" s="13" t="n"/>
      <c r="GK8" s="13" t="n"/>
      <c r="GL8" s="13" t="n"/>
      <c r="GM8" s="13" t="n"/>
      <c r="GN8" s="13" t="n"/>
      <c r="GO8" s="13" t="n"/>
      <c r="GP8" s="13" t="n"/>
      <c r="GQ8" s="13" t="n"/>
      <c r="GR8" s="13" t="n"/>
      <c r="GS8" s="13" t="n"/>
      <c r="GT8" s="13" t="n"/>
      <c r="GU8" s="13" t="n"/>
      <c r="GV8" s="13" t="n"/>
      <c r="GW8" s="13" t="n"/>
      <c r="GX8" s="13" t="n"/>
      <c r="GY8" s="13" t="n"/>
      <c r="GZ8" s="13" t="n"/>
      <c r="HA8" s="13" t="n"/>
      <c r="HB8" s="13" t="n"/>
      <c r="HC8" s="13" t="n"/>
      <c r="HD8" s="13" t="n"/>
      <c r="HE8" s="13" t="n"/>
      <c r="HF8" s="13" t="n"/>
      <c r="HG8" s="13" t="n"/>
      <c r="HH8" s="13" t="n"/>
      <c r="HI8" s="13" t="n"/>
      <c r="HJ8" s="13" t="n"/>
      <c r="HK8" s="13" t="n"/>
      <c r="HL8" s="13" t="n"/>
      <c r="HM8" s="13" t="n"/>
      <c r="HN8" s="13" t="n"/>
      <c r="HO8" s="13" t="n"/>
      <c r="HP8" s="13" t="n"/>
      <c r="HQ8" s="13" t="n"/>
      <c r="HR8" s="13" t="n"/>
      <c r="HS8" s="13" t="n"/>
      <c r="HT8" s="13" t="n"/>
      <c r="HU8" s="13" t="n"/>
      <c r="HV8" s="13" t="n"/>
      <c r="HW8" s="13" t="n"/>
      <c r="HX8" s="13" t="n"/>
      <c r="HY8" s="13" t="n"/>
      <c r="HZ8" s="13" t="n"/>
      <c r="IA8" s="13" t="n"/>
      <c r="IB8" s="13" t="n"/>
      <c r="IC8" s="13" t="n"/>
      <c r="ID8" s="13" t="n"/>
      <c r="IE8" s="13" t="n"/>
      <c r="IF8" s="13" t="n"/>
      <c r="IG8" s="13" t="n"/>
      <c r="IH8" s="13" t="n"/>
      <c r="II8" s="13" t="n"/>
      <c r="IJ8" s="13" t="n"/>
      <c r="IK8" s="13" t="n"/>
      <c r="IL8" s="13" t="n"/>
      <c r="IM8" s="13" t="n"/>
      <c r="IN8" s="13" t="n"/>
      <c r="IO8" s="13" t="n"/>
      <c r="IP8" s="13" t="n"/>
      <c r="IQ8" s="13" t="n"/>
      <c r="IR8" s="7" t="n"/>
      <c r="IS8" s="7" t="n"/>
      <c r="IT8" s="7" t="n"/>
      <c r="IU8" s="7" t="n"/>
      <c r="IV8" s="7" t="n"/>
    </row>
    <row r="9" ht="22.5" customFormat="1" customHeight="1" s="14" thickBot="1">
      <c r="A9" s="19" t="n">
        <v>2</v>
      </c>
      <c r="B9" s="79" t="inlineStr">
        <is>
          <t>Admin Portal</t>
        </is>
      </c>
      <c r="C9" s="23" t="n">
        <v>6</v>
      </c>
      <c r="D9" s="183">
        <f>C6</f>
        <v/>
      </c>
      <c r="E9" s="184">
        <f>WORKDAY.INTL(D9,J9,1)</f>
        <v/>
      </c>
      <c r="F9" s="184" t="n"/>
      <c r="G9" s="184" t="n"/>
      <c r="H9" s="185" t="n"/>
      <c r="I9" s="185" t="n"/>
      <c r="J9" s="31" t="n">
        <v>1</v>
      </c>
      <c r="K9" s="29" t="n"/>
      <c r="L9" s="28" t="n"/>
      <c r="M9" s="28" t="n"/>
      <c r="N9" s="13" t="n"/>
      <c r="O9" s="13" t="n"/>
      <c r="P9" s="13" t="n"/>
      <c r="Q9" s="13" t="n"/>
      <c r="R9" s="13" t="n"/>
      <c r="S9" s="13" t="n"/>
      <c r="T9" s="13" t="n"/>
      <c r="U9" s="13" t="n"/>
      <c r="V9" s="13" t="n"/>
      <c r="W9" s="13" t="n"/>
      <c r="X9" s="13" t="n"/>
      <c r="Y9" s="13" t="n"/>
      <c r="Z9" s="13" t="n"/>
      <c r="AA9" s="13" t="n"/>
      <c r="AB9" s="13" t="n"/>
      <c r="AC9" s="13" t="n"/>
      <c r="AD9" s="13" t="n"/>
      <c r="AE9" s="13" t="n"/>
      <c r="AF9" s="13" t="n"/>
      <c r="AG9" s="13" t="n"/>
      <c r="AH9" s="13" t="n"/>
      <c r="AI9" s="13" t="n"/>
      <c r="AJ9" s="13" t="n"/>
      <c r="AK9" s="13" t="n"/>
      <c r="AL9" s="13" t="n"/>
      <c r="AM9" s="13" t="n"/>
      <c r="AN9" s="13" t="n"/>
      <c r="AO9" s="13" t="n"/>
      <c r="AP9" s="13" t="n"/>
      <c r="AQ9" s="13" t="n"/>
      <c r="AR9" s="13" t="n"/>
      <c r="AS9" s="13" t="n"/>
      <c r="AT9" s="13" t="n"/>
      <c r="AU9" s="13" t="n"/>
      <c r="AV9" s="13" t="n"/>
      <c r="AW9" s="13" t="n"/>
      <c r="AX9" s="13" t="n"/>
      <c r="AY9" s="13" t="n"/>
      <c r="AZ9" s="13" t="n"/>
      <c r="BA9" s="13" t="n"/>
      <c r="BB9" s="13" t="n"/>
      <c r="BC9" s="13" t="n"/>
      <c r="BD9" s="13" t="n"/>
      <c r="BE9" s="13" t="n"/>
      <c r="BF9" s="13" t="n"/>
      <c r="BG9" s="13" t="n"/>
      <c r="BH9" s="13" t="n"/>
      <c r="BI9" s="13" t="n"/>
      <c r="BJ9" s="13" t="n"/>
      <c r="BK9" s="13" t="n"/>
      <c r="BL9" s="13" t="n"/>
      <c r="BM9" s="13" t="n"/>
      <c r="BN9" s="13" t="n"/>
      <c r="BO9" s="13" t="n"/>
      <c r="BP9" s="13" t="n"/>
      <c r="BQ9" s="13" t="n"/>
      <c r="BR9" s="13" t="n"/>
      <c r="BS9" s="13" t="n"/>
      <c r="BT9" s="13" t="n"/>
      <c r="BU9" s="13" t="n"/>
      <c r="BV9" s="13" t="n"/>
      <c r="BW9" s="13" t="n"/>
      <c r="BX9" s="13" t="n"/>
      <c r="BY9" s="13" t="n"/>
      <c r="BZ9" s="13" t="n"/>
      <c r="CA9" s="13" t="n"/>
      <c r="CB9" s="13" t="n"/>
      <c r="CC9" s="13" t="n"/>
      <c r="CD9" s="13" t="n"/>
      <c r="CE9" s="13" t="n"/>
      <c r="CF9" s="13" t="n"/>
      <c r="CG9" s="13" t="n"/>
      <c r="CH9" s="13" t="n"/>
      <c r="CI9" s="13" t="n"/>
      <c r="CJ9" s="13" t="n"/>
      <c r="CK9" s="13" t="n"/>
      <c r="CL9" s="13" t="n"/>
      <c r="CM9" s="13" t="n"/>
      <c r="CN9" s="13" t="n"/>
      <c r="CO9" s="13" t="n"/>
      <c r="CP9" s="13" t="n"/>
      <c r="CQ9" s="13" t="n"/>
      <c r="CR9" s="13" t="n"/>
      <c r="CS9" s="13" t="n"/>
      <c r="CT9" s="13" t="n"/>
      <c r="CU9" s="13" t="n"/>
      <c r="CV9" s="13" t="n"/>
      <c r="CW9" s="13" t="n"/>
      <c r="CX9" s="13" t="n"/>
      <c r="CY9" s="13" t="n"/>
      <c r="CZ9" s="13" t="n"/>
      <c r="DA9" s="13" t="n"/>
      <c r="DB9" s="13" t="n"/>
      <c r="DC9" s="13" t="n"/>
      <c r="DD9" s="13" t="n"/>
      <c r="DE9" s="13" t="n"/>
      <c r="DF9" s="13" t="n"/>
      <c r="DG9" s="13" t="n"/>
      <c r="DH9" s="13" t="n"/>
      <c r="DI9" s="13" t="n"/>
      <c r="DJ9" s="13" t="n"/>
      <c r="DK9" s="13" t="n"/>
      <c r="DL9" s="13" t="n"/>
      <c r="DM9" s="13" t="n"/>
      <c r="DN9" s="13" t="n"/>
      <c r="DO9" s="13" t="n"/>
      <c r="DP9" s="13" t="n"/>
      <c r="DQ9" s="13" t="n"/>
      <c r="DR9" s="13" t="n"/>
      <c r="DS9" s="13" t="n"/>
      <c r="DT9" s="13" t="n"/>
      <c r="DU9" s="13" t="n"/>
      <c r="DV9" s="13" t="n"/>
      <c r="DW9" s="13" t="n"/>
      <c r="DX9" s="13" t="n"/>
      <c r="DY9" s="13" t="n"/>
      <c r="DZ9" s="13" t="n"/>
      <c r="EA9" s="13" t="n"/>
      <c r="EB9" s="13" t="n"/>
      <c r="EC9" s="13" t="n"/>
      <c r="ED9" s="13" t="n"/>
      <c r="EE9" s="13" t="n"/>
      <c r="EF9" s="13" t="n"/>
      <c r="EG9" s="13" t="n"/>
      <c r="EH9" s="13" t="n"/>
      <c r="EI9" s="13" t="n"/>
      <c r="EJ9" s="13" t="n"/>
      <c r="EK9" s="13" t="n"/>
      <c r="EL9" s="13" t="n"/>
      <c r="EM9" s="13" t="n"/>
      <c r="EN9" s="13" t="n"/>
      <c r="EO9" s="13" t="n"/>
      <c r="EP9" s="13" t="n"/>
      <c r="EQ9" s="13" t="n"/>
      <c r="ER9" s="13" t="n"/>
      <c r="ES9" s="13" t="n"/>
      <c r="ET9" s="13" t="n"/>
      <c r="EU9" s="13" t="n"/>
      <c r="EV9" s="13" t="n"/>
      <c r="EW9" s="13" t="n"/>
      <c r="EX9" s="13" t="n"/>
      <c r="EY9" s="13" t="n"/>
      <c r="EZ9" s="13" t="n"/>
      <c r="FA9" s="13" t="n"/>
      <c r="FB9" s="13" t="n"/>
      <c r="FC9" s="13" t="n"/>
      <c r="FD9" s="13" t="n"/>
      <c r="FE9" s="13" t="n"/>
      <c r="FF9" s="13" t="n"/>
      <c r="FG9" s="13" t="n"/>
      <c r="FH9" s="13" t="n"/>
      <c r="FI9" s="13" t="n"/>
      <c r="FJ9" s="13" t="n"/>
      <c r="FK9" s="13" t="n"/>
      <c r="FL9" s="13" t="n"/>
      <c r="FM9" s="13" t="n"/>
      <c r="FN9" s="13" t="n"/>
      <c r="FO9" s="13" t="n"/>
      <c r="FP9" s="13" t="n"/>
      <c r="FQ9" s="13" t="n"/>
      <c r="FR9" s="13" t="n"/>
      <c r="FS9" s="13" t="n"/>
      <c r="FT9" s="13" t="n"/>
      <c r="FU9" s="13" t="n"/>
      <c r="FV9" s="13" t="n"/>
      <c r="FW9" s="13" t="n"/>
      <c r="FX9" s="13" t="n"/>
      <c r="FY9" s="13" t="n"/>
      <c r="FZ9" s="13" t="n"/>
      <c r="GA9" s="13" t="n"/>
      <c r="GB9" s="13" t="n"/>
      <c r="GC9" s="13" t="n"/>
      <c r="GD9" s="13" t="n"/>
      <c r="GE9" s="13" t="n"/>
      <c r="GF9" s="13" t="n"/>
      <c r="GG9" s="13" t="n"/>
      <c r="GH9" s="13" t="n"/>
      <c r="GI9" s="13" t="n"/>
      <c r="GJ9" s="13" t="n"/>
      <c r="GK9" s="13" t="n"/>
      <c r="GL9" s="13" t="n"/>
      <c r="GM9" s="13" t="n"/>
      <c r="GN9" s="13" t="n"/>
      <c r="GO9" s="13" t="n"/>
      <c r="GP9" s="13" t="n"/>
      <c r="GQ9" s="13" t="n"/>
      <c r="GR9" s="13" t="n"/>
      <c r="GS9" s="13" t="n"/>
      <c r="GT9" s="13" t="n"/>
      <c r="GU9" s="13" t="n"/>
      <c r="GV9" s="13" t="n"/>
      <c r="GW9" s="13" t="n"/>
      <c r="GX9" s="13" t="n"/>
      <c r="GY9" s="13" t="n"/>
      <c r="GZ9" s="13" t="n"/>
      <c r="HA9" s="13" t="n"/>
      <c r="HB9" s="13" t="n"/>
      <c r="HC9" s="13" t="n"/>
      <c r="HD9" s="13" t="n"/>
      <c r="HE9" s="13" t="n"/>
      <c r="HF9" s="13" t="n"/>
      <c r="HG9" s="13" t="n"/>
      <c r="HH9" s="13" t="n"/>
      <c r="HI9" s="13" t="n"/>
      <c r="HJ9" s="13" t="n"/>
      <c r="HK9" s="13" t="n"/>
      <c r="HL9" s="13" t="n"/>
      <c r="HM9" s="13" t="n"/>
      <c r="HN9" s="13" t="n"/>
      <c r="HO9" s="13" t="n"/>
      <c r="HP9" s="13" t="n"/>
      <c r="HQ9" s="13" t="n"/>
      <c r="HR9" s="13" t="n"/>
      <c r="HS9" s="13" t="n"/>
      <c r="HT9" s="13" t="n"/>
      <c r="HU9" s="13" t="n"/>
      <c r="HV9" s="13" t="n"/>
      <c r="HW9" s="13" t="n"/>
      <c r="HX9" s="13" t="n"/>
      <c r="HY9" s="13" t="n"/>
      <c r="HZ9" s="13" t="n"/>
      <c r="IA9" s="13" t="n"/>
      <c r="IB9" s="13" t="n"/>
      <c r="IC9" s="13" t="n"/>
      <c r="ID9" s="13" t="n"/>
      <c r="IE9" s="13" t="n"/>
      <c r="IF9" s="13" t="n"/>
      <c r="IG9" s="13" t="n"/>
      <c r="IH9" s="13" t="n"/>
      <c r="II9" s="13" t="n"/>
      <c r="IJ9" s="13" t="n"/>
      <c r="IK9" s="13" t="n"/>
      <c r="IL9" s="13" t="n"/>
      <c r="IM9" s="13" t="n"/>
      <c r="IN9" s="13" t="n"/>
      <c r="IO9" s="13" t="n"/>
      <c r="IP9" s="13" t="n"/>
      <c r="IQ9" s="13" t="n"/>
      <c r="IR9" s="7" t="n"/>
      <c r="IS9" s="7" t="n"/>
      <c r="IT9" s="7" t="n"/>
      <c r="IU9" s="7" t="n"/>
    </row>
    <row r="10" ht="22.5" customFormat="1" customHeight="1" s="14" thickBot="1">
      <c r="A10" s="19" t="n">
        <v>3</v>
      </c>
      <c r="B10" s="87" t="inlineStr">
        <is>
          <t>User</t>
        </is>
      </c>
      <c r="C10" s="23" t="n"/>
      <c r="D10" s="183">
        <f>WORKDAY.INTL(E9,1,1)</f>
        <v/>
      </c>
      <c r="E10" s="184">
        <f>WORKDAY.INTL(D10,J10,1)</f>
        <v/>
      </c>
      <c r="F10" s="184" t="n"/>
      <c r="G10" s="184" t="n"/>
      <c r="H10" s="185" t="n"/>
      <c r="I10" s="185" t="n"/>
      <c r="J10" s="31" t="n">
        <v>4</v>
      </c>
      <c r="K10" s="29" t="n"/>
      <c r="L10" s="28" t="n"/>
      <c r="M10" s="28" t="n"/>
      <c r="N10" s="13" t="n"/>
      <c r="O10" s="13" t="n"/>
      <c r="P10" s="13" t="n"/>
      <c r="Q10" s="13" t="n"/>
      <c r="R10" s="13" t="n"/>
      <c r="S10" s="13" t="n"/>
      <c r="T10" s="13" t="n"/>
      <c r="U10" s="13" t="n"/>
      <c r="V10" s="13" t="n"/>
      <c r="W10" s="13" t="n"/>
      <c r="X10" s="13" t="n"/>
      <c r="Y10" s="13" t="n"/>
      <c r="Z10" s="13" t="n"/>
      <c r="AA10" s="13" t="n"/>
      <c r="AB10" s="13" t="n"/>
      <c r="AC10" s="13" t="n"/>
      <c r="AD10" s="13" t="n"/>
      <c r="AE10" s="13" t="n"/>
      <c r="AF10" s="13" t="n"/>
      <c r="AG10" s="13" t="n"/>
      <c r="AH10" s="13" t="n"/>
      <c r="AI10" s="13" t="n"/>
      <c r="AJ10" s="13" t="n"/>
      <c r="AK10" s="13" t="n"/>
      <c r="AL10" s="13" t="n"/>
      <c r="AM10" s="13" t="n"/>
      <c r="AN10" s="13" t="n"/>
      <c r="AO10" s="13" t="n"/>
      <c r="AP10" s="13" t="n"/>
      <c r="AQ10" s="13" t="n"/>
      <c r="AR10" s="13" t="n"/>
      <c r="AS10" s="13" t="n"/>
      <c r="AT10" s="13" t="n"/>
      <c r="AU10" s="13" t="n"/>
      <c r="AV10" s="13" t="n"/>
      <c r="AW10" s="13" t="n"/>
      <c r="AX10" s="13" t="n"/>
      <c r="AY10" s="13" t="n"/>
      <c r="AZ10" s="13" t="n"/>
      <c r="BA10" s="13" t="n"/>
      <c r="BB10" s="13" t="n"/>
      <c r="BC10" s="13" t="n"/>
      <c r="BD10" s="13" t="n"/>
      <c r="BE10" s="13" t="n"/>
      <c r="BF10" s="13" t="n"/>
      <c r="BG10" s="13" t="n"/>
      <c r="BH10" s="13" t="n"/>
      <c r="BI10" s="13" t="n"/>
      <c r="BJ10" s="13" t="n"/>
      <c r="BK10" s="13" t="n"/>
      <c r="BL10" s="13" t="n"/>
      <c r="BM10" s="13" t="n"/>
      <c r="BN10" s="13" t="n"/>
      <c r="BO10" s="13" t="n"/>
      <c r="BP10" s="13" t="n"/>
      <c r="BQ10" s="13" t="n"/>
      <c r="BR10" s="13" t="n"/>
      <c r="BS10" s="13" t="n"/>
      <c r="BT10" s="13" t="n"/>
      <c r="BU10" s="13" t="n"/>
      <c r="BV10" s="13" t="n"/>
      <c r="BW10" s="13" t="n"/>
      <c r="BX10" s="13" t="n"/>
      <c r="BY10" s="13" t="n"/>
      <c r="BZ10" s="13" t="n"/>
      <c r="CA10" s="13" t="n"/>
      <c r="CB10" s="13" t="n"/>
      <c r="CC10" s="13" t="n"/>
      <c r="CD10" s="13" t="n"/>
      <c r="CE10" s="13" t="n"/>
      <c r="CF10" s="13" t="n"/>
      <c r="CG10" s="13" t="n"/>
      <c r="CH10" s="13" t="n"/>
      <c r="CI10" s="13" t="n"/>
      <c r="CJ10" s="13" t="n"/>
      <c r="CK10" s="13" t="n"/>
      <c r="CL10" s="13" t="n"/>
      <c r="CM10" s="13" t="n"/>
      <c r="CN10" s="13" t="n"/>
      <c r="CO10" s="13" t="n"/>
      <c r="CP10" s="13" t="n"/>
      <c r="CQ10" s="13" t="n"/>
      <c r="CR10" s="13" t="n"/>
      <c r="CS10" s="13" t="n"/>
      <c r="CT10" s="13" t="n"/>
      <c r="CU10" s="13" t="n"/>
      <c r="CV10" s="13" t="n"/>
      <c r="CW10" s="13" t="n"/>
      <c r="CX10" s="13" t="n"/>
      <c r="CY10" s="13" t="n"/>
      <c r="CZ10" s="13" t="n"/>
      <c r="DA10" s="13" t="n"/>
      <c r="DB10" s="13" t="n"/>
      <c r="DC10" s="13" t="n"/>
      <c r="DD10" s="13" t="n"/>
      <c r="DE10" s="13" t="n"/>
      <c r="DF10" s="13" t="n"/>
      <c r="DG10" s="13" t="n"/>
      <c r="DH10" s="13" t="n"/>
      <c r="DI10" s="13" t="n"/>
      <c r="DJ10" s="13" t="n"/>
      <c r="DK10" s="13" t="n"/>
      <c r="DL10" s="13" t="n"/>
      <c r="DM10" s="13" t="n"/>
      <c r="DN10" s="13" t="n"/>
      <c r="DO10" s="13" t="n"/>
      <c r="DP10" s="13" t="n"/>
      <c r="DQ10" s="13" t="n"/>
      <c r="DR10" s="13" t="n"/>
      <c r="DS10" s="13" t="n"/>
      <c r="DT10" s="13" t="n"/>
      <c r="DU10" s="13" t="n"/>
      <c r="DV10" s="13" t="n"/>
      <c r="DW10" s="13" t="n"/>
      <c r="DX10" s="13" t="n"/>
      <c r="DY10" s="13" t="n"/>
      <c r="DZ10" s="13" t="n"/>
      <c r="EA10" s="13" t="n"/>
      <c r="EB10" s="13" t="n"/>
      <c r="EC10" s="13" t="n"/>
      <c r="ED10" s="13" t="n"/>
      <c r="EE10" s="13" t="n"/>
      <c r="EF10" s="13" t="n"/>
      <c r="EG10" s="13" t="n"/>
      <c r="EH10" s="13" t="n"/>
      <c r="EI10" s="13" t="n"/>
      <c r="EJ10" s="13" t="n"/>
      <c r="EK10" s="13" t="n"/>
      <c r="EL10" s="13" t="n"/>
      <c r="EM10" s="13" t="n"/>
      <c r="EN10" s="13" t="n"/>
      <c r="EO10" s="13" t="n"/>
      <c r="EP10" s="13" t="n"/>
      <c r="EQ10" s="13" t="n"/>
      <c r="ER10" s="13" t="n"/>
      <c r="ES10" s="13" t="n"/>
      <c r="ET10" s="13" t="n"/>
      <c r="EU10" s="13" t="n"/>
      <c r="EV10" s="13" t="n"/>
      <c r="EW10" s="13" t="n"/>
      <c r="EX10" s="13" t="n"/>
      <c r="EY10" s="13" t="n"/>
      <c r="EZ10" s="13" t="n"/>
      <c r="FA10" s="13" t="n"/>
      <c r="FB10" s="13" t="n"/>
      <c r="FC10" s="13" t="n"/>
      <c r="FD10" s="13" t="n"/>
      <c r="FE10" s="13" t="n"/>
      <c r="FF10" s="13" t="n"/>
      <c r="FG10" s="13" t="n"/>
      <c r="FH10" s="13" t="n"/>
      <c r="FI10" s="13" t="n"/>
      <c r="FJ10" s="13" t="n"/>
      <c r="FK10" s="13" t="n"/>
      <c r="FL10" s="13" t="n"/>
      <c r="FM10" s="13" t="n"/>
      <c r="FN10" s="13" t="n"/>
      <c r="FO10" s="13" t="n"/>
      <c r="FP10" s="13" t="n"/>
      <c r="FQ10" s="13" t="n"/>
      <c r="FR10" s="13" t="n"/>
      <c r="FS10" s="13" t="n"/>
      <c r="FT10" s="13" t="n"/>
      <c r="FU10" s="13" t="n"/>
      <c r="FV10" s="13" t="n"/>
      <c r="FW10" s="13" t="n"/>
      <c r="FX10" s="13" t="n"/>
      <c r="FY10" s="13" t="n"/>
      <c r="FZ10" s="13" t="n"/>
      <c r="GA10" s="13" t="n"/>
      <c r="GB10" s="13" t="n"/>
      <c r="GC10" s="13" t="n"/>
      <c r="GD10" s="13" t="n"/>
      <c r="GE10" s="13" t="n"/>
      <c r="GF10" s="13" t="n"/>
      <c r="GG10" s="13" t="n"/>
      <c r="GH10" s="13" t="n"/>
      <c r="GI10" s="13" t="n"/>
      <c r="GJ10" s="13" t="n"/>
      <c r="GK10" s="13" t="n"/>
      <c r="GL10" s="13" t="n"/>
      <c r="GM10" s="13" t="n"/>
      <c r="GN10" s="13" t="n"/>
      <c r="GO10" s="13" t="n"/>
      <c r="GP10" s="13" t="n"/>
      <c r="GQ10" s="13" t="n"/>
      <c r="GR10" s="13" t="n"/>
      <c r="GS10" s="13" t="n"/>
      <c r="GT10" s="13" t="n"/>
      <c r="GU10" s="13" t="n"/>
      <c r="GV10" s="13" t="n"/>
      <c r="GW10" s="13" t="n"/>
      <c r="GX10" s="13" t="n"/>
      <c r="GY10" s="13" t="n"/>
      <c r="GZ10" s="13" t="n"/>
      <c r="HA10" s="13" t="n"/>
      <c r="HB10" s="13" t="n"/>
      <c r="HC10" s="13" t="n"/>
      <c r="HD10" s="13" t="n"/>
      <c r="HE10" s="13" t="n"/>
      <c r="HF10" s="13" t="n"/>
      <c r="HG10" s="13" t="n"/>
      <c r="HH10" s="13" t="n"/>
      <c r="HI10" s="13" t="n"/>
      <c r="HJ10" s="13" t="n"/>
      <c r="HK10" s="13" t="n"/>
      <c r="HL10" s="13" t="n"/>
      <c r="HM10" s="13" t="n"/>
      <c r="HN10" s="13" t="n"/>
      <c r="HO10" s="13" t="n"/>
      <c r="HP10" s="13" t="n"/>
      <c r="HQ10" s="13" t="n"/>
      <c r="HR10" s="13" t="n"/>
      <c r="HS10" s="13" t="n"/>
      <c r="HT10" s="13" t="n"/>
      <c r="HU10" s="13" t="n"/>
      <c r="HV10" s="13" t="n"/>
      <c r="HW10" s="13" t="n"/>
      <c r="HX10" s="13" t="n"/>
      <c r="HY10" s="13" t="n"/>
      <c r="HZ10" s="13" t="n"/>
      <c r="IA10" s="13" t="n"/>
      <c r="IB10" s="13" t="n"/>
      <c r="IC10" s="13" t="n"/>
      <c r="ID10" s="13" t="n"/>
      <c r="IE10" s="13" t="n"/>
      <c r="IF10" s="13" t="n"/>
      <c r="IG10" s="13" t="n"/>
      <c r="IH10" s="13" t="n"/>
      <c r="II10" s="13" t="n"/>
      <c r="IJ10" s="13" t="n"/>
      <c r="IK10" s="13" t="n"/>
      <c r="IL10" s="13" t="n"/>
      <c r="IM10" s="13" t="n"/>
      <c r="IN10" s="13" t="n"/>
      <c r="IO10" s="13" t="n"/>
      <c r="IP10" s="13" t="n"/>
      <c r="IQ10" s="13" t="n"/>
      <c r="IR10" s="7" t="n"/>
      <c r="IS10" s="7" t="n"/>
      <c r="IT10" s="7" t="n"/>
      <c r="IU10" s="7" t="n"/>
    </row>
    <row r="11" ht="22.5" customFormat="1" customHeight="1" s="14" thickBot="1">
      <c r="A11" s="19" t="n">
        <v>4</v>
      </c>
      <c r="B11" s="87" t="inlineStr">
        <is>
          <t>User Role</t>
        </is>
      </c>
      <c r="C11" s="23" t="n"/>
      <c r="D11" s="183">
        <f>WORKDAY.INTL(E10,1,1)</f>
        <v/>
      </c>
      <c r="E11" s="184">
        <f>WORKDAY.INTL(D11,J11,1)</f>
        <v/>
      </c>
      <c r="F11" s="184" t="n"/>
      <c r="G11" s="184" t="n"/>
      <c r="H11" s="185" t="n"/>
      <c r="I11" s="185" t="n"/>
      <c r="J11" s="31" t="n">
        <v>1</v>
      </c>
      <c r="K11" s="29" t="n"/>
      <c r="L11" s="28" t="n"/>
      <c r="M11" s="28" t="n"/>
      <c r="N11" s="13" t="n"/>
      <c r="O11" s="13" t="n"/>
      <c r="P11" s="13" t="n"/>
      <c r="Q11" s="13" t="n"/>
      <c r="R11" s="13" t="n"/>
      <c r="S11" s="13" t="n"/>
      <c r="T11" s="13" t="n"/>
      <c r="U11" s="13" t="n"/>
      <c r="V11" s="13" t="n"/>
      <c r="W11" s="13" t="n"/>
      <c r="X11" s="13" t="n"/>
      <c r="Y11" s="13" t="n"/>
      <c r="Z11" s="13" t="n"/>
      <c r="AA11" s="13" t="n"/>
      <c r="AB11" s="13" t="n"/>
      <c r="AC11" s="13" t="n"/>
      <c r="AD11" s="13" t="n"/>
      <c r="AE11" s="13" t="n"/>
      <c r="AF11" s="13" t="n"/>
      <c r="AG11" s="13" t="n"/>
      <c r="AH11" s="13" t="n"/>
      <c r="AI11" s="13" t="n"/>
      <c r="AJ11" s="13" t="n"/>
      <c r="AK11" s="13" t="n"/>
      <c r="AL11" s="13" t="n"/>
      <c r="AM11" s="13" t="n"/>
      <c r="AN11" s="13" t="n"/>
      <c r="AO11" s="13" t="n"/>
      <c r="AP11" s="13" t="n"/>
      <c r="AQ11" s="13" t="n"/>
      <c r="AR11" s="13" t="n"/>
      <c r="AS11" s="13" t="n"/>
      <c r="AT11" s="13" t="n"/>
      <c r="AU11" s="13" t="n"/>
      <c r="AV11" s="13" t="n"/>
      <c r="AW11" s="13" t="n"/>
      <c r="AX11" s="13" t="n"/>
      <c r="AY11" s="13" t="n"/>
      <c r="AZ11" s="13" t="n"/>
      <c r="BA11" s="13" t="n"/>
      <c r="BB11" s="13" t="n"/>
      <c r="BC11" s="13" t="n"/>
      <c r="BD11" s="13" t="n"/>
      <c r="BE11" s="13" t="n"/>
      <c r="BF11" s="13" t="n"/>
      <c r="BG11" s="13" t="n"/>
      <c r="BH11" s="13" t="n"/>
      <c r="BI11" s="13" t="n"/>
      <c r="BJ11" s="13" t="n"/>
      <c r="BK11" s="13" t="n"/>
      <c r="BL11" s="13" t="n"/>
      <c r="BM11" s="13" t="n"/>
      <c r="BN11" s="13" t="n"/>
      <c r="BO11" s="13" t="n"/>
      <c r="BP11" s="13" t="n"/>
      <c r="BQ11" s="13" t="n"/>
      <c r="BR11" s="13" t="n"/>
      <c r="BS11" s="13" t="n"/>
      <c r="BT11" s="13" t="n"/>
      <c r="BU11" s="13" t="n"/>
      <c r="BV11" s="13" t="n"/>
      <c r="BW11" s="13" t="n"/>
      <c r="BX11" s="13" t="n"/>
      <c r="BY11" s="13" t="n"/>
      <c r="BZ11" s="13" t="n"/>
      <c r="CA11" s="13" t="n"/>
      <c r="CB11" s="13" t="n"/>
      <c r="CC11" s="13" t="n"/>
      <c r="CD11" s="13" t="n"/>
      <c r="CE11" s="13" t="n"/>
      <c r="CF11" s="13" t="n"/>
      <c r="CG11" s="13" t="n"/>
      <c r="CH11" s="13" t="n"/>
      <c r="CI11" s="13" t="n"/>
      <c r="CJ11" s="13" t="n"/>
      <c r="CK11" s="13" t="n"/>
      <c r="CL11" s="13" t="n"/>
      <c r="CM11" s="13" t="n"/>
      <c r="CN11" s="13" t="n"/>
      <c r="CO11" s="13" t="n"/>
      <c r="CP11" s="13" t="n"/>
      <c r="CQ11" s="13" t="n"/>
      <c r="CR11" s="13" t="n"/>
      <c r="CS11" s="13" t="n"/>
      <c r="CT11" s="13" t="n"/>
      <c r="CU11" s="13" t="n"/>
      <c r="CV11" s="13" t="n"/>
      <c r="CW11" s="13" t="n"/>
      <c r="CX11" s="13" t="n"/>
      <c r="CY11" s="13" t="n"/>
      <c r="CZ11" s="13" t="n"/>
      <c r="DA11" s="13" t="n"/>
      <c r="DB11" s="13" t="n"/>
      <c r="DC11" s="13" t="n"/>
      <c r="DD11" s="13" t="n"/>
      <c r="DE11" s="13" t="n"/>
      <c r="DF11" s="13" t="n"/>
      <c r="DG11" s="13" t="n"/>
      <c r="DH11" s="13" t="n"/>
      <c r="DI11" s="13" t="n"/>
      <c r="DJ11" s="13" t="n"/>
      <c r="DK11" s="13" t="n"/>
      <c r="DL11" s="13" t="n"/>
      <c r="DM11" s="13" t="n"/>
      <c r="DN11" s="13" t="n"/>
      <c r="DO11" s="13" t="n"/>
      <c r="DP11" s="13" t="n"/>
      <c r="DQ11" s="13" t="n"/>
      <c r="DR11" s="13" t="n"/>
      <c r="DS11" s="13" t="n"/>
      <c r="DT11" s="13" t="n"/>
      <c r="DU11" s="13" t="n"/>
      <c r="DV11" s="13" t="n"/>
      <c r="DW11" s="13" t="n"/>
      <c r="DX11" s="13" t="n"/>
      <c r="DY11" s="13" t="n"/>
      <c r="DZ11" s="13" t="n"/>
      <c r="EA11" s="13" t="n"/>
      <c r="EB11" s="13" t="n"/>
      <c r="EC11" s="13" t="n"/>
      <c r="ED11" s="13" t="n"/>
      <c r="EE11" s="13" t="n"/>
      <c r="EF11" s="13" t="n"/>
      <c r="EG11" s="13" t="n"/>
      <c r="EH11" s="13" t="n"/>
      <c r="EI11" s="13" t="n"/>
      <c r="EJ11" s="13" t="n"/>
      <c r="EK11" s="13" t="n"/>
      <c r="EL11" s="13" t="n"/>
      <c r="EM11" s="13" t="n"/>
      <c r="EN11" s="13" t="n"/>
      <c r="EO11" s="13" t="n"/>
      <c r="EP11" s="13" t="n"/>
      <c r="EQ11" s="13" t="n"/>
      <c r="ER11" s="13" t="n"/>
      <c r="ES11" s="13" t="n"/>
      <c r="ET11" s="13" t="n"/>
      <c r="EU11" s="13" t="n"/>
      <c r="EV11" s="13" t="n"/>
      <c r="EW11" s="13" t="n"/>
      <c r="EX11" s="13" t="n"/>
      <c r="EY11" s="13" t="n"/>
      <c r="EZ11" s="13" t="n"/>
      <c r="FA11" s="13" t="n"/>
      <c r="FB11" s="13" t="n"/>
      <c r="FC11" s="13" t="n"/>
      <c r="FD11" s="13" t="n"/>
      <c r="FE11" s="13" t="n"/>
      <c r="FF11" s="13" t="n"/>
      <c r="FG11" s="13" t="n"/>
      <c r="FH11" s="13" t="n"/>
      <c r="FI11" s="13" t="n"/>
      <c r="FJ11" s="13" t="n"/>
      <c r="FK11" s="13" t="n"/>
      <c r="FL11" s="13" t="n"/>
      <c r="FM11" s="13" t="n"/>
      <c r="FN11" s="13" t="n"/>
      <c r="FO11" s="13" t="n"/>
      <c r="FP11" s="13" t="n"/>
      <c r="FQ11" s="13" t="n"/>
      <c r="FR11" s="13" t="n"/>
      <c r="FS11" s="13" t="n"/>
      <c r="FT11" s="13" t="n"/>
      <c r="FU11" s="13" t="n"/>
      <c r="FV11" s="13" t="n"/>
      <c r="FW11" s="13" t="n"/>
      <c r="FX11" s="13" t="n"/>
      <c r="FY11" s="13" t="n"/>
      <c r="FZ11" s="13" t="n"/>
      <c r="GA11" s="13" t="n"/>
      <c r="GB11" s="13" t="n"/>
      <c r="GC11" s="13" t="n"/>
      <c r="GD11" s="13" t="n"/>
      <c r="GE11" s="13" t="n"/>
      <c r="GF11" s="13" t="n"/>
      <c r="GG11" s="13" t="n"/>
      <c r="GH11" s="13" t="n"/>
      <c r="GI11" s="13" t="n"/>
      <c r="GJ11" s="13" t="n"/>
      <c r="GK11" s="13" t="n"/>
      <c r="GL11" s="13" t="n"/>
      <c r="GM11" s="13" t="n"/>
      <c r="GN11" s="13" t="n"/>
      <c r="GO11" s="13" t="n"/>
      <c r="GP11" s="13" t="n"/>
      <c r="GQ11" s="13" t="n"/>
      <c r="GR11" s="13" t="n"/>
      <c r="GS11" s="13" t="n"/>
      <c r="GT11" s="13" t="n"/>
      <c r="GU11" s="13" t="n"/>
      <c r="GV11" s="13" t="n"/>
      <c r="GW11" s="13" t="n"/>
      <c r="GX11" s="13" t="n"/>
      <c r="GY11" s="13" t="n"/>
      <c r="GZ11" s="13" t="n"/>
      <c r="HA11" s="13" t="n"/>
      <c r="HB11" s="13" t="n"/>
      <c r="HC11" s="13" t="n"/>
      <c r="HD11" s="13" t="n"/>
      <c r="HE11" s="13" t="n"/>
      <c r="HF11" s="13" t="n"/>
      <c r="HG11" s="13" t="n"/>
      <c r="HH11" s="13" t="n"/>
      <c r="HI11" s="13" t="n"/>
      <c r="HJ11" s="13" t="n"/>
      <c r="HK11" s="13" t="n"/>
      <c r="HL11" s="13" t="n"/>
      <c r="HM11" s="13" t="n"/>
      <c r="HN11" s="13" t="n"/>
      <c r="HO11" s="13" t="n"/>
      <c r="HP11" s="13" t="n"/>
      <c r="HQ11" s="13" t="n"/>
      <c r="HR11" s="13" t="n"/>
      <c r="HS11" s="13" t="n"/>
      <c r="HT11" s="13" t="n"/>
      <c r="HU11" s="13" t="n"/>
      <c r="HV11" s="13" t="n"/>
      <c r="HW11" s="13" t="n"/>
      <c r="HX11" s="13" t="n"/>
      <c r="HY11" s="13" t="n"/>
      <c r="HZ11" s="13" t="n"/>
      <c r="IA11" s="13" t="n"/>
      <c r="IB11" s="13" t="n"/>
      <c r="IC11" s="13" t="n"/>
      <c r="ID11" s="13" t="n"/>
      <c r="IE11" s="13" t="n"/>
      <c r="IF11" s="13" t="n"/>
      <c r="IG11" s="13" t="n"/>
      <c r="IH11" s="13" t="n"/>
      <c r="II11" s="13" t="n"/>
      <c r="IJ11" s="13" t="n"/>
      <c r="IK11" s="13" t="n"/>
      <c r="IL11" s="13" t="n"/>
      <c r="IM11" s="13" t="n"/>
      <c r="IN11" s="13" t="n"/>
      <c r="IO11" s="13" t="n"/>
      <c r="IP11" s="13" t="n"/>
      <c r="IQ11" s="13" t="n"/>
      <c r="IR11" s="7" t="n"/>
      <c r="IS11" s="7" t="n"/>
      <c r="IT11" s="7" t="n"/>
      <c r="IU11" s="7" t="n"/>
    </row>
    <row r="12" ht="22.5" customFormat="1" customHeight="1" s="14" thickBot="1">
      <c r="A12" s="19" t="n">
        <v>5</v>
      </c>
      <c r="B12" s="87" t="inlineStr">
        <is>
          <t>User Role Permission</t>
        </is>
      </c>
      <c r="C12" s="23" t="n"/>
      <c r="D12" s="183">
        <f>WORKDAY.INTL(E11,1,1)</f>
        <v/>
      </c>
      <c r="E12" s="184">
        <f>WORKDAY.INTL(D12,J12,1)</f>
        <v/>
      </c>
      <c r="F12" s="184" t="n"/>
      <c r="G12" s="184" t="n"/>
      <c r="H12" s="185" t="n"/>
      <c r="I12" s="185" t="n"/>
      <c r="J12" s="31" t="n">
        <v>5</v>
      </c>
      <c r="K12" s="29" t="n"/>
      <c r="L12" s="28" t="n"/>
      <c r="M12" s="28"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n"/>
      <c r="AL12" s="13" t="n"/>
      <c r="AM12" s="13" t="n"/>
      <c r="AN12" s="13" t="n"/>
      <c r="AO12" s="13" t="n"/>
      <c r="AP12" s="13" t="n"/>
      <c r="AQ12" s="13" t="n"/>
      <c r="AR12" s="13" t="n"/>
      <c r="AS12" s="13" t="n"/>
      <c r="AT12" s="13" t="n"/>
      <c r="AU12" s="13" t="n"/>
      <c r="AV12" s="13" t="n"/>
      <c r="AW12" s="13" t="n"/>
      <c r="AX12" s="13" t="n"/>
      <c r="AY12" s="13" t="n"/>
      <c r="AZ12" s="13" t="n"/>
      <c r="BA12" s="13" t="n"/>
      <c r="BB12" s="13" t="n"/>
      <c r="BC12" s="13" t="n"/>
      <c r="BD12" s="13" t="n"/>
      <c r="BE12" s="13" t="n"/>
      <c r="BF12" s="13" t="n"/>
      <c r="BG12" s="13" t="n"/>
      <c r="BH12" s="13" t="n"/>
      <c r="BI12" s="13" t="n"/>
      <c r="BJ12" s="13" t="n"/>
      <c r="BK12" s="13" t="n"/>
      <c r="BL12" s="13" t="n"/>
      <c r="BM12" s="13" t="n"/>
      <c r="BN12" s="13" t="n"/>
      <c r="BO12" s="13" t="n"/>
      <c r="BP12" s="13" t="n"/>
      <c r="BQ12" s="13" t="n"/>
      <c r="BR12" s="13" t="n"/>
      <c r="BS12" s="13" t="n"/>
      <c r="BT12" s="13" t="n"/>
      <c r="BU12" s="13" t="n"/>
      <c r="BV12" s="13" t="n"/>
      <c r="BW12" s="13" t="n"/>
      <c r="BX12" s="13" t="n"/>
      <c r="BY12" s="13" t="n"/>
      <c r="BZ12" s="13" t="n"/>
      <c r="CA12" s="13" t="n"/>
      <c r="CB12" s="13" t="n"/>
      <c r="CC12" s="13" t="n"/>
      <c r="CD12" s="13" t="n"/>
      <c r="CE12" s="13" t="n"/>
      <c r="CF12" s="13" t="n"/>
      <c r="CG12" s="13" t="n"/>
      <c r="CH12" s="13" t="n"/>
      <c r="CI12" s="13" t="n"/>
      <c r="CJ12" s="13" t="n"/>
      <c r="CK12" s="13" t="n"/>
      <c r="CL12" s="13" t="n"/>
      <c r="CM12" s="13" t="n"/>
      <c r="CN12" s="13" t="n"/>
      <c r="CO12" s="13" t="n"/>
      <c r="CP12" s="13" t="n"/>
      <c r="CQ12" s="13" t="n"/>
      <c r="CR12" s="13" t="n"/>
      <c r="CS12" s="13" t="n"/>
      <c r="CT12" s="13" t="n"/>
      <c r="CU12" s="13" t="n"/>
      <c r="CV12" s="13" t="n"/>
      <c r="CW12" s="13" t="n"/>
      <c r="CX12" s="13" t="n"/>
      <c r="CY12" s="13" t="n"/>
      <c r="CZ12" s="13" t="n"/>
      <c r="DA12" s="13" t="n"/>
      <c r="DB12" s="13" t="n"/>
      <c r="DC12" s="13" t="n"/>
      <c r="DD12" s="13" t="n"/>
      <c r="DE12" s="13" t="n"/>
      <c r="DF12" s="13" t="n"/>
      <c r="DG12" s="13" t="n"/>
      <c r="DH12" s="13" t="n"/>
      <c r="DI12" s="13" t="n"/>
      <c r="DJ12" s="13" t="n"/>
      <c r="DK12" s="13" t="n"/>
      <c r="DL12" s="13" t="n"/>
      <c r="DM12" s="13" t="n"/>
      <c r="DN12" s="13" t="n"/>
      <c r="DO12" s="13" t="n"/>
      <c r="DP12" s="13" t="n"/>
      <c r="DQ12" s="13" t="n"/>
      <c r="DR12" s="13" t="n"/>
      <c r="DS12" s="13" t="n"/>
      <c r="DT12" s="13" t="n"/>
      <c r="DU12" s="13" t="n"/>
      <c r="DV12" s="13" t="n"/>
      <c r="DW12" s="13" t="n"/>
      <c r="DX12" s="13" t="n"/>
      <c r="DY12" s="13" t="n"/>
      <c r="DZ12" s="13" t="n"/>
      <c r="EA12" s="13" t="n"/>
      <c r="EB12" s="13" t="n"/>
      <c r="EC12" s="13" t="n"/>
      <c r="ED12" s="13" t="n"/>
      <c r="EE12" s="13" t="n"/>
      <c r="EF12" s="13" t="n"/>
      <c r="EG12" s="13" t="n"/>
      <c r="EH12" s="13" t="n"/>
      <c r="EI12" s="13" t="n"/>
      <c r="EJ12" s="13" t="n"/>
      <c r="EK12" s="13" t="n"/>
      <c r="EL12" s="13" t="n"/>
      <c r="EM12" s="13" t="n"/>
      <c r="EN12" s="13" t="n"/>
      <c r="EO12" s="13" t="n"/>
      <c r="EP12" s="13" t="n"/>
      <c r="EQ12" s="13" t="n"/>
      <c r="ER12" s="13" t="n"/>
      <c r="ES12" s="13" t="n"/>
      <c r="ET12" s="13" t="n"/>
      <c r="EU12" s="13" t="n"/>
      <c r="EV12" s="13" t="n"/>
      <c r="EW12" s="13" t="n"/>
      <c r="EX12" s="13" t="n"/>
      <c r="EY12" s="13" t="n"/>
      <c r="EZ12" s="13" t="n"/>
      <c r="FA12" s="13" t="n"/>
      <c r="FB12" s="13" t="n"/>
      <c r="FC12" s="13" t="n"/>
      <c r="FD12" s="13" t="n"/>
      <c r="FE12" s="13" t="n"/>
      <c r="FF12" s="13" t="n"/>
      <c r="FG12" s="13" t="n"/>
      <c r="FH12" s="13" t="n"/>
      <c r="FI12" s="13" t="n"/>
      <c r="FJ12" s="13" t="n"/>
      <c r="FK12" s="13" t="n"/>
      <c r="FL12" s="13" t="n"/>
      <c r="FM12" s="13" t="n"/>
      <c r="FN12" s="13" t="n"/>
      <c r="FO12" s="13" t="n"/>
      <c r="FP12" s="13" t="n"/>
      <c r="FQ12" s="13" t="n"/>
      <c r="FR12" s="13" t="n"/>
      <c r="FS12" s="13" t="n"/>
      <c r="FT12" s="13" t="n"/>
      <c r="FU12" s="13" t="n"/>
      <c r="FV12" s="13" t="n"/>
      <c r="FW12" s="13" t="n"/>
      <c r="FX12" s="13" t="n"/>
      <c r="FY12" s="13" t="n"/>
      <c r="FZ12" s="13" t="n"/>
      <c r="GA12" s="13" t="n"/>
      <c r="GB12" s="13" t="n"/>
      <c r="GC12" s="13" t="n"/>
      <c r="GD12" s="13" t="n"/>
      <c r="GE12" s="13" t="n"/>
      <c r="GF12" s="13" t="n"/>
      <c r="GG12" s="13" t="n"/>
      <c r="GH12" s="13" t="n"/>
      <c r="GI12" s="13" t="n"/>
      <c r="GJ12" s="13" t="n"/>
      <c r="GK12" s="13" t="n"/>
      <c r="GL12" s="13" t="n"/>
      <c r="GM12" s="13" t="n"/>
      <c r="GN12" s="13" t="n"/>
      <c r="GO12" s="13" t="n"/>
      <c r="GP12" s="13" t="n"/>
      <c r="GQ12" s="13" t="n"/>
      <c r="GR12" s="13" t="n"/>
      <c r="GS12" s="13" t="n"/>
      <c r="GT12" s="13" t="n"/>
      <c r="GU12" s="13" t="n"/>
      <c r="GV12" s="13" t="n"/>
      <c r="GW12" s="13" t="n"/>
      <c r="GX12" s="13" t="n"/>
      <c r="GY12" s="13" t="n"/>
      <c r="GZ12" s="13" t="n"/>
      <c r="HA12" s="13" t="n"/>
      <c r="HB12" s="13" t="n"/>
      <c r="HC12" s="13" t="n"/>
      <c r="HD12" s="13" t="n"/>
      <c r="HE12" s="13" t="n"/>
      <c r="HF12" s="13" t="n"/>
      <c r="HG12" s="13" t="n"/>
      <c r="HH12" s="13" t="n"/>
      <c r="HI12" s="13" t="n"/>
      <c r="HJ12" s="13" t="n"/>
      <c r="HK12" s="13" t="n"/>
      <c r="HL12" s="13" t="n"/>
      <c r="HM12" s="13" t="n"/>
      <c r="HN12" s="13" t="n"/>
      <c r="HO12" s="13" t="n"/>
      <c r="HP12" s="13" t="n"/>
      <c r="HQ12" s="13" t="n"/>
      <c r="HR12" s="13" t="n"/>
      <c r="HS12" s="13" t="n"/>
      <c r="HT12" s="13" t="n"/>
      <c r="HU12" s="13" t="n"/>
      <c r="HV12" s="13" t="n"/>
      <c r="HW12" s="13" t="n"/>
      <c r="HX12" s="13" t="n"/>
      <c r="HY12" s="13" t="n"/>
      <c r="HZ12" s="13" t="n"/>
      <c r="IA12" s="13" t="n"/>
      <c r="IB12" s="13" t="n"/>
      <c r="IC12" s="13" t="n"/>
      <c r="ID12" s="13" t="n"/>
      <c r="IE12" s="13" t="n"/>
      <c r="IF12" s="13" t="n"/>
      <c r="IG12" s="13" t="n"/>
      <c r="IH12" s="13" t="n"/>
      <c r="II12" s="13" t="n"/>
      <c r="IJ12" s="13" t="n"/>
      <c r="IK12" s="13" t="n"/>
      <c r="IL12" s="13" t="n"/>
      <c r="IM12" s="13" t="n"/>
      <c r="IN12" s="13" t="n"/>
      <c r="IO12" s="13" t="n"/>
      <c r="IP12" s="13" t="n"/>
      <c r="IQ12" s="13" t="n"/>
      <c r="IR12" s="7" t="n"/>
      <c r="IS12" s="7" t="n"/>
      <c r="IT12" s="7" t="n"/>
      <c r="IU12" s="7" t="n"/>
    </row>
    <row r="13" ht="22.5" customFormat="1" customHeight="1" s="14" thickBot="1">
      <c r="A13" s="19" t="n">
        <v>6</v>
      </c>
      <c r="B13" s="87" t="inlineStr">
        <is>
          <t>User, Role - Permission mapping</t>
        </is>
      </c>
      <c r="C13" s="23" t="n"/>
      <c r="D13" s="183">
        <f>WORKDAY.INTL(E12,1,1)</f>
        <v/>
      </c>
      <c r="E13" s="184">
        <f>WORKDAY.INTL(D13,J13,1)</f>
        <v/>
      </c>
      <c r="F13" s="184" t="n"/>
      <c r="G13" s="184" t="n"/>
      <c r="H13" s="185" t="n"/>
      <c r="I13" s="185" t="n"/>
      <c r="J13" s="31" t="n">
        <v>5</v>
      </c>
      <c r="K13" s="29" t="n"/>
      <c r="L13" s="28" t="n"/>
      <c r="M13" s="28" t="n"/>
      <c r="N13" s="13" t="n"/>
      <c r="O13" s="13" t="n"/>
      <c r="P13" s="13" t="n"/>
      <c r="Q13" s="13" t="n"/>
      <c r="R13" s="13" t="n"/>
      <c r="S13" s="13" t="n"/>
      <c r="T13" s="13" t="n"/>
      <c r="U13" s="13" t="n"/>
      <c r="V13" s="13" t="n"/>
      <c r="W13" s="13" t="n"/>
      <c r="X13" s="13" t="n"/>
      <c r="Y13" s="13" t="n"/>
      <c r="Z13" s="13" t="n"/>
      <c r="AA13" s="13" t="n"/>
      <c r="AB13" s="13" t="n"/>
      <c r="AC13" s="13" t="n"/>
      <c r="AD13" s="13" t="n"/>
      <c r="AE13" s="13" t="n"/>
      <c r="AF13" s="13" t="n"/>
      <c r="AG13" s="13" t="n"/>
      <c r="AH13" s="13" t="n"/>
      <c r="AI13" s="13" t="n"/>
      <c r="AJ13" s="13" t="n"/>
      <c r="AK13" s="13" t="n"/>
      <c r="AL13" s="13" t="n"/>
      <c r="AM13" s="13" t="n"/>
      <c r="AN13" s="13" t="n"/>
      <c r="AO13" s="13" t="n"/>
      <c r="AP13" s="13" t="n"/>
      <c r="AQ13" s="13" t="n"/>
      <c r="AR13" s="13" t="n"/>
      <c r="AS13" s="13" t="n"/>
      <c r="AT13" s="13" t="n"/>
      <c r="AU13" s="13" t="n"/>
      <c r="AV13" s="13" t="n"/>
      <c r="AW13" s="13" t="n"/>
      <c r="AX13" s="13" t="n"/>
      <c r="AY13" s="13" t="n"/>
      <c r="AZ13" s="13" t="n"/>
      <c r="BA13" s="13" t="n"/>
      <c r="BB13" s="13" t="n"/>
      <c r="BC13" s="13" t="n"/>
      <c r="BD13" s="13" t="n"/>
      <c r="BE13" s="13" t="n"/>
      <c r="BF13" s="13" t="n"/>
      <c r="BG13" s="13" t="n"/>
      <c r="BH13" s="13" t="n"/>
      <c r="BI13" s="13" t="n"/>
      <c r="BJ13" s="13" t="n"/>
      <c r="BK13" s="13" t="n"/>
      <c r="BL13" s="13" t="n"/>
      <c r="BM13" s="13" t="n"/>
      <c r="BN13" s="13" t="n"/>
      <c r="BO13" s="13" t="n"/>
      <c r="BP13" s="13" t="n"/>
      <c r="BQ13" s="13" t="n"/>
      <c r="BR13" s="13" t="n"/>
      <c r="BS13" s="13" t="n"/>
      <c r="BT13" s="13" t="n"/>
      <c r="BU13" s="13" t="n"/>
      <c r="BV13" s="13" t="n"/>
      <c r="BW13" s="13" t="n"/>
      <c r="BX13" s="13" t="n"/>
      <c r="BY13" s="13" t="n"/>
      <c r="BZ13" s="13" t="n"/>
      <c r="CA13" s="13" t="n"/>
      <c r="CB13" s="13" t="n"/>
      <c r="CC13" s="13" t="n"/>
      <c r="CD13" s="13" t="n"/>
      <c r="CE13" s="13" t="n"/>
      <c r="CF13" s="13" t="n"/>
      <c r="CG13" s="13" t="n"/>
      <c r="CH13" s="13" t="n"/>
      <c r="CI13" s="13" t="n"/>
      <c r="CJ13" s="13" t="n"/>
      <c r="CK13" s="13" t="n"/>
      <c r="CL13" s="13" t="n"/>
      <c r="CM13" s="13" t="n"/>
      <c r="CN13" s="13" t="n"/>
      <c r="CO13" s="13" t="n"/>
      <c r="CP13" s="13" t="n"/>
      <c r="CQ13" s="13" t="n"/>
      <c r="CR13" s="13" t="n"/>
      <c r="CS13" s="13" t="n"/>
      <c r="CT13" s="13" t="n"/>
      <c r="CU13" s="13" t="n"/>
      <c r="CV13" s="13" t="n"/>
      <c r="CW13" s="13" t="n"/>
      <c r="CX13" s="13" t="n"/>
      <c r="CY13" s="13" t="n"/>
      <c r="CZ13" s="13" t="n"/>
      <c r="DA13" s="13" t="n"/>
      <c r="DB13" s="13" t="n"/>
      <c r="DC13" s="13" t="n"/>
      <c r="DD13" s="13" t="n"/>
      <c r="DE13" s="13" t="n"/>
      <c r="DF13" s="13" t="n"/>
      <c r="DG13" s="13" t="n"/>
      <c r="DH13" s="13" t="n"/>
      <c r="DI13" s="13" t="n"/>
      <c r="DJ13" s="13" t="n"/>
      <c r="DK13" s="13" t="n"/>
      <c r="DL13" s="13" t="n"/>
      <c r="DM13" s="13" t="n"/>
      <c r="DN13" s="13" t="n"/>
      <c r="DO13" s="13" t="n"/>
      <c r="DP13" s="13" t="n"/>
      <c r="DQ13" s="13" t="n"/>
      <c r="DR13" s="13" t="n"/>
      <c r="DS13" s="13" t="n"/>
      <c r="DT13" s="13" t="n"/>
      <c r="DU13" s="13" t="n"/>
      <c r="DV13" s="13" t="n"/>
      <c r="DW13" s="13" t="n"/>
      <c r="DX13" s="13" t="n"/>
      <c r="DY13" s="13" t="n"/>
      <c r="DZ13" s="13" t="n"/>
      <c r="EA13" s="13" t="n"/>
      <c r="EB13" s="13" t="n"/>
      <c r="EC13" s="13" t="n"/>
      <c r="ED13" s="13" t="n"/>
      <c r="EE13" s="13" t="n"/>
      <c r="EF13" s="13" t="n"/>
      <c r="EG13" s="13" t="n"/>
      <c r="EH13" s="13" t="n"/>
      <c r="EI13" s="13" t="n"/>
      <c r="EJ13" s="13" t="n"/>
      <c r="EK13" s="13" t="n"/>
      <c r="EL13" s="13" t="n"/>
      <c r="EM13" s="13" t="n"/>
      <c r="EN13" s="13" t="n"/>
      <c r="EO13" s="13" t="n"/>
      <c r="EP13" s="13" t="n"/>
      <c r="EQ13" s="13" t="n"/>
      <c r="ER13" s="13" t="n"/>
      <c r="ES13" s="13" t="n"/>
      <c r="ET13" s="13" t="n"/>
      <c r="EU13" s="13" t="n"/>
      <c r="EV13" s="13" t="n"/>
      <c r="EW13" s="13" t="n"/>
      <c r="EX13" s="13" t="n"/>
      <c r="EY13" s="13" t="n"/>
      <c r="EZ13" s="13" t="n"/>
      <c r="FA13" s="13" t="n"/>
      <c r="FB13" s="13" t="n"/>
      <c r="FC13" s="13" t="n"/>
      <c r="FD13" s="13" t="n"/>
      <c r="FE13" s="13" t="n"/>
      <c r="FF13" s="13" t="n"/>
      <c r="FG13" s="13" t="n"/>
      <c r="FH13" s="13" t="n"/>
      <c r="FI13" s="13" t="n"/>
      <c r="FJ13" s="13" t="n"/>
      <c r="FK13" s="13" t="n"/>
      <c r="FL13" s="13" t="n"/>
      <c r="FM13" s="13" t="n"/>
      <c r="FN13" s="13" t="n"/>
      <c r="FO13" s="13" t="n"/>
      <c r="FP13" s="13" t="n"/>
      <c r="FQ13" s="13" t="n"/>
      <c r="FR13" s="13" t="n"/>
      <c r="FS13" s="13" t="n"/>
      <c r="FT13" s="13" t="n"/>
      <c r="FU13" s="13" t="n"/>
      <c r="FV13" s="13" t="n"/>
      <c r="FW13" s="13" t="n"/>
      <c r="FX13" s="13" t="n"/>
      <c r="FY13" s="13" t="n"/>
      <c r="FZ13" s="13" t="n"/>
      <c r="GA13" s="13" t="n"/>
      <c r="GB13" s="13" t="n"/>
      <c r="GC13" s="13" t="n"/>
      <c r="GD13" s="13" t="n"/>
      <c r="GE13" s="13" t="n"/>
      <c r="GF13" s="13" t="n"/>
      <c r="GG13" s="13" t="n"/>
      <c r="GH13" s="13" t="n"/>
      <c r="GI13" s="13" t="n"/>
      <c r="GJ13" s="13" t="n"/>
      <c r="GK13" s="13" t="n"/>
      <c r="GL13" s="13" t="n"/>
      <c r="GM13" s="13" t="n"/>
      <c r="GN13" s="13" t="n"/>
      <c r="GO13" s="13" t="n"/>
      <c r="GP13" s="13" t="n"/>
      <c r="GQ13" s="13" t="n"/>
      <c r="GR13" s="13" t="n"/>
      <c r="GS13" s="13" t="n"/>
      <c r="GT13" s="13" t="n"/>
      <c r="GU13" s="13" t="n"/>
      <c r="GV13" s="13" t="n"/>
      <c r="GW13" s="13" t="n"/>
      <c r="GX13" s="13" t="n"/>
      <c r="GY13" s="13" t="n"/>
      <c r="GZ13" s="13" t="n"/>
      <c r="HA13" s="13" t="n"/>
      <c r="HB13" s="13" t="n"/>
      <c r="HC13" s="13" t="n"/>
      <c r="HD13" s="13" t="n"/>
      <c r="HE13" s="13" t="n"/>
      <c r="HF13" s="13" t="n"/>
      <c r="HG13" s="13" t="n"/>
      <c r="HH13" s="13" t="n"/>
      <c r="HI13" s="13" t="n"/>
      <c r="HJ13" s="13" t="n"/>
      <c r="HK13" s="13" t="n"/>
      <c r="HL13" s="13" t="n"/>
      <c r="HM13" s="13" t="n"/>
      <c r="HN13" s="13" t="n"/>
      <c r="HO13" s="13" t="n"/>
      <c r="HP13" s="13" t="n"/>
      <c r="HQ13" s="13" t="n"/>
      <c r="HR13" s="13" t="n"/>
      <c r="HS13" s="13" t="n"/>
      <c r="HT13" s="13" t="n"/>
      <c r="HU13" s="13" t="n"/>
      <c r="HV13" s="13" t="n"/>
      <c r="HW13" s="13" t="n"/>
      <c r="HX13" s="13" t="n"/>
      <c r="HY13" s="13" t="n"/>
      <c r="HZ13" s="13" t="n"/>
      <c r="IA13" s="13" t="n"/>
      <c r="IB13" s="13" t="n"/>
      <c r="IC13" s="13" t="n"/>
      <c r="ID13" s="13" t="n"/>
      <c r="IE13" s="13" t="n"/>
      <c r="IF13" s="13" t="n"/>
      <c r="IG13" s="13" t="n"/>
      <c r="IH13" s="13" t="n"/>
      <c r="II13" s="13" t="n"/>
      <c r="IJ13" s="13" t="n"/>
      <c r="IK13" s="13" t="n"/>
      <c r="IL13" s="13" t="n"/>
      <c r="IM13" s="13" t="n"/>
      <c r="IN13" s="13" t="n"/>
      <c r="IO13" s="13" t="n"/>
      <c r="IP13" s="13" t="n"/>
      <c r="IQ13" s="13" t="n"/>
      <c r="IR13" s="7" t="n"/>
      <c r="IS13" s="7" t="n"/>
      <c r="IT13" s="7" t="n"/>
      <c r="IU13" s="7" t="n"/>
    </row>
    <row r="14" ht="22.5" customFormat="1" customHeight="1" s="14">
      <c r="A14" s="19" t="n"/>
      <c r="B14" s="87" t="n"/>
      <c r="C14" s="23" t="n"/>
      <c r="D14" s="183" t="n"/>
      <c r="E14" s="184" t="n"/>
      <c r="F14" s="184" t="n"/>
      <c r="G14" s="184" t="n"/>
      <c r="H14" s="185" t="n"/>
      <c r="I14" s="185" t="n"/>
      <c r="J14" s="31" t="n"/>
      <c r="K14" s="29" t="n"/>
      <c r="L14" s="28" t="n"/>
      <c r="M14" s="28" t="n"/>
      <c r="N14" s="13" t="n"/>
      <c r="O14" s="13" t="n"/>
      <c r="P14" s="13" t="n"/>
      <c r="Q14" s="13" t="n"/>
      <c r="R14" s="13" t="n"/>
      <c r="S14" s="13" t="n"/>
      <c r="T14" s="13" t="n"/>
      <c r="U14" s="13" t="n"/>
      <c r="V14" s="13" t="n"/>
      <c r="W14" s="13" t="n"/>
      <c r="X14" s="13" t="n"/>
      <c r="Y14" s="13" t="n"/>
      <c r="Z14" s="13" t="n"/>
      <c r="AA14" s="13" t="n"/>
      <c r="AB14" s="13" t="n"/>
      <c r="AC14" s="13" t="n"/>
      <c r="AD14" s="13" t="n"/>
      <c r="AE14" s="13" t="n"/>
      <c r="AF14" s="13" t="n"/>
      <c r="AG14" s="13" t="n"/>
      <c r="AH14" s="13" t="n"/>
      <c r="AI14" s="13" t="n"/>
      <c r="AJ14" s="13" t="n"/>
      <c r="AK14" s="13" t="n"/>
      <c r="AL14" s="13" t="n"/>
      <c r="AM14" s="13" t="n"/>
      <c r="AN14" s="13" t="n"/>
      <c r="AO14" s="13" t="n"/>
      <c r="AP14" s="13" t="n"/>
      <c r="AQ14" s="13" t="n"/>
      <c r="AR14" s="13" t="n"/>
      <c r="AS14" s="13" t="n"/>
      <c r="AT14" s="13" t="n"/>
      <c r="AU14" s="13" t="n"/>
      <c r="AV14" s="13" t="n"/>
      <c r="AW14" s="13" t="n"/>
      <c r="AX14" s="13" t="n"/>
      <c r="AY14" s="13" t="n"/>
      <c r="AZ14" s="13" t="n"/>
      <c r="BA14" s="13" t="n"/>
      <c r="BB14" s="13" t="n"/>
      <c r="BC14" s="13" t="n"/>
      <c r="BD14" s="13" t="n"/>
      <c r="BE14" s="13" t="n"/>
      <c r="BF14" s="13" t="n"/>
      <c r="BG14" s="13" t="n"/>
      <c r="BH14" s="13" t="n"/>
      <c r="BI14" s="13" t="n"/>
      <c r="BJ14" s="13" t="n"/>
      <c r="BK14" s="13" t="n"/>
      <c r="BL14" s="13" t="n"/>
      <c r="BM14" s="13" t="n"/>
      <c r="BN14" s="13" t="n"/>
      <c r="BO14" s="13" t="n"/>
      <c r="BP14" s="13" t="n"/>
      <c r="BQ14" s="13" t="n"/>
      <c r="BR14" s="13" t="n"/>
      <c r="BS14" s="13" t="n"/>
      <c r="BT14" s="13" t="n"/>
      <c r="BU14" s="13" t="n"/>
      <c r="BV14" s="13" t="n"/>
      <c r="BW14" s="13" t="n"/>
      <c r="BX14" s="13" t="n"/>
      <c r="BY14" s="13" t="n"/>
      <c r="BZ14" s="13" t="n"/>
      <c r="CA14" s="13" t="n"/>
      <c r="CB14" s="13" t="n"/>
      <c r="CC14" s="13" t="n"/>
      <c r="CD14" s="13" t="n"/>
      <c r="CE14" s="13" t="n"/>
      <c r="CF14" s="13" t="n"/>
      <c r="CG14" s="13" t="n"/>
      <c r="CH14" s="13" t="n"/>
      <c r="CI14" s="13" t="n"/>
      <c r="CJ14" s="13" t="n"/>
      <c r="CK14" s="13" t="n"/>
      <c r="CL14" s="13" t="n"/>
      <c r="CM14" s="13" t="n"/>
      <c r="CN14" s="13" t="n"/>
      <c r="CO14" s="13" t="n"/>
      <c r="CP14" s="13" t="n"/>
      <c r="CQ14" s="13" t="n"/>
      <c r="CR14" s="13" t="n"/>
      <c r="CS14" s="13" t="n"/>
      <c r="CT14" s="13" t="n"/>
      <c r="CU14" s="13" t="n"/>
      <c r="CV14" s="13" t="n"/>
      <c r="CW14" s="13" t="n"/>
      <c r="CX14" s="13" t="n"/>
      <c r="CY14" s="13" t="n"/>
      <c r="CZ14" s="13" t="n"/>
      <c r="DA14" s="13" t="n"/>
      <c r="DB14" s="13" t="n"/>
      <c r="DC14" s="13" t="n"/>
      <c r="DD14" s="13" t="n"/>
      <c r="DE14" s="13" t="n"/>
      <c r="DF14" s="13" t="n"/>
      <c r="DG14" s="13" t="n"/>
      <c r="DH14" s="13" t="n"/>
      <c r="DI14" s="13" t="n"/>
      <c r="DJ14" s="13" t="n"/>
      <c r="DK14" s="13" t="n"/>
      <c r="DL14" s="13" t="n"/>
      <c r="DM14" s="13" t="n"/>
      <c r="DN14" s="13" t="n"/>
      <c r="DO14" s="13" t="n"/>
      <c r="DP14" s="13" t="n"/>
      <c r="DQ14" s="13" t="n"/>
      <c r="DR14" s="13" t="n"/>
      <c r="DS14" s="13" t="n"/>
      <c r="DT14" s="13" t="n"/>
      <c r="DU14" s="13" t="n"/>
      <c r="DV14" s="13" t="n"/>
      <c r="DW14" s="13" t="n"/>
      <c r="DX14" s="13" t="n"/>
      <c r="DY14" s="13" t="n"/>
      <c r="DZ14" s="13" t="n"/>
      <c r="EA14" s="13" t="n"/>
      <c r="EB14" s="13" t="n"/>
      <c r="EC14" s="13" t="n"/>
      <c r="ED14" s="13" t="n"/>
      <c r="EE14" s="13" t="n"/>
      <c r="EF14" s="13" t="n"/>
      <c r="EG14" s="13" t="n"/>
      <c r="EH14" s="13" t="n"/>
      <c r="EI14" s="13" t="n"/>
      <c r="EJ14" s="13" t="n"/>
      <c r="EK14" s="13" t="n"/>
      <c r="EL14" s="13" t="n"/>
      <c r="EM14" s="13" t="n"/>
      <c r="EN14" s="13" t="n"/>
      <c r="EO14" s="13" t="n"/>
      <c r="EP14" s="13" t="n"/>
      <c r="EQ14" s="13" t="n"/>
      <c r="ER14" s="13" t="n"/>
      <c r="ES14" s="13" t="n"/>
      <c r="ET14" s="13" t="n"/>
      <c r="EU14" s="13" t="n"/>
      <c r="EV14" s="13" t="n"/>
      <c r="EW14" s="13" t="n"/>
      <c r="EX14" s="13" t="n"/>
      <c r="EY14" s="13" t="n"/>
      <c r="EZ14" s="13" t="n"/>
      <c r="FA14" s="13" t="n"/>
      <c r="FB14" s="13" t="n"/>
      <c r="FC14" s="13" t="n"/>
      <c r="FD14" s="13" t="n"/>
      <c r="FE14" s="13" t="n"/>
      <c r="FF14" s="13" t="n"/>
      <c r="FG14" s="13" t="n"/>
      <c r="FH14" s="13" t="n"/>
      <c r="FI14" s="13" t="n"/>
      <c r="FJ14" s="13" t="n"/>
      <c r="FK14" s="13" t="n"/>
      <c r="FL14" s="13" t="n"/>
      <c r="FM14" s="13" t="n"/>
      <c r="FN14" s="13" t="n"/>
      <c r="FO14" s="13" t="n"/>
      <c r="FP14" s="13" t="n"/>
      <c r="FQ14" s="13" t="n"/>
      <c r="FR14" s="13" t="n"/>
      <c r="FS14" s="13" t="n"/>
      <c r="FT14" s="13" t="n"/>
      <c r="FU14" s="13" t="n"/>
      <c r="FV14" s="13" t="n"/>
      <c r="FW14" s="13" t="n"/>
      <c r="FX14" s="13" t="n"/>
      <c r="FY14" s="13" t="n"/>
      <c r="FZ14" s="13" t="n"/>
      <c r="GA14" s="13" t="n"/>
      <c r="GB14" s="13" t="n"/>
      <c r="GC14" s="13" t="n"/>
      <c r="GD14" s="13" t="n"/>
      <c r="GE14" s="13" t="n"/>
      <c r="GF14" s="13" t="n"/>
      <c r="GG14" s="13" t="n"/>
      <c r="GH14" s="13" t="n"/>
      <c r="GI14" s="13" t="n"/>
      <c r="GJ14" s="13" t="n"/>
      <c r="GK14" s="13" t="n"/>
      <c r="GL14" s="13" t="n"/>
      <c r="GM14" s="13" t="n"/>
      <c r="GN14" s="13" t="n"/>
      <c r="GO14" s="13" t="n"/>
      <c r="GP14" s="13" t="n"/>
      <c r="GQ14" s="13" t="n"/>
      <c r="GR14" s="13" t="n"/>
      <c r="GS14" s="13" t="n"/>
      <c r="GT14" s="13" t="n"/>
      <c r="GU14" s="13" t="n"/>
      <c r="GV14" s="13" t="n"/>
      <c r="GW14" s="13" t="n"/>
      <c r="GX14" s="13" t="n"/>
      <c r="GY14" s="13" t="n"/>
      <c r="GZ14" s="13" t="n"/>
      <c r="HA14" s="13" t="n"/>
      <c r="HB14" s="13" t="n"/>
      <c r="HC14" s="13" t="n"/>
      <c r="HD14" s="13" t="n"/>
      <c r="HE14" s="13" t="n"/>
      <c r="HF14" s="13" t="n"/>
      <c r="HG14" s="13" t="n"/>
      <c r="HH14" s="13" t="n"/>
      <c r="HI14" s="13" t="n"/>
      <c r="HJ14" s="13" t="n"/>
      <c r="HK14" s="13" t="n"/>
      <c r="HL14" s="13" t="n"/>
      <c r="HM14" s="13" t="n"/>
      <c r="HN14" s="13" t="n"/>
      <c r="HO14" s="13" t="n"/>
      <c r="HP14" s="13" t="n"/>
      <c r="HQ14" s="13" t="n"/>
      <c r="HR14" s="13" t="n"/>
      <c r="HS14" s="13" t="n"/>
      <c r="HT14" s="13" t="n"/>
      <c r="HU14" s="13" t="n"/>
      <c r="HV14" s="13" t="n"/>
      <c r="HW14" s="13" t="n"/>
      <c r="HX14" s="13" t="n"/>
      <c r="HY14" s="13" t="n"/>
      <c r="HZ14" s="13" t="n"/>
      <c r="IA14" s="13" t="n"/>
      <c r="IB14" s="13" t="n"/>
      <c r="IC14" s="13" t="n"/>
      <c r="ID14" s="13" t="n"/>
      <c r="IE14" s="13" t="n"/>
      <c r="IF14" s="13" t="n"/>
      <c r="IG14" s="13" t="n"/>
      <c r="IH14" s="13" t="n"/>
      <c r="II14" s="13" t="n"/>
      <c r="IJ14" s="13" t="n"/>
      <c r="IK14" s="13" t="n"/>
      <c r="IL14" s="13" t="n"/>
      <c r="IM14" s="13" t="n"/>
      <c r="IN14" s="13" t="n"/>
      <c r="IO14" s="13" t="n"/>
      <c r="IP14" s="13" t="n"/>
      <c r="IQ14" s="13" t="n"/>
      <c r="IR14" s="7" t="n"/>
      <c r="IS14" s="7" t="n"/>
      <c r="IT14" s="7" t="n"/>
      <c r="IU14" s="7" t="n"/>
    </row>
    <row r="15" ht="27.75" customHeight="1">
      <c r="A15" s="150" t="inlineStr">
        <is>
          <t>Total development time (N Resources)</t>
        </is>
      </c>
      <c r="B15" s="153" t="n"/>
      <c r="C15" s="153" t="n"/>
      <c r="D15" s="153" t="n"/>
      <c r="E15" s="153" t="n"/>
      <c r="F15" s="153" t="n"/>
      <c r="G15" s="153" t="n"/>
      <c r="H15" s="154" t="n"/>
      <c r="I15" s="186" t="inlineStr">
        <is>
          <t>Months</t>
        </is>
      </c>
      <c r="J15" s="38">
        <f>J8/20</f>
        <v/>
      </c>
      <c r="K15" s="151" t="n"/>
      <c r="L15" s="153" t="n"/>
      <c r="M15" s="154" t="n"/>
    </row>
    <row r="18" ht="23.25" customHeight="1">
      <c r="A18" s="80" t="inlineStr">
        <is>
          <t>#</t>
        </is>
      </c>
      <c r="B18" s="81" t="inlineStr">
        <is>
          <t>Resources</t>
        </is>
      </c>
      <c r="C18" s="82" t="inlineStr">
        <is>
          <t>Days</t>
        </is>
      </c>
      <c r="D18" s="82" t="inlineStr">
        <is>
          <t>No. of. Resources</t>
        </is>
      </c>
      <c r="E18" s="80" t="inlineStr">
        <is>
          <t>Allocation</t>
        </is>
      </c>
    </row>
    <row r="19" ht="23.25" customHeight="1">
      <c r="A19" s="84" t="n">
        <v>1</v>
      </c>
      <c r="B19" s="85" t="inlineStr">
        <is>
          <t>AI/ML Developer</t>
        </is>
      </c>
      <c r="C19" s="86" t="n">
        <v>5</v>
      </c>
      <c r="D19" s="86" t="n">
        <v>1</v>
      </c>
      <c r="E19" s="84" t="inlineStr">
        <is>
          <t>Part time</t>
        </is>
      </c>
    </row>
    <row r="20" ht="23.25" customHeight="1">
      <c r="A20" s="84" t="n">
        <v>2</v>
      </c>
      <c r="B20" s="85" t="inlineStr">
        <is>
          <t>UI/ Ux Designer, Developer</t>
        </is>
      </c>
      <c r="C20" s="86" t="n">
        <v>5</v>
      </c>
      <c r="D20" s="86" t="n">
        <v>1</v>
      </c>
      <c r="E20" s="84" t="inlineStr">
        <is>
          <t>Part time</t>
        </is>
      </c>
    </row>
    <row r="21" ht="23.25" customHeight="1">
      <c r="A21" s="84" t="n">
        <v>3</v>
      </c>
      <c r="B21" s="85" t="inlineStr">
        <is>
          <t>Python - Backend Developer (Fast API, automation)</t>
        </is>
      </c>
      <c r="C21" s="86" t="n">
        <v>5</v>
      </c>
      <c r="D21" s="86" t="n">
        <v>1</v>
      </c>
      <c r="E21" s="84" t="inlineStr">
        <is>
          <t>Full time</t>
        </is>
      </c>
    </row>
    <row r="22" ht="23.25" customHeight="1">
      <c r="A22" s="84" t="n">
        <v>5</v>
      </c>
      <c r="B22" s="85" t="inlineStr">
        <is>
          <t>Quality Assurance - QA</t>
        </is>
      </c>
      <c r="C22" s="86" t="n">
        <v>5</v>
      </c>
      <c r="D22" s="86" t="n">
        <v>1</v>
      </c>
      <c r="E22" s="84" t="inlineStr">
        <is>
          <t>Part time</t>
        </is>
      </c>
    </row>
    <row r="23" ht="23.25" customHeight="1">
      <c r="A23" s="84" t="n">
        <v>6</v>
      </c>
      <c r="B23" s="85" t="inlineStr">
        <is>
          <t>BA - Business Analyst</t>
        </is>
      </c>
      <c r="C23" s="86" t="n">
        <v>5</v>
      </c>
      <c r="D23" s="86" t="n">
        <v>1</v>
      </c>
      <c r="E23" s="84" t="inlineStr">
        <is>
          <t>Part time</t>
        </is>
      </c>
    </row>
    <row r="24" ht="23.25" customHeight="1">
      <c r="A24" s="84" t="n">
        <v>7</v>
      </c>
      <c r="B24" s="85" t="inlineStr">
        <is>
          <t>Technical Lead/ Project Manager</t>
        </is>
      </c>
      <c r="C24" s="86" t="n">
        <v>5</v>
      </c>
      <c r="D24" s="86" t="n">
        <v>1</v>
      </c>
      <c r="E24" s="84" t="inlineStr">
        <is>
          <t>Part time</t>
        </is>
      </c>
    </row>
    <row r="25" ht="23.25" customHeight="1">
      <c r="A25" s="18" t="n"/>
      <c r="B25" s="18" t="n"/>
      <c r="C25" s="18" t="n"/>
    </row>
    <row r="26" ht="23.25" customHeight="1">
      <c r="A26" s="18" t="n"/>
      <c r="B26" s="18" t="n"/>
    </row>
    <row r="27" ht="23.25" customHeight="1"/>
  </sheetData>
  <mergeCells count="39">
    <mergeCell ref="CM7:CS7"/>
    <mergeCell ref="A15:H15"/>
    <mergeCell ref="EQ7:EW7"/>
    <mergeCell ref="FZ7:GF7"/>
    <mergeCell ref="AB7:AH7"/>
    <mergeCell ref="A6:B6"/>
    <mergeCell ref="AP7:AV7"/>
    <mergeCell ref="DA7:DG7"/>
    <mergeCell ref="EJ7:EP7"/>
    <mergeCell ref="BK7:BQ7"/>
    <mergeCell ref="IK7:IQ7"/>
    <mergeCell ref="H6:L6"/>
    <mergeCell ref="GN7:GT7"/>
    <mergeCell ref="DO7:DU7"/>
    <mergeCell ref="EX7:FD7"/>
    <mergeCell ref="N7:T7"/>
    <mergeCell ref="HB7:HH7"/>
    <mergeCell ref="BY7:CE7"/>
    <mergeCell ref="BD7:BJ7"/>
    <mergeCell ref="AW7:BC7"/>
    <mergeCell ref="DH7:DN7"/>
    <mergeCell ref="DV7:EB7"/>
    <mergeCell ref="FL7:FR7"/>
    <mergeCell ref="HW7:IC7"/>
    <mergeCell ref="A5:B5"/>
    <mergeCell ref="GU7:HA7"/>
    <mergeCell ref="FE7:FK7"/>
    <mergeCell ref="BR7:BX7"/>
    <mergeCell ref="HI7:HO7"/>
    <mergeCell ref="CF7:CL7"/>
    <mergeCell ref="K15:M15"/>
    <mergeCell ref="HP7:HV7"/>
    <mergeCell ref="U7:AA7"/>
    <mergeCell ref="FS7:FY7"/>
    <mergeCell ref="ID7:IJ7"/>
    <mergeCell ref="GG7:GM7"/>
    <mergeCell ref="AI7:AO7"/>
    <mergeCell ref="CT7:CZ7"/>
    <mergeCell ref="EC7:EI7"/>
  </mergeCells>
  <conditionalFormatting sqref="N9:IQ10">
    <cfRule type="expression" priority="13" dxfId="2" stopIfTrue="1">
      <formula>N$6=$D$5</formula>
    </cfRule>
    <cfRule type="expression" priority="14" dxfId="4" stopIfTrue="1">
      <formula>AND(N$6&gt;=$D9,N$6&lt;$D9+$L9)</formula>
    </cfRule>
    <cfRule type="expression" priority="15" dxfId="3" stopIfTrue="1">
      <formula>AND(N$6&gt;=$D9,N$6&lt;=$D9+$J9-1)</formula>
    </cfRule>
    <cfRule type="expression" priority="16" dxfId="2" stopIfTrue="1">
      <formula>N$6=$D$5</formula>
    </cfRule>
    <cfRule type="expression" priority="17" dxfId="1" stopIfTrue="1">
      <formula>AND(N$6&gt;=$D9,N$6&lt;$D9+$L9)</formula>
    </cfRule>
    <cfRule type="expression" priority="18" dxfId="0" stopIfTrue="1">
      <formula>AND(N$6&gt;=$D9,N$6&lt;=$D9+$J9-1)</formula>
    </cfRule>
    <cfRule type="expression" priority="19" dxfId="2" stopIfTrue="1">
      <formula>N$6=$D$5</formula>
    </cfRule>
    <cfRule type="expression" priority="20" dxfId="4" stopIfTrue="1">
      <formula>AND(N$6&gt;=#REF!,N$6&lt;#REF!+$L9)</formula>
    </cfRule>
    <cfRule type="expression" priority="21" dxfId="3" stopIfTrue="1">
      <formula>AND(N$6&gt;=#REF!,N$6&lt;=#REF!+$J9-1)</formula>
    </cfRule>
    <cfRule type="expression" priority="23" dxfId="1" stopIfTrue="1">
      <formula>AND(N$6&gt;=#REF!,N$6&lt;#REF!+$L9)</formula>
    </cfRule>
    <cfRule type="expression" priority="24" dxfId="0" stopIfTrue="1">
      <formula>AND(N$6&gt;=#REF!,N$6&lt;=#REF!+$J9-1)</formula>
    </cfRule>
  </conditionalFormatting>
  <conditionalFormatting sqref="N9:IQ14">
    <cfRule type="expression" priority="22" dxfId="2" stopIfTrue="1">
      <formula>N$6=$D$5</formula>
    </cfRule>
  </conditionalFormatting>
  <conditionalFormatting sqref="N11:IQ14">
    <cfRule type="expression" priority="38" dxfId="4" stopIfTrue="1">
      <formula>AND(N$6&gt;=$D11,N$6&lt;$D11+$L11)</formula>
    </cfRule>
    <cfRule type="expression" priority="39" dxfId="3" stopIfTrue="1">
      <formula>AND(N$6&gt;=$D11,N$6&lt;=$D11+$J11-1)</formula>
    </cfRule>
    <cfRule type="expression" priority="40" dxfId="2" stopIfTrue="1">
      <formula>N$6=$D$5</formula>
    </cfRule>
    <cfRule type="expression" priority="41" dxfId="1" stopIfTrue="1">
      <formula>AND(N$6&gt;=$D11,N$6&lt;$D11+$L11)</formula>
    </cfRule>
    <cfRule type="expression" priority="42" dxfId="0" stopIfTrue="1">
      <formula>AND(N$6&gt;=$D11,N$6&lt;=$D11+$J11-1)</formula>
    </cfRule>
    <cfRule type="expression" priority="43" dxfId="2" stopIfTrue="1">
      <formula>N$6=$D$5</formula>
    </cfRule>
    <cfRule type="expression" priority="44" dxfId="4" stopIfTrue="1">
      <formula>AND(N$6&gt;=#REF!,N$6&lt;#REF!+$L11)</formula>
    </cfRule>
    <cfRule type="expression" priority="45" dxfId="3" stopIfTrue="1">
      <formula>AND(N$6&gt;=#REF!,N$6&lt;=#REF!+$J11-1)</formula>
    </cfRule>
    <cfRule type="expression" priority="46" dxfId="2" stopIfTrue="1">
      <formula>N$6=$D$5</formula>
    </cfRule>
    <cfRule type="expression" priority="47" dxfId="1" stopIfTrue="1">
      <formula>AND(N$6&gt;=#REF!,N$6&lt;#REF!+$L11)</formula>
    </cfRule>
    <cfRule type="expression" priority="48" dxfId="0" stopIfTrue="1">
      <formula>AND(N$6&gt;=#REF!,N$6&lt;=#REF!+$J11-1)</formula>
    </cfRule>
  </conditionalFormatting>
  <pageMargins left="0.2362204724409449" right="0.03937007874015748" top="0.1574803149606299" bottom="0.1181102362204725" header="0" footer="0"/>
  <pageSetup orientation="landscape" paperSize="8"/>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4:D22"/>
  <sheetViews>
    <sheetView topLeftCell="A7" workbookViewId="0">
      <selection activeCell="B13" sqref="B13"/>
    </sheetView>
  </sheetViews>
  <sheetFormatPr baseColWidth="8" defaultColWidth="9.140625" defaultRowHeight="12.75"/>
  <cols>
    <col width="56.7109375" bestFit="1" customWidth="1" style="59" min="1" max="1"/>
    <col width="61.28515625" bestFit="1" customWidth="1" style="59" min="2" max="2"/>
    <col width="9.140625" customWidth="1" style="59" min="3" max="6"/>
    <col width="17.28515625" bestFit="1" customWidth="1" style="59" min="7" max="7"/>
    <col width="19.85546875" bestFit="1" customWidth="1" style="59" min="8" max="8"/>
    <col width="9.140625" customWidth="1" style="59" min="9" max="16384"/>
  </cols>
  <sheetData>
    <row r="1" ht="23.25" customHeight="1"/>
    <row r="4" ht="15" customHeight="1">
      <c r="A4" s="152" t="inlineStr">
        <is>
          <t>Effort Distribution</t>
        </is>
      </c>
      <c r="B4" s="187" t="n"/>
    </row>
    <row r="5" ht="15" customHeight="1">
      <c r="A5" s="188" t="inlineStr">
        <is>
          <t>Phases</t>
        </is>
      </c>
      <c r="B5" s="96" t="inlineStr">
        <is>
          <t>Efforts</t>
        </is>
      </c>
    </row>
    <row r="6" ht="15" customHeight="1">
      <c r="A6" s="102" t="inlineStr">
        <is>
          <t>Encrypt all uploads and data at rest</t>
        </is>
      </c>
      <c r="B6" s="99" t="n">
        <v>1</v>
      </c>
    </row>
    <row r="7" ht="15" customHeight="1">
      <c r="A7" s="102" t="inlineStr">
        <is>
          <t>Encrypt data in transit (HTTPS, TLS)</t>
        </is>
      </c>
      <c r="B7" s="99" t="n">
        <v>1</v>
      </c>
    </row>
    <row r="8" ht="39" customHeight="1">
      <c r="A8" s="99" t="inlineStr">
        <is>
          <t>Capture cost per request</t>
        </is>
      </c>
      <c r="B8" s="99" t="n">
        <v>2</v>
      </c>
    </row>
    <row r="9" ht="15" customHeight="1">
      <c r="A9" s="99" t="inlineStr">
        <is>
          <t>Logging / Usage tracking</t>
        </is>
      </c>
      <c r="B9" s="99" t="n">
        <v>2</v>
      </c>
    </row>
    <row r="10" ht="57.75" customHeight="1">
      <c r="A10" s="99" t="inlineStr">
        <is>
          <t>Master system prompt generation for story text</t>
        </is>
      </c>
      <c r="B10" s="99" t="n">
        <v>1</v>
      </c>
    </row>
    <row r="11" ht="15" customHeight="1">
      <c r="A11" s="99" t="inlineStr">
        <is>
          <t xml:space="preserve">Master system prompt generation for image styling and theme based on 
whole story to ensure consistency </t>
        </is>
      </c>
      <c r="B11" s="99" t="n">
        <v>2</v>
      </c>
    </row>
    <row r="12" ht="15" customHeight="1">
      <c r="A12" s="189" t="inlineStr">
        <is>
          <t>Cover image prompt generation</t>
        </is>
      </c>
      <c r="B12" s="189" t="n">
        <v>2</v>
      </c>
    </row>
    <row r="13" ht="42" customHeight="1">
      <c r="A13" s="189" t="inlineStr">
        <is>
          <t>Per-page image prompt generation</t>
        </is>
      </c>
      <c r="B13" s="189" t="n">
        <v>1</v>
      </c>
    </row>
    <row r="14" ht="28.5" customHeight="1">
      <c r="A14" s="189" t="inlineStr">
        <is>
          <t>Cover image generation</t>
        </is>
      </c>
      <c r="B14" s="189" t="n">
        <v>2</v>
      </c>
    </row>
    <row r="15" ht="35.25" customHeight="1">
      <c r="A15" s="189" t="inlineStr">
        <is>
          <t>Per-page image generation</t>
        </is>
      </c>
      <c r="B15" s="189" t="n">
        <v>2</v>
      </c>
    </row>
    <row r="16" ht="45.75" customHeight="1">
      <c r="A16" s="189" t="inlineStr">
        <is>
          <t>Per-page story generation based on master system prompt</t>
        </is>
      </c>
      <c r="B16" s="189" t="n">
        <v>2</v>
      </c>
    </row>
    <row r="17" ht="15" customHeight="1">
      <c r="A17" s="189" t="inlineStr">
        <is>
          <t>Language interation (English/ Arabic)</t>
        </is>
      </c>
      <c r="B17" s="189" t="n">
        <v>2</v>
      </c>
    </row>
    <row r="18" ht="63.75" customHeight="1">
      <c r="A18" s="189" t="inlineStr">
        <is>
          <t>Cover Page Image Generation</t>
        </is>
      </c>
      <c r="B18" s="189" t="n">
        <v>2</v>
      </c>
    </row>
    <row r="19" ht="63.75" customHeight="1">
      <c r="A19" s="189" t="inlineStr">
        <is>
          <t>Image generation for each page based on pre-defined template prompts</t>
        </is>
      </c>
      <c r="B19" s="189" t="n">
        <v>2</v>
      </c>
    </row>
    <row r="20" ht="15" customHeight="1">
      <c r="A20" s="189" t="inlineStr">
        <is>
          <t>Buffer (20%)</t>
        </is>
      </c>
      <c r="B20" s="189">
        <f>ROUNDUP(SUM(B6:B19)*0.2,0)</f>
        <v/>
      </c>
    </row>
    <row r="21" ht="15" customHeight="1">
      <c r="A21" s="190" t="inlineStr">
        <is>
          <t>Total</t>
        </is>
      </c>
      <c r="B21" s="191">
        <f>SUM(B6:B20)</f>
        <v/>
      </c>
    </row>
    <row r="22" ht="15" customHeight="1">
      <c r="D22" s="101" t="n"/>
    </row>
    <row r="23" ht="57.75" customHeight="1"/>
    <row r="24" ht="15" customHeight="1"/>
    <row r="25" ht="15" customHeight="1"/>
    <row r="26" ht="15" customHeight="1"/>
    <row r="27" ht="15" customHeight="1"/>
    <row r="28" ht="15" customHeight="1"/>
    <row r="29" ht="29.25" customHeight="1"/>
    <row r="30" ht="29.25" customHeight="1"/>
    <row r="31" ht="42.75" customHeight="1"/>
    <row r="32" ht="15" customHeight="1"/>
    <row r="33" ht="15" customHeight="1"/>
    <row r="34" ht="15" customHeight="1"/>
    <row r="35" ht="4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63" customHeight="1"/>
    <row r="49" ht="15" customHeight="1"/>
    <row r="50" ht="15" customHeight="1"/>
    <row r="51" ht="15" customHeight="1"/>
    <row r="52" ht="15" customHeight="1"/>
    <row r="53" ht="44.25" customHeight="1"/>
    <row r="54" ht="15" customHeight="1"/>
    <row r="55" ht="15" customHeight="1"/>
    <row r="56" ht="15" customHeight="1"/>
    <row r="57" ht="15" customHeight="1"/>
    <row r="58" ht="39.75" customHeight="1"/>
    <row r="59" ht="33" customHeight="1"/>
    <row r="60" ht="15" customHeight="1"/>
    <row r="61" ht="15" customHeight="1"/>
  </sheetData>
  <mergeCells count="1">
    <mergeCell ref="A4:B4"/>
  </mergeCell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admin</dc:creator>
  <dc:title xmlns:dc="http://purl.org/dc/elements/1.1/">Gantt Chart Template</dc:title>
  <dcterms:created xmlns:dcterms="http://purl.org/dc/terms/" xmlns:xsi="http://www.w3.org/2001/XMLSchema-instance" xsi:type="dcterms:W3CDTF">2006-11-11T15:27:14Z</dcterms:created>
  <dcterms:modified xmlns:dcterms="http://purl.org/dc/terms/" xmlns:xsi="http://www.w3.org/2001/XMLSchema-instance" xsi:type="dcterms:W3CDTF">2025-09-08T13:09:47Z</dcterms:modified>
  <cp:lastModifiedBy>Suhail Ahmed</cp:lastModifiedBy>
</cp:coreProperties>
</file>

<file path=docProps/custom.xml><?xml version="1.0" encoding="utf-8"?>
<Properties xmlns="http://schemas.openxmlformats.org/officeDocument/2006/custom-properties">
  <property name="Copyright" fmtid="{D5CDD505-2E9C-101B-9397-08002B2CF9AE}" pid="2">
    <vt:lpwstr xmlns:vt="http://schemas.openxmlformats.org/officeDocument/2006/docPropsVTypes">2008 Vertex42 LLC</vt:lpwstr>
  </property>
  <property name="Version" fmtid="{D5CDD505-2E9C-101B-9397-08002B2CF9AE}" pid="3">
    <vt:lpwstr xmlns:vt="http://schemas.openxmlformats.org/officeDocument/2006/docPropsVTypes">1.6.1-C</vt:lpwstr>
  </property>
  <property name="ContentTypeId" fmtid="{D5CDD505-2E9C-101B-9397-08002B2CF9AE}" pid="4">
    <vt:lpwstr xmlns:vt="http://schemas.openxmlformats.org/officeDocument/2006/docPropsVTypes">0x010100D27387A3C474204A8E9248633DEF4091</vt:lpwstr>
  </property>
</Properties>
</file>