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neeli\OneDrive\Documentos\"/>
    </mc:Choice>
  </mc:AlternateContent>
  <xr:revisionPtr revIDLastSave="0" documentId="13_ncr:1_{DEF122B3-A03B-4B0B-A080-E136C81E6C0A}" xr6:coauthVersionLast="47" xr6:coauthVersionMax="47" xr10:uidLastSave="{00000000-0000-0000-0000-000000000000}"/>
  <bookViews>
    <workbookView xWindow="-108" yWindow="-108" windowWidth="23256" windowHeight="12456" activeTab="4" xr2:uid="{26D4546B-D2A1-4444-8EAF-A6228F96F0C1}"/>
  </bookViews>
  <sheets>
    <sheet name="pivots" sheetId="8" r:id="rId1"/>
    <sheet name="Data" sheetId="2" r:id="rId2"/>
    <sheet name="Assets1" sheetId="4" r:id="rId3"/>
    <sheet name="Assets" sheetId="5" r:id="rId4"/>
    <sheet name="Sheet2" sheetId="6" r:id="rId5"/>
  </sheets>
  <definedNames>
    <definedName name="_xlnm._FilterDatabase" localSheetId="1" hidden="1">Data!$B$3:$H$1003</definedName>
    <definedName name="_xlcn.WorksheetConnection_07.sampledataexcelportfolioproject.xlsxcalls" hidden="1">calls[]</definedName>
    <definedName name="_xlcn.WorksheetConnection_07.sampledataexcelportfolioproject.xlsxcustomers" hidden="1">customers[]</definedName>
    <definedName name="Slicer_Representative">#N/A</definedName>
  </definedNames>
  <calcPr calcId="191029"/>
  <pivotCaches>
    <pivotCache cacheId="0" r:id="rId6"/>
    <pivotCache cacheId="1" r:id="rId7"/>
    <pivotCache cacheId="2" r:id="rId8"/>
    <pivotCache cacheId="3" r:id="rId9"/>
    <pivotCache cacheId="12" r:id="rId10"/>
    <pivotCache cacheId="15" r:id="rId11"/>
    <pivotCache cacheId="18" r:id="rId12"/>
    <pivotCache cacheId="21" r:id="rId13"/>
    <pivotCache cacheId="24" r:id="rId14"/>
  </pivotCaches>
  <extLst>
    <ext xmlns:x14="http://schemas.microsoft.com/office/spreadsheetml/2009/9/main" uri="{876F7934-8845-4945-9796-88D515C7AA90}">
      <x14:pivotCaches>
        <pivotCache cacheId="9"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65" i="8" l="1"/>
  <c r="I73" i="8" s="1"/>
  <c r="O17" i="6" a="1"/>
  <c r="O17" i="6" s="1"/>
  <c r="N18" i="6" a="1"/>
  <c r="N18" i="6" s="1"/>
  <c r="J51" i="8"/>
  <c r="F54" i="8" a="1"/>
  <c r="F54" i="8" s="1"/>
  <c r="I67" i="8" s="1"/>
  <c r="I70" i="8" s="1"/>
  <c r="I75" i="8"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s="1"/>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s="1"/>
  <c r="K41" i="2" a="1"/>
  <c r="K41" i="2" s="1"/>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s="1"/>
  <c r="K75" i="2" a="1"/>
  <c r="K75" i="2" s="1"/>
  <c r="K76" i="2" a="1"/>
  <c r="K76" i="2"/>
  <c r="K77" i="2" a="1"/>
  <c r="K77" i="2" s="1"/>
  <c r="K78" i="2" a="1"/>
  <c r="K78" i="2" s="1"/>
  <c r="K79" i="2" a="1"/>
  <c r="K79" i="2" s="1"/>
  <c r="K80" i="2" a="1"/>
  <c r="K80" i="2" s="1"/>
  <c r="K81" i="2" a="1"/>
  <c r="K81" i="2" s="1"/>
  <c r="K82" i="2" a="1"/>
  <c r="K82" i="2" s="1"/>
  <c r="K83" i="2" a="1"/>
  <c r="K83" i="2"/>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c r="K95" i="2" a="1"/>
  <c r="K95" i="2" s="1"/>
  <c r="K96" i="2" a="1"/>
  <c r="K96" i="2" s="1"/>
  <c r="K97" i="2" a="1"/>
  <c r="K97" i="2" s="1"/>
  <c r="K98" i="2" a="1"/>
  <c r="K98" i="2" s="1"/>
  <c r="K99" i="2" a="1"/>
  <c r="K99" i="2" s="1"/>
  <c r="K100" i="2" a="1"/>
  <c r="K100" i="2" s="1"/>
  <c r="K101" i="2" a="1"/>
  <c r="K101" i="2" s="1"/>
  <c r="K102" i="2" a="1"/>
  <c r="K102" i="2" s="1"/>
  <c r="K103" i="2" a="1"/>
  <c r="K103" i="2" s="1"/>
  <c r="K104" i="2" a="1"/>
  <c r="K104" i="2" s="1"/>
  <c r="K105" i="2" a="1"/>
  <c r="K105" i="2" s="1"/>
  <c r="K106" i="2" a="1"/>
  <c r="K106" i="2"/>
  <c r="K107" i="2" a="1"/>
  <c r="K107" i="2" s="1"/>
  <c r="K108" i="2" a="1"/>
  <c r="K108" i="2" s="1"/>
  <c r="K109" i="2" a="1"/>
  <c r="K109" i="2" s="1"/>
  <c r="K110" i="2" a="1"/>
  <c r="K110" i="2" s="1"/>
  <c r="K111" i="2" a="1"/>
  <c r="K111" i="2" s="1"/>
  <c r="K112" i="2" a="1"/>
  <c r="K112" i="2" s="1"/>
  <c r="K113" i="2" a="1"/>
  <c r="K113" i="2" s="1"/>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c r="K125" i="2" a="1"/>
  <c r="K125" i="2" s="1"/>
  <c r="K126" i="2" a="1"/>
  <c r="K126" i="2" s="1"/>
  <c r="K127" i="2" a="1"/>
  <c r="K127" i="2" s="1"/>
  <c r="K128" i="2" a="1"/>
  <c r="K128" i="2" s="1"/>
  <c r="K129" i="2" a="1"/>
  <c r="K129" i="2" s="1"/>
  <c r="K130" i="2" a="1"/>
  <c r="K130" i="2"/>
  <c r="K131" i="2" a="1"/>
  <c r="K131" i="2" s="1"/>
  <c r="K132" i="2" a="1"/>
  <c r="K132" i="2" s="1"/>
  <c r="K133" i="2" a="1"/>
  <c r="K133" i="2" s="1"/>
  <c r="K134" i="2" a="1"/>
  <c r="K134" i="2" s="1"/>
  <c r="K135" i="2" a="1"/>
  <c r="K135" i="2" s="1"/>
  <c r="K136" i="2" a="1"/>
  <c r="K136" i="2" s="1"/>
  <c r="K137" i="2" a="1"/>
  <c r="K137" i="2" s="1"/>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s="1"/>
  <c r="K216" i="2" a="1"/>
  <c r="K216" i="2" s="1"/>
  <c r="K217" i="2" a="1"/>
  <c r="K217" i="2" s="1"/>
  <c r="K218" i="2" a="1"/>
  <c r="K218" i="2"/>
  <c r="K219" i="2" a="1"/>
  <c r="K219" i="2" s="1"/>
  <c r="K220" i="2" a="1"/>
  <c r="K220" i="2" s="1"/>
  <c r="K221" i="2" a="1"/>
  <c r="K221" i="2" s="1"/>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c r="K497" i="2" a="1"/>
  <c r="K497" i="2" s="1"/>
  <c r="K498" i="2" a="1"/>
  <c r="K498" i="2" s="1"/>
  <c r="K499" i="2" a="1"/>
  <c r="K499" i="2" s="1"/>
  <c r="K500" i="2" a="1"/>
  <c r="K500" i="2" s="1"/>
  <c r="K501" i="2" a="1"/>
  <c r="K501" i="2"/>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s="1"/>
  <c r="K550" i="2" a="1"/>
  <c r="K550" i="2" s="1"/>
  <c r="K551" i="2" a="1"/>
  <c r="K551" i="2" s="1"/>
  <c r="K552" i="2" a="1"/>
  <c r="K552" i="2" s="1"/>
  <c r="K553" i="2" a="1"/>
  <c r="K553" i="2" s="1"/>
  <c r="K554" i="2" a="1"/>
  <c r="K554" i="2" s="1"/>
  <c r="K555" i="2" a="1"/>
  <c r="K555" i="2"/>
  <c r="K556" i="2" a="1"/>
  <c r="K556" i="2" s="1"/>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s="1"/>
  <c r="K593" i="2" a="1"/>
  <c r="K593" i="2" s="1"/>
  <c r="K594" i="2" a="1"/>
  <c r="K594" i="2" s="1"/>
  <c r="K595" i="2" a="1"/>
  <c r="K595" i="2" s="1"/>
  <c r="K596" i="2" a="1"/>
  <c r="K596" i="2" s="1"/>
  <c r="K597" i="2" a="1"/>
  <c r="K597" i="2" s="1"/>
  <c r="K598" i="2" a="1"/>
  <c r="K598" i="2"/>
  <c r="K599" i="2" a="1"/>
  <c r="K599" i="2" s="1"/>
  <c r="K600" i="2" a="1"/>
  <c r="K600" i="2"/>
  <c r="K601" i="2" a="1"/>
  <c r="K601" i="2" s="1"/>
  <c r="K602" i="2" a="1"/>
  <c r="K602" i="2" s="1"/>
  <c r="K603" i="2" a="1"/>
  <c r="K603" i="2" s="1"/>
  <c r="K604" i="2" a="1"/>
  <c r="K604" i="2" s="1"/>
  <c r="K605" i="2" a="1"/>
  <c r="K605" i="2" s="1"/>
  <c r="K606" i="2" a="1"/>
  <c r="K606" i="2" s="1"/>
  <c r="K607" i="2" a="1"/>
  <c r="K607" i="2" s="1"/>
  <c r="K608" i="2" a="1"/>
  <c r="K608" i="2" s="1"/>
  <c r="K609" i="2" a="1"/>
  <c r="K609" i="2"/>
  <c r="K610" i="2" a="1"/>
  <c r="K610" i="2" s="1"/>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s="1"/>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s="1"/>
  <c r="K652" i="2" a="1"/>
  <c r="K652" i="2" s="1"/>
  <c r="K653" i="2" a="1"/>
  <c r="K653" i="2" s="1"/>
  <c r="K654" i="2" a="1"/>
  <c r="K654" i="2" s="1"/>
  <c r="K655" i="2" a="1"/>
  <c r="K655" i="2" s="1"/>
  <c r="K656" i="2" a="1"/>
  <c r="K656" i="2" s="1"/>
  <c r="K657" i="2" a="1"/>
  <c r="K657" i="2" s="1"/>
  <c r="K658" i="2" a="1"/>
  <c r="K658" i="2" s="1"/>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s="1"/>
  <c r="K671" i="2" a="1"/>
  <c r="K671" i="2" s="1"/>
  <c r="K672" i="2" a="1"/>
  <c r="K672" i="2" s="1"/>
  <c r="K673" i="2" a="1"/>
  <c r="K673" i="2" s="1"/>
  <c r="K674" i="2" a="1"/>
  <c r="K674" i="2" s="1"/>
  <c r="K675" i="2" a="1"/>
  <c r="K675" i="2" s="1"/>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s="1"/>
  <c r="K706" i="2" a="1"/>
  <c r="K706" i="2" s="1"/>
  <c r="K707" i="2" a="1"/>
  <c r="K707" i="2" s="1"/>
  <c r="K708" i="2" a="1"/>
  <c r="K708" i="2"/>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s="1"/>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s="1"/>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s="1"/>
  <c r="K754" i="2" a="1"/>
  <c r="K754" i="2"/>
  <c r="K755" i="2" a="1"/>
  <c r="K755" i="2" s="1"/>
  <c r="K756" i="2" a="1"/>
  <c r="K756" i="2" s="1"/>
  <c r="K757" i="2" a="1"/>
  <c r="K757" i="2" s="1"/>
  <c r="K758" i="2" a="1"/>
  <c r="K758" i="2" s="1"/>
  <c r="K759" i="2" a="1"/>
  <c r="K759" i="2" s="1"/>
  <c r="K760" i="2" a="1"/>
  <c r="K760" i="2" s="1"/>
  <c r="K761" i="2" a="1"/>
  <c r="K761" i="2" s="1"/>
  <c r="K762" i="2" a="1"/>
  <c r="K762" i="2"/>
  <c r="K763" i="2" a="1"/>
  <c r="K763" i="2" s="1"/>
  <c r="K764" i="2" a="1"/>
  <c r="K764" i="2" s="1"/>
  <c r="K765" i="2" a="1"/>
  <c r="K765" i="2" s="1"/>
  <c r="K766" i="2" a="1"/>
  <c r="K766" i="2"/>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s="1"/>
  <c r="K989" i="2" a="1"/>
  <c r="K989" i="2" s="1"/>
  <c r="K990" i="2" a="1"/>
  <c r="K990" i="2" s="1"/>
  <c r="K991" i="2" a="1"/>
  <c r="K991" i="2" s="1"/>
  <c r="K992" i="2" a="1"/>
  <c r="K992" i="2" s="1"/>
  <c r="K993" i="2" a="1"/>
  <c r="K993" i="2" s="1"/>
  <c r="K994" i="2" a="1"/>
  <c r="K994" i="2"/>
  <c r="K995" i="2" a="1"/>
  <c r="K995" i="2" s="1"/>
  <c r="K996" i="2" a="1"/>
  <c r="K996" i="2" s="1"/>
  <c r="K997" i="2" a="1"/>
  <c r="K997" i="2"/>
  <c r="K998" i="2" a="1"/>
  <c r="K998" i="2" s="1"/>
  <c r="K999" i="2" a="1"/>
  <c r="K999" i="2"/>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66" i="8" l="1"/>
  <c r="I69" i="8" s="1"/>
  <c r="I74" i="8" s="1"/>
  <c r="J55" i="8"/>
  <c r="I54" i="8"/>
  <c r="I58" i="8"/>
  <c r="I57" i="8"/>
  <c r="I56" i="8"/>
  <c r="I55" i="8"/>
  <c r="J54" i="8"/>
  <c r="J58" i="8"/>
  <c r="J57" i="8"/>
  <c r="J56" i="8"/>
  <c r="I76" i="8"/>
  <c r="K70" i="8"/>
  <c r="I80" i="8"/>
  <c r="I78" i="8"/>
  <c r="K67" i="8"/>
  <c r="F4" i="5"/>
  <c r="J79"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6833E0-AFBB-46F1-88C8-748B2F900D0E}"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261AEA0-7DC7-4DAC-95D5-E4F5999559B9}"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
        </x15:connection>
      </ext>
    </extLst>
  </connection>
  <connection id="3" xr16:uid="{8259D07B-257C-42B8-8E78-5DA093FBB42C}"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<sst xmlns="http://schemas.openxmlformats.org/spreadsheetml/2006/main" count="3179" uniqueCount="1084">
  <si>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</si>
  <si>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</si>
  <si>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</si>
  <si>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</si>
  <si>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</si>
  <si>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</si>
  <si>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</si>
  <si>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</si>
  <si>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</si>
  <si>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</si>
  <si>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</si>
  <si>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</si>
  <si>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</si>
  <si>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</si>
  <si>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</si>
  <si>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</si>
  <si>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</si>
  <si>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</si>
  <si>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</si>
  <si>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</si>
  <si>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</si>
  <si>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</si>
  <si>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</si>
  <si>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</si>
  <si>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</si>
  <si>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</si>
  <si>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</si>
  <si>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</si>
  <si>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</si>
  <si>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</si>
  <si>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</si>
  <si>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</si>
  <si>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</si>
  <si>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</si>
  <si>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</si>
  <si>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</si>
  <si>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</si>
  <si>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</si>
  <si>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</si>
  <si>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</si>
  <si>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</si>
  <si>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</si>
  <si>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</si>
  <si>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</si>
  <si>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</si>
  <si>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</si>
  <si>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</si>
  <si>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</si>
  <si>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</si>
  <si>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</si>
  <si>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</si>
  <si>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</si>
  <si>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</si>
  <si>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</si>
  <si>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</si>
  <si>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</si>
  <si>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</si>
  <si>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</si>
  <si>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</si>
  <si>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</si>
  <si>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</si>
  <si>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</si>
  <si>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</si>
  <si>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</si>
  <si>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</si>
  <si>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</si>
  <si>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</si>
  <si>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</si>
  <si>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</si>
  <si>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</si>
  <si>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</si>
  <si>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</si>
  <si>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</si>
  <si>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</si>
  <si>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</si>
  <si>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</si>
  <si>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</si>
  <si>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</si>
  <si>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</si>
  <si>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</si>
  <si>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</si>
  <si>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</si>
  <si>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</si>
  <si>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</si>
  <si>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</si>
  <si>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</si>
  <si>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</si>
  <si>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</si>
  <si>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</si>
  <si>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</si>
  <si>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</si>
  <si>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</si>
  <si>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</si>
  <si>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</si>
  <si>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</si>
  <si>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</si>
  <si>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</si>
  <si>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</si>
  <si>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</si>
  <si>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</si>
  <si>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</si>
  <si>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</si>
  <si>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</si>
  <si>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</si>
  <si>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</si>
  <si>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</si>
  <si>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</si>
  <si>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</si>
  <si>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</si>
  <si>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</si>
  <si>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</si>
  <si>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</si>
  <si>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</si>
  <si>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</si>
  <si>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</si>
  <si>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</si>
  <si>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</si>
  <si>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</si>
  <si>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</si>
  <si>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</si>
  <si>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</si>
  <si>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</si>
  <si>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</si>
  <si>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</si>
  <si>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</si>
  <si>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</si>
  <si>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</si>
  <si>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</si>
  <si>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</si>
  <si>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</si>
  <si>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</si>
  <si>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</si>
  <si>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</si>
  <si>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</si>
  <si>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</si>
  <si>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</si>
  <si>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</si>
  <si>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</si>
  <si>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</si>
  <si>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</si>
  <si>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</si>
  <si>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</si>
  <si>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</si>
  <si>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</si>
  <si>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</si>
  <si>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</si>
  <si>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</si>
  <si>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</si>
  <si>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</si>
  <si>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</si>
  <si>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</si>
  <si>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</si>
  <si>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</si>
  <si>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</si>
  <si>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</si>
  <si>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</si>
  <si>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</si>
  <si>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</si>
  <si>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</si>
  <si>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</si>
  <si>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</si>
  <si>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</si>
  <si>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</si>
  <si>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</si>
  <si>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</si>
  <si>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</si>
  <si>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</si>
  <si>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</si>
  <si>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</si>
  <si>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</si>
  <si>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</si>
  <si>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</si>
  <si>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</si>
  <si>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</si>
  <si>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</si>
  <si>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</si>
  <si>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</si>
  <si>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</si>
  <si>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</si>
  <si>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</si>
  <si>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</si>
  <si>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</si>
  <si>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</si>
  <si>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</si>
  <si>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</si>
  <si>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</si>
  <si>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</si>
  <si>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</si>
  <si>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</si>
  <si>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</si>
  <si>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</si>
  <si>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</si>
  <si>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</si>
  <si>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</si>
  <si>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</si>
  <si>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</si>
  <si>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</si>
  <si>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</si>
  <si>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</si>
  <si>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</si>
  <si>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</si>
  <si>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</si>
  <si>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</si>
  <si>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</si>
  <si>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</si>
  <si>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</si>
  <si>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</si>
  <si>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</si>
  <si>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</si>
  <si>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</si>
  <si>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</si>
  <si>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</si>
  <si>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</si>
  <si>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</si>
  <si>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</si>
  <si>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</si>
  <si>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</si>
  <si>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</si>
  <si>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</si>
  <si>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</si>
  <si>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</si>
  <si>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</si>
  <si>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</si>
  <si>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</si>
  <si>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</si>
  <si>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</si>
  <si>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</si>
  <si>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</si>
  <si>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</si>
  <si>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</si>
  <si>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</si>
  <si>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</si>
  <si>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</si>
  <si>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</si>
  <si>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</si>
  <si>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</si>
  <si>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</si>
  <si>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</si>
  <si>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</si>
  <si>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</si>
  <si>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</si>
  <si>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</si>
  <si>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</si>
  <si>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</si>
  <si>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</si>
  <si>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</si>
  <si>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</si>
  <si>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</si>
  <si>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</si>
  <si>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</si>
  <si>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</si>
  <si>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</si>
  <si>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</si>
  <si>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</si>
  <si>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</si>
  <si>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</si>
  <si>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</si>
  <si>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</si>
  <si>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</si>
  <si>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</si>
  <si>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</si>
  <si>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</si>
  <si>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</si>
  <si>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</si>
  <si>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</si>
  <si>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</si>
  <si>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</si>
  <si>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</si>
  <si>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</si>
  <si>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</si>
  <si>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</si>
  <si>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</si>
  <si>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</si>
  <si>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</si>
  <si>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</si>
  <si>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</si>
  <si>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</si>
  <si>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</si>
  <si>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</si>
  <si>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</si>
  <si>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</si>
  <si>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</si>
  <si>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</si>
  <si>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</si>
  <si>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</si>
  <si>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</si>
  <si>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</si>
  <si>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</si>
  <si>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</si>
  <si>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</si>
  <si>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</si>
  <si>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</si>
  <si>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</si>
  <si>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</si>
  <si>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</si>
  <si>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</si>
  <si>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</si>
  <si>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</si>
  <si>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</si>
  <si>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</si>
  <si>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</si>
  <si>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</si>
  <si>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</si>
  <si>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</si>
  <si>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</si>
  <si>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</si>
  <si>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</si>
  <si>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</si>
  <si>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</si>
  <si>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</si>
  <si>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</si>
  <si>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</si>
  <si>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</si>
  <si>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</si>
  <si>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</si>
  <si>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</si>
  <si>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</si>
  <si>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</si>
  <si>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</si>
  <si>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</si>
  <si>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</si>
  <si>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</si>
  <si>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</si>
  <si>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</si>
  <si>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</si>
  <si>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</si>
  <si>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</si>
  <si>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</si>
  <si>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</si>
  <si>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</si>
  <si>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</si>
  <si>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</si>
  <si>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</si>
  <si>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</si>
  <si>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</si>
  <si>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</si>
  <si>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</si>
  <si>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</si>
  <si>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</si>
  <si>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</si>
  <si>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</si>
  <si>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</si>
  <si>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</si>
  <si>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</si>
  <si>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</si>
  <si>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</si>
  <si>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</si>
  <si>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</si>
  <si>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</si>
  <si>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</si>
  <si>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</si>
  <si>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</si>
  <si>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</si>
  <si>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</si>
  <si>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</si>
  <si>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</si>
  <si>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</si>
  <si>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</si>
  <si>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</si>
  <si>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</si>
  <si>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</si>
  <si>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</si>
  <si>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</si>
  <si>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</si>
  <si>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</si>
  <si>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</si>
  <si>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</si>
  <si>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</si>
  <si>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</si>
  <si>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</si>
  <si>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</si>
  <si>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</si>
  <si>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</si>
  <si>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</si>
  <si>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</si>
  <si>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</si>
  <si>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</si>
  <si>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</si>
  <si>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</si>
  <si>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</si>
  <si>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</si>
  <si>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</si>
  <si>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</si>
  <si>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</si>
  <si>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</si>
  <si>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</si>
  <si>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</si>
  <si>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</si>
  <si>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</si>
  <si>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</si>
  <si>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</si>
  <si>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</si>
  <si>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</si>
  <si>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</si>
  <si>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</si>
  <si>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</si>
  <si>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</si>
  <si>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</si>
  <si>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</si>
  <si>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</si>
  <si>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</si>
  <si>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</si>
  <si>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</si>
  <si>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</si>
  <si>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</si>
  <si>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</si>
  <si>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</si>
  <si>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</si>
  <si>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</si>
  <si>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</si>
  <si>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</si>
  <si>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</si>
  <si>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</si>
  <si>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</si>
  <si>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</si>
  <si>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</si>
  <si>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</si>
  <si>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</si>
  <si>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</si>
  <si>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</si>
  <si>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</si>
  <si>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</si>
  <si>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</si>
  <si>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</si>
  <si>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</si>
  <si>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</si>
  <si>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</si>
  <si>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</si>
  <si>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</si>
  <si>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</si>
  <si>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</si>
  <si>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</si>
  <si>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</si>
  <si>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</si>
  <si>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</si>
  <si>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</si>
  <si>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</si>
  <si>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</si>
  <si>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</si>
  <si>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</si>
  <si>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</si>
  <si>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</si>
  <si>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</si>
  <si>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</si>
  <si>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</si>
  <si>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</si>
  <si>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</si>
  <si>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</si>
  <si>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</si>
  <si>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</si>
  <si>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</si>
  <si>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</si>
  <si>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</si>
  <si>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</si>
  <si>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</si>
  <si>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</si>
  <si>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</si>
  <si>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</si>
  <si>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</si>
  <si>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</si>
  <si>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</si>
  <si>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</si>
  <si>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</si>
  <si>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</si>
  <si>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</si>
  <si>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</si>
  <si>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</si>
  <si>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</si>
  <si>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</si>
  <si>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</si>
  <si>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</si>
  <si>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</si>
  <si>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</si>
  <si>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</si>
  <si>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</si>
  <si>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</si>
  <si>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</si>
  <si>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</si>
  <si>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</si>
  <si>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</si>
  <si>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</si>
  <si>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</si>
  <si>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</si>
  <si>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</si>
  <si>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</si>
  <si>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</si>
  <si>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</si>
  <si>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</si>
  <si>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</si>
  <si>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</si>
  <si>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</si>
  <si>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</si>
  <si>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</si>
  <si>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</si>
  <si>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</si>
  <si>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</si>
  <si>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</si>
  <si>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</si>
  <si>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</si>
  <si>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</si>
  <si>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</si>
  <si>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</si>
  <si>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</si>
  <si>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</si>
  <si>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</si>
  <si>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</si>
  <si>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</si>
  <si>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</si>
  <si>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</si>
  <si>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</si>
  <si>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</si>
  <si>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</si>
  <si>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</si>
  <si>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</si>
  <si>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</si>
  <si>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</si>
  <si>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</si>
  <si>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</si>
  <si>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</si>
  <si>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</si>
  <si>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</si>
  <si>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</si>
  <si>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</si>
  <si>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</si>
  <si>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</si>
  <si>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</si>
  <si>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</si>
  <si>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</si>
  <si>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</si>
  <si>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</si>
  <si>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</si>
  <si>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</si>
  <si>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</si>
  <si>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</si>
  <si>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</si>
  <si>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</si>
  <si>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</si>
  <si>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</si>
  <si>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</si>
  <si>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</si>
  <si>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</si>
  <si>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</si>
  <si>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</si>
  <si>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</si>
  <si>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</si>
  <si>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</si>
  <si>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</si>
  <si>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</si>
  <si>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</si>
  <si>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</si>
  <si>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</si>
  <si>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</si>
  <si>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</si>
  <si>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</si>
  <si>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</si>
  <si>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</si>
  <si>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</si>
  <si>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</si>
  <si>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</si>
  <si>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</si>
  <si>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</si>
  <si>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</si>
  <si>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</si>
  <si>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</si>
  <si>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</si>
  <si>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</si>
  <si>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</si>
  <si>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</si>
  <si>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</si>
  <si>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</si>
  <si>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</si>
  <si>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</si>
  <si>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</si>
  <si>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</si>
  <si>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</si>
  <si>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</si>
  <si>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</si>
  <si>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</si>
  <si>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</si>
  <si>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</si>
  <si>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</si>
  <si>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</si>
  <si>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</si>
  <si>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</si>
  <si>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</si>
  <si>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</si>
  <si>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</si>
  <si>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</si>
  <si>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</si>
  <si>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</si>
  <si>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</si>
  <si>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</si>
  <si>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</si>
  <si>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</si>
  <si>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</si>
  <si>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</si>
  <si>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</si>
  <si>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</si>
  <si>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</si>
  <si>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</si>
  <si>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</si>
  <si>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</si>
  <si>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</si>
  <si>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</si>
  <si>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</si>
  <si>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</si>
  <si>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</si>
  <si>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</si>
  <si>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</si>
  <si>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</si>
  <si>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</si>
  <si>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</si>
  <si>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</si>
  <si>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</si>
  <si>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</si>
  <si>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</si>
  <si>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</si>
  <si>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</si>
  <si>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</si>
  <si>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</si>
  <si>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</si>
  <si>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</si>
  <si>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</si>
  <si>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</si>
  <si>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</si>
  <si>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</si>
  <si>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</si>
  <si>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</si>
  <si>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</si>
  <si>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</si>
  <si>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</si>
  <si>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</si>
  <si>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</si>
  <si>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</si>
  <si>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</si>
  <si>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</si>
  <si>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</si>
  <si>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</si>
  <si>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</si>
  <si>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</si>
  <si>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</si>
  <si>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</si>
  <si>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</si>
  <si>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</si>
  <si>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</si>
  <si>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</si>
  <si>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</si>
  <si>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</si>
  <si>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</si>
  <si>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</si>
  <si>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</si>
  <si>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</si>
  <si>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</si>
  <si>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</si>
  <si>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</si>
  <si>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</si>
  <si>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</si>
  <si>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</si>
  <si>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</si>
  <si>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</si>
  <si>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</si>
  <si>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</si>
  <si>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</si>
  <si>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</si>
  <si>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</si>
  <si>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</si>
  <si>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</si>
  <si>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</si>
  <si>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</si>
  <si>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</si>
  <si>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</si>
  <si>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</si>
  <si>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</si>
  <si>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</si>
  <si>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</si>
  <si>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</si>
  <si>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</si>
  <si>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</si>
  <si>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</si>
  <si>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</si>
  <si>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</si>
  <si>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</si>
  <si>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</si>
  <si>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</si>
  <si>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</si>
  <si>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</si>
  <si>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</si>
  <si>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</si>
  <si>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</si>
  <si>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</si>
  <si>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</si>
  <si>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</si>
  <si>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</si>
  <si>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</si>
  <si>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</si>
  <si>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</si>
  <si>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</si>
  <si>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</si>
  <si>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</si>
  <si>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</si>
  <si>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</si>
  <si>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</si>
  <si>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</si>
  <si>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</si>
  <si>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</si>
  <si>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</si>
  <si>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</si>
  <si>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</si>
  <si>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</si>
  <si>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</si>
  <si>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</si>
  <si>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</si>
  <si>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</si>
  <si>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</si>
  <si>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</si>
  <si>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</si>
  <si>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</si>
  <si>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</si>
  <si>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</si>
  <si>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</si>
  <si>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</si>
  <si>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</si>
  <si>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</si>
  <si>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</si>
  <si>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</si>
  <si>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</si>
  <si>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</si>
  <si>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</si>
  <si>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</si>
  <si>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</si>
  <si>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</si>
  <si>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</si>
  <si>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</si>
  <si>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</si>
  <si>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</si>
  <si>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</si>
  <si>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</si>
  <si>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</si>
  <si>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</si>
  <si>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</si>
  <si>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</si>
  <si>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</si>
  <si>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</si>
  <si>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</si>
  <si>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</si>
  <si>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</si>
  <si>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</si>
  <si>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</si>
  <si>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</si>
  <si>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</si>
  <si>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</si>
  <si>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</si>
  <si>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</si>
  <si>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</si>
  <si>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</si>
  <si>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</si>
  <si>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</si>
  <si>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</si>
  <si>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</si>
  <si>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</si>
  <si>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</si>
  <si>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</si>
  <si>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</si>
  <si>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</si>
  <si>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</si>
  <si>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</si>
  <si>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</si>
  <si>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</si>
  <si>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</si>
  <si>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</si>
  <si>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</si>
  <si>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</si>
  <si>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</si>
  <si>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</si>
  <si>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</si>
  <si>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</si>
  <si>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</si>
  <si>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</si>
  <si>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</si>
  <si>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</si>
  <si>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</si>
  <si>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</si>
  <si>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</si>
  <si>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</si>
  <si>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</si>
  <si>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</si>
  <si>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</si>
  <si>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</si>
  <si>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</si>
  <si>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</si>
  <si>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</si>
  <si>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</si>
  <si>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</si>
  <si>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</si>
  <si>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</si>
  <si>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</si>
  <si>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</si>
  <si>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</si>
  <si>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</si>
  <si>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</si>
  <si>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</si>
  <si>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</si>
  <si>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</si>
  <si>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</si>
  <si>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</si>
  <si>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</si>
  <si>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</si>
  <si>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</si>
  <si>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</si>
  <si>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</si>
  <si>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</si>
  <si>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</si>
  <si>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</si>
  <si>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</si>
  <si>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</si>
  <si>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</si>
  <si>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</si>
  <si>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</si>
  <si>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</si>
  <si>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</si>
  <si>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</si>
  <si>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</si>
  <si>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</si>
  <si>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</si>
  <si>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</si>
  <si>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</si>
  <si>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</si>
  <si>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</si>
  <si>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</si>
  <si>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</si>
  <si>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</si>
  <si>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</si>
  <si>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</si>
  <si>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</si>
  <si>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</si>
  <si>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</si>
  <si>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</si>
  <si>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</si>
  <si>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</si>
  <si>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</si>
  <si>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</si>
  <si>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</si>
  <si>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</si>
  <si>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</si>
  <si>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</si>
  <si>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</si>
  <si>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</si>
  <si>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</si>
  <si>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</si>
  <si>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</si>
  <si>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</si>
  <si>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</si>
  <si>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</si>
  <si>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</si>
  <si>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</si>
  <si>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</si>
  <si>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</si>
  <si>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</si>
  <si>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</si>
  <si>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</si>
  <si>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</si>
  <si>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</si>
  <si>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</si>
  <si>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</si>
  <si>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</si>
  <si>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</si>
  <si>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</si>
  <si>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</si>
  <si>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</si>
  <si>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</si>
  <si>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</si>
  <si>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</si>
  <si>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</si>
  <si>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</si>
  <si>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</si>
  <si>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</si>
  <si>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</si>
  <si>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</si>
  <si>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</si>
  <si>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</si>
  <si>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</si>
  <si>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</si>
  <si>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</si>
  <si>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</si>
  <si>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</si>
  <si>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</si>
  <si>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</si>
  <si>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</si>
  <si>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</si>
  <si>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</si>
  <si>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</si>
  <si>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</si>
  <si>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</si>
  <si>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</si>
  <si>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</si>
  <si>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</si>
  <si>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</si>
  <si>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</si>
  <si>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</si>
  <si>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</si>
  <si>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</si>
  <si>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</si>
  <si>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</si>
  <si>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</si>
  <si>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</si>
  <si>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</si>
  <si>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</si>
  <si>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</si>
  <si>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</si>
  <si>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</si>
  <si>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</si>
  <si>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</si>
  <si>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</si>
  <si>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</si>
  <si>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</si>
  <si>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</si>
  <si>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</si>
  <si>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</si>
  <si>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</si>
  <si>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</si>
  <si>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</si>
  <si>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</si>
  <si>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</si>
  <si>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</si>
  <si>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</si>
  <si>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</si>
  <si>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</si>
  <si>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</si>
  <si>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</si>
  <si>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</si>
  <si>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</si>
  <si>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</si>
  <si>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</si>
  <si>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</si>
  <si>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</si>
  <si>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</si>
  <si>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</si>
  <si>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</si>
  <si>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</si>
  <si>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</si>
  <si>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</si>
  <si>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</si>
  <si>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</si>
  <si>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</si>
  <si>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</si>
  <si>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</si>
  <si>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</si>
  <si>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</si>
  <si>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</si>
  <si>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</si>
  <si>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</si>
  <si>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</si>
  <si>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</si>
  <si>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</si>
  <si>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</si>
  <si>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</si>
  <si>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</si>
  <si>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</si>
  <si>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</si>
  <si>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</si>
  <si>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</si>
  <si>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</si>
  <si>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</si>
  <si>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</si>
  <si>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</si>
  <si>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</si>
  <si>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</si>
  <si>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</si>
  <si>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</si>
  <si>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</si>
  <si>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</si>
  <si>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</si>
  <si>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</si>
  <si>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</si>
  <si>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</si>
  <si>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</si>
  <si>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</si>
  <si>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</si>
  <si>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</si>
  <si>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</si>
  <si>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</si>
  <si>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</si>
  <si>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</si>
  <si>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</si>
  <si>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</si>
  <si>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</si>
  <si>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</si>
  <si>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</si>
  <si>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</si>
  <si>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</si>
  <si>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</si>
  <si>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</si>
  <si>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</si>
  <si>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</si>
  <si>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</si>
  <si>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</si>
  <si>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</si>
  <si>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</si>
  <si>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</si>
  <si>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</si>
  <si>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</si>
  <si>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</si>
  <si>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</si>
  <si>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</si>
  <si>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</si>
  <si>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</si>
  <si>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</si>
  <si>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</si>
  <si>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</si>
  <si>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</si>
  <si>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</si>
  <si>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</si>
  <si>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</si>
  <si>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</si>
  <si>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</si>
  <si>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</si>
  <si>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</si>
  <si>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</si>
  <si>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</si>
  <si>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</si>
  <si>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</si>
  <si>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</si>
  <si>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</si>
  <si>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</si>
  <si>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</si>
  <si>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</si>
  <si>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</si>
  <si>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</si>
  <si>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</si>
  <si>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</si>
  <si>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</si>
  <si>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</si>
  <si>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</si>
  <si>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</si>
  <si>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</si>
  <si>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</si>
  <si>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</si>
  <si>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</si>
  <si>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</si>
  <si>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</si>
  <si>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</si>
  <si>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</si>
  <si>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</si>
  <si>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</si>
  <si>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</si>
  <si>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</si>
  <si>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5*calls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</si>
  <si>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</si>
  <si>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</si>
  <si>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</si>
  <si>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</si>
  <si>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</si>
  <si>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</si>
  <si>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</si>
  <si>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</si>
  <si>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</si>
  <si>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</si>
  <si>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</si>
  <si>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</si>
  <si>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</si>
  <si>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</si>
  <si>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</si>
  <si>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</si>
  <si>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</si>
  <si>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</si>
  <si>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</si>
  <si>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</si>
  <si>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</si>
  <si>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</si>
  <si>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graph</t>
  </si>
  <si>
    <t>Rep</t>
  </si>
  <si>
    <t>Calls</t>
  </si>
  <si>
    <t>Amount</t>
  </si>
  <si>
    <t>Sel.Amount</t>
  </si>
  <si>
    <t>Sel.Calls</t>
  </si>
  <si>
    <t>Selected rep</t>
  </si>
  <si>
    <t>Column Labels</t>
  </si>
  <si>
    <t>TOTAL</t>
  </si>
  <si>
    <t>Rep Summery</t>
  </si>
  <si>
    <t>% of calls</t>
  </si>
  <si>
    <t>Call rank</t>
  </si>
  <si>
    <t>Amount rank</t>
  </si>
  <si>
    <t>Labels;</t>
  </si>
  <si>
    <t>Image: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</si>
</sst>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409]d\-mmm\-yy;@"/>
    <numFmt numFmtId="165" formatCode="\$#,##0;\-\$#,##0;\$#,##0"/>
    <numFmt numFmtId="166" formatCode="&quot;₹&quot;\ #,###.0,&quot;k&quot;"/>
    <numFmt numFmtId="167" formatCode="_-[$$-2809]* #,##0.00_-;\-[$$-2809]* #,##0.00_-;_-[$$-2809]* &quot;-&quot;??_-;_-@_-"/>
  </numFmts>
  <fonts count="7" x14ac:knownFonts="1">
    <font>
      <sz val="11"/>
      <color theme="1"/>
      <name val="Rockwell"/>
      <family val="2"/>
      <scheme val="minor"/>
    </font>
    <font>
      <b/>
      <sz val="11"/>
      <color theme="1"/>
      <name val="Rockwell"/>
      <family val="2"/>
      <scheme val="minor"/>
    </font>
    <font>
      <sz val="8"/>
      <name val="Rockwell"/>
      <family val="2"/>
      <scheme val="minor"/>
    </font>
    <font>
      <sz val="18"/>
      <color theme="1"/>
      <name val="Aptos ExtraBold"/>
      <family val="2"/>
    </font>
    <font>
      <sz val="9"/>
      <color theme="1"/>
      <name val="Rockwell"/>
      <family val="2"/>
      <scheme val="minor"/>
    </font>
    <font>
      <sz val="11"/>
      <color theme="1"/>
      <name val="Rockwell"/>
      <family val="2"/>
      <scheme val="minor"/>
    </font>
    <font>
      <b/>
      <sz val="9"/>
      <color theme="1"/>
      <name val="Rockwell"/>
      <family val="1"/>
      <scheme val="minor"/>
    </font>
  </fonts>
  <fills count="6">
    <fill>
      <patternFill patternType="none"/>
    </fill>
    <fill>
      <patternFill patternType="gray125"/>
    </fill>
    <fill>
      <patternFill patternType="solid">
        <fgColor theme="7"/>
        <bgColor indexed="64"/>
      </patternFill>
    </fill>
    <fill>
      <patternFill patternType="solid">
        <fgColor theme="0" tint="-0.14999847407452621"/>
        <bgColor indexed="64"/>
      </patternFill>
    </fill>
    <fill>
      <patternFill patternType="solid">
        <fgColor theme="8"/>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2">
    <xf numFmtId="0" fontId="0" fillId="0" borderId="0"/>
    <xf numFmtId="9" fontId="5" fillId="0" borderId="0" applyFont="0" applyFill="0" applyBorder="0" applyAlignment="0" applyProtection="0"/>
  </cellStyleXfs>
  <cellXfs count="41">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0" fillId="3" borderId="0" xfId="0" applyFill="1"/>
    <xf numFmtId="3" fontId="0" fillId="0" borderId="0" xfId="0" applyNumberForma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0" fillId="4" borderId="0" xfId="0" applyFill="1" applyAlignment="1">
      <alignment horizontal="left"/>
    </xf>
    <xf numFmtId="0" fontId="0" fillId="0" borderId="0" xfId="0" applyAlignment="1">
      <alignment horizontal="left" indent="1"/>
    </xf>
    <xf numFmtId="0" fontId="0" fillId="5" borderId="10" xfId="0" applyFill="1" applyBorder="1"/>
    <xf numFmtId="0" fontId="0" fillId="5" borderId="11" xfId="0" applyFill="1" applyBorder="1"/>
    <xf numFmtId="0" fontId="0" fillId="5" borderId="12" xfId="0" applyFill="1" applyBorder="1"/>
    <xf numFmtId="0" fontId="4" fillId="5" borderId="0" xfId="0" applyFont="1" applyFill="1"/>
    <xf numFmtId="0" fontId="4" fillId="5" borderId="14" xfId="0" applyFont="1" applyFill="1" applyBorder="1"/>
    <xf numFmtId="0" fontId="4" fillId="5" borderId="13" xfId="0" applyFont="1" applyFill="1" applyBorder="1" applyAlignment="1">
      <alignment horizontal="left" indent="1"/>
    </xf>
    <xf numFmtId="167" fontId="4" fillId="5" borderId="0" xfId="0" applyNumberFormat="1" applyFont="1" applyFill="1"/>
    <xf numFmtId="167" fontId="4" fillId="5" borderId="14" xfId="0" applyNumberFormat="1" applyFont="1" applyFill="1" applyBorder="1"/>
    <xf numFmtId="0" fontId="4" fillId="5" borderId="15" xfId="0" applyFont="1" applyFill="1" applyBorder="1" applyAlignment="1">
      <alignment horizontal="left" indent="1"/>
    </xf>
    <xf numFmtId="167" fontId="4" fillId="5" borderId="16" xfId="0" applyNumberFormat="1" applyFont="1" applyFill="1" applyBorder="1"/>
    <xf numFmtId="167" fontId="4" fillId="5" borderId="17" xfId="0" applyNumberFormat="1" applyFont="1" applyFill="1" applyBorder="1"/>
    <xf numFmtId="0" fontId="6" fillId="5" borderId="13" xfId="0" applyFont="1" applyFill="1" applyBorder="1"/>
    <xf numFmtId="9" fontId="0" fillId="0" borderId="0" xfId="1" applyFont="1"/>
  </cellXfs>
  <cellStyles count="2">
    <cellStyle name="Normal" xfId="0" builtinId="0"/>
    <cellStyle name="Percent" xfId="1" builtinId="5"/>
  </cellStyles>
  <dxfs count="22">
    <dxf>
      <fill>
        <patternFill patternType="solid">
          <bgColor theme="8"/>
        </patternFill>
      </fill>
    </dxf>
    <dxf>
      <fill>
        <patternFill>
          <bgColor theme="9" tint="0.59996337778862885"/>
        </patternFill>
      </fill>
      <border>
        <left style="thin">
          <color theme="1" tint="0.34998626667073579"/>
        </left>
        <right style="thin">
          <color theme="1" tint="0.34998626667073579"/>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Rockwell"/>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theme="8"/>
        </patternFill>
      </fill>
    </dxf>
    <dxf>
      <font>
        <b/>
        <color theme="1"/>
      </font>
      <border>
        <bottom style="thin">
          <color theme="8"/>
        </bottom>
        <vertical/>
        <horizontal/>
      </border>
    </dxf>
    <dxf>
      <font>
        <color theme="1"/>
      </font>
      <border>
        <left style="thin">
          <color theme="8"/>
        </left>
        <right style="thin">
          <color theme="8"/>
        </right>
        <top style="thin">
          <color theme="8"/>
        </top>
        <bottom style="thin">
          <color theme="8"/>
        </bottom>
        <vertical/>
        <horizontal/>
      </border>
    </dxf>
    <dxf>
      <font>
        <b/>
        <color theme="1"/>
      </font>
      <border>
        <bottom style="thin">
          <color theme="8"/>
        </bottom>
        <vertical/>
        <horizontal/>
      </border>
    </dxf>
    <dxf>
      <font>
        <color theme="1"/>
      </font>
      <border>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3" defaultTableStyle="TableStyleMedium2" defaultPivotStyle="PivotStyleLight16">
    <tableStyle name="Slicer Style 1" pivot="0" table="0" count="1" xr9:uid="{25BABDA2-DB3D-41F6-98D0-3EE7CBB0176F}">
      <tableStyleElement type="wholeTable" dxfId="21"/>
    </tableStyle>
    <tableStyle name="SlicerStyleDark5 2" pivot="0" table="0" count="10" xr9:uid="{FE2F28FD-C9C9-4634-9582-0C9DB1FE720E}">
      <tableStyleElement type="wholeTable" dxfId="20"/>
      <tableStyleElement type="headerRow" dxfId="19"/>
    </tableStyle>
    <tableStyle name="SlicerStyleDark5 3" pivot="0" table="0" count="10" xr9:uid="{2D852DB1-5D94-49C8-AA15-F1B33CB4B135}">
      <tableStyleElement type="wholeTable" dxfId="18"/>
      <tableStyleElement type="headerRow" dxfId="17"/>
    </tableStyle>
  </tableStyles>
  <colors>
    <mruColors>
      <color rgb="FFFF0066"/>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24994659260841701"/>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StyleDark5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openxmlformats.org/officeDocument/2006/relationships/powerPivotData" Target="model/item.data"/><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microsoft.com/office/2017/06/relationships/rdRichValueTypes" Target="richData/rdRichValueTypes.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microsoft.com/office/2017/06/relationships/rdRichValueStructure" Target="richData/rdrichvaluestructure.xml"/><Relationship Id="rId28" Type="http://schemas.microsoft.com/office/2022/10/relationships/richValueRel" Target="richData/richValueRel.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microsoft.com/office/2017/06/relationships/rdRichValue" Target="richData/rdrichvalue.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[07.sample-data-excel-portfolio-project.xlsx]pivots!weekday trend</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pivotFmt>
      <c:pivotFmt>
        <c:idx val="4"/>
        <c:spPr>
          <a:solidFill>
            <a:schemeClr val="accent5"/>
          </a:solidFill>
          <a:ln>
            <a:noFill/>
          </a:ln>
          <a:effectLst/>
        </c:spPr>
      </c:pivotFmt>
      <c:pivotFmt>
        <c:idx val="5"/>
        <c:spPr>
          <a:solidFill>
            <a:schemeClr val="accent5"/>
          </a:solidFill>
          <a:ln>
            <a:noFill/>
          </a:ln>
          <a:effectLst/>
        </c:spPr>
      </c:pivotFmt>
      <c:pivotFmt>
        <c:idx val="6"/>
        <c:spPr>
          <a:solidFill>
            <a:schemeClr val="accent5"/>
          </a:solidFill>
          <a:ln>
            <a:noFill/>
          </a:ln>
          <a:effectLst/>
        </c:spPr>
      </c:pivotFmt>
      <c:pivotFmt>
        <c:idx val="7"/>
        <c:spPr>
          <a:solidFill>
            <a:schemeClr val="accent5"/>
          </a:solidFill>
          <a:ln>
            <a:noFill/>
          </a:ln>
          <a:effectLst/>
        </c:spPr>
      </c:pivotFmt>
      <c:pivotFmt>
        <c:idx val="8"/>
        <c:spPr>
          <a:solidFill>
            <a:schemeClr val="accent5"/>
          </a:solidFill>
          <a:ln>
            <a:noFill/>
          </a:ln>
          <a:effectLst/>
        </c:spPr>
      </c:pivotFmt>
      <c:pivotFmt>
        <c:idx val="9"/>
        <c:spPr>
          <a:solidFill>
            <a:schemeClr val="accent5"/>
          </a:solidFill>
          <a:ln>
            <a:noFill/>
          </a:ln>
          <a:effectLst/>
        </c:spPr>
      </c:pivotFmt>
    </c:pivotFmts>
    <c:plotArea>
      <c:layout/>
      <c:barChart>
        <c:barDir val="bar"/>
        <c:grouping val="clustered"/>
        <c:varyColors val="0"/>
        <c:ser>
          <c:idx val="0"/>
          <c:order val="0"/>
          <c:tx>
            <c:strRef>
              <c:f>pivots!$H$24</c:f>
              <c:strCache>
                <c:ptCount val="1"/>
                <c:pt idx="0">
                  <c:v>Total</c:v>
                </c:pt>
              </c:strCache>
            </c:strRef>
          </c:tx>
          <c:spPr>
            <a:solidFill>
              <a:schemeClr val="accent1"/>
            </a:solidFill>
            <a:ln>
              <a:noFill/>
            </a:ln>
            <a:effectLst/>
          </c:spPr>
          <c:invertIfNegative val="0"/>
          <c:dPt>
            <c:idx val="0"/>
            <c:invertIfNegative val="0"/>
            <c:bubble3D val="0"/>
            <c:spPr>
              <a:solidFill>
                <a:schemeClr val="accent5"/>
              </a:solidFill>
              <a:ln>
                <a:noFill/>
              </a:ln>
              <a:effectLst/>
            </c:spPr>
            <c:extLst>
              <c:ext xmlns:c16="http://schemas.microsoft.com/office/drawing/2014/chart" uri="{C3380CC4-5D6E-409C-BE32-E72D297353CC}">
                <c16:uniqueId val="{00000001-221B-43A8-9A12-491729DA31CE}"/>
              </c:ext>
            </c:extLst>
          </c:dPt>
          <c:dPt>
            <c:idx val="1"/>
            <c:invertIfNegative val="0"/>
            <c:bubble3D val="0"/>
            <c:spPr>
              <a:solidFill>
                <a:schemeClr val="accent5"/>
              </a:solidFill>
              <a:ln>
                <a:noFill/>
              </a:ln>
              <a:effectLst/>
            </c:spPr>
            <c:extLst>
              <c:ext xmlns:c16="http://schemas.microsoft.com/office/drawing/2014/chart" uri="{C3380CC4-5D6E-409C-BE32-E72D297353CC}">
                <c16:uniqueId val="{00000002-221B-43A8-9A12-491729DA31CE}"/>
              </c:ext>
            </c:extLst>
          </c:dPt>
          <c:dPt>
            <c:idx val="2"/>
            <c:invertIfNegative val="0"/>
            <c:bubble3D val="0"/>
            <c:spPr>
              <a:solidFill>
                <a:schemeClr val="accent5"/>
              </a:solidFill>
              <a:ln>
                <a:noFill/>
              </a:ln>
              <a:effectLst/>
            </c:spPr>
            <c:extLst>
              <c:ext xmlns:c16="http://schemas.microsoft.com/office/drawing/2014/chart" uri="{C3380CC4-5D6E-409C-BE32-E72D297353CC}">
                <c16:uniqueId val="{00000007-221B-43A8-9A12-491729DA31CE}"/>
              </c:ext>
            </c:extLst>
          </c:dPt>
          <c:dPt>
            <c:idx val="3"/>
            <c:invertIfNegative val="0"/>
            <c:bubble3D val="0"/>
            <c:spPr>
              <a:solidFill>
                <a:schemeClr val="accent5"/>
              </a:solidFill>
              <a:ln>
                <a:noFill/>
              </a:ln>
              <a:effectLst/>
            </c:spPr>
            <c:extLst>
              <c:ext xmlns:c16="http://schemas.microsoft.com/office/drawing/2014/chart" uri="{C3380CC4-5D6E-409C-BE32-E72D297353CC}">
                <c16:uniqueId val="{00000006-221B-43A8-9A12-491729DA31C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5-221B-43A8-9A12-491729DA31CE}"/>
              </c:ext>
            </c:extLst>
          </c:dPt>
          <c:dPt>
            <c:idx val="5"/>
            <c:invertIfNegative val="0"/>
            <c:bubble3D val="0"/>
            <c:spPr>
              <a:solidFill>
                <a:schemeClr val="accent5"/>
              </a:solidFill>
              <a:ln>
                <a:noFill/>
              </a:ln>
              <a:effectLst/>
            </c:spPr>
            <c:extLst>
              <c:ext xmlns:c16="http://schemas.microsoft.com/office/drawing/2014/chart" uri="{C3380CC4-5D6E-409C-BE32-E72D297353CC}">
                <c16:uniqueId val="{00000004-221B-43A8-9A12-491729DA31CE}"/>
              </c:ext>
            </c:extLst>
          </c:dPt>
          <c:dPt>
            <c:idx val="6"/>
            <c:invertIfNegative val="0"/>
            <c:bubble3D val="0"/>
            <c:spPr>
              <a:solidFill>
                <a:schemeClr val="accent5"/>
              </a:solidFill>
              <a:ln>
                <a:noFill/>
              </a:ln>
              <a:effectLst/>
            </c:spPr>
            <c:extLst>
              <c:ext xmlns:c16="http://schemas.microsoft.com/office/drawing/2014/chart" uri="{C3380CC4-5D6E-409C-BE32-E72D297353CC}">
                <c16:uniqueId val="{00000003-221B-43A8-9A12-491729DA31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pivots!$G$25:$G$32</c:f>
              <c:strCache>
                <c:ptCount val="7"/>
                <c:pt idx="0">
                  <c:v>Sunday</c:v>
                </c:pt>
                <c:pt idx="1">
                  <c:v>Monday</c:v>
                </c:pt>
                <c:pt idx="2">
                  <c:v>Tuesday</c:v>
                </c:pt>
                <c:pt idx="3">
                  <c:v>Wednesday</c:v>
                </c:pt>
                <c:pt idx="4">
                  <c:v>Thursday</c:v>
                </c:pt>
                <c:pt idx="5">
                  <c:v>Friday</c:v>
                </c:pt>
                <c:pt idx="6">
                  <c:v>Saturday</c:v>
                </c:pt>
              </c:strCache>
            </c:strRef>
          </c:cat>
          <c:val>
            <c:numRef>
              <c:f>pivots!$H$25:$H$32</c:f>
              <c:numCache>
                <c:formatCode>#,##0</c:formatCode>
                <c:ptCount val="7"/>
                <c:pt idx="0">
                  <c:v>25</c:v>
                </c:pt>
                <c:pt idx="1">
                  <c:v>23</c:v>
                </c:pt>
                <c:pt idx="2">
                  <c:v>28</c:v>
                </c:pt>
                <c:pt idx="3">
                  <c:v>29</c:v>
                </c:pt>
                <c:pt idx="4">
                  <c:v>18</c:v>
                </c:pt>
                <c:pt idx="5">
                  <c:v>29</c:v>
                </c:pt>
                <c:pt idx="6">
                  <c:v>34</c:v>
                </c:pt>
              </c:numCache>
            </c:numRef>
          </c:val>
          <c:extLst>
            <c:ext xmlns:c16="http://schemas.microsoft.com/office/drawing/2014/chart" uri="{C3380CC4-5D6E-409C-BE32-E72D297353CC}">
              <c16:uniqueId val="{00000000-221B-43A8-9A12-491729DA31CE}"/>
            </c:ext>
          </c:extLst>
        </c:ser>
        <c:dLbls>
          <c:showLegendKey val="0"/>
          <c:showVal val="0"/>
          <c:showCatName val="0"/>
          <c:showSerName val="0"/>
          <c:showPercent val="0"/>
          <c:showBubbleSize val="0"/>
        </c:dLbls>
        <c:gapWidth val="25"/>
        <c:axId val="744377264"/>
        <c:axId val="744378224"/>
      </c:barChart>
      <c:catAx>
        <c:axId val="74437726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4378224"/>
        <c:crosses val="autoZero"/>
        <c:auto val="1"/>
        <c:lblAlgn val="ctr"/>
        <c:lblOffset val="100"/>
        <c:noMultiLvlLbl val="0"/>
      </c:catAx>
      <c:valAx>
        <c:axId val="744378224"/>
        <c:scaling>
          <c:orientation val="minMax"/>
        </c:scaling>
        <c:delete val="1"/>
        <c:axPos val="b"/>
        <c:numFmt formatCode="#,##0" sourceLinked="1"/>
        <c:majorTickMark val="none"/>
        <c:minorTickMark val="none"/>
        <c:tickLblPos val="nextTo"/>
        <c:crossAx val="74437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[07.sample-data-excel-portfolio-project.xlsx]pivots!Monthly trend</c:name>
    <c:fmtId val="8"/>
  </c:pivotSource>
  <c:chart>
    <c:title>
      <c:layout>
        <c:manualLayout>
          <c:xMode val="edge"/>
          <c:yMode val="edge"/>
          <c:x val="3.1546165538325677E-2"/>
          <c:y val="3.8976364057654332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flip="none" rotWithShape="1">
            <a:gsLst>
              <a:gs pos="73469">
                <a:srgbClr val="D1422A">
                  <a:alpha val="50000"/>
                </a:srgbClr>
              </a:gs>
              <a:gs pos="2098">
                <a:schemeClr val="accent6">
                  <a:lumMod val="60000"/>
                  <a:lumOff val="40000"/>
                </a:schemeClr>
              </a:gs>
              <a:gs pos="100000">
                <a:schemeClr val="accent6">
                  <a:lumMod val="75000"/>
                </a:schemeClr>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lumMod val="75000"/>
              </a:schemeClr>
            </a:solidFill>
            <a:round/>
          </a:ln>
          <a:effectLst/>
        </c:spPr>
        <c:marker>
          <c:symbol val="circle"/>
          <c:size val="7"/>
          <c:spPr>
            <a:solidFill>
              <a:schemeClr val="bg1"/>
            </a:solidFill>
            <a:ln w="25400">
              <a:solidFill>
                <a:schemeClr val="tx1">
                  <a:lumMod val="75000"/>
                  <a:lumOff val="2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pivots!$D$24</c:f>
              <c:strCache>
                <c:ptCount val="1"/>
                <c:pt idx="0">
                  <c:v>call count2</c:v>
                </c:pt>
              </c:strCache>
            </c:strRef>
          </c:tx>
          <c:spPr>
            <a:gradFill flip="none" rotWithShape="1">
              <a:gsLst>
                <a:gs pos="73469">
                  <a:srgbClr val="D1422A">
                    <a:alpha val="50000"/>
                  </a:srgbClr>
                </a:gs>
                <a:gs pos="2098">
                  <a:schemeClr val="accent6">
                    <a:lumMod val="60000"/>
                    <a:lumOff val="40000"/>
                  </a:schemeClr>
                </a:gs>
                <a:gs pos="100000">
                  <a:schemeClr val="accent6">
                    <a:lumMod val="75000"/>
                  </a:schemeClr>
                </a:gs>
              </a:gsLst>
              <a:lin ang="16200000" scaled="1"/>
              <a:tileRect/>
            </a:gradFill>
            <a:ln>
              <a:noFill/>
            </a:ln>
            <a:effectLst/>
          </c:spPr>
          <c:cat>
            <c:strRef>
              <c:f>pivots!$B$25:$B$37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pivots!$D$25:$D$37</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extLst>
            <c:ext xmlns:c16="http://schemas.microsoft.com/office/drawing/2014/chart" uri="{C3380CC4-5D6E-409C-BE32-E72D297353CC}">
              <c16:uniqueId val="{00000000-B69F-45D1-8F02-740765D2FFCB}"/>
            </c:ext>
          </c:extLst>
        </c:ser>
        <c:dLbls>
          <c:showLegendKey val="0"/>
          <c:showVal val="0"/>
          <c:showCatName val="0"/>
          <c:showSerName val="0"/>
          <c:showPercent val="0"/>
          <c:showBubbleSize val="0"/>
        </c:dLbls>
        <c:axId val="1430243904"/>
        <c:axId val="1430229984"/>
      </c:areaChart>
      <c:lineChart>
        <c:grouping val="standard"/>
        <c:varyColors val="0"/>
        <c:ser>
          <c:idx val="0"/>
          <c:order val="0"/>
          <c:tx>
            <c:strRef>
              <c:f>pivots!$C$24</c:f>
              <c:strCache>
                <c:ptCount val="1"/>
                <c:pt idx="0">
                  <c:v>call count</c:v>
                </c:pt>
              </c:strCache>
            </c:strRef>
          </c:tx>
          <c:spPr>
            <a:ln w="28575" cap="rnd">
              <a:solidFill>
                <a:schemeClr val="accent6">
                  <a:lumMod val="75000"/>
                </a:schemeClr>
              </a:solidFill>
              <a:round/>
            </a:ln>
            <a:effectLst/>
          </c:spPr>
          <c:marker>
            <c:symbol val="circle"/>
            <c:size val="7"/>
            <c:spPr>
              <a:solidFill>
                <a:schemeClr val="bg1"/>
              </a:solidFill>
              <a:ln w="25400">
                <a:solidFill>
                  <a:schemeClr val="tx1">
                    <a:lumMod val="75000"/>
                    <a:lumOff val="25000"/>
                  </a:schemeClr>
                </a:solidFill>
              </a:ln>
              <a:effectLst/>
            </c:spPr>
          </c:marker>
          <c:cat>
            <c:strRef>
              <c:f>pivots!$B$25:$B$37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pivots!$C$25:$C$37</c:f>
              <c:numCache>
                <c:formatCode>#,##0</c:formatCode>
                <c:ptCount val="12"/>
                <c:pt idx="0">
                  <c:v>10</c:v>
                </c:pt>
                <c:pt idx="1">
                  <c:v>11</c:v>
                </c:pt>
                <c:pt idx="2">
                  <c:v>30</c:v>
                </c:pt>
                <c:pt idx="3">
                  <c:v>23</c:v>
                </c:pt>
                <c:pt idx="4">
                  <c:v>22</c:v>
                </c:pt>
                <c:pt idx="5">
                  <c:v>11</c:v>
                </c:pt>
                <c:pt idx="6">
                  <c:v>17</c:v>
                </c:pt>
                <c:pt idx="7">
                  <c:v>12</c:v>
                </c:pt>
                <c:pt idx="8">
                  <c:v>13</c:v>
                </c:pt>
                <c:pt idx="9">
                  <c:v>15</c:v>
                </c:pt>
                <c:pt idx="10">
                  <c:v>8</c:v>
                </c:pt>
                <c:pt idx="11">
                  <c:v>14</c:v>
                </c:pt>
              </c:numCache>
            </c:numRef>
          </c:val>
          <c:smooth val="0"/>
          <c:extLst>
            <c:ext xmlns:c16="http://schemas.microsoft.com/office/drawing/2014/chart" uri="{C3380CC4-5D6E-409C-BE32-E72D297353CC}">
              <c16:uniqueId val="{00000001-B69F-45D1-8F02-740765D2FFCB}"/>
            </c:ext>
          </c:extLst>
        </c:ser>
        <c:dLbls>
          <c:showLegendKey val="0"/>
          <c:showVal val="0"/>
          <c:showCatName val="0"/>
          <c:showSerName val="0"/>
          <c:showPercent val="0"/>
          <c:showBubbleSize val="0"/>
        </c:dLbls>
        <c:marker val="1"/>
        <c:smooth val="0"/>
        <c:axId val="1430243904"/>
        <c:axId val="1430229984"/>
      </c:lineChart>
      <c:catAx>
        <c:axId val="1430243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29984"/>
        <c:crosses val="autoZero"/>
        <c:auto val="1"/>
        <c:lblAlgn val="ctr"/>
        <c:lblOffset val="100"/>
        <c:noMultiLvlLbl val="0"/>
      </c:catAx>
      <c:valAx>
        <c:axId val="1430229984"/>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02439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5"/>
                </a:solidFill>
              </a:rPr>
              <a:t>Calls</a:t>
            </a:r>
            <a:endParaRPr lang="en-IN"/>
          </a:p>
        </c:rich>
      </c:tx>
      <c:layout>
        <c:manualLayout>
          <c:xMode val="edge"/>
          <c:yMode val="edge"/>
          <c:x val="5.8000942583291727E-2"/>
          <c:y val="1.881844607792837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manualLayout>
          <c:layoutTarget val="inner"/>
          <c:xMode val="edge"/>
          <c:yMode val="edge"/>
          <c:x val="0.18511100746553022"/>
          <c:y val="0.11656605424321957"/>
          <c:w val="0.76719251556970014"/>
          <c:h val="0.75380431612715082"/>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pivots!$F$54:$F$58</c:f>
              <c:strCache>
                <c:ptCount val="5"/>
                <c:pt idx="0">
                  <c:v>R01</c:v>
                </c:pt>
                <c:pt idx="1">
                  <c:v>R02</c:v>
                </c:pt>
                <c:pt idx="2">
                  <c:v>R03</c:v>
                </c:pt>
                <c:pt idx="3">
                  <c:v>R04</c:v>
                </c:pt>
                <c:pt idx="4">
                  <c:v>R05</c:v>
                </c:pt>
              </c:strCache>
            </c:strRef>
          </c:cat>
          <c:val>
            <c:numRef>
              <c:f>pivots!$G$54:$G$58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91AA-4955-9C49-776AB8781B68}"/>
            </c:ext>
          </c:extLst>
        </c:ser>
        <c:ser>
          <c:idx val="1"/>
          <c:order val="1"/>
          <c:tx>
            <c:strRef>
              <c:f>pivots!$I$54:$I$58</c:f>
              <c:strCache>
                <c:ptCount val="5"/>
                <c:pt idx="0">
                  <c:v>#N/A</c:v>
                </c:pt>
                <c:pt idx="1">
                  <c:v>#N/A</c:v>
                </c:pt>
                <c:pt idx="2">
                  <c:v>#N/A</c:v>
                </c:pt>
                <c:pt idx="3">
                  <c:v>186</c:v>
                </c:pt>
                <c:pt idx="4">
                  <c:v>#N/A</c:v>
                </c:pt>
              </c:strCache>
            </c:strRef>
          </c:tx>
          <c:spPr>
            <a:solidFill>
              <a:schemeClr val="accent6">
                <a:lumMod val="60000"/>
                <a:lumOff val="40000"/>
                <a:alpha val="71765"/>
              </a:schemeClr>
            </a:solidFill>
            <a:ln>
              <a:gradFill flip="none" rotWithShape="1">
                <a:gsLst>
                  <a:gs pos="51000">
                    <a:schemeClr val="accent6">
                      <a:lumMod val="40000"/>
                      <a:lumOff val="60000"/>
                    </a:schemeClr>
                  </a:gs>
                  <a:gs pos="46000">
                    <a:schemeClr val="accent6">
                      <a:lumMod val="95000"/>
                      <a:lumOff val="5000"/>
                    </a:schemeClr>
                  </a:gs>
                  <a:gs pos="65000">
                    <a:schemeClr val="accent6">
                      <a:lumMod val="60000"/>
                    </a:schemeClr>
                  </a:gs>
                </a:gsLst>
                <a:path path="circle">
                  <a:fillToRect l="50000" t="130000" r="50000" b="-30000"/>
                </a:path>
                <a:tileRect/>
              </a:gradFill>
            </a:ln>
            <a:effectLst/>
          </c:spPr>
          <c:invertIfNegative val="0"/>
          <c:dPt>
            <c:idx val="1"/>
            <c:invertIfNegative val="0"/>
            <c:bubble3D val="0"/>
            <c:spPr>
              <a:solidFill>
                <a:schemeClr val="accent6">
                  <a:lumMod val="60000"/>
                  <a:lumOff val="40000"/>
                  <a:alpha val="71765"/>
                </a:schemeClr>
              </a:solidFill>
              <a:ln>
                <a:gradFill flip="none" rotWithShape="1">
                  <a:gsLst>
                    <a:gs pos="51000">
                      <a:schemeClr val="accent6">
                        <a:lumMod val="40000"/>
                        <a:lumOff val="60000"/>
                      </a:schemeClr>
                    </a:gs>
                    <a:gs pos="46000">
                      <a:schemeClr val="accent6">
                        <a:lumMod val="95000"/>
                        <a:lumOff val="5000"/>
                      </a:schemeClr>
                    </a:gs>
                    <a:gs pos="65000">
                      <a:schemeClr val="accent6">
                        <a:lumMod val="60000"/>
                      </a:schemeClr>
                    </a:gs>
                  </a:gsLst>
                  <a:path path="circle">
                    <a:fillToRect l="50000" t="130000" r="50000" b="-30000"/>
                  </a:path>
                  <a:tileRect/>
                </a:gradFill>
              </a:ln>
              <a:effectLst/>
            </c:spPr>
            <c:extLst>
              <c:ext xmlns:c16="http://schemas.microsoft.com/office/drawing/2014/chart" uri="{C3380CC4-5D6E-409C-BE32-E72D297353CC}">
                <c16:uniqueId val="{00000002-91AA-4955-9C49-776AB8781B68}"/>
              </c:ext>
            </c:extLst>
          </c:dPt>
          <c:val>
            <c:numRef>
              <c:f>pivots!$I$54:$I$58</c:f>
              <c:numCache>
                <c:formatCode>General</c:formatCode>
                <c:ptCount val="5"/>
                <c:pt idx="0">
                  <c:v>#N/A</c:v>
                </c:pt>
                <c:pt idx="1">
                  <c:v>#N/A</c:v>
                </c:pt>
                <c:pt idx="2">
                  <c:v>#N/A</c:v>
                </c:pt>
                <c:pt idx="3">
                  <c:v>186</c:v>
                </c:pt>
                <c:pt idx="4">
                  <c:v>#N/A</c:v>
                </c:pt>
              </c:numCache>
            </c:numRef>
          </c:val>
          <c:extLst>
            <c:ext xmlns:c16="http://schemas.microsoft.com/office/drawing/2014/chart" uri="{C3380CC4-5D6E-409C-BE32-E72D297353CC}">
              <c16:uniqueId val="{00000003-91AA-4955-9C49-776AB8781B68}"/>
            </c:ext>
          </c:extLst>
        </c:ser>
        <c:dLbls>
          <c:showLegendKey val="0"/>
          <c:showVal val="0"/>
          <c:showCatName val="0"/>
          <c:showSerName val="0"/>
          <c:showPercent val="0"/>
          <c:showBubbleSize val="0"/>
        </c:dLbls>
        <c:gapWidth val="25"/>
        <c:overlap val="100"/>
        <c:axId val="1787180991"/>
        <c:axId val="1787183391"/>
      </c:barChart>
      <c:catAx>
        <c:axId val="1787180991"/>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87183391"/>
        <c:crosses val="autoZero"/>
        <c:auto val="1"/>
        <c:lblAlgn val="ctr"/>
        <c:lblOffset val="100"/>
        <c:noMultiLvlLbl val="0"/>
      </c:catAx>
      <c:valAx>
        <c:axId val="1787183391"/>
        <c:scaling>
          <c:orientation val="minMax"/>
          <c:min val="0"/>
        </c:scaling>
        <c:delete val="1"/>
        <c:axPos val="t"/>
        <c:numFmt formatCode="General" sourceLinked="1"/>
        <c:majorTickMark val="none"/>
        <c:minorTickMark val="none"/>
        <c:tickLblPos val="nextTo"/>
        <c:crossAx val="178718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solidFill>
                  <a:schemeClr val="accent6"/>
                </a:solidFill>
              </a:rPr>
              <a:t>Amount</a:t>
            </a:r>
          </a:p>
          <a:p>
            <a:pPr>
              <a:defRPr/>
            </a:pPr>
            <a:endParaRPr lang="en-IN">
              <a:solidFill>
                <a:schemeClr val="accent6"/>
              </a:solidFill>
            </a:endParaRPr>
          </a:p>
        </c:rich>
      </c:tx>
      <c:layout>
        <c:manualLayout>
          <c:xMode val="edge"/>
          <c:yMode val="edge"/>
          <c:x val="0.10207478807950963"/>
          <c:y val="2.357142326852119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9.6067259885197279E-2"/>
          <c:y val="0.10901789138821831"/>
          <c:w val="0.8723355883331485"/>
          <c:h val="0.82153735081109136"/>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pivots!$F$54:$F$58</c:f>
              <c:strCache>
                <c:ptCount val="5"/>
                <c:pt idx="0">
                  <c:v>R01</c:v>
                </c:pt>
                <c:pt idx="1">
                  <c:v>R02</c:v>
                </c:pt>
                <c:pt idx="2">
                  <c:v>R03</c:v>
                </c:pt>
                <c:pt idx="3">
                  <c:v>R04</c:v>
                </c:pt>
                <c:pt idx="4">
                  <c:v>R05</c:v>
                </c:pt>
              </c:strCache>
            </c:strRef>
          </c:cat>
          <c:val>
            <c:numRef>
              <c:f>pivots!$H$54:$H$58</c:f>
              <c:numCache>
                <c:formatCode>"₹"\ #,###.0,"k"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4756-4C9D-A619-B82DD991628D}"/>
            </c:ext>
          </c:extLst>
        </c:ser>
        <c:ser>
          <c:idx val="1"/>
          <c:order val="1"/>
          <c:tx>
            <c:strRef>
              <c:f>pivots!$J$53</c:f>
              <c:strCache>
                <c:ptCount val="1"/>
                <c:pt idx="0">
                  <c:v>Sel.Amount</c:v>
                </c:pt>
              </c:strCache>
            </c:strRef>
          </c:tx>
          <c:spPr>
            <a:gradFill>
              <a:gsLst>
                <a:gs pos="0">
                  <a:schemeClr val="accent6">
                    <a:lumMod val="60000"/>
                    <a:lumOff val="40000"/>
                  </a:schemeClr>
                </a:gs>
                <a:gs pos="100000">
                  <a:schemeClr val="accent6"/>
                </a:gs>
              </a:gsLst>
              <a:path path="circle">
                <a:fillToRect l="50000" t="130000" r="50000" b="-30000"/>
              </a:path>
            </a:gradFill>
            <a:ln>
              <a:noFill/>
            </a:ln>
            <a:effectLst/>
          </c:spPr>
          <c:invertIfNegative val="0"/>
          <c:val>
            <c:numRef>
              <c:f>pivots!$J$54:$J$58</c:f>
              <c:numCache>
                <c:formatCode>General</c:formatCode>
                <c:ptCount val="5"/>
                <c:pt idx="0">
                  <c:v>#N/A</c:v>
                </c:pt>
                <c:pt idx="1">
                  <c:v>#N/A</c:v>
                </c:pt>
                <c:pt idx="2">
                  <c:v>#N/A</c:v>
                </c:pt>
                <c:pt idx="3">
                  <c:v>16651</c:v>
                </c:pt>
                <c:pt idx="4">
                  <c:v>#N/A</c:v>
                </c:pt>
              </c:numCache>
            </c:numRef>
          </c:val>
          <c:extLst>
            <c:ext xmlns:c16="http://schemas.microsoft.com/office/drawing/2014/chart" uri="{C3380CC4-5D6E-409C-BE32-E72D297353CC}">
              <c16:uniqueId val="{00000001-4756-4C9D-A619-B82DD991628D}"/>
            </c:ext>
          </c:extLst>
        </c:ser>
        <c:dLbls>
          <c:showLegendKey val="0"/>
          <c:showVal val="0"/>
          <c:showCatName val="0"/>
          <c:showSerName val="0"/>
          <c:showPercent val="0"/>
          <c:showBubbleSize val="0"/>
        </c:dLbls>
        <c:gapWidth val="25"/>
        <c:overlap val="100"/>
        <c:axId val="1787180991"/>
        <c:axId val="1787183391"/>
      </c:barChart>
      <c:catAx>
        <c:axId val="1787180991"/>
        <c:scaling>
          <c:orientation val="maxMin"/>
        </c:scaling>
        <c:delete val="1"/>
        <c:axPos val="l"/>
        <c:numFmt formatCode="General" sourceLinked="1"/>
        <c:majorTickMark val="none"/>
        <c:minorTickMark val="none"/>
        <c:tickLblPos val="nextTo"/>
        <c:crossAx val="1787183391"/>
        <c:crosses val="autoZero"/>
        <c:auto val="1"/>
        <c:lblAlgn val="ctr"/>
        <c:lblOffset val="100"/>
        <c:noMultiLvlLbl val="0"/>
      </c:catAx>
      <c:valAx>
        <c:axId val="1787183391"/>
        <c:scaling>
          <c:orientation val="minMax"/>
        </c:scaling>
        <c:delete val="1"/>
        <c:axPos val="t"/>
        <c:numFmt formatCode="&quot;₹&quot;\ #,###.0,&quot;k&quot;" sourceLinked="1"/>
        <c:majorTickMark val="none"/>
        <c:minorTickMark val="none"/>
        <c:tickLblPos val="nextTo"/>
        <c:crossAx val="1787180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200" b="1">
                <a:solidFill>
                  <a:schemeClr val="accent5">
                    <a:lumMod val="75000"/>
                  </a:schemeClr>
                </a:solidFill>
              </a:rPr>
              <a:t>Female</a:t>
            </a:r>
            <a:r>
              <a:rPr lang="en-IN" sz="1200" b="1" baseline="0"/>
              <a:t> vs. </a:t>
            </a:r>
            <a:r>
              <a:rPr lang="en-IN" sz="1200" b="1" baseline="0">
                <a:solidFill>
                  <a:schemeClr val="accent4">
                    <a:lumMod val="75000"/>
                  </a:schemeClr>
                </a:solidFill>
              </a:rPr>
              <a:t>Male</a:t>
            </a:r>
            <a:r>
              <a:rPr lang="en-IN" sz="1200" b="1" baseline="0"/>
              <a:t> Callers</a:t>
            </a:r>
            <a:endParaRPr lang="en-IN" sz="1200" b="1"/>
          </a:p>
        </c:rich>
      </c:tx>
      <c:layout>
        <c:manualLayout>
          <c:xMode val="edge"/>
          <c:yMode val="edge"/>
          <c:x val="0.12924482593755146"/>
          <c:y val="3.35593081497590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solidFill>
              <a:schemeClr val="bg2">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chemeClr val="accent4">
              <a:lumMod val="75000"/>
            </a:schemeClr>
          </a:solidFill>
          <a:ln>
            <a:noFill/>
          </a:ln>
          <a:effectLst/>
        </c:spPr>
        <c:marker>
          <c:symbol val="none"/>
        </c:marker>
        <c:dLbl>
          <c:idx val="0"/>
          <c:spPr>
            <a:solidFill>
              <a:schemeClr val="bg2">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pivots!$C$77:$C$78</c:f>
              <c:strCache>
                <c:ptCount val="1"/>
                <c:pt idx="0">
                  <c:v>Female</c:v>
                </c:pt>
              </c:strCache>
            </c:strRef>
          </c:tx>
          <c:spPr>
            <a:solidFill>
              <a:schemeClr val="accent5"/>
            </a:solidFill>
            <a:ln>
              <a:noFill/>
            </a:ln>
            <a:effectLst/>
          </c:spPr>
          <c:invertIfNegative val="0"/>
          <c:dLbls>
            <c:spPr>
              <a:solidFill>
                <a:schemeClr val="bg2">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pivots!$B$79:$B$82</c:f>
              <c:strCache>
                <c:ptCount val="3"/>
                <c:pt idx="0">
                  <c:v>Cincinnati</c:v>
                </c:pt>
                <c:pt idx="1">
                  <c:v>Cleveland</c:v>
                </c:pt>
                <c:pt idx="2">
                  <c:v>Columbus</c:v>
                </c:pt>
              </c:strCache>
            </c:strRef>
          </c:cat>
          <c:val>
            <c:numRef>
              <c:f>pivots!$C$79:$C$82</c:f>
              <c:numCache>
                <c:formatCode>#,##0</c:formatCode>
                <c:ptCount val="3"/>
                <c:pt idx="0">
                  <c:v>144</c:v>
                </c:pt>
                <c:pt idx="1">
                  <c:v>326</c:v>
                </c:pt>
                <c:pt idx="2">
                  <c:v>129</c:v>
                </c:pt>
              </c:numCache>
            </c:numRef>
          </c:val>
          <c:extLst>
            <c:ext xmlns:c16="http://schemas.microsoft.com/office/drawing/2014/chart" uri="{C3380CC4-5D6E-409C-BE32-E72D297353CC}">
              <c16:uniqueId val="{00000000-C881-4DE1-9D0D-56B78A898F62}"/>
            </c:ext>
          </c:extLst>
        </c:ser>
        <c:ser>
          <c:idx val="1"/>
          <c:order val="1"/>
          <c:tx>
            <c:strRef>
              <c:f>pivots!$D$77:$D$78</c:f>
              <c:strCache>
                <c:ptCount val="1"/>
                <c:pt idx="0">
                  <c:v>Male</c:v>
                </c:pt>
              </c:strCache>
            </c:strRef>
          </c:tx>
          <c:spPr>
            <a:solidFill>
              <a:schemeClr val="accent4">
                <a:lumMod val="75000"/>
              </a:schemeClr>
            </a:solidFill>
            <a:ln>
              <a:noFill/>
            </a:ln>
            <a:effectLst/>
          </c:spPr>
          <c:invertIfNegative val="0"/>
          <c:dLbls>
            <c:spPr>
              <a:solidFill>
                <a:schemeClr val="bg2">
                  <a:lumMod val="75000"/>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pivots!$B$79:$B$82</c:f>
              <c:strCache>
                <c:ptCount val="3"/>
                <c:pt idx="0">
                  <c:v>Cincinnati</c:v>
                </c:pt>
                <c:pt idx="1">
                  <c:v>Cleveland</c:v>
                </c:pt>
                <c:pt idx="2">
                  <c:v>Columbus</c:v>
                </c:pt>
              </c:strCache>
            </c:strRef>
          </c:cat>
          <c:val>
            <c:numRef>
              <c:f>pivots!$D$79:$D$82</c:f>
              <c:numCache>
                <c:formatCode>#,##0</c:formatCode>
                <c:ptCount val="3"/>
                <c:pt idx="0">
                  <c:v>132</c:v>
                </c:pt>
                <c:pt idx="1">
                  <c:v>63</c:v>
                </c:pt>
                <c:pt idx="2">
                  <c:v>206</c:v>
                </c:pt>
              </c:numCache>
            </c:numRef>
          </c:val>
          <c:extLst>
            <c:ext xmlns:c16="http://schemas.microsoft.com/office/drawing/2014/chart" uri="{C3380CC4-5D6E-409C-BE32-E72D297353CC}">
              <c16:uniqueId val="{00000001-C881-4DE1-9D0D-56B78A898F62}"/>
            </c:ext>
          </c:extLst>
        </c:ser>
        <c:dLbls>
          <c:dLblPos val="ctr"/>
          <c:showLegendKey val="0"/>
          <c:showVal val="1"/>
          <c:showCatName val="0"/>
          <c:showSerName val="0"/>
          <c:showPercent val="0"/>
          <c:showBubbleSize val="0"/>
        </c:dLbls>
        <c:gapWidth val="25"/>
        <c:overlap val="100"/>
        <c:axId val="419878639"/>
        <c:axId val="419880079"/>
      </c:barChart>
      <c:catAx>
        <c:axId val="4198786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9880079"/>
        <c:crosses val="autoZero"/>
        <c:auto val="1"/>
        <c:lblAlgn val="ctr"/>
        <c:lblOffset val="100"/>
        <c:noMultiLvlLbl val="0"/>
      </c:catAx>
      <c:valAx>
        <c:axId val="419880079"/>
        <c:scaling>
          <c:orientation val="minMax"/>
        </c:scaling>
        <c:delete val="1"/>
        <c:axPos val="l"/>
        <c:numFmt formatCode="0%" sourceLinked="1"/>
        <c:majorTickMark val="none"/>
        <c:minorTickMark val="none"/>
        <c:tickLblPos val="nextTo"/>
        <c:crossAx val="4198786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[07.sample-data-excel-portfolio-project.xlsx]pivots!Rep satisfaction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bg2">
                    <a:lumMod val="50000"/>
                  </a:schemeClr>
                </a:solidFill>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pivotFmt>
      <c:pivotFmt>
        <c:idx val="4"/>
        <c:spPr>
          <a:solidFill>
            <a:schemeClr val="bg2">
              <a:lumMod val="50000"/>
            </a:schemeClr>
          </a:solidFill>
          <a:ln>
            <a:noFill/>
          </a:ln>
          <a:effectLst/>
        </c:spPr>
      </c:pivotFmt>
      <c:pivotFmt>
        <c:idx val="5"/>
        <c:spPr>
          <a:solidFill>
            <a:schemeClr val="bg2">
              <a:lumMod val="50000"/>
            </a:schemeClr>
          </a:solidFill>
          <a:ln>
            <a:noFill/>
          </a:ln>
          <a:effectLst/>
        </c:spPr>
      </c:pivotFmt>
      <c:pivotFmt>
        <c:idx val="6"/>
        <c:spPr>
          <a:solidFill>
            <a:schemeClr val="bg2">
              <a:lumMod val="50000"/>
            </a:schemeClr>
          </a:solidFill>
          <a:ln>
            <a:noFill/>
          </a:ln>
          <a:effectLst/>
        </c:spPr>
      </c:pivotFmt>
    </c:pivotFmts>
    <c:plotArea>
      <c:layout/>
      <c:barChart>
        <c:barDir val="col"/>
        <c:grouping val="clustered"/>
        <c:varyColors val="0"/>
        <c:ser>
          <c:idx val="0"/>
          <c:order val="0"/>
          <c:tx>
            <c:strRef>
              <c:f>pivots!$C$89</c:f>
              <c:strCache>
                <c:ptCount val="1"/>
                <c:pt idx="0">
                  <c:v>Total</c:v>
                </c:pt>
              </c:strCache>
            </c:strRef>
          </c:tx>
          <c:spPr>
            <a:solidFill>
              <a:schemeClr val="bg2">
                <a:lumMod val="50000"/>
              </a:schemeClr>
            </a:solidFill>
            <a:ln>
              <a:noFill/>
            </a:ln>
            <a:effectLst/>
          </c:spPr>
          <c:invertIfNegative val="0"/>
          <c:cat>
            <c:strRef>
              <c:f>pivots!$B$90:$B$95</c:f>
              <c:strCache>
                <c:ptCount val="5"/>
                <c:pt idx="0">
                  <c:v>1</c:v>
                </c:pt>
                <c:pt idx="1">
                  <c:v>2</c:v>
                </c:pt>
                <c:pt idx="2">
                  <c:v>3</c:v>
                </c:pt>
                <c:pt idx="3">
                  <c:v>4</c:v>
                </c:pt>
                <c:pt idx="4">
                  <c:v>5</c:v>
                </c:pt>
              </c:strCache>
            </c:strRef>
          </c:cat>
          <c:val>
            <c:numRef>
              <c:f>pivots!$C$90:$C$95</c:f>
              <c:numCache>
                <c:formatCode>#,##0</c:formatCode>
                <c:ptCount val="5"/>
                <c:pt idx="0">
                  <c:v>3</c:v>
                </c:pt>
                <c:pt idx="1">
                  <c:v>10</c:v>
                </c:pt>
                <c:pt idx="2">
                  <c:v>41</c:v>
                </c:pt>
                <c:pt idx="3">
                  <c:v>70</c:v>
                </c:pt>
                <c:pt idx="4">
                  <c:v>62</c:v>
                </c:pt>
              </c:numCache>
            </c:numRef>
          </c:val>
          <c:extLst>
            <c:ext xmlns:c16="http://schemas.microsoft.com/office/drawing/2014/chart" uri="{C3380CC4-5D6E-409C-BE32-E72D297353CC}">
              <c16:uniqueId val="{00000000-A741-4FAC-AFEE-78DFFF0ABCCD}"/>
            </c:ext>
          </c:extLst>
        </c:ser>
        <c:dLbls>
          <c:showLegendKey val="0"/>
          <c:showVal val="0"/>
          <c:showCatName val="0"/>
          <c:showSerName val="0"/>
          <c:showPercent val="0"/>
          <c:showBubbleSize val="0"/>
        </c:dLbls>
        <c:gapWidth val="10"/>
        <c:overlap val="-27"/>
        <c:axId val="1520782143"/>
        <c:axId val="1520784543"/>
      </c:barChart>
      <c:catAx>
        <c:axId val="152078214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84543"/>
        <c:crosses val="autoZero"/>
        <c:auto val="1"/>
        <c:lblAlgn val="ctr"/>
        <c:lblOffset val="100"/>
        <c:noMultiLvlLbl val="0"/>
      </c:catAx>
      <c:valAx>
        <c:axId val="152078454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07821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8" Type="http://schemas.openxmlformats.org/officeDocument/2006/relationships/image" Target="../media/image20.svg"/><Relationship Id="rId13" Type="http://schemas.openxmlformats.org/officeDocument/2006/relationships/image" Target="../media/image25.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4.svg"/><Relationship Id="rId17" Type="http://schemas.openxmlformats.org/officeDocument/2006/relationships/image" Target="../media/image29.png"/><Relationship Id="rId2" Type="http://schemas.openxmlformats.org/officeDocument/2006/relationships/image" Target="../media/image14.svg"/><Relationship Id="rId16" Type="http://schemas.openxmlformats.org/officeDocument/2006/relationships/image" Target="../media/image28.png"/><Relationship Id="rId1" Type="http://schemas.openxmlformats.org/officeDocument/2006/relationships/image" Target="../media/image13.png"/><Relationship Id="rId6" Type="http://schemas.openxmlformats.org/officeDocument/2006/relationships/image" Target="../media/image18.svg"/><Relationship Id="rId11" Type="http://schemas.openxmlformats.org/officeDocument/2006/relationships/image" Target="../media/image23.png"/><Relationship Id="rId5" Type="http://schemas.openxmlformats.org/officeDocument/2006/relationships/image" Target="../media/image17.png"/><Relationship Id="rId15" Type="http://schemas.openxmlformats.org/officeDocument/2006/relationships/image" Target="../media/image27.png"/><Relationship Id="rId10" Type="http://schemas.openxmlformats.org/officeDocument/2006/relationships/image" Target="../media/image22.svg"/><Relationship Id="rId4" Type="http://schemas.openxmlformats.org/officeDocument/2006/relationships/image" Target="../media/image16.svg"/><Relationship Id="rId9" Type="http://schemas.openxmlformats.org/officeDocument/2006/relationships/image" Target="../media/image21.png"/><Relationship Id="rId14" Type="http://schemas.openxmlformats.org/officeDocument/2006/relationships/image" Target="../media/image26.png"/></Relationships>
</file>

<file path=xl/drawings/_rels/drawing3.xml.rels><?xml version="1.0" encoding="UTF-8" standalone="yes"?>
<Relationships xmlns="http://schemas.openxmlformats.org/package/2006/relationships"><Relationship Id="rId8" Type="http://schemas.openxmlformats.org/officeDocument/2006/relationships/image" Target="../media/image36.png"/><Relationship Id="rId13" Type="http://schemas.openxmlformats.org/officeDocument/2006/relationships/chart" Target="../charts/chart3.xml"/><Relationship Id="rId3" Type="http://schemas.openxmlformats.org/officeDocument/2006/relationships/image" Target="../media/image31.svg"/><Relationship Id="rId7" Type="http://schemas.openxmlformats.org/officeDocument/2006/relationships/image" Target="../media/image35.svg"/><Relationship Id="rId12" Type="http://schemas.openxmlformats.org/officeDocument/2006/relationships/chart" Target="../charts/chart2.xml"/><Relationship Id="rId2" Type="http://schemas.openxmlformats.org/officeDocument/2006/relationships/image" Target="../media/image30.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34.png"/><Relationship Id="rId11" Type="http://schemas.openxmlformats.org/officeDocument/2006/relationships/image" Target="../media/image39.svg"/><Relationship Id="rId5" Type="http://schemas.openxmlformats.org/officeDocument/2006/relationships/image" Target="../media/image33.svg"/><Relationship Id="rId15" Type="http://schemas.openxmlformats.org/officeDocument/2006/relationships/chart" Target="../charts/chart5.xml"/><Relationship Id="rId10" Type="http://schemas.openxmlformats.org/officeDocument/2006/relationships/image" Target="../media/image38.png"/><Relationship Id="rId4" Type="http://schemas.openxmlformats.org/officeDocument/2006/relationships/image" Target="../media/image32.png"/><Relationship Id="rId9" Type="http://schemas.openxmlformats.org/officeDocument/2006/relationships/image" Target="../media/image37.svg"/><Relationship Id="rId1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10</xdr:row>
      <xdr:rowOff>3063</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310927</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39757</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13</xdr:row>
      <xdr:rowOff>23894</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19</xdr:row>
      <xdr:rowOff>10855</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601980</xdr:colOff>
      <xdr:row>2</xdr:row>
      <xdr:rowOff>30480</xdr:rowOff>
    </xdr:from>
    <xdr:to>
      <xdr:col>2</xdr:col>
      <xdr:colOff>0</xdr:colOff>
      <xdr:row>3</xdr:row>
      <xdr:rowOff>594360</xdr:rowOff>
    </xdr:to>
    <xdr:pic>
      <xdr:nvPicPr>
        <xdr:cNvPr id="3" name="Graphic 2" descr="Hourglass Finished with solid fill">
          <a:extLst>
            <a:ext uri="{FF2B5EF4-FFF2-40B4-BE49-F238E27FC236}">
              <a16:creationId xmlns:a16="http://schemas.microsoft.com/office/drawing/2014/main" id="{93B42A8B-2FEA-866B-E1BD-EB68DC50D92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01980" y="396240"/>
          <a:ext cx="739140" cy="739140"/>
        </a:xfrm>
        <a:prstGeom prst="rect">
          <a:avLst/>
        </a:prstGeom>
      </xdr:spPr>
    </xdr:pic>
    <xdr:clientData/>
  </xdr:twoCellAnchor>
  <xdr:twoCellAnchor editAs="oneCell">
    <xdr:from>
      <xdr:col>0</xdr:col>
      <xdr:colOff>541020</xdr:colOff>
      <xdr:row>4</xdr:row>
      <xdr:rowOff>68580</xdr:rowOff>
    </xdr:from>
    <xdr:to>
      <xdr:col>1</xdr:col>
      <xdr:colOff>640080</xdr:colOff>
      <xdr:row>5</xdr:row>
      <xdr:rowOff>219262</xdr:rowOff>
    </xdr:to>
    <xdr:pic>
      <xdr:nvPicPr>
        <xdr:cNvPr id="5" name="Graphic 4" descr="Call center with solid fill">
          <a:extLst>
            <a:ext uri="{FF2B5EF4-FFF2-40B4-BE49-F238E27FC236}">
              <a16:creationId xmlns:a16="http://schemas.microsoft.com/office/drawing/2014/main" id="{E98D797B-807D-98C8-AE20-9905B064EDC0}"/>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41020" y="1295400"/>
          <a:ext cx="769620" cy="769620"/>
        </a:xfrm>
        <a:prstGeom prst="rect">
          <a:avLst/>
        </a:prstGeom>
      </xdr:spPr>
    </xdr:pic>
    <xdr:clientData/>
  </xdr:twoCellAnchor>
  <xdr:twoCellAnchor editAs="oneCell">
    <xdr:from>
      <xdr:col>0</xdr:col>
      <xdr:colOff>609600</xdr:colOff>
      <xdr:row>5</xdr:row>
      <xdr:rowOff>502920</xdr:rowOff>
    </xdr:from>
    <xdr:to>
      <xdr:col>1</xdr:col>
      <xdr:colOff>624840</xdr:colOff>
      <xdr:row>7</xdr:row>
      <xdr:rowOff>170217</xdr:rowOff>
    </xdr:to>
    <xdr:pic>
      <xdr:nvPicPr>
        <xdr:cNvPr id="7" name="Graphic 6" descr="Grinning face outline with solid fill">
          <a:extLst>
            <a:ext uri="{FF2B5EF4-FFF2-40B4-BE49-F238E27FC236}">
              <a16:creationId xmlns:a16="http://schemas.microsoft.com/office/drawing/2014/main" id="{0E4B5362-6DCA-9336-BFDD-DDC09DA8EC61}"/>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09600" y="2316480"/>
          <a:ext cx="685800" cy="685800"/>
        </a:xfrm>
        <a:prstGeom prst="rect">
          <a:avLst/>
        </a:prstGeom>
      </xdr:spPr>
    </xdr:pic>
    <xdr:clientData/>
  </xdr:twoCellAnchor>
  <xdr:twoCellAnchor editAs="oneCell">
    <xdr:from>
      <xdr:col>0</xdr:col>
      <xdr:colOff>548640</xdr:colOff>
      <xdr:row>7</xdr:row>
      <xdr:rowOff>38100</xdr:rowOff>
    </xdr:from>
    <xdr:to>
      <xdr:col>1</xdr:col>
      <xdr:colOff>472440</xdr:colOff>
      <xdr:row>8</xdr:row>
      <xdr:rowOff>145101</xdr:rowOff>
    </xdr:to>
    <xdr:pic>
      <xdr:nvPicPr>
        <xdr:cNvPr id="9" name="Graphic 8" descr="Receiver with solid fill">
          <a:extLst>
            <a:ext uri="{FF2B5EF4-FFF2-40B4-BE49-F238E27FC236}">
              <a16:creationId xmlns:a16="http://schemas.microsoft.com/office/drawing/2014/main" id="{BCB78572-DAC5-9E2B-F870-D545B4799595}"/>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48640" y="3101340"/>
          <a:ext cx="594360" cy="594360"/>
        </a:xfrm>
        <a:prstGeom prst="rect">
          <a:avLst/>
        </a:prstGeom>
      </xdr:spPr>
    </xdr:pic>
    <xdr:clientData/>
  </xdr:twoCellAnchor>
  <xdr:twoCellAnchor editAs="oneCell">
    <xdr:from>
      <xdr:col>0</xdr:col>
      <xdr:colOff>640080</xdr:colOff>
      <xdr:row>9</xdr:row>
      <xdr:rowOff>68580</xdr:rowOff>
    </xdr:from>
    <xdr:to>
      <xdr:col>1</xdr:col>
      <xdr:colOff>624840</xdr:colOff>
      <xdr:row>13</xdr:row>
      <xdr:rowOff>22859</xdr:rowOff>
    </xdr:to>
    <xdr:pic>
      <xdr:nvPicPr>
        <xdr:cNvPr id="11" name="Graphic 10" descr="Shopping cart with solid fill">
          <a:extLst>
            <a:ext uri="{FF2B5EF4-FFF2-40B4-BE49-F238E27FC236}">
              <a16:creationId xmlns:a16="http://schemas.microsoft.com/office/drawing/2014/main" id="{FBAE97B6-3673-81B4-521C-4EF5B2CEF92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40080" y="3855720"/>
          <a:ext cx="655320" cy="655320"/>
        </a:xfrm>
        <a:prstGeom prst="rect">
          <a:avLst/>
        </a:prstGeom>
      </xdr:spPr>
    </xdr:pic>
    <xdr:clientData/>
  </xdr:twoCellAnchor>
  <xdr:twoCellAnchor editAs="oneCell">
    <xdr:from>
      <xdr:col>0</xdr:col>
      <xdr:colOff>655320</xdr:colOff>
      <xdr:row>13</xdr:row>
      <xdr:rowOff>106680</xdr:rowOff>
    </xdr:from>
    <xdr:to>
      <xdr:col>1</xdr:col>
      <xdr:colOff>624840</xdr:colOff>
      <xdr:row>17</xdr:row>
      <xdr:rowOff>45720</xdr:rowOff>
    </xdr:to>
    <xdr:pic>
      <xdr:nvPicPr>
        <xdr:cNvPr id="13" name="Graphic 12" descr="Stars with solid fill">
          <a:extLst>
            <a:ext uri="{FF2B5EF4-FFF2-40B4-BE49-F238E27FC236}">
              <a16:creationId xmlns:a16="http://schemas.microsoft.com/office/drawing/2014/main" id="{5E5F6259-27B6-7870-26CC-DE5AD358D12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655320" y="4625340"/>
          <a:ext cx="640080" cy="640080"/>
        </a:xfrm>
        <a:prstGeom prst="rect">
          <a:avLst/>
        </a:prstGeom>
      </xdr:spPr>
    </xdr:pic>
    <xdr:clientData/>
  </xdr:twoCellAnchor>
  <xdr:twoCellAnchor>
    <xdr:from>
      <xdr:col>5</xdr:col>
      <xdr:colOff>25760</xdr:colOff>
      <xdr:row>3</xdr:row>
      <xdr:rowOff>42931</xdr:rowOff>
    </xdr:from>
    <xdr:to>
      <xdr:col>6</xdr:col>
      <xdr:colOff>118745</xdr:colOff>
      <xdr:row>3</xdr:row>
      <xdr:rowOff>598547</xdr:rowOff>
    </xdr:to>
    <xdr:pic>
      <xdr:nvPicPr>
        <xdr:cNvPr id="2" name="Picture 3" descr="Businessman counting five">
          <a:extLst>
            <a:ext uri="{FF2B5EF4-FFF2-40B4-BE49-F238E27FC236}">
              <a16:creationId xmlns:a16="http://schemas.microsoft.com/office/drawing/2014/main" id="{9DE80014-24D6-5A91-50E9-3BAB5A769877}"/>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28408" t="-58" r="17666" b="81865"/>
        <a:stretch>
          <a:fillRect/>
        </a:stretch>
      </xdr:blipFill>
      <xdr:spPr>
        <a:xfrm>
          <a:off x="3352802" y="558086"/>
          <a:ext cx="672535" cy="555616"/>
        </a:xfrm>
        <a:prstGeom prst="ellipse">
          <a:avLst/>
        </a:prstGeom>
      </xdr:spPr>
    </xdr:pic>
    <xdr:clientData/>
  </xdr:twoCellAnchor>
  <xdr:twoCellAnchor>
    <xdr:from>
      <xdr:col>5</xdr:col>
      <xdr:colOff>32197</xdr:colOff>
      <xdr:row>4</xdr:row>
      <xdr:rowOff>150254</xdr:rowOff>
    </xdr:from>
    <xdr:to>
      <xdr:col>5</xdr:col>
      <xdr:colOff>697605</xdr:colOff>
      <xdr:row>4</xdr:row>
      <xdr:rowOff>815662</xdr:rowOff>
    </xdr:to>
    <xdr:pic>
      <xdr:nvPicPr>
        <xdr:cNvPr id="8" name="Picture 7" descr="Businesswoman pointing to side">
          <a:extLst>
            <a:ext uri="{FF2B5EF4-FFF2-40B4-BE49-F238E27FC236}">
              <a16:creationId xmlns:a16="http://schemas.microsoft.com/office/drawing/2014/main" id="{34BF768A-7485-D53E-76BC-7F97A9256F9C}"/>
            </a:ext>
          </a:extLst>
        </xdr:cNvPr>
        <xdr:cNvPicPr>
          <a:picLocks noChangeAspect="1"/>
        </xdr:cNvPicPr>
      </xdr:nvPicPr>
      <xdr:blipFill rotWithShape="1">
        <a:blip xmlns:r="http://schemas.openxmlformats.org/officeDocument/2006/relationships" r:embed="rId14" cstate="print">
          <a:extLst>
            <a:ext uri="{28A0092B-C50C-407E-A947-70E740481C1C}">
              <a14:useLocalDpi xmlns:a14="http://schemas.microsoft.com/office/drawing/2010/main" val="0"/>
            </a:ext>
          </a:extLst>
        </a:blip>
        <a:srcRect l="39331" t="-214" r="-3610" b="68604"/>
        <a:stretch>
          <a:fillRect/>
        </a:stretch>
      </xdr:blipFill>
      <xdr:spPr>
        <a:xfrm>
          <a:off x="3359239" y="1545465"/>
          <a:ext cx="665408" cy="665408"/>
        </a:xfrm>
        <a:prstGeom prst="ellipse">
          <a:avLst/>
        </a:prstGeom>
      </xdr:spPr>
    </xdr:pic>
    <xdr:clientData/>
  </xdr:twoCellAnchor>
  <xdr:twoCellAnchor>
    <xdr:from>
      <xdr:col>5</xdr:col>
      <xdr:colOff>113100</xdr:colOff>
      <xdr:row>4</xdr:row>
      <xdr:rowOff>880058</xdr:rowOff>
    </xdr:from>
    <xdr:to>
      <xdr:col>5</xdr:col>
      <xdr:colOff>638545</xdr:colOff>
      <xdr:row>5</xdr:row>
      <xdr:rowOff>622480</xdr:rowOff>
    </xdr:to>
    <xdr:pic>
      <xdr:nvPicPr>
        <xdr:cNvPr id="12" name="Picture 11" descr="Young boy pointing to side">
          <a:extLst>
            <a:ext uri="{FF2B5EF4-FFF2-40B4-BE49-F238E27FC236}">
              <a16:creationId xmlns:a16="http://schemas.microsoft.com/office/drawing/2014/main" id="{B7711935-79DA-A032-4288-85EF2B74CAE1}"/>
            </a:ext>
          </a:extLst>
        </xdr:cNvPr>
        <xdr:cNvPicPr>
          <a:picLocks noChangeAspect="1"/>
        </xdr:cNvPicPr>
      </xdr:nvPicPr>
      <xdr:blipFill rotWithShape="1">
        <a:blip xmlns:r="http://schemas.openxmlformats.org/officeDocument/2006/relationships" r:embed="rId15" cstate="print">
          <a:extLst>
            <a:ext uri="{28A0092B-C50C-407E-A947-70E740481C1C}">
              <a14:useLocalDpi xmlns:a14="http://schemas.microsoft.com/office/drawing/2010/main" val="0"/>
            </a:ext>
          </a:extLst>
        </a:blip>
        <a:srcRect l="61389" t="214" r="2895" b="66944"/>
        <a:stretch>
          <a:fillRect/>
        </a:stretch>
      </xdr:blipFill>
      <xdr:spPr>
        <a:xfrm>
          <a:off x="3440142" y="2275269"/>
          <a:ext cx="525445" cy="654676"/>
        </a:xfrm>
        <a:prstGeom prst="ellipse">
          <a:avLst/>
        </a:prstGeom>
      </xdr:spPr>
    </xdr:pic>
    <xdr:clientData/>
  </xdr:twoCellAnchor>
  <xdr:twoCellAnchor>
    <xdr:from>
      <xdr:col>5</xdr:col>
      <xdr:colOff>53663</xdr:colOff>
      <xdr:row>5</xdr:row>
      <xdr:rowOff>617431</xdr:rowOff>
    </xdr:from>
    <xdr:to>
      <xdr:col>5</xdr:col>
      <xdr:colOff>665410</xdr:colOff>
      <xdr:row>6</xdr:row>
      <xdr:rowOff>595967</xdr:rowOff>
    </xdr:to>
    <xdr:pic>
      <xdr:nvPicPr>
        <xdr:cNvPr id="16" name="Picture 15" descr="Elderly woman frustrated">
          <a:extLst>
            <a:ext uri="{FF2B5EF4-FFF2-40B4-BE49-F238E27FC236}">
              <a16:creationId xmlns:a16="http://schemas.microsoft.com/office/drawing/2014/main" id="{408C420A-216A-48FB-BFE0-48382810051A}"/>
            </a:ext>
          </a:extLst>
        </xdr:cNvPr>
        <xdr:cNvPicPr>
          <a:picLocks noChangeAspect="1"/>
        </xdr:cNvPicPr>
      </xdr:nvPicPr>
      <xdr:blipFill rotWithShape="1">
        <a:blip xmlns:r="http://schemas.openxmlformats.org/officeDocument/2006/relationships" r:embed="rId16" cstate="print">
          <a:extLst>
            <a:ext uri="{28A0092B-C50C-407E-A947-70E740481C1C}">
              <a14:useLocalDpi xmlns:a14="http://schemas.microsoft.com/office/drawing/2010/main" val="0"/>
            </a:ext>
          </a:extLst>
        </a:blip>
        <a:srcRect l="14286" t="-2236" r="12105" b="72694"/>
        <a:stretch>
          <a:fillRect/>
        </a:stretch>
      </xdr:blipFill>
      <xdr:spPr>
        <a:xfrm>
          <a:off x="3380705" y="2924896"/>
          <a:ext cx="611747" cy="611747"/>
        </a:xfrm>
        <a:prstGeom prst="ellipse">
          <a:avLst/>
        </a:prstGeom>
      </xdr:spPr>
    </xdr:pic>
    <xdr:clientData/>
  </xdr:twoCellAnchor>
  <xdr:twoCellAnchor>
    <xdr:from>
      <xdr:col>5</xdr:col>
      <xdr:colOff>75127</xdr:colOff>
      <xdr:row>6</xdr:row>
      <xdr:rowOff>619431</xdr:rowOff>
    </xdr:from>
    <xdr:to>
      <xdr:col>5</xdr:col>
      <xdr:colOff>561132</xdr:colOff>
      <xdr:row>7</xdr:row>
      <xdr:rowOff>482957</xdr:rowOff>
    </xdr:to>
    <xdr:pic>
      <xdr:nvPicPr>
        <xdr:cNvPr id="24" name="Picture 23" descr="Customer service man talking happily">
          <a:extLst>
            <a:ext uri="{FF2B5EF4-FFF2-40B4-BE49-F238E27FC236}">
              <a16:creationId xmlns:a16="http://schemas.microsoft.com/office/drawing/2014/main" id="{C7EBDD3D-E403-1A58-AC6F-25BA558044D6}"/>
            </a:ext>
          </a:extLst>
        </xdr:cNvPr>
        <xdr:cNvPicPr>
          <a:picLocks noChangeAspect="1"/>
        </xdr:cNvPicPr>
      </xdr:nvPicPr>
      <xdr:blipFill rotWithShape="1">
        <a:blip xmlns:r="http://schemas.openxmlformats.org/officeDocument/2006/relationships" r:embed="rId17" cstate="print">
          <a:extLst>
            <a:ext uri="{28A0092B-C50C-407E-A947-70E740481C1C}">
              <a14:useLocalDpi xmlns:a14="http://schemas.microsoft.com/office/drawing/2010/main" val="0"/>
            </a:ext>
          </a:extLst>
        </a:blip>
        <a:srcRect l="35177" t="-4542" r="-1408" b="70212"/>
        <a:stretch>
          <a:fillRect/>
        </a:stretch>
      </xdr:blipFill>
      <xdr:spPr>
        <a:xfrm>
          <a:off x="3402169" y="3560107"/>
          <a:ext cx="486005" cy="486005"/>
        </a:xfrm>
        <a:prstGeom prst="ellipse">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254001</xdr:colOff>
      <xdr:row>17</xdr:row>
      <xdr:rowOff>76970</xdr:rowOff>
    </xdr:from>
    <xdr:to>
      <xdr:col>12</xdr:col>
      <xdr:colOff>38484</xdr:colOff>
      <xdr:row>27</xdr:row>
      <xdr:rowOff>69272</xdr:rowOff>
    </xdr:to>
    <mc:AlternateContent xmlns:mc="http://schemas.openxmlformats.org/markup-compatibility/2006" xmlns:a14="http://schemas.microsoft.com/office/drawing/2010/main">
      <mc:Choice Requires="a14">
        <xdr:graphicFrame macro="">
          <xdr:nvGraphicFramePr>
            <xdr:cNvPr id="28" name="Representative">
              <a:extLst>
                <a:ext uri="{FF2B5EF4-FFF2-40B4-BE49-F238E27FC236}">
                  <a16:creationId xmlns:a16="http://schemas.microsoft.com/office/drawing/2014/main" id="{64648BA0-41DE-400B-B00E-3A0728EA419E}"/>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5924885" y="3076844"/>
              <a:ext cx="1132020" cy="17569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269393</xdr:colOff>
      <xdr:row>17</xdr:row>
      <xdr:rowOff>15394</xdr:rowOff>
    </xdr:from>
    <xdr:to>
      <xdr:col>10</xdr:col>
      <xdr:colOff>261696</xdr:colOff>
      <xdr:row>32</xdr:row>
      <xdr:rowOff>23091</xdr:rowOff>
    </xdr:to>
    <xdr:sp macro="" textlink="">
      <xdr:nvSpPr>
        <xdr:cNvPr id="31" name="Rectangle 30">
          <a:extLst>
            <a:ext uri="{FF2B5EF4-FFF2-40B4-BE49-F238E27FC236}">
              <a16:creationId xmlns:a16="http://schemas.microsoft.com/office/drawing/2014/main" id="{9BE3BB93-FA86-5085-5A79-E616844202C3}"/>
            </a:ext>
          </a:extLst>
        </xdr:cNvPr>
        <xdr:cNvSpPr/>
      </xdr:nvSpPr>
      <xdr:spPr>
        <a:xfrm>
          <a:off x="1893454" y="3024909"/>
          <a:ext cx="4010121" cy="2663152"/>
        </a:xfrm>
        <a:prstGeom prst="rect">
          <a:avLst/>
        </a:prstGeom>
        <a:solidFill>
          <a:schemeClr val="bg1"/>
        </a:solidFill>
        <a:ln w="3175">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177030</xdr:colOff>
      <xdr:row>4</xdr:row>
      <xdr:rowOff>107758</xdr:rowOff>
    </xdr:from>
    <xdr:to>
      <xdr:col>12</xdr:col>
      <xdr:colOff>384849</xdr:colOff>
      <xdr:row>13</xdr:row>
      <xdr:rowOff>53878</xdr:rowOff>
    </xdr:to>
    <xdr:graphicFrame macro="">
      <xdr:nvGraphicFramePr>
        <xdr:cNvPr id="32" name="Chart 31">
          <a:extLst>
            <a:ext uri="{FF2B5EF4-FFF2-40B4-BE49-F238E27FC236}">
              <a16:creationId xmlns:a16="http://schemas.microsoft.com/office/drawing/2014/main" id="{1292C03A-88FD-4415-92BB-98F36E83C5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138545</xdr:colOff>
      <xdr:row>3</xdr:row>
      <xdr:rowOff>30789</xdr:rowOff>
    </xdr:from>
    <xdr:to>
      <xdr:col>3</xdr:col>
      <xdr:colOff>246302</xdr:colOff>
      <xdr:row>6</xdr:row>
      <xdr:rowOff>107759</xdr:rowOff>
    </xdr:to>
    <xdr:sp macro="" textlink="pivots!B3">
      <xdr:nvSpPr>
        <xdr:cNvPr id="2" name="Rectangle 1">
          <a:extLst>
            <a:ext uri="{FF2B5EF4-FFF2-40B4-BE49-F238E27FC236}">
              <a16:creationId xmlns:a16="http://schemas.microsoft.com/office/drawing/2014/main" id="{4FD120D9-8BE3-D498-E19C-342F33885C8A}"/>
            </a:ext>
          </a:extLst>
        </xdr:cNvPr>
        <xdr:cNvSpPr/>
      </xdr:nvSpPr>
      <xdr:spPr>
        <a:xfrm>
          <a:off x="346363" y="561880"/>
          <a:ext cx="1069878" cy="608061"/>
        </a:xfrm>
        <a:prstGeom prst="rect">
          <a:avLst/>
        </a:prstGeom>
        <a:solidFill>
          <a:schemeClr val="accent6">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97F30A72-04E4-46B4-AB65-DD58EBAC93F9}" type="TxLink">
            <a:rPr lang="en-US" sz="1800" b="0" i="0" u="none" strike="noStrike">
              <a:solidFill>
                <a:schemeClr val="bg1"/>
              </a:solidFill>
              <a:latin typeface="Tw Cen MT" panose="020B0602020104020603" pitchFamily="34" charset="0"/>
            </a:rPr>
            <a:pPr algn="ctr"/>
            <a:t>1,000</a:t>
          </a:fld>
          <a:endParaRPr lang="en-IN" sz="1800">
            <a:solidFill>
              <a:schemeClr val="bg1"/>
            </a:solidFill>
            <a:latin typeface="Tw Cen MT" panose="020B0602020104020603" pitchFamily="34" charset="0"/>
          </a:endParaRPr>
        </a:p>
      </xdr:txBody>
    </xdr:sp>
    <xdr:clientData/>
  </xdr:twoCellAnchor>
  <xdr:twoCellAnchor>
    <xdr:from>
      <xdr:col>2</xdr:col>
      <xdr:colOff>300182</xdr:colOff>
      <xdr:row>3</xdr:row>
      <xdr:rowOff>23091</xdr:rowOff>
    </xdr:from>
    <xdr:to>
      <xdr:col>3</xdr:col>
      <xdr:colOff>115454</xdr:colOff>
      <xdr:row>4</xdr:row>
      <xdr:rowOff>23091</xdr:rowOff>
    </xdr:to>
    <xdr:sp macro="" textlink="">
      <xdr:nvSpPr>
        <xdr:cNvPr id="3" name="TextBox 2">
          <a:extLst>
            <a:ext uri="{FF2B5EF4-FFF2-40B4-BE49-F238E27FC236}">
              <a16:creationId xmlns:a16="http://schemas.microsoft.com/office/drawing/2014/main" id="{66EB9964-19D3-B5EE-901B-4B476E2EBA8C}"/>
            </a:ext>
          </a:extLst>
        </xdr:cNvPr>
        <xdr:cNvSpPr txBox="1"/>
      </xdr:nvSpPr>
      <xdr:spPr>
        <a:xfrm>
          <a:off x="685030" y="554182"/>
          <a:ext cx="484909" cy="17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lumMod val="85000"/>
                </a:schemeClr>
              </a:solidFill>
            </a:rPr>
            <a:t>calls</a:t>
          </a:r>
        </a:p>
        <a:p>
          <a:endParaRPr lang="en-IN" sz="1000">
            <a:solidFill>
              <a:schemeClr val="bg1">
                <a:lumMod val="85000"/>
              </a:schemeClr>
            </a:solidFill>
          </a:endParaRPr>
        </a:p>
      </xdr:txBody>
    </xdr:sp>
    <xdr:clientData/>
  </xdr:twoCellAnchor>
  <xdr:twoCellAnchor editAs="oneCell">
    <xdr:from>
      <xdr:col>2</xdr:col>
      <xdr:colOff>215515</xdr:colOff>
      <xdr:row>3</xdr:row>
      <xdr:rowOff>69272</xdr:rowOff>
    </xdr:from>
    <xdr:to>
      <xdr:col>2</xdr:col>
      <xdr:colOff>338666</xdr:colOff>
      <xdr:row>4</xdr:row>
      <xdr:rowOff>15393</xdr:rowOff>
    </xdr:to>
    <xdr:pic>
      <xdr:nvPicPr>
        <xdr:cNvPr id="5" name="Graphic 4" descr="Receiver with solid fill">
          <a:extLst>
            <a:ext uri="{FF2B5EF4-FFF2-40B4-BE49-F238E27FC236}">
              <a16:creationId xmlns:a16="http://schemas.microsoft.com/office/drawing/2014/main" id="{34E7BB72-5E63-4C68-A291-1ADCA99AD850}"/>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00363" y="600363"/>
          <a:ext cx="123151" cy="123151"/>
        </a:xfrm>
        <a:prstGeom prst="rect">
          <a:avLst/>
        </a:prstGeom>
      </xdr:spPr>
    </xdr:pic>
    <xdr:clientData/>
  </xdr:twoCellAnchor>
  <xdr:oneCellAnchor>
    <xdr:from>
      <xdr:col>2</xdr:col>
      <xdr:colOff>384849</xdr:colOff>
      <xdr:row>5</xdr:row>
      <xdr:rowOff>146242</xdr:rowOff>
    </xdr:from>
    <xdr:ext cx="184731" cy="258019"/>
    <xdr:sp macro="" textlink="">
      <xdr:nvSpPr>
        <xdr:cNvPr id="6" name="TextBox 5">
          <a:extLst>
            <a:ext uri="{FF2B5EF4-FFF2-40B4-BE49-F238E27FC236}">
              <a16:creationId xmlns:a16="http://schemas.microsoft.com/office/drawing/2014/main" id="{8E0AE93F-3D4D-94DA-0174-5F0494696510}"/>
            </a:ext>
          </a:extLst>
        </xdr:cNvPr>
        <xdr:cNvSpPr txBox="1"/>
      </xdr:nvSpPr>
      <xdr:spPr>
        <a:xfrm>
          <a:off x="769697" y="1031394"/>
          <a:ext cx="184731" cy="258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169334</xdr:colOff>
      <xdr:row>5</xdr:row>
      <xdr:rowOff>46181</xdr:rowOff>
    </xdr:from>
    <xdr:to>
      <xdr:col>3</xdr:col>
      <xdr:colOff>0</xdr:colOff>
      <xdr:row>6</xdr:row>
      <xdr:rowOff>69273</xdr:rowOff>
    </xdr:to>
    <xdr:sp macro="" textlink="pivots!B9">
      <xdr:nvSpPr>
        <xdr:cNvPr id="7" name="TextBox 6">
          <a:extLst>
            <a:ext uri="{FF2B5EF4-FFF2-40B4-BE49-F238E27FC236}">
              <a16:creationId xmlns:a16="http://schemas.microsoft.com/office/drawing/2014/main" id="{AC607750-CBC3-75D8-FAB2-595CABE5AA94}"/>
            </a:ext>
          </a:extLst>
        </xdr:cNvPr>
        <xdr:cNvSpPr txBox="1"/>
      </xdr:nvSpPr>
      <xdr:spPr>
        <a:xfrm rot="10800000" flipV="1">
          <a:off x="554182" y="931333"/>
          <a:ext cx="615757" cy="200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643F4A3-C3F8-4FCC-9C4D-EE8748B32DD2}" type="TxLink">
            <a:rPr lang="en-US" sz="1100" b="0" i="0" u="none" strike="noStrike">
              <a:solidFill>
                <a:schemeClr val="accent6">
                  <a:lumMod val="60000"/>
                  <a:lumOff val="40000"/>
                </a:schemeClr>
              </a:solidFill>
              <a:latin typeface="Rockwell"/>
            </a:rPr>
            <a:pPr algn="ctr"/>
            <a:t>186</a:t>
          </a:fld>
          <a:endParaRPr lang="en-IN" sz="1100">
            <a:solidFill>
              <a:schemeClr val="accent6">
                <a:lumMod val="60000"/>
                <a:lumOff val="40000"/>
              </a:schemeClr>
            </a:solidFill>
          </a:endParaRPr>
        </a:p>
      </xdr:txBody>
    </xdr:sp>
    <xdr:clientData/>
  </xdr:twoCellAnchor>
  <xdr:twoCellAnchor>
    <xdr:from>
      <xdr:col>2</xdr:col>
      <xdr:colOff>0</xdr:colOff>
      <xdr:row>10</xdr:row>
      <xdr:rowOff>1</xdr:rowOff>
    </xdr:from>
    <xdr:to>
      <xdr:col>3</xdr:col>
      <xdr:colOff>284787</xdr:colOff>
      <xdr:row>13</xdr:row>
      <xdr:rowOff>76971</xdr:rowOff>
    </xdr:to>
    <xdr:sp macro="" textlink="pivots!C3">
      <xdr:nvSpPr>
        <xdr:cNvPr id="8" name="Rectangle 7">
          <a:extLst>
            <a:ext uri="{FF2B5EF4-FFF2-40B4-BE49-F238E27FC236}">
              <a16:creationId xmlns:a16="http://schemas.microsoft.com/office/drawing/2014/main" id="{916218A4-69DC-4328-BCC1-3BE299F75B0C}"/>
            </a:ext>
          </a:extLst>
        </xdr:cNvPr>
        <xdr:cNvSpPr/>
      </xdr:nvSpPr>
      <xdr:spPr>
        <a:xfrm>
          <a:off x="384848" y="1770304"/>
          <a:ext cx="1069878" cy="608061"/>
        </a:xfrm>
        <a:prstGeom prst="rect">
          <a:avLst/>
        </a:prstGeom>
        <a:solidFill>
          <a:schemeClr val="accent6">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F52C1479-10F7-4DA4-9EAA-5529227817F4}" type="TxLink">
            <a:rPr lang="en-US" sz="1800" b="0" i="0" u="none" strike="noStrike">
              <a:solidFill>
                <a:schemeClr val="bg1"/>
              </a:solidFill>
              <a:latin typeface="Tw Cen MT" panose="020B0602020104020603" pitchFamily="34" charset="0"/>
              <a:ea typeface="+mn-ea"/>
              <a:cs typeface="+mn-cs"/>
            </a:rPr>
            <a:pPr marL="0" indent="0" algn="ctr"/>
            <a:t>$96,623</a:t>
          </a:fld>
          <a:endParaRPr lang="en-IN" sz="1800" b="0" i="0" u="none" strike="noStrike">
            <a:solidFill>
              <a:schemeClr val="bg1"/>
            </a:solidFill>
            <a:latin typeface="Tw Cen MT" panose="020B0602020104020603" pitchFamily="34" charset="0"/>
            <a:ea typeface="+mn-ea"/>
            <a:cs typeface="+mn-cs"/>
          </a:endParaRPr>
        </a:p>
      </xdr:txBody>
    </xdr:sp>
    <xdr:clientData/>
  </xdr:twoCellAnchor>
  <xdr:twoCellAnchor>
    <xdr:from>
      <xdr:col>2</xdr:col>
      <xdr:colOff>300182</xdr:colOff>
      <xdr:row>10</xdr:row>
      <xdr:rowOff>23090</xdr:rowOff>
    </xdr:from>
    <xdr:to>
      <xdr:col>3</xdr:col>
      <xdr:colOff>177030</xdr:colOff>
      <xdr:row>11</xdr:row>
      <xdr:rowOff>61575</xdr:rowOff>
    </xdr:to>
    <xdr:sp macro="" textlink="">
      <xdr:nvSpPr>
        <xdr:cNvPr id="9" name="TextBox 8">
          <a:extLst>
            <a:ext uri="{FF2B5EF4-FFF2-40B4-BE49-F238E27FC236}">
              <a16:creationId xmlns:a16="http://schemas.microsoft.com/office/drawing/2014/main" id="{90A16FB2-FF5B-47D1-8B71-05C4D852F5E3}"/>
            </a:ext>
          </a:extLst>
        </xdr:cNvPr>
        <xdr:cNvSpPr txBox="1"/>
      </xdr:nvSpPr>
      <xdr:spPr>
        <a:xfrm>
          <a:off x="685030" y="1793393"/>
          <a:ext cx="661939" cy="2155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000">
              <a:solidFill>
                <a:schemeClr val="bg1">
                  <a:lumMod val="85000"/>
                </a:schemeClr>
              </a:solidFill>
              <a:latin typeface="+mn-lt"/>
              <a:ea typeface="+mn-ea"/>
              <a:cs typeface="+mn-cs"/>
            </a:rPr>
            <a:t>Amount</a:t>
          </a:r>
        </a:p>
        <a:p>
          <a:endParaRPr lang="en-IN" sz="1000">
            <a:solidFill>
              <a:schemeClr val="bg1">
                <a:lumMod val="85000"/>
              </a:schemeClr>
            </a:solidFill>
          </a:endParaRPr>
        </a:p>
        <a:p>
          <a:endParaRPr lang="en-IN" sz="1000">
            <a:solidFill>
              <a:schemeClr val="bg1">
                <a:lumMod val="85000"/>
              </a:schemeClr>
            </a:solidFill>
          </a:endParaRPr>
        </a:p>
      </xdr:txBody>
    </xdr:sp>
    <xdr:clientData/>
  </xdr:twoCellAnchor>
  <xdr:twoCellAnchor editAs="oneCell">
    <xdr:from>
      <xdr:col>2</xdr:col>
      <xdr:colOff>169334</xdr:colOff>
      <xdr:row>10</xdr:row>
      <xdr:rowOff>69272</xdr:rowOff>
    </xdr:from>
    <xdr:to>
      <xdr:col>2</xdr:col>
      <xdr:colOff>315576</xdr:colOff>
      <xdr:row>11</xdr:row>
      <xdr:rowOff>38484</xdr:rowOff>
    </xdr:to>
    <xdr:pic>
      <xdr:nvPicPr>
        <xdr:cNvPr id="10" name="Graphic 9">
          <a:extLst>
            <a:ext uri="{FF2B5EF4-FFF2-40B4-BE49-F238E27FC236}">
              <a16:creationId xmlns:a16="http://schemas.microsoft.com/office/drawing/2014/main" id="{DDCF6077-3926-4147-94C9-ECEBB709915C}"/>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a:off x="554182" y="1839575"/>
          <a:ext cx="146242" cy="146242"/>
        </a:xfrm>
        <a:prstGeom prst="rect">
          <a:avLst/>
        </a:prstGeom>
      </xdr:spPr>
    </xdr:pic>
    <xdr:clientData/>
  </xdr:twoCellAnchor>
  <xdr:oneCellAnchor>
    <xdr:from>
      <xdr:col>2</xdr:col>
      <xdr:colOff>423334</xdr:colOff>
      <xdr:row>12</xdr:row>
      <xdr:rowOff>123151</xdr:rowOff>
    </xdr:from>
    <xdr:ext cx="184731" cy="258019"/>
    <xdr:sp macro="" textlink="">
      <xdr:nvSpPr>
        <xdr:cNvPr id="11" name="TextBox 10">
          <a:extLst>
            <a:ext uri="{FF2B5EF4-FFF2-40B4-BE49-F238E27FC236}">
              <a16:creationId xmlns:a16="http://schemas.microsoft.com/office/drawing/2014/main" id="{0DAABA87-39BC-4184-9221-CDEEFEE5FCFD}"/>
            </a:ext>
          </a:extLst>
        </xdr:cNvPr>
        <xdr:cNvSpPr txBox="1"/>
      </xdr:nvSpPr>
      <xdr:spPr>
        <a:xfrm>
          <a:off x="808182" y="2247515"/>
          <a:ext cx="184731" cy="258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207819</xdr:colOff>
      <xdr:row>12</xdr:row>
      <xdr:rowOff>23090</xdr:rowOff>
    </xdr:from>
    <xdr:to>
      <xdr:col>3</xdr:col>
      <xdr:colOff>38485</xdr:colOff>
      <xdr:row>13</xdr:row>
      <xdr:rowOff>46182</xdr:rowOff>
    </xdr:to>
    <xdr:sp macro="" textlink="pivots!C9">
      <xdr:nvSpPr>
        <xdr:cNvPr id="12" name="TextBox 11">
          <a:extLst>
            <a:ext uri="{FF2B5EF4-FFF2-40B4-BE49-F238E27FC236}">
              <a16:creationId xmlns:a16="http://schemas.microsoft.com/office/drawing/2014/main" id="{25A10890-4A8C-4699-B462-114E6ECDFC89}"/>
            </a:ext>
          </a:extLst>
        </xdr:cNvPr>
        <xdr:cNvSpPr txBox="1"/>
      </xdr:nvSpPr>
      <xdr:spPr>
        <a:xfrm rot="10800000" flipV="1">
          <a:off x="592667" y="2147454"/>
          <a:ext cx="615757" cy="200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1AFB9A5A-6371-409F-9416-537E8AEBE9B5}" type="TxLink">
            <a:rPr lang="en-US" sz="1100" b="0" i="0" u="none" strike="noStrike">
              <a:solidFill>
                <a:schemeClr val="accent6">
                  <a:lumMod val="60000"/>
                  <a:lumOff val="40000"/>
                </a:schemeClr>
              </a:solidFill>
              <a:latin typeface="Rockwell"/>
              <a:ea typeface="+mn-ea"/>
              <a:cs typeface="+mn-cs"/>
            </a:rPr>
            <a:pPr marL="0" indent="0" algn="ctr"/>
            <a:t>$16,651</a:t>
          </a:fld>
          <a:endParaRPr lang="en-IN" sz="1100" b="0" i="0" u="none" strike="noStrike">
            <a:solidFill>
              <a:schemeClr val="accent6">
                <a:lumMod val="60000"/>
                <a:lumOff val="40000"/>
              </a:schemeClr>
            </a:solidFill>
            <a:latin typeface="Rockwell"/>
            <a:ea typeface="+mn-ea"/>
            <a:cs typeface="+mn-cs"/>
          </a:endParaRPr>
        </a:p>
      </xdr:txBody>
    </xdr:sp>
    <xdr:clientData/>
  </xdr:twoCellAnchor>
  <xdr:twoCellAnchor>
    <xdr:from>
      <xdr:col>2</xdr:col>
      <xdr:colOff>30787</xdr:colOff>
      <xdr:row>17</xdr:row>
      <xdr:rowOff>15395</xdr:rowOff>
    </xdr:from>
    <xdr:to>
      <xdr:col>3</xdr:col>
      <xdr:colOff>315574</xdr:colOff>
      <xdr:row>20</xdr:row>
      <xdr:rowOff>92365</xdr:rowOff>
    </xdr:to>
    <xdr:sp macro="" textlink="pivots!D3">
      <xdr:nvSpPr>
        <xdr:cNvPr id="13" name="Rectangle 12">
          <a:extLst>
            <a:ext uri="{FF2B5EF4-FFF2-40B4-BE49-F238E27FC236}">
              <a16:creationId xmlns:a16="http://schemas.microsoft.com/office/drawing/2014/main" id="{1E6D98C2-807B-4907-A348-98C651D806BB}"/>
            </a:ext>
          </a:extLst>
        </xdr:cNvPr>
        <xdr:cNvSpPr/>
      </xdr:nvSpPr>
      <xdr:spPr>
        <a:xfrm>
          <a:off x="415635" y="3024910"/>
          <a:ext cx="1069878" cy="608061"/>
        </a:xfrm>
        <a:prstGeom prst="rect">
          <a:avLst/>
        </a:prstGeom>
        <a:solidFill>
          <a:schemeClr val="accent6">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5D77A9F-A2CA-4BFA-B3CC-43F2CBAC9E3A}" type="TxLink">
            <a:rPr lang="en-US" sz="1800" b="0" i="0" u="none" strike="noStrike">
              <a:solidFill>
                <a:schemeClr val="bg1"/>
              </a:solidFill>
              <a:latin typeface="Tw Cen MT" panose="020B0602020104020603" pitchFamily="34" charset="0"/>
              <a:ea typeface="+mn-ea"/>
              <a:cs typeface="+mn-cs"/>
            </a:rPr>
            <a:pPr marL="0" indent="0" algn="ctr"/>
            <a:t>89,850</a:t>
          </a:fld>
          <a:endParaRPr lang="en-IN" sz="1800" b="0" i="0" u="none" strike="noStrike">
            <a:solidFill>
              <a:schemeClr val="bg1"/>
            </a:solidFill>
            <a:latin typeface="Tw Cen MT" panose="020B0602020104020603" pitchFamily="34" charset="0"/>
            <a:ea typeface="+mn-ea"/>
            <a:cs typeface="+mn-cs"/>
          </a:endParaRPr>
        </a:p>
      </xdr:txBody>
    </xdr:sp>
    <xdr:clientData/>
  </xdr:twoCellAnchor>
  <xdr:twoCellAnchor>
    <xdr:from>
      <xdr:col>2</xdr:col>
      <xdr:colOff>254000</xdr:colOff>
      <xdr:row>16</xdr:row>
      <xdr:rowOff>169333</xdr:rowOff>
    </xdr:from>
    <xdr:to>
      <xdr:col>3</xdr:col>
      <xdr:colOff>215516</xdr:colOff>
      <xdr:row>17</xdr:row>
      <xdr:rowOff>169333</xdr:rowOff>
    </xdr:to>
    <xdr:sp macro="" textlink="">
      <xdr:nvSpPr>
        <xdr:cNvPr id="14" name="TextBox 13">
          <a:extLst>
            <a:ext uri="{FF2B5EF4-FFF2-40B4-BE49-F238E27FC236}">
              <a16:creationId xmlns:a16="http://schemas.microsoft.com/office/drawing/2014/main" id="{65EA5715-C71A-4822-AEBB-83CDA84A7068}"/>
            </a:ext>
          </a:extLst>
        </xdr:cNvPr>
        <xdr:cNvSpPr txBox="1"/>
      </xdr:nvSpPr>
      <xdr:spPr>
        <a:xfrm>
          <a:off x="638848" y="3001818"/>
          <a:ext cx="746607" cy="1770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solidFill>
                <a:schemeClr val="bg1">
                  <a:lumMod val="85000"/>
                </a:schemeClr>
              </a:solidFill>
              <a:latin typeface="+mn-lt"/>
              <a:ea typeface="+mn-ea"/>
              <a:cs typeface="+mn-cs"/>
            </a:rPr>
            <a:t>Duration</a:t>
          </a:r>
        </a:p>
        <a:p>
          <a:pPr algn="ctr"/>
          <a:endParaRPr lang="en-IN" sz="1000">
            <a:solidFill>
              <a:schemeClr val="bg1">
                <a:lumMod val="85000"/>
              </a:schemeClr>
            </a:solidFill>
          </a:endParaRPr>
        </a:p>
        <a:p>
          <a:pPr algn="ctr"/>
          <a:endParaRPr lang="en-IN" sz="1000">
            <a:solidFill>
              <a:schemeClr val="bg1">
                <a:lumMod val="85000"/>
              </a:schemeClr>
            </a:solidFill>
          </a:endParaRPr>
        </a:p>
      </xdr:txBody>
    </xdr:sp>
    <xdr:clientData/>
  </xdr:twoCellAnchor>
  <xdr:twoCellAnchor editAs="oneCell">
    <xdr:from>
      <xdr:col>2</xdr:col>
      <xdr:colOff>169334</xdr:colOff>
      <xdr:row>17</xdr:row>
      <xdr:rowOff>38484</xdr:rowOff>
    </xdr:from>
    <xdr:to>
      <xdr:col>2</xdr:col>
      <xdr:colOff>346365</xdr:colOff>
      <xdr:row>18</xdr:row>
      <xdr:rowOff>38485</xdr:rowOff>
    </xdr:to>
    <xdr:pic>
      <xdr:nvPicPr>
        <xdr:cNvPr id="15" name="Graphic 14">
          <a:extLst>
            <a:ext uri="{FF2B5EF4-FFF2-40B4-BE49-F238E27FC236}">
              <a16:creationId xmlns:a16="http://schemas.microsoft.com/office/drawing/2014/main" id="{A0958BEF-582F-4E48-81CF-DBD46FF59CD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a:off x="554182" y="3047999"/>
          <a:ext cx="177031" cy="177031"/>
        </a:xfrm>
        <a:prstGeom prst="rect">
          <a:avLst/>
        </a:prstGeom>
      </xdr:spPr>
    </xdr:pic>
    <xdr:clientData/>
  </xdr:twoCellAnchor>
  <xdr:oneCellAnchor>
    <xdr:from>
      <xdr:col>2</xdr:col>
      <xdr:colOff>423334</xdr:colOff>
      <xdr:row>19</xdr:row>
      <xdr:rowOff>123151</xdr:rowOff>
    </xdr:from>
    <xdr:ext cx="184731" cy="258019"/>
    <xdr:sp macro="" textlink="">
      <xdr:nvSpPr>
        <xdr:cNvPr id="16" name="TextBox 15">
          <a:extLst>
            <a:ext uri="{FF2B5EF4-FFF2-40B4-BE49-F238E27FC236}">
              <a16:creationId xmlns:a16="http://schemas.microsoft.com/office/drawing/2014/main" id="{E78FD167-8462-4088-9CAD-9757EE510CED}"/>
            </a:ext>
          </a:extLst>
        </xdr:cNvPr>
        <xdr:cNvSpPr txBox="1"/>
      </xdr:nvSpPr>
      <xdr:spPr>
        <a:xfrm>
          <a:off x="808182" y="3486727"/>
          <a:ext cx="184731" cy="258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207819</xdr:colOff>
      <xdr:row>19</xdr:row>
      <xdr:rowOff>23090</xdr:rowOff>
    </xdr:from>
    <xdr:to>
      <xdr:col>3</xdr:col>
      <xdr:colOff>38485</xdr:colOff>
      <xdr:row>20</xdr:row>
      <xdr:rowOff>46182</xdr:rowOff>
    </xdr:to>
    <xdr:sp macro="" textlink="pivots!D9">
      <xdr:nvSpPr>
        <xdr:cNvPr id="17" name="TextBox 16">
          <a:extLst>
            <a:ext uri="{FF2B5EF4-FFF2-40B4-BE49-F238E27FC236}">
              <a16:creationId xmlns:a16="http://schemas.microsoft.com/office/drawing/2014/main" id="{5DD501EE-3954-4219-9E04-9791BDF11ED4}"/>
            </a:ext>
          </a:extLst>
        </xdr:cNvPr>
        <xdr:cNvSpPr txBox="1"/>
      </xdr:nvSpPr>
      <xdr:spPr>
        <a:xfrm rot="10800000" flipV="1">
          <a:off x="592667" y="3386666"/>
          <a:ext cx="615757" cy="200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D7BA3F2-FA9D-455A-8775-A3334746A303}" type="TxLink">
            <a:rPr lang="en-US" sz="1100" b="0" i="0" u="none" strike="noStrike">
              <a:solidFill>
                <a:schemeClr val="accent6">
                  <a:lumMod val="60000"/>
                  <a:lumOff val="40000"/>
                </a:schemeClr>
              </a:solidFill>
              <a:latin typeface="Rockwell"/>
              <a:ea typeface="+mn-ea"/>
              <a:cs typeface="+mn-cs"/>
            </a:rPr>
            <a:pPr marL="0" indent="0" algn="ctr"/>
            <a:t>17,807</a:t>
          </a:fld>
          <a:endParaRPr lang="en-IN" sz="1100" b="0" i="0" u="none" strike="noStrike">
            <a:solidFill>
              <a:schemeClr val="accent6">
                <a:lumMod val="60000"/>
                <a:lumOff val="40000"/>
              </a:schemeClr>
            </a:solidFill>
            <a:latin typeface="Rockwell"/>
            <a:ea typeface="+mn-ea"/>
            <a:cs typeface="+mn-cs"/>
          </a:endParaRPr>
        </a:p>
      </xdr:txBody>
    </xdr:sp>
    <xdr:clientData/>
  </xdr:twoCellAnchor>
  <xdr:twoCellAnchor>
    <xdr:from>
      <xdr:col>1</xdr:col>
      <xdr:colOff>169333</xdr:colOff>
      <xdr:row>24</xdr:row>
      <xdr:rowOff>46183</xdr:rowOff>
    </xdr:from>
    <xdr:to>
      <xdr:col>3</xdr:col>
      <xdr:colOff>277090</xdr:colOff>
      <xdr:row>27</xdr:row>
      <xdr:rowOff>123153</xdr:rowOff>
    </xdr:to>
    <xdr:sp macro="" textlink="pivots!E3">
      <xdr:nvSpPr>
        <xdr:cNvPr id="18" name="Rectangle 17">
          <a:extLst>
            <a:ext uri="{FF2B5EF4-FFF2-40B4-BE49-F238E27FC236}">
              <a16:creationId xmlns:a16="http://schemas.microsoft.com/office/drawing/2014/main" id="{60A42CB5-1034-4561-AB79-5659967AE0D3}"/>
            </a:ext>
          </a:extLst>
        </xdr:cNvPr>
        <xdr:cNvSpPr/>
      </xdr:nvSpPr>
      <xdr:spPr>
        <a:xfrm>
          <a:off x="377151" y="4294910"/>
          <a:ext cx="1069878" cy="608061"/>
        </a:xfrm>
        <a:prstGeom prst="rect">
          <a:avLst/>
        </a:prstGeom>
        <a:solidFill>
          <a:schemeClr val="accent6">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A8930DF-CF7F-442B-939A-9AE7FCDC8374}" type="TxLink">
            <a:rPr lang="en-US" sz="1800" b="0" i="0" u="none" strike="noStrike">
              <a:solidFill>
                <a:schemeClr val="bg1"/>
              </a:solidFill>
              <a:latin typeface="Tw Cen MT" panose="020B0602020104020603" pitchFamily="34" charset="0"/>
              <a:ea typeface="+mn-ea"/>
              <a:cs typeface="+mn-cs"/>
            </a:rPr>
            <a:pPr marL="0" indent="0" algn="ctr"/>
            <a:t>4</a:t>
          </a:fld>
          <a:endParaRPr lang="en-IN" sz="1800" b="0" i="0" u="none" strike="noStrike">
            <a:solidFill>
              <a:schemeClr val="bg1"/>
            </a:solidFill>
            <a:latin typeface="Tw Cen MT" panose="020B0602020104020603" pitchFamily="34" charset="0"/>
            <a:ea typeface="+mn-ea"/>
            <a:cs typeface="+mn-cs"/>
          </a:endParaRPr>
        </a:p>
      </xdr:txBody>
    </xdr:sp>
    <xdr:clientData/>
  </xdr:twoCellAnchor>
  <xdr:twoCellAnchor>
    <xdr:from>
      <xdr:col>2</xdr:col>
      <xdr:colOff>200123</xdr:colOff>
      <xdr:row>23</xdr:row>
      <xdr:rowOff>177029</xdr:rowOff>
    </xdr:from>
    <xdr:to>
      <xdr:col>3</xdr:col>
      <xdr:colOff>246304</xdr:colOff>
      <xdr:row>25</xdr:row>
      <xdr:rowOff>30787</xdr:rowOff>
    </xdr:to>
    <xdr:sp macro="" textlink="">
      <xdr:nvSpPr>
        <xdr:cNvPr id="19" name="TextBox 18">
          <a:extLst>
            <a:ext uri="{FF2B5EF4-FFF2-40B4-BE49-F238E27FC236}">
              <a16:creationId xmlns:a16="http://schemas.microsoft.com/office/drawing/2014/main" id="{6245C056-A05A-432A-9120-1D3D4E2F94DF}"/>
            </a:ext>
          </a:extLst>
        </xdr:cNvPr>
        <xdr:cNvSpPr txBox="1"/>
      </xdr:nvSpPr>
      <xdr:spPr>
        <a:xfrm>
          <a:off x="584971" y="4248726"/>
          <a:ext cx="831272" cy="207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solidFill>
                <a:schemeClr val="bg1">
                  <a:lumMod val="85000"/>
                </a:schemeClr>
              </a:solidFill>
            </a:rPr>
            <a:t>Avg</a:t>
          </a:r>
          <a:r>
            <a:rPr lang="en-IN" sz="1000" baseline="0">
              <a:solidFill>
                <a:schemeClr val="bg1">
                  <a:lumMod val="85000"/>
                </a:schemeClr>
              </a:solidFill>
            </a:rPr>
            <a:t> </a:t>
          </a:r>
          <a:r>
            <a:rPr lang="en-IN" sz="1000">
              <a:solidFill>
                <a:schemeClr val="bg1">
                  <a:lumMod val="85000"/>
                </a:schemeClr>
              </a:solidFill>
              <a:latin typeface="+mn-lt"/>
              <a:ea typeface="+mn-ea"/>
              <a:cs typeface="+mn-cs"/>
            </a:rPr>
            <a:t>Rating</a:t>
          </a:r>
        </a:p>
        <a:p>
          <a:pPr algn="ctr"/>
          <a:endParaRPr lang="en-IN" sz="1000">
            <a:solidFill>
              <a:schemeClr val="bg1">
                <a:lumMod val="85000"/>
              </a:schemeClr>
            </a:solidFill>
          </a:endParaRPr>
        </a:p>
      </xdr:txBody>
    </xdr:sp>
    <xdr:clientData/>
  </xdr:twoCellAnchor>
  <xdr:twoCellAnchor editAs="oneCell">
    <xdr:from>
      <xdr:col>2</xdr:col>
      <xdr:colOff>123152</xdr:colOff>
      <xdr:row>24</xdr:row>
      <xdr:rowOff>53878</xdr:rowOff>
    </xdr:from>
    <xdr:to>
      <xdr:col>2</xdr:col>
      <xdr:colOff>269395</xdr:colOff>
      <xdr:row>25</xdr:row>
      <xdr:rowOff>23090</xdr:rowOff>
    </xdr:to>
    <xdr:pic>
      <xdr:nvPicPr>
        <xdr:cNvPr id="20" name="Graphic 19">
          <a:extLst>
            <a:ext uri="{FF2B5EF4-FFF2-40B4-BE49-F238E27FC236}">
              <a16:creationId xmlns:a16="http://schemas.microsoft.com/office/drawing/2014/main" id="{BA5C5897-C676-427F-9084-2048472450AA}"/>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508000" y="4302605"/>
          <a:ext cx="146243" cy="146243"/>
        </a:xfrm>
        <a:prstGeom prst="rect">
          <a:avLst/>
        </a:prstGeom>
      </xdr:spPr>
    </xdr:pic>
    <xdr:clientData/>
  </xdr:twoCellAnchor>
  <xdr:oneCellAnchor>
    <xdr:from>
      <xdr:col>2</xdr:col>
      <xdr:colOff>423334</xdr:colOff>
      <xdr:row>26</xdr:row>
      <xdr:rowOff>123151</xdr:rowOff>
    </xdr:from>
    <xdr:ext cx="184731" cy="258019"/>
    <xdr:sp macro="" textlink="">
      <xdr:nvSpPr>
        <xdr:cNvPr id="21" name="TextBox 20">
          <a:extLst>
            <a:ext uri="{FF2B5EF4-FFF2-40B4-BE49-F238E27FC236}">
              <a16:creationId xmlns:a16="http://schemas.microsoft.com/office/drawing/2014/main" id="{A4771C9C-284F-48EA-A44B-5DA949E38AFA}"/>
            </a:ext>
          </a:extLst>
        </xdr:cNvPr>
        <xdr:cNvSpPr txBox="1"/>
      </xdr:nvSpPr>
      <xdr:spPr>
        <a:xfrm>
          <a:off x="808182" y="4725939"/>
          <a:ext cx="184731" cy="258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207819</xdr:colOff>
      <xdr:row>26</xdr:row>
      <xdr:rowOff>23090</xdr:rowOff>
    </xdr:from>
    <xdr:to>
      <xdr:col>3</xdr:col>
      <xdr:colOff>38485</xdr:colOff>
      <xdr:row>27</xdr:row>
      <xdr:rowOff>46182</xdr:rowOff>
    </xdr:to>
    <xdr:sp macro="" textlink="pivots!E9">
      <xdr:nvSpPr>
        <xdr:cNvPr id="22" name="TextBox 21">
          <a:extLst>
            <a:ext uri="{FF2B5EF4-FFF2-40B4-BE49-F238E27FC236}">
              <a16:creationId xmlns:a16="http://schemas.microsoft.com/office/drawing/2014/main" id="{860D0FEE-6A44-4769-9150-8BE3C3574F98}"/>
            </a:ext>
          </a:extLst>
        </xdr:cNvPr>
        <xdr:cNvSpPr txBox="1"/>
      </xdr:nvSpPr>
      <xdr:spPr>
        <a:xfrm rot="10800000" flipV="1">
          <a:off x="592667" y="4625878"/>
          <a:ext cx="615757" cy="200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AC5A234-0220-44FE-B84E-8EDC19F89BFD}" type="TxLink">
            <a:rPr lang="en-US" sz="1100" b="0" i="0" u="none" strike="noStrike">
              <a:solidFill>
                <a:schemeClr val="accent6">
                  <a:lumMod val="60000"/>
                  <a:lumOff val="40000"/>
                </a:schemeClr>
              </a:solidFill>
              <a:latin typeface="Rockwell"/>
              <a:ea typeface="+mn-ea"/>
              <a:cs typeface="+mn-cs"/>
            </a:rPr>
            <a:pPr marL="0" indent="0" algn="ctr"/>
            <a:t>4</a:t>
          </a:fld>
          <a:endParaRPr lang="en-IN" sz="1100" b="0" i="0" u="none" strike="noStrike">
            <a:solidFill>
              <a:schemeClr val="accent6">
                <a:lumMod val="60000"/>
                <a:lumOff val="40000"/>
              </a:schemeClr>
            </a:solidFill>
            <a:latin typeface="Rockwell"/>
            <a:ea typeface="+mn-ea"/>
            <a:cs typeface="+mn-cs"/>
          </a:endParaRPr>
        </a:p>
      </xdr:txBody>
    </xdr:sp>
    <xdr:clientData/>
  </xdr:twoCellAnchor>
  <xdr:twoCellAnchor>
    <xdr:from>
      <xdr:col>2</xdr:col>
      <xdr:colOff>23091</xdr:colOff>
      <xdr:row>32</xdr:row>
      <xdr:rowOff>23092</xdr:rowOff>
    </xdr:from>
    <xdr:to>
      <xdr:col>3</xdr:col>
      <xdr:colOff>307878</xdr:colOff>
      <xdr:row>35</xdr:row>
      <xdr:rowOff>100062</xdr:rowOff>
    </xdr:to>
    <xdr:sp macro="" textlink="pivots!F3">
      <xdr:nvSpPr>
        <xdr:cNvPr id="23" name="Rectangle 22">
          <a:extLst>
            <a:ext uri="{FF2B5EF4-FFF2-40B4-BE49-F238E27FC236}">
              <a16:creationId xmlns:a16="http://schemas.microsoft.com/office/drawing/2014/main" id="{5D199098-24BE-459C-92CF-78362AA94841}"/>
            </a:ext>
          </a:extLst>
        </xdr:cNvPr>
        <xdr:cNvSpPr/>
      </xdr:nvSpPr>
      <xdr:spPr>
        <a:xfrm>
          <a:off x="407939" y="5688062"/>
          <a:ext cx="1069878" cy="608061"/>
        </a:xfrm>
        <a:prstGeom prst="rect">
          <a:avLst/>
        </a:prstGeom>
        <a:solidFill>
          <a:schemeClr val="accent6">
            <a:lumMod val="75000"/>
          </a:schemeClr>
        </a:solidFill>
        <a:ln>
          <a:noFill/>
        </a:ln>
        <a:effectLst>
          <a:outerShdw blurRad="254000" dist="127000" dir="2700000" algn="tl"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9D2F483-6A31-4E34-8094-6A3C0E56E9F3}" type="TxLink">
            <a:rPr lang="en-US" sz="1800" b="0" i="0" u="none" strike="noStrike">
              <a:solidFill>
                <a:schemeClr val="bg1"/>
              </a:solidFill>
              <a:latin typeface="Tw Cen MT" panose="020B0602020104020603" pitchFamily="34" charset="0"/>
              <a:ea typeface="+mn-ea"/>
              <a:cs typeface="+mn-cs"/>
            </a:rPr>
            <a:pPr marL="0" indent="0" algn="ctr"/>
            <a:t>307</a:t>
          </a:fld>
          <a:endParaRPr lang="en-IN" sz="1800" b="0" i="0" u="none" strike="noStrike">
            <a:solidFill>
              <a:schemeClr val="bg1"/>
            </a:solidFill>
            <a:latin typeface="Tw Cen MT" panose="020B0602020104020603" pitchFamily="34" charset="0"/>
            <a:ea typeface="+mn-ea"/>
            <a:cs typeface="+mn-cs"/>
          </a:endParaRPr>
        </a:p>
      </xdr:txBody>
    </xdr:sp>
    <xdr:clientData/>
  </xdr:twoCellAnchor>
  <xdr:twoCellAnchor>
    <xdr:from>
      <xdr:col>2</xdr:col>
      <xdr:colOff>23092</xdr:colOff>
      <xdr:row>31</xdr:row>
      <xdr:rowOff>161635</xdr:rowOff>
    </xdr:from>
    <xdr:to>
      <xdr:col>3</xdr:col>
      <xdr:colOff>477212</xdr:colOff>
      <xdr:row>33</xdr:row>
      <xdr:rowOff>15393</xdr:rowOff>
    </xdr:to>
    <xdr:sp macro="" textlink="">
      <xdr:nvSpPr>
        <xdr:cNvPr id="24" name="TextBox 23">
          <a:extLst>
            <a:ext uri="{FF2B5EF4-FFF2-40B4-BE49-F238E27FC236}">
              <a16:creationId xmlns:a16="http://schemas.microsoft.com/office/drawing/2014/main" id="{B1D01EF7-2B3A-4F82-961F-B2D8A8CE3CC3}"/>
            </a:ext>
          </a:extLst>
        </xdr:cNvPr>
        <xdr:cNvSpPr txBox="1"/>
      </xdr:nvSpPr>
      <xdr:spPr>
        <a:xfrm>
          <a:off x="407940" y="5649574"/>
          <a:ext cx="1239211" cy="2078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00">
              <a:solidFill>
                <a:schemeClr val="bg1">
                  <a:lumMod val="85000"/>
                </a:schemeClr>
              </a:solidFill>
            </a:rPr>
            <a:t>Happy</a:t>
          </a:r>
          <a:r>
            <a:rPr lang="en-IN" sz="1000" baseline="0">
              <a:solidFill>
                <a:schemeClr val="bg1">
                  <a:lumMod val="85000"/>
                </a:schemeClr>
              </a:solidFill>
            </a:rPr>
            <a:t> Callers</a:t>
          </a:r>
          <a:endParaRPr lang="en-IN" sz="1000">
            <a:solidFill>
              <a:schemeClr val="bg1">
                <a:lumMod val="85000"/>
              </a:schemeClr>
            </a:solidFill>
          </a:endParaRPr>
        </a:p>
        <a:p>
          <a:pPr algn="ctr"/>
          <a:endParaRPr lang="en-IN" sz="1000">
            <a:solidFill>
              <a:schemeClr val="bg1">
                <a:lumMod val="85000"/>
              </a:schemeClr>
            </a:solidFill>
          </a:endParaRPr>
        </a:p>
      </xdr:txBody>
    </xdr:sp>
    <xdr:clientData/>
  </xdr:twoCellAnchor>
  <xdr:twoCellAnchor editAs="oneCell">
    <xdr:from>
      <xdr:col>2</xdr:col>
      <xdr:colOff>15394</xdr:colOff>
      <xdr:row>32</xdr:row>
      <xdr:rowOff>15393</xdr:rowOff>
    </xdr:from>
    <xdr:to>
      <xdr:col>2</xdr:col>
      <xdr:colOff>200121</xdr:colOff>
      <xdr:row>33</xdr:row>
      <xdr:rowOff>23090</xdr:rowOff>
    </xdr:to>
    <xdr:pic>
      <xdr:nvPicPr>
        <xdr:cNvPr id="25" name="Graphic 24">
          <a:extLst>
            <a:ext uri="{FF2B5EF4-FFF2-40B4-BE49-F238E27FC236}">
              <a16:creationId xmlns:a16="http://schemas.microsoft.com/office/drawing/2014/main" id="{4DA7EF46-EEDD-4293-AF2C-AF5C2C296B3C}"/>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rcRect/>
        <a:stretch/>
      </xdr:blipFill>
      <xdr:spPr>
        <a:xfrm>
          <a:off x="400242" y="5680363"/>
          <a:ext cx="184727" cy="184727"/>
        </a:xfrm>
        <a:prstGeom prst="rect">
          <a:avLst/>
        </a:prstGeom>
      </xdr:spPr>
    </xdr:pic>
    <xdr:clientData/>
  </xdr:twoCellAnchor>
  <xdr:oneCellAnchor>
    <xdr:from>
      <xdr:col>2</xdr:col>
      <xdr:colOff>423334</xdr:colOff>
      <xdr:row>34</xdr:row>
      <xdr:rowOff>123152</xdr:rowOff>
    </xdr:from>
    <xdr:ext cx="184731" cy="258019"/>
    <xdr:sp macro="" textlink="">
      <xdr:nvSpPr>
        <xdr:cNvPr id="26" name="TextBox 25">
          <a:extLst>
            <a:ext uri="{FF2B5EF4-FFF2-40B4-BE49-F238E27FC236}">
              <a16:creationId xmlns:a16="http://schemas.microsoft.com/office/drawing/2014/main" id="{18367765-7084-4D68-9458-9AD3BD82B258}"/>
            </a:ext>
          </a:extLst>
        </xdr:cNvPr>
        <xdr:cNvSpPr txBox="1"/>
      </xdr:nvSpPr>
      <xdr:spPr>
        <a:xfrm>
          <a:off x="808182" y="6142182"/>
          <a:ext cx="184731" cy="2580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2</xdr:col>
      <xdr:colOff>207819</xdr:colOff>
      <xdr:row>34</xdr:row>
      <xdr:rowOff>23091</xdr:rowOff>
    </xdr:from>
    <xdr:to>
      <xdr:col>3</xdr:col>
      <xdr:colOff>38485</xdr:colOff>
      <xdr:row>35</xdr:row>
      <xdr:rowOff>46182</xdr:rowOff>
    </xdr:to>
    <xdr:sp macro="" textlink="pivots!F9">
      <xdr:nvSpPr>
        <xdr:cNvPr id="27" name="TextBox 26">
          <a:extLst>
            <a:ext uri="{FF2B5EF4-FFF2-40B4-BE49-F238E27FC236}">
              <a16:creationId xmlns:a16="http://schemas.microsoft.com/office/drawing/2014/main" id="{085BC892-0172-49F2-8B39-CD6822E36568}"/>
            </a:ext>
          </a:extLst>
        </xdr:cNvPr>
        <xdr:cNvSpPr txBox="1"/>
      </xdr:nvSpPr>
      <xdr:spPr>
        <a:xfrm rot="10800000" flipV="1">
          <a:off x="592667" y="6042121"/>
          <a:ext cx="615757" cy="2001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4C385E8-42A7-40E1-A4C0-B10F4C74EE74}" type="TxLink">
            <a:rPr lang="en-US" sz="1100" b="0" i="0" u="none" strike="noStrike">
              <a:solidFill>
                <a:schemeClr val="accent6">
                  <a:lumMod val="60000"/>
                  <a:lumOff val="40000"/>
                </a:schemeClr>
              </a:solidFill>
              <a:latin typeface="Rockwell"/>
              <a:ea typeface="+mn-ea"/>
              <a:cs typeface="+mn-cs"/>
            </a:rPr>
            <a:pPr marL="0" indent="0" algn="ctr"/>
            <a:t>62</a:t>
          </a:fld>
          <a:endParaRPr lang="en-IN" sz="1100" b="0" i="0" u="none" strike="noStrike">
            <a:solidFill>
              <a:schemeClr val="accent6">
                <a:lumMod val="60000"/>
                <a:lumOff val="40000"/>
              </a:schemeClr>
            </a:solidFill>
            <a:latin typeface="Rockwell"/>
            <a:ea typeface="+mn-ea"/>
            <a:cs typeface="+mn-cs"/>
          </a:endParaRPr>
        </a:p>
      </xdr:txBody>
    </xdr:sp>
    <xdr:clientData/>
  </xdr:twoCellAnchor>
  <xdr:twoCellAnchor>
    <xdr:from>
      <xdr:col>4</xdr:col>
      <xdr:colOff>30786</xdr:colOff>
      <xdr:row>3</xdr:row>
      <xdr:rowOff>23090</xdr:rowOff>
    </xdr:from>
    <xdr:to>
      <xdr:col>10</xdr:col>
      <xdr:colOff>184727</xdr:colOff>
      <xdr:row>14</xdr:row>
      <xdr:rowOff>30788</xdr:rowOff>
    </xdr:to>
    <xdr:graphicFrame macro="">
      <xdr:nvGraphicFramePr>
        <xdr:cNvPr id="30" name="Chart 29">
          <a:extLst>
            <a:ext uri="{FF2B5EF4-FFF2-40B4-BE49-F238E27FC236}">
              <a16:creationId xmlns:a16="http://schemas.microsoft.com/office/drawing/2014/main" id="{DD9A7029-4213-40DE-BFD1-EAC3B2CB9FC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265314</xdr:colOff>
      <xdr:row>17</xdr:row>
      <xdr:rowOff>7697</xdr:rowOff>
    </xdr:from>
    <xdr:to>
      <xdr:col>7</xdr:col>
      <xdr:colOff>407939</xdr:colOff>
      <xdr:row>32</xdr:row>
      <xdr:rowOff>51721</xdr:rowOff>
    </xdr:to>
    <xdr:graphicFrame macro="">
      <xdr:nvGraphicFramePr>
        <xdr:cNvPr id="4" name="Chart 3">
          <a:extLst>
            <a:ext uri="{FF2B5EF4-FFF2-40B4-BE49-F238E27FC236}">
              <a16:creationId xmlns:a16="http://schemas.microsoft.com/office/drawing/2014/main" id="{E9299181-958F-4F44-A582-56F18CB28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407939</xdr:colOff>
      <xdr:row>17</xdr:row>
      <xdr:rowOff>7697</xdr:rowOff>
    </xdr:from>
    <xdr:to>
      <xdr:col>10</xdr:col>
      <xdr:colOff>246303</xdr:colOff>
      <xdr:row>32</xdr:row>
      <xdr:rowOff>46182</xdr:rowOff>
    </xdr:to>
    <xdr:graphicFrame macro="">
      <xdr:nvGraphicFramePr>
        <xdr:cNvPr id="29" name="Chart 28">
          <a:extLst>
            <a:ext uri="{FF2B5EF4-FFF2-40B4-BE49-F238E27FC236}">
              <a16:creationId xmlns:a16="http://schemas.microsoft.com/office/drawing/2014/main" id="{58B6AFC5-28CA-4D38-9CA0-777B2FE94B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50961</xdr:colOff>
      <xdr:row>3</xdr:row>
      <xdr:rowOff>16043</xdr:rowOff>
    </xdr:from>
    <xdr:to>
      <xdr:col>15</xdr:col>
      <xdr:colOff>625642</xdr:colOff>
      <xdr:row>13</xdr:row>
      <xdr:rowOff>170952</xdr:rowOff>
    </xdr:to>
    <xdr:graphicFrame macro="">
      <xdr:nvGraphicFramePr>
        <xdr:cNvPr id="33" name="Chart 32">
          <a:extLst>
            <a:ext uri="{FF2B5EF4-FFF2-40B4-BE49-F238E27FC236}">
              <a16:creationId xmlns:a16="http://schemas.microsoft.com/office/drawing/2014/main" id="{AB2ADDF9-D8D2-41DA-A966-619DEB0628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638523</xdr:colOff>
      <xdr:row>3</xdr:row>
      <xdr:rowOff>0</xdr:rowOff>
    </xdr:from>
    <xdr:to>
      <xdr:col>19</xdr:col>
      <xdr:colOff>423011</xdr:colOff>
      <xdr:row>14</xdr:row>
      <xdr:rowOff>9884</xdr:rowOff>
    </xdr:to>
    <xdr:graphicFrame macro="">
      <xdr:nvGraphicFramePr>
        <xdr:cNvPr id="34" name="Chart 33">
          <a:extLst>
            <a:ext uri="{FF2B5EF4-FFF2-40B4-BE49-F238E27FC236}">
              <a16:creationId xmlns:a16="http://schemas.microsoft.com/office/drawing/2014/main" id="{4C733EBD-7834-408B-9A94-6BA0A0E30E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I NIKHILA" refreshedDate="46096.86261261574" backgroundQuery="1" createdVersion="8" refreshedVersion="8" minRefreshableVersion="3" recordCount="0" supportSubquery="1" supportAdvancedDrill="1" xr:uid="{8A581A0B-6752-404A-BCFB-BF6E2F20F027}">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I NIKHILA" refreshedDate="46097.853244444443" backgroundQuery="1" createdVersion="8" refreshedVersion="8" minRefreshableVersion="3" recordCount="0" supportSubquery="1" supportAdvancedDrill="1" xr:uid="{543326F5-D89D-4237-869B-EF3E1F9C38EB}">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I NIKHILA" refreshedDate="46110.872927662036" backgroundQuery="1" createdVersion="8" refreshedVersion="8" minRefreshableVersion="3" recordCount="0" supportSubquery="1" supportAdvancedDrill="1" xr:uid="{5021B2D2-94EA-4A53-A037-90B45C499C53}">
  <cacheSource type="external" connectionId="1"/>
  <cacheFields count="3">
    <cacheField name="[customers].[City].[City]" caption="City" numFmtId="0" hierarchy="15" level="1">
      <sharedItems count="3">
        <s v="Cincinnati"/>
        <s v="Cleveland"/>
        <s v="Columbus"/>
      </sharedItems>
    </cacheField>
    <cacheField name="[customers].[Gedner].[Gedner]" caption="Gedner" numFmtId="0" hierarchy="13" level="1">
      <sharedItems count="2">
        <s v="Female"/>
        <s v="Male"/>
      </sharedItems>
    </cacheField>
    <cacheField name="[Measures].[call count]" caption="call count" numFmtId="0" hierarchy="17"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I NIKHILA" refreshedDate="46110.902438310186" backgroundQuery="1" createdVersion="8" refreshedVersion="8" minRefreshableVersion="3" recordCount="0" supportSubquery="1" supportAdvancedDrill="1" xr:uid="{93AB0A99-3BBC-4210-87F7-AAF79AEB7449}">
  <cacheSource type="external" connectionId="1"/>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I NIKHILA" refreshedDate="46238.404280439812" backgroundQuery="1" createdVersion="8" refreshedVersion="8" minRefreshableVersion="3" recordCount="0" supportSubquery="1" supportAdvancedDrill="1" xr:uid="{A8B0DF42-0B94-4173-92AD-617AC01AE45F}">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calls]" caption="5*calls" numFmtId="0" hierarchy="21"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calls]" caption="5*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I NIKHILA" refreshedDate="46238.404283333337" backgroundQuery="1" createdVersion="8" refreshedVersion="8" minRefreshableVersion="3" recordCount="0" supportSubquery="1" supportAdvancedDrill="1" xr:uid="{B7EC1154-4295-4F96-8EBF-3A3863F6D56A}">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2T00:00:00" maxDate="2023-01-31T00:00:00" count="15">
        <d v="2023-01-02T00:00:00"/>
        <d v="2023-01-04T00:00:00"/>
        <d v="2023-01-05T00:00:00"/>
        <d v="2023-01-08T00:00:00"/>
        <d v="2023-01-10T00:00:00"/>
        <d v="2023-01-12T00:00:00"/>
        <d v="2023-01-18T00:00:00"/>
        <d v="2023-01-19T00:00:00"/>
        <d v="2023-01-20T00:00:00"/>
        <d v="2023-01-21T00:00:00"/>
        <d v="2023-01-22T00:00:00"/>
        <d v="2023-01-24T00:00:00"/>
        <d v="2023-01-27T00:00:00"/>
        <d v="2023-01-28T00:00:00"/>
        <d v="2023-01-30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5" level="32767">
      <extLst>
        <ext xmlns:x14="http://schemas.microsoft.com/office/spreadsheetml/2009/9/main" uri="{63CAB8AC-B538-458d-9737-405883B0398D}">
          <x14:cacheField ignore="1"/>
        </ext>
      </extLst>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I NIKHILA" refreshedDate="46238.404284490738" backgroundQuery="1" createdVersion="8" refreshedVersion="8" minRefreshableVersion="3" recordCount="0" supportSubquery="1" supportAdvancedDrill="1" xr:uid="{2E9A2933-9545-4828-AD65-15FFC823BC25}">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2"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I NIKHILA" refreshedDate="46238.404289351849" backgroundQuery="1" createdVersion="8" refreshedVersion="8" minRefreshableVersion="3" recordCount="0" supportSubquery="1" supportAdvancedDrill="1" xr:uid="{2769F9CC-7D48-45CC-81B9-A23946B6196B}">
  <cacheSource type="external" connectionId="1"/>
  <cacheFields count="1">
    <cacheField name="[calls].[Representative].[Representative]" caption="Representative" numFmtId="0" hierarchy="3" level="1">
      <sharedItems count="1">
        <s v="R04"/>
      </sharedItems>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I NIKHILA" refreshedDate="46238.404292361112" backgroundQuery="1" createdVersion="8" refreshedVersion="8" minRefreshableVersion="3" recordCount="0" supportSubquery="1" supportAdvancedDrill="1" xr:uid="{C90EBB94-768D-4FFE-8254-25431A80A4D0}">
  <cacheSource type="external" connectionId="1"/>
  <cacheFields count="3">
    <cacheField name="[Measures].[call count]" caption="call count" numFmtId="0" hierarchy="17" level="32767"/>
    <cacheField name="[calls].[Rating rounded].[Rating rounded]" caption="Rating rounded"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calls].[Rating rounded].&amp;[1]"/>
            <x15:cachedUniqueName index="1" name="[calls].[Rating rounded].&amp;[2]"/>
            <x15:cachedUniqueName index="2" name="[calls].[Rating rounded].&amp;[3]"/>
            <x15:cachedUniqueName index="3" name="[calls].[Rating rounded].&amp;[4]"/>
            <x15:cachedUniqueName index="4" name="[calls].[Rating rounded].&amp;[5]"/>
          </x15:cachedUniqueNames>
        </ext>
      </extLst>
    </cacheField>
    <cacheField name="[calls].[Representative].[Representative]" caption="Representative" numFmtId="0" hierarchy="3" level="1">
      <sharedItems containsSemiMixedTypes="0" containsNonDate="0" containsString="0"/>
    </cacheField>
  </cacheFields>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1"/>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EELI NIKHILA" refreshedDate="46096.862605208335" backgroundQuery="1" createdVersion="3" refreshedVersion="8" minRefreshableVersion="3" recordCount="0" supportSubquery="1" supportAdvancedDrill="1" xr:uid="{136B2357-9705-4C15-8D29-1C618808F3FE}">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calls]" caption="5*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200840308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14E860-0A7F-4B95-A7D1-DDCADBC267F9}" name="summary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2:F3"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B4392EA-368C-49F9-BAA2-1F1BA5D81543}"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B77:E82"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fld="2" subtotal="count" baseField="0" baseItem="0"/>
  </dataFields>
  <chartFormats count="2">
    <chartFormat chart="4" format="4" series="1">
      <pivotArea type="data" outline="0" fieldPosition="0">
        <references count="2">
          <reference field="4294967294" count="1" selected="0">
            <x v="0"/>
          </reference>
          <reference field="1" count="1" selected="0">
            <x v="0"/>
          </reference>
        </references>
      </pivotArea>
    </chartFormat>
    <chartFormat chart="4" format="5" series="1">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AF9863D-2027-4EC5-BD82-F5DB0C03C9FD}"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53:D59"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5">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B7A29B7-CB74-4EFE-82B0-002227372228}" name="Rep satisfaction" cacheId="24" applyNumberFormats="0" applyBorderFormats="0" applyFontFormats="0" applyPatternFormats="0" applyAlignmentFormats="0" applyWidthHeightFormats="1" dataCaption="Values" updatedVersion="8" minRefreshableVersion="3" useAutoFormatting="1" subtotalHiddenItems="1" itemPrintTitles="1" createdVersion="8" indent="0" showEmptyRow="1" showEmptyCol="1" outline="1" outlineData="1" multipleFieldFilters="0" chartFormat="9">
  <location ref="B89:C95" firstHeaderRow="1" firstDataRow="1"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fld="0" subtotal="count" baseField="0" baseItem="0"/>
  </dataFields>
  <chartFormats count="6">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1" count="1" selected="0">
            <x v="4"/>
          </reference>
        </references>
      </pivotArea>
    </chartFormat>
    <chartFormat chart="8" format="4">
      <pivotArea type="data" outline="0" fieldPosition="0">
        <references count="2">
          <reference field="4294967294" count="1" selected="0">
            <x v="0"/>
          </reference>
          <reference field="1" count="1" selected="0">
            <x v="3"/>
          </reference>
        </references>
      </pivotArea>
    </chartFormat>
    <chartFormat chart="8" format="5">
      <pivotArea type="data" outline="0" fieldPosition="0">
        <references count="2">
          <reference field="4294967294" count="1" selected="0">
            <x v="0"/>
          </reference>
          <reference field="1" count="1" selected="0">
            <x v="2"/>
          </reference>
        </references>
      </pivotArea>
    </chartFormat>
    <chartFormat chart="8" format="6">
      <pivotArea type="data" outline="0" fieldPosition="0">
        <references count="2">
          <reference field="4294967294" count="1" selected="0">
            <x v="0"/>
          </reference>
          <reference field="1" count="1" selected="0">
            <x v="1"/>
          </reference>
        </references>
      </pivotArea>
    </chartFormat>
  </chartFormat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966B54B-6587-4149-9D2E-519A43FCA5B9}" name="Rep amount" cacheId="3" applyNumberFormats="0" applyBorderFormats="0" applyFontFormats="0" applyPatternFormats="0" applyAlignmentFormats="0" applyWidthHeightFormats="1" dataCaption="Values" updatedVersion="8" minRefreshableVersion="3" useAutoFormatting="1" subtotalHiddenItems="1" itemPrintTitles="1" createdVersion="8" indent="0" showEmptyRow="1" showEmptyCol="1" outline="1" outlineData="1" multipleFieldFilters="0" chartFormat="9">
  <location ref="B106:H126"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9">
    <i>
      <x/>
    </i>
    <i r="1">
      <x/>
    </i>
    <i r="1">
      <x v="1"/>
    </i>
    <i r="1">
      <x v="2"/>
    </i>
    <i r="1">
      <x v="3"/>
    </i>
    <i>
      <x v="1"/>
    </i>
    <i r="1">
      <x v="4"/>
    </i>
    <i r="1">
      <x v="5"/>
    </i>
    <i r="1">
      <x v="6"/>
    </i>
    <i r="1">
      <x v="7"/>
    </i>
    <i r="1">
      <x v="8"/>
    </i>
    <i r="1">
      <x v="9"/>
    </i>
    <i>
      <x v="2"/>
    </i>
    <i r="1">
      <x v="10"/>
    </i>
    <i r="1">
      <x v="11"/>
    </i>
    <i r="1">
      <x v="12"/>
    </i>
    <i r="1">
      <x v="13"/>
    </i>
    <i r="1">
      <x v="14"/>
    </i>
    <i t="grand">
      <x/>
    </i>
  </rowItems>
  <colFields count="1">
    <field x="0"/>
  </colFields>
  <colItems count="6">
    <i>
      <x/>
    </i>
    <i>
      <x v="1"/>
    </i>
    <i>
      <x v="2"/>
    </i>
    <i>
      <x v="3"/>
    </i>
    <i>
      <x v="4"/>
    </i>
    <i t="grand">
      <x/>
    </i>
  </colItems>
  <dataFields count="1">
    <dataField fld="3" subtotal="count" baseField="0" baseItem="0"/>
  </dataField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924BF99-03D6-4884-90FF-580A7416B4C9}" name="rep pivot" cacheId="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B8:F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38E0BFB-FCEB-4D7C-975B-F9B6ADFCDB96}" name="weekday trend" cacheId="1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G24:H32"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0">
    <chartFormat chart="12"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 chart="15" format="3">
      <pivotArea type="data" outline="0" fieldPosition="0">
        <references count="2">
          <reference field="4294967294" count="1" selected="0">
            <x v="0"/>
          </reference>
          <reference field="0" count="1" selected="0">
            <x v="0"/>
          </reference>
        </references>
      </pivotArea>
    </chartFormat>
    <chartFormat chart="15" format="4">
      <pivotArea type="data" outline="0" fieldPosition="0">
        <references count="2">
          <reference field="4294967294" count="1" selected="0">
            <x v="0"/>
          </reference>
          <reference field="0" count="1" selected="0">
            <x v="1"/>
          </reference>
        </references>
      </pivotArea>
    </chartFormat>
    <chartFormat chart="15" format="5">
      <pivotArea type="data" outline="0" fieldPosition="0">
        <references count="2">
          <reference field="4294967294" count="1" selected="0">
            <x v="0"/>
          </reference>
          <reference field="0" count="1" selected="0">
            <x v="6"/>
          </reference>
        </references>
      </pivotArea>
    </chartFormat>
    <chartFormat chart="15" format="6">
      <pivotArea type="data" outline="0" fieldPosition="0">
        <references count="2">
          <reference field="4294967294" count="1" selected="0">
            <x v="0"/>
          </reference>
          <reference field="0" count="1" selected="0">
            <x v="5"/>
          </reference>
        </references>
      </pivotArea>
    </chartFormat>
    <chartFormat chart="15" format="7">
      <pivotArea type="data" outline="0" fieldPosition="0">
        <references count="2">
          <reference field="4294967294" count="1" selected="0">
            <x v="0"/>
          </reference>
          <reference field="0" count="1" selected="0">
            <x v="4"/>
          </reference>
        </references>
      </pivotArea>
    </chartFormat>
    <chartFormat chart="15" format="8">
      <pivotArea type="data" outline="0" fieldPosition="0">
        <references count="2">
          <reference field="4294967294" count="1" selected="0">
            <x v="0"/>
          </reference>
          <reference field="0" count="1" selected="0">
            <x v="3"/>
          </reference>
        </references>
      </pivotArea>
    </chartFormat>
    <chartFormat chart="15" format="9">
      <pivotArea type="data" outline="0" fieldPosition="0">
        <references count="2">
          <reference field="4294967294" count="1" selected="0">
            <x v="0"/>
          </reference>
          <reference field="0" count="1" selected="0">
            <x v="2"/>
          </reference>
        </references>
      </pivotArea>
    </chartFormat>
  </chartFormats>
  <pivotHierarchies count="25">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33782D7-8FED-4BE4-9139-F797488DE800}" name="Selected rep" cacheId="2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B65:B66"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16">
      <pivotArea dataOnly="0" labelOnly="1" fieldPosition="0">
        <references count="1">
          <reference field="0" count="0"/>
        </references>
      </pivotArea>
    </format>
  </formats>
  <pivotHierarchies count="25">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5E6092E-048A-44C8-B248-AB3936E03F5D}" name="Monthly trend"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24:D37"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8" format="4" series="1">
      <pivotArea type="data" outline="0" fieldPosition="0">
        <references count="1">
          <reference field="4294967294" count="1" selected="0">
            <x v="1"/>
          </reference>
        </references>
      </pivotArea>
    </chartFormat>
    <chartFormat chart="8" format="5"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0</v>
    <v>5</v>
    <v>A person in a skirt and a cardigan
Description automatically generated</v>
  </rv>
  <rv s="0">
    <v>1</v>
    <v>5</v>
    <v>A person in a suit and tie
Description automatically generated</v>
  </rv>
  <rv s="0">
    <v>2</v>
    <v>5</v>
    <v>Business woman raising hand</v>
  </rv>
  <rv s="0">
    <v>3</v>
    <v>5</v>
    <v>Young businessman writing on notebook</v>
  </rv>
  <rv s="0">
    <v>4</v>
    <v>5</v>
    <v>Business woman shrugging</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8C71B8B6-7289-4F07-AFF2-C6D145E913E8}" sourceName="[calls].[Representative]">
  <pivotTables>
    <pivotTable tabId="8" name="rep pivot"/>
    <pivotTable tabId="8" name="Monthly trend"/>
    <pivotTable tabId="8" name="weekday trend"/>
    <pivotTable tabId="8" name="Selected rep"/>
    <pivotTable tabId="8" name="Rep satisfaction"/>
  </pivotTables>
  <data>
    <olap pivotCacheId="2008403084">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822960F9-0FA2-4292-A81D-AD3443B47DC9}" cache="Slicer_Representative" caption="Representative" level="1" style="SlicerStyleDark5 2" rowHeight="2222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5"/>
    <tableColumn id="5" xr3:uid="{5A35565E-8707-4DED-AD15-A0669D67B382}" name="Date of Call" dataDxfId="14"/>
    <tableColumn id="6" xr3:uid="{F2E4F158-B41F-47BC-8DF8-DFCADFEE4E40}" name="Purchase Amount"/>
    <tableColumn id="7" xr3:uid="{04B291B5-47BD-4F78-8FD8-D1551CCA6BD9}" name="Satisfaction Rating"/>
    <tableColumn id="8" xr3:uid="{6E4123C0-0B17-43B8-A142-A1E540CE974C}" name="FY" dataDxfId="13">
      <calculatedColumnFormula>IF(MONTH(calls[[#This Row],[Date of Call]])&lt;=6, YEAR(calls[[#This Row],[Date of Call]]), YEAR(calls[[#This Row],[Date of Call]])+1)</calculatedColumnFormula>
    </tableColumn>
    <tableColumn id="9" xr3:uid="{199FA271-5E9B-46CE-9BC6-2801F92CD17E}" name="Day of week" dataDxfId="12">
      <calculatedColumnFormula>TEXT(calls[[#This Row],[Date of Call]],"DDDD")</calculatedColumnFormula>
    </tableColumn>
    <tableColumn id="10" xr3:uid="{328CDB09-95B8-4D5E-9ED9-EF0D363735A1}" name="Duration Bucket" dataDxfId="11">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0">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9" headerRowBorderDxfId="8" tableBorderDxfId="7" totalsRowBorderDxfId="6">
  <autoFilter ref="Q3:T18" xr:uid="{27158F51-A707-4171-8A04-81FB0AABCBA5}"/>
  <tableColumns count="4">
    <tableColumn id="1" xr3:uid="{02688061-6A8C-4E23-B7FF-D00CD8B58CAC}" name="Customer ID" dataDxfId="5"/>
    <tableColumn id="2" xr3:uid="{771678B6-DB44-426B-9874-B4E421A440D5}" name="Gedner" dataDxfId="4"/>
    <tableColumn id="3" xr3:uid="{B0D41C62-587E-494D-B49A-603F2C05F8D3}" name="Age" dataDxfId="3"/>
    <tableColumn id="4" xr3:uid="{663F92D6-FE31-4D81-9E01-8D066DDC8A88}" name="City" dataDxfId="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2">
      <a:majorFont>
        <a:latin typeface="Tw Cen MT"/>
        <a:ea typeface=""/>
        <a:cs typeface=""/>
      </a:majorFont>
      <a:minorFont>
        <a:latin typeface="Rockwell"/>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B0825-77C5-48EA-BC5B-F991F52129A6}">
  <dimension ref="B2:K126"/>
  <sheetViews>
    <sheetView topLeftCell="A6" workbookViewId="0">
      <selection activeCell="I81" sqref="I81"/>
    </sheetView>
  </sheetViews>
  <sheetFormatPr defaultRowHeight="13.8" x14ac:dyDescent="0.25"/>
  <cols>
    <col min="2" max="2" width="13.09765625" bestFit="1" customWidth="1"/>
    <col min="3" max="3" width="9.5" bestFit="1" customWidth="1"/>
    <col min="4" max="4" width="10.5" bestFit="1" customWidth="1"/>
    <col min="5" max="5" width="10.59765625" bestFit="1" customWidth="1"/>
    <col min="6" max="6" width="7.09765625" bestFit="1" customWidth="1"/>
    <col min="7" max="7" width="13.09765625" bestFit="1" customWidth="1"/>
    <col min="8" max="8" width="9.5" bestFit="1" customWidth="1"/>
  </cols>
  <sheetData>
    <row r="2" spans="2:6" x14ac:dyDescent="0.25">
      <c r="B2" t="s">
        <v>1042</v>
      </c>
      <c r="C2" t="s">
        <v>1043</v>
      </c>
      <c r="D2" t="s">
        <v>1044</v>
      </c>
      <c r="E2" t="s">
        <v>1045</v>
      </c>
      <c r="F2" t="s">
        <v>1046</v>
      </c>
    </row>
    <row r="3" spans="2:6" x14ac:dyDescent="0.25">
      <c r="B3" s="21">
        <v>1000</v>
      </c>
      <c r="C3" s="22">
        <v>96623</v>
      </c>
      <c r="D3" s="21">
        <v>89850</v>
      </c>
      <c r="E3" s="21">
        <v>3.8854000000000033</v>
      </c>
      <c r="F3" s="21">
        <v>307</v>
      </c>
    </row>
    <row r="8" spans="2:6" x14ac:dyDescent="0.25">
      <c r="B8" t="s">
        <v>1042</v>
      </c>
      <c r="C8" t="s">
        <v>1043</v>
      </c>
      <c r="D8" t="s">
        <v>1044</v>
      </c>
      <c r="E8" t="s">
        <v>1045</v>
      </c>
      <c r="F8" t="s">
        <v>1046</v>
      </c>
    </row>
    <row r="9" spans="2:6" x14ac:dyDescent="0.25">
      <c r="B9" s="21">
        <v>186</v>
      </c>
      <c r="C9" s="22">
        <v>16651</v>
      </c>
      <c r="D9" s="21">
        <v>17807</v>
      </c>
      <c r="E9" s="21">
        <v>3.8973118279569863</v>
      </c>
      <c r="F9" s="21">
        <v>62</v>
      </c>
    </row>
    <row r="24" spans="2:8" x14ac:dyDescent="0.25">
      <c r="B24" s="23" t="s">
        <v>1047</v>
      </c>
      <c r="C24" t="s">
        <v>1042</v>
      </c>
      <c r="D24" t="s">
        <v>1061</v>
      </c>
      <c r="G24" s="23" t="s">
        <v>1047</v>
      </c>
      <c r="H24" t="s">
        <v>1042</v>
      </c>
    </row>
    <row r="25" spans="2:8" x14ac:dyDescent="0.25">
      <c r="B25" s="24" t="s">
        <v>1049</v>
      </c>
      <c r="C25" s="21">
        <v>10</v>
      </c>
      <c r="D25" s="21">
        <v>10</v>
      </c>
      <c r="G25" s="24" t="s">
        <v>1065</v>
      </c>
      <c r="H25" s="21">
        <v>25</v>
      </c>
    </row>
    <row r="26" spans="2:8" x14ac:dyDescent="0.25">
      <c r="B26" s="24" t="s">
        <v>1050</v>
      </c>
      <c r="C26" s="21">
        <v>11</v>
      </c>
      <c r="D26" s="21">
        <v>11</v>
      </c>
      <c r="G26" s="24" t="s">
        <v>1063</v>
      </c>
      <c r="H26" s="21">
        <v>23</v>
      </c>
    </row>
    <row r="27" spans="2:8" x14ac:dyDescent="0.25">
      <c r="B27" s="24" t="s">
        <v>1051</v>
      </c>
      <c r="C27" s="21">
        <v>30</v>
      </c>
      <c r="D27" s="21">
        <v>30</v>
      </c>
      <c r="G27" s="24" t="s">
        <v>1067</v>
      </c>
      <c r="H27" s="21">
        <v>28</v>
      </c>
    </row>
    <row r="28" spans="2:8" x14ac:dyDescent="0.25">
      <c r="B28" s="24" t="s">
        <v>1052</v>
      </c>
      <c r="C28" s="21">
        <v>23</v>
      </c>
      <c r="D28" s="21">
        <v>23</v>
      </c>
      <c r="G28" s="24" t="s">
        <v>1068</v>
      </c>
      <c r="H28" s="21">
        <v>29</v>
      </c>
    </row>
    <row r="29" spans="2:8" x14ac:dyDescent="0.25">
      <c r="B29" s="24" t="s">
        <v>1053</v>
      </c>
      <c r="C29" s="21">
        <v>22</v>
      </c>
      <c r="D29" s="21">
        <v>22</v>
      </c>
      <c r="G29" s="24" t="s">
        <v>1066</v>
      </c>
      <c r="H29" s="21">
        <v>18</v>
      </c>
    </row>
    <row r="30" spans="2:8" x14ac:dyDescent="0.25">
      <c r="B30" s="24" t="s">
        <v>1054</v>
      </c>
      <c r="C30" s="21">
        <v>11</v>
      </c>
      <c r="D30" s="21">
        <v>11</v>
      </c>
      <c r="G30" s="24" t="s">
        <v>1062</v>
      </c>
      <c r="H30" s="21">
        <v>29</v>
      </c>
    </row>
    <row r="31" spans="2:8" x14ac:dyDescent="0.25">
      <c r="B31" s="24" t="s">
        <v>1055</v>
      </c>
      <c r="C31" s="21">
        <v>17</v>
      </c>
      <c r="D31" s="21">
        <v>17</v>
      </c>
      <c r="G31" s="24" t="s">
        <v>1064</v>
      </c>
      <c r="H31" s="21">
        <v>34</v>
      </c>
    </row>
    <row r="32" spans="2:8" x14ac:dyDescent="0.25">
      <c r="B32" s="24" t="s">
        <v>1056</v>
      </c>
      <c r="C32" s="21">
        <v>12</v>
      </c>
      <c r="D32" s="21">
        <v>12</v>
      </c>
      <c r="G32" s="24" t="s">
        <v>1048</v>
      </c>
      <c r="H32" s="21">
        <v>186</v>
      </c>
    </row>
    <row r="33" spans="2:4" x14ac:dyDescent="0.25">
      <c r="B33" s="24" t="s">
        <v>1057</v>
      </c>
      <c r="C33" s="21">
        <v>13</v>
      </c>
      <c r="D33" s="21">
        <v>13</v>
      </c>
    </row>
    <row r="34" spans="2:4" x14ac:dyDescent="0.25">
      <c r="B34" s="24" t="s">
        <v>1058</v>
      </c>
      <c r="C34" s="21">
        <v>15</v>
      </c>
      <c r="D34" s="21">
        <v>15</v>
      </c>
    </row>
    <row r="35" spans="2:4" x14ac:dyDescent="0.25">
      <c r="B35" s="24" t="s">
        <v>1059</v>
      </c>
      <c r="C35" s="21">
        <v>8</v>
      </c>
      <c r="D35" s="21">
        <v>8</v>
      </c>
    </row>
    <row r="36" spans="2:4" x14ac:dyDescent="0.25">
      <c r="B36" s="24" t="s">
        <v>1060</v>
      </c>
      <c r="C36" s="21">
        <v>14</v>
      </c>
      <c r="D36" s="21">
        <v>14</v>
      </c>
    </row>
    <row r="37" spans="2:4" x14ac:dyDescent="0.25">
      <c r="B37" s="24" t="s">
        <v>1048</v>
      </c>
      <c r="C37" s="21">
        <v>186</v>
      </c>
      <c r="D37" s="21">
        <v>186</v>
      </c>
    </row>
    <row r="51" spans="2:10" x14ac:dyDescent="0.25">
      <c r="F51" t="s">
        <v>1069</v>
      </c>
      <c r="I51" t="s">
        <v>1075</v>
      </c>
      <c r="J51" t="str">
        <f>B66</f>
        <v>R04</v>
      </c>
    </row>
    <row r="53" spans="2:10" x14ac:dyDescent="0.25">
      <c r="B53" s="23" t="s">
        <v>1047</v>
      </c>
      <c r="C53" t="s">
        <v>1042</v>
      </c>
      <c r="D53" t="s">
        <v>1043</v>
      </c>
      <c r="F53" t="s">
        <v>1070</v>
      </c>
      <c r="G53" t="s">
        <v>1071</v>
      </c>
      <c r="H53" t="s">
        <v>1072</v>
      </c>
      <c r="I53" t="s">
        <v>1074</v>
      </c>
      <c r="J53" t="s">
        <v>1073</v>
      </c>
    </row>
    <row r="54" spans="2:10" x14ac:dyDescent="0.25">
      <c r="B54" s="24" t="s">
        <v>11</v>
      </c>
      <c r="C54" s="21">
        <v>189</v>
      </c>
      <c r="D54" s="22">
        <v>18415</v>
      </c>
      <c r="F54" t="str" cm="1">
        <f t="array" ref="F54:H58">B54:D58</f>
        <v>R01</v>
      </c>
      <c r="G54">
        <v>189</v>
      </c>
      <c r="H54" s="25">
        <v>18415</v>
      </c>
      <c r="I54" t="e">
        <f>IF(F54=$J$51,G54,NA())</f>
        <v>#N/A</v>
      </c>
      <c r="J54" t="e">
        <f>IF(F54=$J$51,H54,NA())</f>
        <v>#N/A</v>
      </c>
    </row>
    <row r="55" spans="2:10" x14ac:dyDescent="0.25">
      <c r="B55" s="24" t="s">
        <v>9</v>
      </c>
      <c r="C55" s="21">
        <v>218</v>
      </c>
      <c r="D55" s="22">
        <v>20581</v>
      </c>
      <c r="F55" t="str">
        <v>R02</v>
      </c>
      <c r="G55">
        <v>218</v>
      </c>
      <c r="H55" s="25">
        <v>20581</v>
      </c>
      <c r="I55" t="e">
        <f t="shared" ref="I55:I58" si="0">IF(F55=$J$51,G55,NA())</f>
        <v>#N/A</v>
      </c>
      <c r="J55" t="e">
        <f t="shared" ref="J55:J58" si="1">IF(F55=$J$51,H55,NA())</f>
        <v>#N/A</v>
      </c>
    </row>
    <row r="56" spans="2:10" x14ac:dyDescent="0.25">
      <c r="B56" s="24" t="s">
        <v>6</v>
      </c>
      <c r="C56" s="21">
        <v>207</v>
      </c>
      <c r="D56" s="22">
        <v>20872</v>
      </c>
      <c r="F56" t="str">
        <v>R03</v>
      </c>
      <c r="G56">
        <v>207</v>
      </c>
      <c r="H56" s="25">
        <v>20872</v>
      </c>
      <c r="I56" t="e">
        <f t="shared" si="0"/>
        <v>#N/A</v>
      </c>
      <c r="J56" t="e">
        <f t="shared" si="1"/>
        <v>#N/A</v>
      </c>
    </row>
    <row r="57" spans="2:10" x14ac:dyDescent="0.25">
      <c r="B57" s="24" t="s">
        <v>13</v>
      </c>
      <c r="C57" s="21">
        <v>186</v>
      </c>
      <c r="D57" s="22">
        <v>16651</v>
      </c>
      <c r="F57" t="str">
        <v>R04</v>
      </c>
      <c r="G57">
        <v>186</v>
      </c>
      <c r="H57" s="25">
        <v>16651</v>
      </c>
      <c r="I57">
        <f t="shared" si="0"/>
        <v>186</v>
      </c>
      <c r="J57">
        <f t="shared" si="1"/>
        <v>16651</v>
      </c>
    </row>
    <row r="58" spans="2:10" x14ac:dyDescent="0.25">
      <c r="B58" s="24" t="s">
        <v>10</v>
      </c>
      <c r="C58" s="21">
        <v>200</v>
      </c>
      <c r="D58" s="22">
        <v>20104</v>
      </c>
      <c r="F58" t="str">
        <v>R05</v>
      </c>
      <c r="G58">
        <v>200</v>
      </c>
      <c r="H58" s="25">
        <v>20104</v>
      </c>
      <c r="I58" t="e">
        <f t="shared" si="0"/>
        <v>#N/A</v>
      </c>
      <c r="J58" t="e">
        <f t="shared" si="1"/>
        <v>#N/A</v>
      </c>
    </row>
    <row r="59" spans="2:10" x14ac:dyDescent="0.25">
      <c r="B59" s="24" t="s">
        <v>1048</v>
      </c>
      <c r="C59" s="21">
        <v>1000</v>
      </c>
      <c r="D59" s="22">
        <v>96623</v>
      </c>
    </row>
    <row r="63" spans="2:10" x14ac:dyDescent="0.25">
      <c r="H63" t="s">
        <v>1078</v>
      </c>
    </row>
    <row r="65" spans="2:11" x14ac:dyDescent="0.25">
      <c r="B65" s="23" t="s">
        <v>1047</v>
      </c>
      <c r="H65" t="s">
        <v>1079</v>
      </c>
      <c r="I65" s="40">
        <f>B9/B3</f>
        <v>0.186</v>
      </c>
    </row>
    <row r="66" spans="2:11" x14ac:dyDescent="0.25">
      <c r="B66" s="26" t="s">
        <v>13</v>
      </c>
      <c r="H66" t="s">
        <v>1071</v>
      </c>
      <c r="I66">
        <f>_xlfn.XLOOKUP(B66,F54:F58,G54:G58)</f>
        <v>186</v>
      </c>
    </row>
    <row r="67" spans="2:11" x14ac:dyDescent="0.25">
      <c r="H67" t="s">
        <v>1072</v>
      </c>
      <c r="I67">
        <f>_xlfn.XLOOKUP(B66,F54:F58,H54:H58)</f>
        <v>16651</v>
      </c>
      <c r="K67">
        <f ca="1">Assets!F4</f>
        <v>0</v>
      </c>
    </row>
    <row r="69" spans="2:11" x14ac:dyDescent="0.25">
      <c r="H69" t="s">
        <v>1080</v>
      </c>
      <c r="I69">
        <f>_xlfn.RANK.AVG(I66,G54:G58)</f>
        <v>5</v>
      </c>
    </row>
    <row r="70" spans="2:11" x14ac:dyDescent="0.25">
      <c r="H70" t="s">
        <v>1081</v>
      </c>
      <c r="I70">
        <f>_xlfn.RANK.AVG(I67,H54:H58)</f>
        <v>5</v>
      </c>
      <c r="K70">
        <f>VLOOKUP(B66,Assets!E:F,2,FALSE)</f>
        <v>0</v>
      </c>
    </row>
    <row r="72" spans="2:11" x14ac:dyDescent="0.25">
      <c r="H72" t="s">
        <v>1082</v>
      </c>
    </row>
    <row r="73" spans="2:11" x14ac:dyDescent="0.25">
      <c r="I73" t="str">
        <f>"% of calls:"&amp;TEXT(I65,"0%")</f>
        <v>% of calls:19%</v>
      </c>
    </row>
    <row r="74" spans="2:11" x14ac:dyDescent="0.25">
      <c r="I74" t="str">
        <f>IF(COUNTA(B66:B70)&gt;1,"","Call I75rank:"&amp;I69)</f>
        <v>Call I75rank:5</v>
      </c>
    </row>
    <row r="75" spans="2:11" x14ac:dyDescent="0.25">
      <c r="I75" t="str">
        <f>IF(COUNTA(B66:B70)&gt;1,"","Amount rank:"&amp;I70)</f>
        <v>Amount rank:5</v>
      </c>
    </row>
    <row r="76" spans="2:11" x14ac:dyDescent="0.25">
      <c r="H76" t="s">
        <v>1083</v>
      </c>
      <c r="I76">
        <f>VLOOKUP(B66,Assets!E4:F8,2,FALSE)</f>
        <v>0</v>
      </c>
    </row>
    <row r="77" spans="2:11" x14ac:dyDescent="0.25">
      <c r="B77" s="23" t="s">
        <v>1042</v>
      </c>
      <c r="C77" s="23" t="s">
        <v>1076</v>
      </c>
    </row>
    <row r="78" spans="2:11" x14ac:dyDescent="0.25">
      <c r="B78" s="23" t="s">
        <v>1047</v>
      </c>
      <c r="C78" t="s">
        <v>999</v>
      </c>
      <c r="D78" t="s">
        <v>998</v>
      </c>
      <c r="E78" t="s">
        <v>1048</v>
      </c>
      <c r="I78">
        <f ca="1">Assets!$F$4</f>
        <v>0</v>
      </c>
    </row>
    <row r="79" spans="2:11" x14ac:dyDescent="0.25">
      <c r="B79" s="24" t="s">
        <v>1002</v>
      </c>
      <c r="C79" s="21">
        <v>144</v>
      </c>
      <c r="D79" s="21">
        <v>132</v>
      </c>
      <c r="E79" s="21">
        <v>276</v>
      </c>
      <c r="J79">
        <f ca="1">Assets!$F$4</f>
        <v>0</v>
      </c>
    </row>
    <row r="80" spans="2:11" x14ac:dyDescent="0.25">
      <c r="B80" s="24" t="s">
        <v>1001</v>
      </c>
      <c r="C80" s="21">
        <v>326</v>
      </c>
      <c r="D80" s="21">
        <v>63</v>
      </c>
      <c r="E80" s="21">
        <v>389</v>
      </c>
      <c r="I80" t="b">
        <f ca="1">INDEX(Assets!$F$4:$F$8,MATCH(B66,Assets!$E$4:$E$8,0))=I78</f>
        <v>1</v>
      </c>
    </row>
    <row r="81" spans="2:5" x14ac:dyDescent="0.25">
      <c r="B81" s="24" t="s">
        <v>1000</v>
      </c>
      <c r="C81" s="21">
        <v>129</v>
      </c>
      <c r="D81" s="21">
        <v>206</v>
      </c>
      <c r="E81" s="21">
        <v>335</v>
      </c>
    </row>
    <row r="82" spans="2:5" x14ac:dyDescent="0.25">
      <c r="B82" s="24" t="s">
        <v>1048</v>
      </c>
      <c r="C82" s="21">
        <v>599</v>
      </c>
      <c r="D82" s="21">
        <v>401</v>
      </c>
      <c r="E82" s="21">
        <v>1000</v>
      </c>
    </row>
    <row r="89" spans="2:5" x14ac:dyDescent="0.25">
      <c r="B89" s="23" t="s">
        <v>1047</v>
      </c>
      <c r="C89" t="s">
        <v>1042</v>
      </c>
    </row>
    <row r="90" spans="2:5" x14ac:dyDescent="0.25">
      <c r="B90" s="24">
        <v>1</v>
      </c>
      <c r="C90" s="21">
        <v>3</v>
      </c>
    </row>
    <row r="91" spans="2:5" x14ac:dyDescent="0.25">
      <c r="B91" s="24">
        <v>2</v>
      </c>
      <c r="C91" s="21">
        <v>10</v>
      </c>
    </row>
    <row r="92" spans="2:5" x14ac:dyDescent="0.25">
      <c r="B92" s="24">
        <v>3</v>
      </c>
      <c r="C92" s="21">
        <v>41</v>
      </c>
    </row>
    <row r="93" spans="2:5" x14ac:dyDescent="0.25">
      <c r="B93" s="24">
        <v>4</v>
      </c>
      <c r="C93" s="21">
        <v>70</v>
      </c>
    </row>
    <row r="94" spans="2:5" x14ac:dyDescent="0.25">
      <c r="B94" s="24">
        <v>5</v>
      </c>
      <c r="C94" s="21">
        <v>62</v>
      </c>
    </row>
    <row r="95" spans="2:5" x14ac:dyDescent="0.25">
      <c r="B95" s="24" t="s">
        <v>1048</v>
      </c>
      <c r="C95" s="21">
        <v>186</v>
      </c>
    </row>
    <row r="106" spans="2:8" x14ac:dyDescent="0.25">
      <c r="B106" s="23" t="s">
        <v>1043</v>
      </c>
      <c r="C106" s="23" t="s">
        <v>1076</v>
      </c>
    </row>
    <row r="107" spans="2:8" x14ac:dyDescent="0.25">
      <c r="B107" s="23" t="s">
        <v>1047</v>
      </c>
      <c r="C107" t="s">
        <v>11</v>
      </c>
      <c r="D107" t="s">
        <v>9</v>
      </c>
      <c r="E107" t="s">
        <v>6</v>
      </c>
      <c r="F107" t="s">
        <v>13</v>
      </c>
      <c r="G107" t="s">
        <v>10</v>
      </c>
      <c r="H107" t="s">
        <v>1048</v>
      </c>
    </row>
    <row r="108" spans="2:8" x14ac:dyDescent="0.25">
      <c r="B108" s="24" t="s">
        <v>1002</v>
      </c>
    </row>
    <row r="109" spans="2:8" x14ac:dyDescent="0.25">
      <c r="B109" s="27" t="s">
        <v>20</v>
      </c>
      <c r="C109" s="22">
        <v>891</v>
      </c>
      <c r="D109" s="22">
        <v>1332</v>
      </c>
      <c r="E109" s="22">
        <v>1282</v>
      </c>
      <c r="F109" s="22">
        <v>739</v>
      </c>
      <c r="G109" s="22">
        <v>560</v>
      </c>
      <c r="H109" s="22">
        <v>4804</v>
      </c>
    </row>
    <row r="110" spans="2:8" x14ac:dyDescent="0.25">
      <c r="B110" s="27" t="s">
        <v>12</v>
      </c>
      <c r="C110" s="22">
        <v>1991</v>
      </c>
      <c r="D110" s="22">
        <v>1886</v>
      </c>
      <c r="E110" s="22">
        <v>1206</v>
      </c>
      <c r="F110" s="22">
        <v>884</v>
      </c>
      <c r="G110" s="22">
        <v>1722</v>
      </c>
      <c r="H110" s="22">
        <v>7689</v>
      </c>
    </row>
    <row r="111" spans="2:8" x14ac:dyDescent="0.25">
      <c r="B111" s="27" t="s">
        <v>8</v>
      </c>
      <c r="C111" s="22">
        <v>1163</v>
      </c>
      <c r="D111" s="22">
        <v>1180</v>
      </c>
      <c r="E111" s="22">
        <v>1616</v>
      </c>
      <c r="F111" s="22">
        <v>1043</v>
      </c>
      <c r="G111" s="22">
        <v>1747</v>
      </c>
      <c r="H111" s="22">
        <v>6749</v>
      </c>
    </row>
    <row r="112" spans="2:8" x14ac:dyDescent="0.25">
      <c r="B112" s="27" t="s">
        <v>16</v>
      </c>
      <c r="C112" s="22">
        <v>1438</v>
      </c>
      <c r="D112" s="22">
        <v>1616</v>
      </c>
      <c r="E112" s="22">
        <v>866</v>
      </c>
      <c r="F112" s="22">
        <v>829</v>
      </c>
      <c r="G112" s="22">
        <v>2070</v>
      </c>
      <c r="H112" s="22">
        <v>6819</v>
      </c>
    </row>
    <row r="113" spans="2:8" x14ac:dyDescent="0.25">
      <c r="B113" s="24" t="s">
        <v>1001</v>
      </c>
    </row>
    <row r="114" spans="2:8" x14ac:dyDescent="0.25">
      <c r="B114" s="27" t="s">
        <v>24</v>
      </c>
      <c r="C114" s="22">
        <v>1233</v>
      </c>
      <c r="D114" s="22">
        <v>223</v>
      </c>
      <c r="E114" s="22">
        <v>1680</v>
      </c>
      <c r="F114" s="22">
        <v>990</v>
      </c>
      <c r="G114" s="22">
        <v>1508</v>
      </c>
      <c r="H114" s="22">
        <v>5634</v>
      </c>
    </row>
    <row r="115" spans="2:8" x14ac:dyDescent="0.25">
      <c r="B115" s="27" t="s">
        <v>15</v>
      </c>
      <c r="C115" s="22">
        <v>1598</v>
      </c>
      <c r="D115" s="22">
        <v>1907</v>
      </c>
      <c r="E115" s="22">
        <v>869</v>
      </c>
      <c r="F115" s="22">
        <v>1426</v>
      </c>
      <c r="G115" s="22">
        <v>1416</v>
      </c>
      <c r="H115" s="22">
        <v>7216</v>
      </c>
    </row>
    <row r="116" spans="2:8" x14ac:dyDescent="0.25">
      <c r="B116" s="27" t="s">
        <v>5</v>
      </c>
      <c r="C116" s="22">
        <v>900</v>
      </c>
      <c r="D116" s="22">
        <v>1016</v>
      </c>
      <c r="E116" s="22">
        <v>960</v>
      </c>
      <c r="F116" s="22">
        <v>940</v>
      </c>
      <c r="G116" s="22">
        <v>1193</v>
      </c>
      <c r="H116" s="22">
        <v>5009</v>
      </c>
    </row>
    <row r="117" spans="2:8" x14ac:dyDescent="0.25">
      <c r="B117" s="27" t="s">
        <v>18</v>
      </c>
      <c r="C117" s="22">
        <v>900</v>
      </c>
      <c r="D117" s="22">
        <v>1470</v>
      </c>
      <c r="E117" s="22">
        <v>1617</v>
      </c>
      <c r="F117" s="22">
        <v>1314</v>
      </c>
      <c r="G117" s="22">
        <v>941</v>
      </c>
      <c r="H117" s="22">
        <v>6242</v>
      </c>
    </row>
    <row r="118" spans="2:8" x14ac:dyDescent="0.25">
      <c r="B118" s="27" t="s">
        <v>14</v>
      </c>
      <c r="C118" s="22">
        <v>1255</v>
      </c>
      <c r="D118" s="22">
        <v>516</v>
      </c>
      <c r="E118" s="22">
        <v>1874</v>
      </c>
      <c r="F118" s="22">
        <v>1863</v>
      </c>
      <c r="G118" s="22">
        <v>1722</v>
      </c>
      <c r="H118" s="22">
        <v>7230</v>
      </c>
    </row>
    <row r="119" spans="2:8" x14ac:dyDescent="0.25">
      <c r="B119" s="27" t="s">
        <v>19</v>
      </c>
      <c r="C119" s="22">
        <v>1138</v>
      </c>
      <c r="D119" s="22">
        <v>1898</v>
      </c>
      <c r="E119" s="22">
        <v>1482</v>
      </c>
      <c r="F119" s="22">
        <v>846</v>
      </c>
      <c r="G119" s="22">
        <v>1154</v>
      </c>
      <c r="H119" s="22">
        <v>6518</v>
      </c>
    </row>
    <row r="120" spans="2:8" x14ac:dyDescent="0.25">
      <c r="B120" s="24" t="s">
        <v>1000</v>
      </c>
    </row>
    <row r="121" spans="2:8" x14ac:dyDescent="0.25">
      <c r="B121" s="27" t="s">
        <v>17</v>
      </c>
      <c r="C121" s="22">
        <v>1655</v>
      </c>
      <c r="D121" s="22">
        <v>805</v>
      </c>
      <c r="E121" s="22">
        <v>2263</v>
      </c>
      <c r="F121" s="22">
        <v>987</v>
      </c>
      <c r="G121" s="22">
        <v>1075</v>
      </c>
      <c r="H121" s="22">
        <v>6785</v>
      </c>
    </row>
    <row r="122" spans="2:8" x14ac:dyDescent="0.25">
      <c r="B122" s="27" t="s">
        <v>23</v>
      </c>
      <c r="C122" s="22">
        <v>1104</v>
      </c>
      <c r="D122" s="22">
        <v>2280</v>
      </c>
      <c r="E122" s="22">
        <v>1445</v>
      </c>
      <c r="F122" s="22">
        <v>1722</v>
      </c>
      <c r="G122" s="22">
        <v>1196</v>
      </c>
      <c r="H122" s="22">
        <v>7747</v>
      </c>
    </row>
    <row r="123" spans="2:8" x14ac:dyDescent="0.25">
      <c r="B123" s="27" t="s">
        <v>7</v>
      </c>
      <c r="C123" s="22">
        <v>372</v>
      </c>
      <c r="D123" s="22">
        <v>1818</v>
      </c>
      <c r="E123" s="22">
        <v>1346</v>
      </c>
      <c r="F123" s="22">
        <v>1156</v>
      </c>
      <c r="G123" s="22">
        <v>1484</v>
      </c>
      <c r="H123" s="22">
        <v>6176</v>
      </c>
    </row>
    <row r="124" spans="2:8" x14ac:dyDescent="0.25">
      <c r="B124" s="27" t="s">
        <v>22</v>
      </c>
      <c r="C124" s="22">
        <v>1415</v>
      </c>
      <c r="D124" s="22">
        <v>1271</v>
      </c>
      <c r="E124" s="22">
        <v>1214</v>
      </c>
      <c r="F124" s="22">
        <v>1135</v>
      </c>
      <c r="G124" s="22">
        <v>1566</v>
      </c>
      <c r="H124" s="22">
        <v>6601</v>
      </c>
    </row>
    <row r="125" spans="2:8" x14ac:dyDescent="0.25">
      <c r="B125" s="27" t="s">
        <v>21</v>
      </c>
      <c r="C125" s="22">
        <v>1362</v>
      </c>
      <c r="D125" s="22">
        <v>1363</v>
      </c>
      <c r="E125" s="22">
        <v>1152</v>
      </c>
      <c r="F125" s="22">
        <v>777</v>
      </c>
      <c r="G125" s="22">
        <v>750</v>
      </c>
      <c r="H125" s="22">
        <v>5404</v>
      </c>
    </row>
    <row r="126" spans="2:8" x14ac:dyDescent="0.25">
      <c r="B126" s="24" t="s">
        <v>1048</v>
      </c>
      <c r="C126" s="22">
        <v>18415</v>
      </c>
      <c r="D126" s="22">
        <v>20581</v>
      </c>
      <c r="E126" s="22">
        <v>20872</v>
      </c>
      <c r="F126" s="22">
        <v>16651</v>
      </c>
      <c r="G126" s="22">
        <v>20104</v>
      </c>
      <c r="H126" s="22">
        <v>96623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C17" sqref="C17"/>
    </sheetView>
  </sheetViews>
  <sheetFormatPr defaultRowHeight="13.8" x14ac:dyDescent="0.25"/>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25">
      <c r="B1" s="5" t="s">
        <v>1003</v>
      </c>
    </row>
    <row r="2" spans="2:20" x14ac:dyDescent="0.25">
      <c r="R2" s="1"/>
    </row>
    <row r="3" spans="2:20" ht="14.4"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25">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25">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25">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25">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25">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25">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25">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25">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25">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25">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25">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25">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25">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25">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25">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25">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25">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25">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25">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25">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25">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25">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25">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25">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25">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25">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25">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25">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25">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25">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25">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25">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25">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25">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25">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25">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25">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25">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25">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25">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25">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25">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25">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25">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25">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25">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25">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25">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25">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25">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25">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25">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25">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25">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25">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25">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25">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25">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25">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25">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25">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25">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25">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25">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25">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25">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25">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25">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25">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25">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25">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25">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25">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25">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25">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25">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25">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25">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25">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25">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25">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25">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25">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25">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25">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25">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25">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25">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25">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25">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25">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25">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25">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25">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25">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25">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25">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25">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25">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25">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25">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25">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25">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25">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25">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25">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25">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25">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25">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25">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25">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25">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25">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25">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25">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25">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25">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25">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25">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25">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25">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25">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25">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25">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25">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25">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25">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25">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25">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25">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25">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25">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25">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25">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25">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25">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25">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25">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25">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25">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25">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25">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25">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25">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25">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25">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25">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25">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25">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25">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25">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25">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25">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25">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25">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25">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25">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25">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25">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25">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25">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25">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25">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25">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25">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25">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25">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25">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25">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25">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25">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25">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25">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25">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25">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25">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25">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25">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25">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25">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25">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25">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25">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25">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25">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25">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25">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25">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25">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25">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25">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25">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25">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25">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25">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25">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25">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25">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25">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25">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25">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25">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25">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25">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25">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25">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25">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25">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25">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25">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25">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25">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25">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25">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25">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25">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25">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25">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25">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25">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25">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25">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25">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25">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25">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25">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25">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25">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25">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25">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25">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25">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25">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25">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25">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25">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25">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25">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25">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25">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25">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25">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25">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25">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25">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25">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25">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25">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25">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25">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25">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25">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25">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25">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25">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25">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25">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25">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25">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25">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25">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25">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25">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25">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25">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25">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25">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25">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25">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25">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25">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25">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25">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25">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25">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25">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25">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25">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25">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25">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25">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25">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25">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25">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25">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25">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25">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25">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25">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25">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25">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25">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25">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25">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25">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25">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25">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25">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25">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25">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25">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25">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25">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25">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25">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25">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25">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25">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25">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25">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25">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25">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25">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25">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25">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25">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25">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25">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25">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25">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25">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25">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25">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25">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25">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25">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25">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25">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25">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25">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25">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25">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25">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25">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25">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25">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25">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25">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25">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25">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25">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25">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25">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25">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25">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25">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25">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25">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25">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25">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25">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25">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25">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25">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25">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25">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25">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25">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25">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25">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25">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25">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25">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25">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25">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25">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25">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25">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25">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25">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25">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25">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25">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25">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25">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25">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25">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25">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25">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25">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25">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25">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25">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25">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25">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25">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25">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25">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25">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25">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25">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25">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25">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25">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25">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25">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25">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25">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25">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25">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25">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25">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25">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25">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25">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25">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25">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25">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25">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25">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25">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25">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25">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25">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25">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25">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25">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25">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25">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25">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25">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25">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25">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25">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25">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25">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25">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25">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25">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25">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25">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25">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25">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25">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25">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25">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25">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25">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25">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25">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25">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25">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25">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25">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25">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25">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25">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25">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25">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25">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25">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25">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25">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25">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25">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25">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25">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25">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25">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25">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25">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25">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25">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25">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25">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25">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25">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25">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25">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25">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25">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25">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25">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25">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25">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25">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25">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25">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25">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25">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25">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25">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25">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25">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25">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25">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25">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25">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25">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25">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25">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25">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25">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25">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25">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25">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25">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25">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25">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25">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25">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25">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25">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25">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25">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25">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25">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25">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25">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25">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25">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25">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25">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25">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25">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25">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25">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25">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25">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25">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25">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25">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25">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25">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25">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25">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25">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25">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25">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25">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25">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25">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25">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25">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25">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25">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25">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25">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25">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25">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25">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25">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25">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25">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25">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25">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25">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25">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25">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25">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25">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25">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25">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25">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25">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25">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25">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25">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25">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25">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25">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25">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25">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25">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25">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25">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25">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25">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25">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25">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25">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25">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25">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25">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25">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25">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25">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25">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25">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25">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25">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25">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25">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25">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25">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25">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25">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25">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25">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25">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25">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25">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25">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25">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25">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25">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25">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25">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25">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25">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25">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25">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25">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25">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25">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25">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25">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25">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25">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25">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25">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25">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25">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25">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25">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25">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25">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25">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25">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25">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25">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25">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25">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25">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25">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25">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25">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25">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25">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25">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25">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25">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25">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25">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25">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25">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25">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25">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25">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25">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25">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25">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25">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25">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25">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25">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25">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25">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25">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25">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25">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25">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25">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25">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25">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25">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25">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25">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25">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25">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25">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25">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25">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25">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25">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25">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25">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25">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25">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25">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25">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25">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25">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25">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25">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25">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25">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25">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25">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25">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25">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25">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25">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25">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25">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25">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25">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25">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25">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25">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25">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25">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25">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25">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25">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25">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25">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25">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25">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25">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25">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25">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25">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25">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25">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25">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25">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25">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25">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25">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25">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25">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25">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25">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25">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25">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25">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25">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25">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25">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25">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25">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25">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25">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25">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25">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25">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25">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25">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25">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25">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25">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25">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25">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25">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25">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25">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25">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25">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25">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25">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25">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25">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25">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25">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25">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25">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25">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25">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25">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25">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25">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25">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25">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25">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25">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25">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25">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25">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25">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25">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25">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25">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25">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25">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25">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25">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25">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25">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25">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25">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25">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25">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25">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25">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25">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25">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25">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25">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25">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25">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25">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25">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25">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25">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25">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25">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25">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25">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25">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25">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25">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25">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25">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25">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25">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25">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25">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25">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25">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25">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25">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25">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25">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25">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25">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25">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25">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25">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25">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25">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25">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25">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25">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25">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25">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25">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25">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25">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25">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25">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25">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25">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25">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25">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25">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25">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25">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25">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25">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25">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25">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25">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25">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25">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25">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25">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25">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25">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25">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25">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25">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25">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25">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25">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25">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25">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25">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25">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25">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25">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25">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25">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25">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25">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25">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25">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25">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25">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25">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25">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25">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25">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25">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25">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25">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25">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25">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25">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25">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25">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25">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25">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25">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25">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25">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25">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25">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25">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25">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25">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25">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25">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25">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25">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25">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25">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25">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25">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25">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25">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25">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25">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25">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25">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25">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25">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25">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25">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25">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25">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25">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25">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25">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25">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25">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25">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25">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25">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25">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25">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25">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25">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25">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25">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25">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25">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25">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25">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25">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25">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25">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25">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25">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25">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25">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25">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25">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25">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25">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25">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25">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25">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25">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25">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25">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25">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25">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25">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25">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25">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25">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25">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25">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25">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25">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25">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25">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25">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25">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25">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25">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25">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25">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25">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25">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25">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25">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25">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25">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25">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25">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25">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25">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25">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25">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25">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25">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25">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25">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25">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25">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25">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25">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25">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25">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25">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25">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25">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25">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25">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25">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25">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25">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25">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25">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25">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25">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25">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25">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25">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25">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25">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25">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25">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25">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25">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25">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25">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25">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F7"/>
  <sheetViews>
    <sheetView zoomScale="115" zoomScaleNormal="115" workbookViewId="0">
      <selection activeCell="H13" sqref="H13"/>
    </sheetView>
  </sheetViews>
  <sheetFormatPr defaultRowHeight="13.8" x14ac:dyDescent="0.25"/>
  <cols>
    <col min="5" max="5" width="10.8984375" customWidth="1"/>
    <col min="6" max="6" width="13.59765625" customWidth="1"/>
  </cols>
  <sheetData>
    <row r="2" spans="5:6" x14ac:dyDescent="0.25">
      <c r="E2" t="s">
        <v>1040</v>
      </c>
      <c r="F2" t="s">
        <v>1041</v>
      </c>
    </row>
    <row r="3" spans="5:6" ht="25.5" customHeight="1" x14ac:dyDescent="0.25">
      <c r="E3" t="s">
        <v>11</v>
      </c>
      <c r="F3" t="e" vm="1">
        <v>#VALUE!</v>
      </c>
    </row>
    <row r="4" spans="5:6" ht="25.5" customHeight="1" x14ac:dyDescent="0.25">
      <c r="E4" t="s">
        <v>9</v>
      </c>
      <c r="F4" t="e" vm="2">
        <v>#VALUE!</v>
      </c>
    </row>
    <row r="5" spans="5:6" ht="25.5" customHeight="1" x14ac:dyDescent="0.25">
      <c r="E5" t="s">
        <v>6</v>
      </c>
      <c r="F5" t="e" vm="3">
        <v>#VALUE!</v>
      </c>
    </row>
    <row r="6" spans="5:6" ht="25.5" customHeight="1" x14ac:dyDescent="0.25">
      <c r="E6" t="s">
        <v>13</v>
      </c>
      <c r="F6" t="e" vm="4">
        <v>#VALUE!</v>
      </c>
    </row>
    <row r="7" spans="5:6" ht="25.5" customHeight="1" x14ac:dyDescent="0.25">
      <c r="E7" t="s">
        <v>10</v>
      </c>
      <c r="F7" t="e" vm="5">
        <v>#VALUE!</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254E7-05DB-4C64-B86C-93B0B45F47D4}">
  <dimension ref="E3:F8"/>
  <sheetViews>
    <sheetView zoomScale="71" zoomScaleNormal="56" workbookViewId="0">
      <selection activeCell="F4" sqref="F4"/>
    </sheetView>
  </sheetViews>
  <sheetFormatPr defaultRowHeight="13.8" x14ac:dyDescent="0.25"/>
  <cols>
    <col min="6" max="6" width="7.59765625" customWidth="1"/>
  </cols>
  <sheetData>
    <row r="3" spans="5:6" x14ac:dyDescent="0.25">
      <c r="E3" t="s">
        <v>1040</v>
      </c>
      <c r="F3" t="s">
        <v>1041</v>
      </c>
    </row>
    <row r="4" spans="5:6" ht="51.6" customHeight="1" x14ac:dyDescent="0.25">
      <c r="E4" t="s">
        <v>11</v>
      </c>
      <c r="F4">
        <f ca="1">Assets!F4</f>
        <v>0</v>
      </c>
    </row>
    <row r="5" spans="5:6" ht="49.2" customHeight="1" x14ac:dyDescent="0.25">
      <c r="E5" t="s">
        <v>9</v>
      </c>
    </row>
    <row r="6" spans="5:6" ht="35.4" customHeight="1" x14ac:dyDescent="0.25">
      <c r="E6" t="s">
        <v>6</v>
      </c>
    </row>
    <row r="7" spans="5:6" ht="40.200000000000003" customHeight="1" x14ac:dyDescent="0.25">
      <c r="E7" t="s">
        <v>13</v>
      </c>
    </row>
    <row r="8" spans="5:6" ht="37.799999999999997" customHeight="1" x14ac:dyDescent="0.25">
      <c r="E8" t="s">
        <v>10</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5457A-2B75-40F4-B14E-DE2E8457E2C3}">
  <dimension ref="A1:AH44"/>
  <sheetViews>
    <sheetView tabSelected="1" zoomScale="80" zoomScaleNormal="95" workbookViewId="0">
      <selection activeCell="L16" sqref="L16"/>
    </sheetView>
  </sheetViews>
  <sheetFormatPr defaultRowHeight="13.8" x14ac:dyDescent="0.25"/>
  <cols>
    <col min="1" max="1" width="2.69921875" customWidth="1"/>
    <col min="2" max="2" width="2.296875" customWidth="1"/>
    <col min="3" max="3" width="10.296875" customWidth="1"/>
    <col min="4" max="4" width="6" customWidth="1"/>
    <col min="13" max="13" width="2.59765625" customWidth="1"/>
    <col min="14" max="14" width="12" customWidth="1"/>
    <col min="15" max="16" width="11.8984375" customWidth="1"/>
    <col min="17" max="17" width="12" customWidth="1"/>
    <col min="18" max="18" width="12.19921875" customWidth="1"/>
    <col min="19" max="19" width="11.8984375" customWidth="1"/>
    <col min="20" max="20" width="9.3984375" customWidth="1"/>
  </cols>
  <sheetData>
    <row r="1" spans="1:34" x14ac:dyDescent="0.25">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c r="AE1" s="20"/>
      <c r="AF1" s="20"/>
      <c r="AG1" s="20"/>
      <c r="AH1" s="20"/>
    </row>
    <row r="2" spans="1:34" x14ac:dyDescent="0.25">
      <c r="A2" s="20"/>
      <c r="B2" s="20"/>
      <c r="C2" s="20"/>
      <c r="D2" s="20"/>
      <c r="E2" s="20"/>
      <c r="F2" s="20"/>
      <c r="G2" s="20"/>
      <c r="H2" s="20"/>
      <c r="I2" s="20"/>
      <c r="J2" s="20"/>
      <c r="K2" s="20"/>
      <c r="L2" s="20"/>
      <c r="M2" s="20"/>
      <c r="N2" s="20"/>
      <c r="O2" s="20"/>
      <c r="P2" s="20"/>
      <c r="Q2" s="20"/>
      <c r="R2" s="20"/>
      <c r="S2" s="20"/>
      <c r="T2" s="20"/>
      <c r="U2" s="20"/>
      <c r="V2" s="20"/>
      <c r="W2" s="20"/>
      <c r="X2" s="20"/>
      <c r="Y2" s="20"/>
      <c r="Z2" s="20"/>
      <c r="AA2" s="20"/>
      <c r="AB2" s="20"/>
      <c r="AC2" s="20"/>
      <c r="AD2" s="20"/>
      <c r="AE2" s="20"/>
      <c r="AF2" s="20"/>
      <c r="AG2" s="20"/>
      <c r="AH2" s="20"/>
    </row>
    <row r="3" spans="1:34" x14ac:dyDescent="0.25">
      <c r="A3" s="20"/>
      <c r="B3" s="20"/>
      <c r="C3" s="20"/>
      <c r="D3" s="20"/>
      <c r="E3" s="20"/>
      <c r="F3" s="20"/>
      <c r="G3" s="20"/>
      <c r="H3" s="20"/>
      <c r="I3" s="20"/>
      <c r="J3" s="20"/>
      <c r="K3" s="20"/>
      <c r="L3" s="20"/>
      <c r="M3" s="20"/>
      <c r="N3" s="20"/>
      <c r="O3" s="20"/>
      <c r="P3" s="20"/>
      <c r="Q3" s="20"/>
      <c r="R3" s="20"/>
      <c r="S3" s="20"/>
      <c r="T3" s="20"/>
      <c r="U3" s="20"/>
      <c r="V3" s="20"/>
      <c r="W3" s="20"/>
      <c r="X3" s="20"/>
      <c r="Y3" s="20"/>
      <c r="Z3" s="20"/>
      <c r="AA3" s="20"/>
      <c r="AB3" s="20"/>
      <c r="AC3" s="20"/>
      <c r="AD3" s="20"/>
      <c r="AE3" s="20"/>
      <c r="AF3" s="20"/>
      <c r="AG3" s="20"/>
      <c r="AH3" s="20"/>
    </row>
    <row r="4" spans="1:34" x14ac:dyDescent="0.25">
      <c r="A4" s="20"/>
      <c r="B4" s="20"/>
      <c r="C4" s="20"/>
      <c r="D4" s="20"/>
      <c r="E4" s="20"/>
      <c r="F4" s="20"/>
      <c r="G4" s="20"/>
      <c r="H4" s="20"/>
      <c r="I4" s="20"/>
      <c r="J4" s="20"/>
      <c r="K4" s="20"/>
      <c r="L4" s="20"/>
      <c r="M4" s="20"/>
      <c r="N4" s="20"/>
      <c r="O4" s="20"/>
      <c r="P4" s="20"/>
      <c r="Q4" s="20"/>
      <c r="R4" s="20"/>
      <c r="S4" s="20"/>
      <c r="T4" s="20"/>
      <c r="U4" s="20"/>
      <c r="V4" s="20"/>
      <c r="W4" s="20"/>
      <c r="X4" s="20"/>
      <c r="Y4" s="20"/>
      <c r="Z4" s="20"/>
      <c r="AA4" s="20"/>
      <c r="AB4" s="20"/>
      <c r="AC4" s="20"/>
      <c r="AD4" s="20"/>
      <c r="AE4" s="20"/>
      <c r="AF4" s="20"/>
      <c r="AG4" s="20"/>
      <c r="AH4" s="20"/>
    </row>
    <row r="5" spans="1:34" x14ac:dyDescent="0.25">
      <c r="A5" s="20"/>
      <c r="B5" s="20"/>
      <c r="C5" s="20"/>
      <c r="D5" s="20"/>
      <c r="E5" s="20"/>
      <c r="F5" s="20"/>
      <c r="G5" s="20"/>
      <c r="H5" s="20"/>
      <c r="I5" s="20"/>
      <c r="J5" s="20"/>
      <c r="K5" s="20"/>
      <c r="L5" s="20"/>
      <c r="M5" s="20"/>
      <c r="N5" s="20"/>
      <c r="O5" s="20"/>
      <c r="P5" s="20"/>
      <c r="Q5" s="20"/>
      <c r="R5" s="20"/>
      <c r="S5" s="20"/>
      <c r="T5" s="20"/>
      <c r="U5" s="20"/>
      <c r="V5" s="20"/>
      <c r="W5" s="20"/>
      <c r="X5" s="20"/>
      <c r="Y5" s="20"/>
      <c r="Z5" s="20"/>
      <c r="AA5" s="20"/>
      <c r="AB5" s="20"/>
      <c r="AC5" s="20"/>
      <c r="AD5" s="20"/>
      <c r="AE5" s="20"/>
      <c r="AF5" s="20"/>
      <c r="AG5" s="20"/>
      <c r="AH5" s="20"/>
    </row>
    <row r="6" spans="1:34" x14ac:dyDescent="0.25">
      <c r="A6" s="20"/>
      <c r="B6" s="20"/>
      <c r="C6" s="20"/>
      <c r="D6" s="20"/>
      <c r="E6" s="20"/>
      <c r="F6" s="20"/>
      <c r="G6" s="20"/>
      <c r="H6" s="20"/>
      <c r="I6" s="20"/>
      <c r="J6" s="20"/>
      <c r="K6" s="20"/>
      <c r="L6" s="20"/>
      <c r="M6" s="20"/>
      <c r="N6" s="20"/>
      <c r="O6" s="20"/>
      <c r="P6" s="20"/>
      <c r="Q6" s="20"/>
      <c r="R6" s="20"/>
      <c r="S6" s="20"/>
      <c r="T6" s="20"/>
      <c r="U6" s="20"/>
      <c r="V6" s="20"/>
      <c r="W6" s="20"/>
      <c r="X6" s="20"/>
      <c r="Y6" s="20"/>
      <c r="Z6" s="20"/>
      <c r="AA6" s="20"/>
      <c r="AB6" s="20"/>
      <c r="AC6" s="20"/>
      <c r="AD6" s="20"/>
      <c r="AE6" s="20"/>
      <c r="AF6" s="20"/>
      <c r="AG6" s="20"/>
      <c r="AH6" s="20"/>
    </row>
    <row r="7" spans="1:34" x14ac:dyDescent="0.25">
      <c r="A7" s="20"/>
      <c r="B7" s="20"/>
      <c r="C7" s="20"/>
      <c r="D7" s="20"/>
      <c r="E7" s="20"/>
      <c r="F7" s="20"/>
      <c r="G7" s="20"/>
      <c r="H7" s="20"/>
      <c r="I7" s="20"/>
      <c r="J7" s="20"/>
      <c r="K7" s="20"/>
      <c r="L7" s="20"/>
      <c r="M7" s="20"/>
      <c r="N7" s="20"/>
      <c r="O7" s="20"/>
      <c r="P7" s="20"/>
      <c r="Q7" s="20"/>
      <c r="R7" s="20"/>
      <c r="S7" s="20"/>
      <c r="T7" s="20"/>
      <c r="U7" s="20"/>
      <c r="V7" s="20"/>
      <c r="W7" s="20"/>
      <c r="X7" s="20"/>
      <c r="Y7" s="20"/>
      <c r="Z7" s="20"/>
      <c r="AA7" s="20"/>
      <c r="AB7" s="20"/>
      <c r="AC7" s="20"/>
      <c r="AD7" s="20"/>
      <c r="AE7" s="20"/>
      <c r="AF7" s="20"/>
      <c r="AG7" s="20"/>
      <c r="AH7" s="20"/>
    </row>
    <row r="8" spans="1:34" x14ac:dyDescent="0.25">
      <c r="A8" s="20"/>
      <c r="B8" s="20"/>
      <c r="C8" s="20"/>
      <c r="D8" s="20"/>
      <c r="E8" s="20"/>
      <c r="F8" s="20"/>
      <c r="G8" s="20"/>
      <c r="H8" s="20"/>
      <c r="I8" s="20"/>
      <c r="J8" s="20"/>
      <c r="K8" s="20"/>
      <c r="L8" s="20"/>
      <c r="M8" s="20"/>
      <c r="N8" s="20"/>
      <c r="O8" s="20"/>
      <c r="P8" s="20"/>
      <c r="Q8" s="20"/>
      <c r="R8" s="20"/>
      <c r="S8" s="20"/>
      <c r="T8" s="20"/>
      <c r="U8" s="20"/>
      <c r="V8" s="20"/>
      <c r="W8" s="20"/>
      <c r="X8" s="20"/>
      <c r="Y8" s="20"/>
      <c r="Z8" s="20"/>
      <c r="AA8" s="20"/>
      <c r="AB8" s="20"/>
      <c r="AC8" s="20"/>
      <c r="AD8" s="20"/>
      <c r="AE8" s="20"/>
      <c r="AF8" s="20"/>
      <c r="AG8" s="20"/>
      <c r="AH8" s="20"/>
    </row>
    <row r="9" spans="1:34"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20"/>
      <c r="AB9" s="20"/>
      <c r="AC9" s="20"/>
      <c r="AD9" s="20"/>
      <c r="AE9" s="20"/>
      <c r="AF9" s="20"/>
      <c r="AG9" s="20"/>
      <c r="AH9" s="20"/>
    </row>
    <row r="10" spans="1:34" x14ac:dyDescent="0.25">
      <c r="A10" s="20"/>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row>
    <row r="11" spans="1:34" x14ac:dyDescent="0.25">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c r="AA11" s="20"/>
      <c r="AB11" s="20"/>
      <c r="AC11" s="20"/>
      <c r="AD11" s="20"/>
      <c r="AE11" s="20"/>
      <c r="AF11" s="20"/>
      <c r="AG11" s="20"/>
      <c r="AH11" s="20"/>
    </row>
    <row r="12" spans="1:34"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20"/>
      <c r="AB12" s="20"/>
      <c r="AC12" s="20"/>
      <c r="AD12" s="20"/>
      <c r="AE12" s="20"/>
      <c r="AF12" s="20"/>
      <c r="AG12" s="20"/>
      <c r="AH12" s="20"/>
    </row>
    <row r="13" spans="1:34"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20"/>
      <c r="AB13" s="20"/>
      <c r="AC13" s="20"/>
      <c r="AD13" s="20"/>
      <c r="AE13" s="20"/>
      <c r="AF13" s="20"/>
      <c r="AG13" s="20"/>
      <c r="AH13" s="20"/>
    </row>
    <row r="14" spans="1:34" x14ac:dyDescent="0.25">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c r="AA14" s="20"/>
      <c r="AB14" s="20"/>
      <c r="AC14" s="20"/>
      <c r="AD14" s="20"/>
      <c r="AE14" s="20"/>
      <c r="AF14" s="20"/>
      <c r="AG14" s="20"/>
      <c r="AH14" s="20"/>
    </row>
    <row r="15" spans="1:34" x14ac:dyDescent="0.2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c r="AA15" s="20"/>
      <c r="AB15" s="20"/>
      <c r="AC15" s="20"/>
      <c r="AD15" s="20"/>
      <c r="AE15" s="20"/>
      <c r="AF15" s="20"/>
      <c r="AG15" s="20"/>
      <c r="AH15" s="20"/>
    </row>
    <row r="16" spans="1:34" x14ac:dyDescent="0.25">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c r="AA16" s="20"/>
      <c r="AB16" s="20"/>
      <c r="AC16" s="20"/>
      <c r="AD16" s="20"/>
      <c r="AE16" s="20"/>
      <c r="AF16" s="20"/>
      <c r="AG16" s="20"/>
      <c r="AH16" s="20"/>
    </row>
    <row r="17" spans="1:34" x14ac:dyDescent="0.25">
      <c r="A17" s="20"/>
      <c r="B17" s="20"/>
      <c r="C17" s="20"/>
      <c r="D17" s="20"/>
      <c r="E17" s="20"/>
      <c r="F17" s="20"/>
      <c r="G17" s="20"/>
      <c r="H17" s="20"/>
      <c r="I17" s="20"/>
      <c r="J17" s="20"/>
      <c r="K17" s="20"/>
      <c r="L17" s="20"/>
      <c r="M17" s="20"/>
      <c r="N17" s="28"/>
      <c r="O17" s="29" t="str" cm="1">
        <f t="array" ref="O17:S17">pivots!C107:G107</f>
        <v>R01</v>
      </c>
      <c r="P17" s="29" t="str">
        <v>R02</v>
      </c>
      <c r="Q17" s="29" t="str">
        <v>R03</v>
      </c>
      <c r="R17" s="29" t="str">
        <v>R04</v>
      </c>
      <c r="S17" s="29" t="str">
        <v>R05</v>
      </c>
      <c r="T17" s="30" t="s">
        <v>1077</v>
      </c>
      <c r="U17" s="20"/>
      <c r="V17" s="20"/>
      <c r="W17" s="20"/>
      <c r="X17" s="20"/>
      <c r="Y17" s="20"/>
      <c r="Z17" s="20"/>
      <c r="AA17" s="20"/>
      <c r="AB17" s="20"/>
      <c r="AC17" s="20"/>
      <c r="AD17" s="20"/>
      <c r="AE17" s="20"/>
      <c r="AF17" s="20"/>
      <c r="AG17" s="20"/>
      <c r="AH17" s="20"/>
    </row>
    <row r="18" spans="1:34" x14ac:dyDescent="0.25">
      <c r="A18" s="20"/>
      <c r="B18" s="20"/>
      <c r="C18" s="20"/>
      <c r="D18" s="20"/>
      <c r="E18" s="20"/>
      <c r="F18" s="20"/>
      <c r="G18" s="20"/>
      <c r="H18" s="20"/>
      <c r="I18" s="20"/>
      <c r="J18" s="20"/>
      <c r="K18" s="20"/>
      <c r="L18" s="20"/>
      <c r="M18" s="20"/>
      <c r="N18" s="39" t="str" cm="1">
        <f t="array" ref="N18:T35">IF(pivots!B108:H125=0, " ",pivots!B108:H125)</f>
        <v>Cincinnati</v>
      </c>
      <c r="O18" s="31" t="str">
        <v xml:space="preserve"> </v>
      </c>
      <c r="P18" s="31" t="str">
        <v xml:space="preserve"> </v>
      </c>
      <c r="Q18" s="31" t="str">
        <v xml:space="preserve"> </v>
      </c>
      <c r="R18" s="31" t="str">
        <v xml:space="preserve"> </v>
      </c>
      <c r="S18" s="31" t="str">
        <v xml:space="preserve"> </v>
      </c>
      <c r="T18" s="32" t="str">
        <v xml:space="preserve"> </v>
      </c>
      <c r="U18" s="20"/>
      <c r="V18" s="20"/>
      <c r="W18" s="20"/>
      <c r="X18" s="20"/>
      <c r="Y18" s="20"/>
      <c r="Z18" s="20"/>
      <c r="AA18" s="20"/>
      <c r="AB18" s="20"/>
      <c r="AC18" s="20"/>
      <c r="AD18" s="20"/>
      <c r="AE18" s="20"/>
      <c r="AF18" s="20"/>
      <c r="AG18" s="20"/>
      <c r="AH18" s="20"/>
    </row>
    <row r="19" spans="1:34" x14ac:dyDescent="0.25">
      <c r="A19" s="20"/>
      <c r="B19" s="20"/>
      <c r="C19" s="20"/>
      <c r="D19" s="20"/>
      <c r="E19" s="20"/>
      <c r="F19" s="20"/>
      <c r="G19" s="20"/>
      <c r="H19" s="20"/>
      <c r="I19" s="20"/>
      <c r="J19" s="20"/>
      <c r="K19" s="20"/>
      <c r="L19" s="20"/>
      <c r="M19" s="20"/>
      <c r="N19" s="33" t="str">
        <v>C0003</v>
      </c>
      <c r="O19" s="34">
        <v>891</v>
      </c>
      <c r="P19" s="34">
        <v>1332</v>
      </c>
      <c r="Q19" s="34">
        <v>1282</v>
      </c>
      <c r="R19" s="34">
        <v>739</v>
      </c>
      <c r="S19" s="34">
        <v>560</v>
      </c>
      <c r="T19" s="35">
        <v>4804</v>
      </c>
      <c r="U19" s="20"/>
      <c r="V19" s="20"/>
      <c r="W19" s="20"/>
      <c r="X19" s="20"/>
      <c r="Y19" s="20"/>
      <c r="Z19" s="20"/>
      <c r="AA19" s="20"/>
      <c r="AB19" s="20"/>
      <c r="AC19" s="20"/>
      <c r="AD19" s="20"/>
      <c r="AE19" s="20"/>
      <c r="AF19" s="20"/>
      <c r="AG19" s="20"/>
      <c r="AH19" s="20"/>
    </row>
    <row r="20" spans="1:34" x14ac:dyDescent="0.25">
      <c r="A20" s="20"/>
      <c r="B20" s="20"/>
      <c r="C20" s="20"/>
      <c r="D20" s="20"/>
      <c r="E20" s="20"/>
      <c r="F20" s="20"/>
      <c r="G20" s="20"/>
      <c r="H20" s="20"/>
      <c r="I20" s="20"/>
      <c r="J20" s="20"/>
      <c r="K20" s="20"/>
      <c r="L20" s="20"/>
      <c r="M20" s="20"/>
      <c r="N20" s="33" t="str">
        <v>C0004</v>
      </c>
      <c r="O20" s="34">
        <v>1991</v>
      </c>
      <c r="P20" s="34">
        <v>1886</v>
      </c>
      <c r="Q20" s="34">
        <v>1206</v>
      </c>
      <c r="R20" s="34">
        <v>884</v>
      </c>
      <c r="S20" s="34">
        <v>1722</v>
      </c>
      <c r="T20" s="35">
        <v>7689</v>
      </c>
      <c r="U20" s="20"/>
      <c r="V20" s="20"/>
      <c r="W20" s="20"/>
      <c r="X20" s="20"/>
      <c r="Y20" s="20"/>
      <c r="Z20" s="20"/>
      <c r="AA20" s="20"/>
      <c r="AB20" s="20"/>
      <c r="AC20" s="20"/>
      <c r="AD20" s="20"/>
      <c r="AE20" s="20"/>
      <c r="AF20" s="20"/>
      <c r="AG20" s="20"/>
      <c r="AH20" s="20"/>
    </row>
    <row r="21" spans="1:34" x14ac:dyDescent="0.25">
      <c r="A21" s="20"/>
      <c r="B21" s="20"/>
      <c r="C21" s="20"/>
      <c r="D21" s="20"/>
      <c r="E21" s="20"/>
      <c r="F21" s="20"/>
      <c r="G21" s="20"/>
      <c r="H21" s="20"/>
      <c r="I21" s="20"/>
      <c r="J21" s="20"/>
      <c r="K21" s="20"/>
      <c r="L21" s="20"/>
      <c r="M21" s="20"/>
      <c r="N21" s="33" t="str">
        <v>C0011</v>
      </c>
      <c r="O21" s="34">
        <v>1163</v>
      </c>
      <c r="P21" s="34">
        <v>1180</v>
      </c>
      <c r="Q21" s="34">
        <v>1616</v>
      </c>
      <c r="R21" s="34">
        <v>1043</v>
      </c>
      <c r="S21" s="34">
        <v>1747</v>
      </c>
      <c r="T21" s="35">
        <v>6749</v>
      </c>
      <c r="U21" s="20"/>
      <c r="V21" s="20"/>
      <c r="W21" s="20"/>
      <c r="X21" s="20"/>
      <c r="Y21" s="20"/>
      <c r="Z21" s="20"/>
      <c r="AA21" s="20"/>
      <c r="AB21" s="20"/>
      <c r="AC21" s="20"/>
      <c r="AD21" s="20"/>
      <c r="AE21" s="20"/>
      <c r="AF21" s="20"/>
      <c r="AG21" s="20"/>
      <c r="AH21" s="20"/>
    </row>
    <row r="22" spans="1:34" x14ac:dyDescent="0.25">
      <c r="A22" s="20"/>
      <c r="B22" s="20"/>
      <c r="C22" s="20"/>
      <c r="D22" s="20"/>
      <c r="E22" s="20"/>
      <c r="F22" s="20"/>
      <c r="G22" s="20"/>
      <c r="H22" s="20"/>
      <c r="I22" s="20"/>
      <c r="J22" s="20"/>
      <c r="K22" s="20"/>
      <c r="L22" s="20"/>
      <c r="M22" s="20"/>
      <c r="N22" s="33" t="str">
        <v>C0012</v>
      </c>
      <c r="O22" s="34">
        <v>1438</v>
      </c>
      <c r="P22" s="34">
        <v>1616</v>
      </c>
      <c r="Q22" s="34">
        <v>866</v>
      </c>
      <c r="R22" s="34">
        <v>829</v>
      </c>
      <c r="S22" s="34">
        <v>2070</v>
      </c>
      <c r="T22" s="35">
        <v>6819</v>
      </c>
      <c r="U22" s="20"/>
      <c r="V22" s="20"/>
      <c r="W22" s="20"/>
      <c r="X22" s="20"/>
      <c r="Y22" s="20"/>
      <c r="Z22" s="20"/>
      <c r="AA22" s="20"/>
      <c r="AB22" s="20"/>
      <c r="AC22" s="20"/>
      <c r="AD22" s="20"/>
      <c r="AE22" s="20"/>
      <c r="AF22" s="20"/>
      <c r="AG22" s="20"/>
      <c r="AH22" s="20"/>
    </row>
    <row r="23" spans="1:34" x14ac:dyDescent="0.25">
      <c r="A23" s="20"/>
      <c r="B23" s="20"/>
      <c r="C23" s="20"/>
      <c r="D23" s="20"/>
      <c r="E23" s="20"/>
      <c r="F23" s="20"/>
      <c r="G23" s="20"/>
      <c r="H23" s="20"/>
      <c r="I23" s="20"/>
      <c r="J23" s="20"/>
      <c r="K23" s="20"/>
      <c r="L23" s="20"/>
      <c r="M23" s="20"/>
      <c r="N23" s="39" t="str">
        <v>Cleveland</v>
      </c>
      <c r="O23" s="34" t="str">
        <v xml:space="preserve"> </v>
      </c>
      <c r="P23" s="34" t="str">
        <v xml:space="preserve"> </v>
      </c>
      <c r="Q23" s="34" t="str">
        <v xml:space="preserve"> </v>
      </c>
      <c r="R23" s="34" t="str">
        <v xml:space="preserve"> </v>
      </c>
      <c r="S23" s="34" t="str">
        <v xml:space="preserve"> </v>
      </c>
      <c r="T23" s="35" t="str">
        <v xml:space="preserve"> </v>
      </c>
      <c r="U23" s="20"/>
      <c r="V23" s="20"/>
      <c r="W23" s="20"/>
      <c r="X23" s="20"/>
      <c r="Y23" s="20"/>
      <c r="Z23" s="20"/>
      <c r="AA23" s="20"/>
      <c r="AB23" s="20"/>
      <c r="AC23" s="20"/>
      <c r="AD23" s="20"/>
      <c r="AE23" s="20"/>
      <c r="AF23" s="20"/>
      <c r="AG23" s="20"/>
      <c r="AH23" s="20"/>
    </row>
    <row r="24" spans="1:34" x14ac:dyDescent="0.25">
      <c r="A24" s="20"/>
      <c r="B24" s="20"/>
      <c r="C24" s="20"/>
      <c r="D24" s="20"/>
      <c r="E24" s="20"/>
      <c r="F24" s="20"/>
      <c r="G24" s="20"/>
      <c r="H24" s="20"/>
      <c r="I24" s="20"/>
      <c r="J24" s="20"/>
      <c r="K24" s="20"/>
      <c r="L24" s="20"/>
      <c r="M24" s="20"/>
      <c r="N24" s="33" t="str">
        <v>C0002</v>
      </c>
      <c r="O24" s="34">
        <v>1233</v>
      </c>
      <c r="P24" s="34">
        <v>223</v>
      </c>
      <c r="Q24" s="34">
        <v>1680</v>
      </c>
      <c r="R24" s="34">
        <v>990</v>
      </c>
      <c r="S24" s="34">
        <v>1508</v>
      </c>
      <c r="T24" s="35">
        <v>5634</v>
      </c>
      <c r="U24" s="20"/>
      <c r="V24" s="20"/>
      <c r="W24" s="20"/>
      <c r="X24" s="20"/>
      <c r="Y24" s="20"/>
      <c r="Z24" s="20"/>
      <c r="AA24" s="20"/>
      <c r="AB24" s="20"/>
      <c r="AC24" s="20"/>
      <c r="AD24" s="20"/>
      <c r="AE24" s="20"/>
      <c r="AF24" s="20"/>
      <c r="AG24" s="20"/>
      <c r="AH24" s="20"/>
    </row>
    <row r="25" spans="1:34" x14ac:dyDescent="0.25">
      <c r="A25" s="20"/>
      <c r="B25" s="20"/>
      <c r="C25" s="20"/>
      <c r="D25" s="20"/>
      <c r="E25" s="20"/>
      <c r="F25" s="20"/>
      <c r="G25" s="20"/>
      <c r="H25" s="20"/>
      <c r="I25" s="20"/>
      <c r="J25" s="20"/>
      <c r="K25" s="20"/>
      <c r="L25" s="20"/>
      <c r="M25" s="20"/>
      <c r="N25" s="33" t="str">
        <v>C0007</v>
      </c>
      <c r="O25" s="34">
        <v>1598</v>
      </c>
      <c r="P25" s="34">
        <v>1907</v>
      </c>
      <c r="Q25" s="34">
        <v>869</v>
      </c>
      <c r="R25" s="34">
        <v>1426</v>
      </c>
      <c r="S25" s="34">
        <v>1416</v>
      </c>
      <c r="T25" s="35">
        <v>7216</v>
      </c>
      <c r="U25" s="20"/>
      <c r="V25" s="20"/>
      <c r="W25" s="20"/>
      <c r="X25" s="20"/>
      <c r="Y25" s="20"/>
      <c r="Z25" s="20"/>
      <c r="AA25" s="20"/>
      <c r="AB25" s="20"/>
      <c r="AC25" s="20"/>
      <c r="AD25" s="20"/>
      <c r="AE25" s="20"/>
      <c r="AF25" s="20"/>
      <c r="AG25" s="20"/>
      <c r="AH25" s="20"/>
    </row>
    <row r="26" spans="1:34" x14ac:dyDescent="0.25">
      <c r="A26" s="20"/>
      <c r="B26" s="20"/>
      <c r="C26" s="20"/>
      <c r="D26" s="20"/>
      <c r="E26" s="20"/>
      <c r="F26" s="20"/>
      <c r="G26" s="20"/>
      <c r="H26" s="20"/>
      <c r="I26" s="20"/>
      <c r="J26" s="20"/>
      <c r="K26" s="20"/>
      <c r="L26" s="20"/>
      <c r="M26" s="20"/>
      <c r="N26" s="33" t="str">
        <v>C0008</v>
      </c>
      <c r="O26" s="34">
        <v>900</v>
      </c>
      <c r="P26" s="34">
        <v>1016</v>
      </c>
      <c r="Q26" s="34">
        <v>960</v>
      </c>
      <c r="R26" s="34">
        <v>940</v>
      </c>
      <c r="S26" s="34">
        <v>1193</v>
      </c>
      <c r="T26" s="35">
        <v>5009</v>
      </c>
      <c r="U26" s="20"/>
      <c r="V26" s="20"/>
      <c r="W26" s="20"/>
      <c r="X26" s="20"/>
      <c r="Y26" s="20"/>
      <c r="Z26" s="20"/>
      <c r="AA26" s="20"/>
      <c r="AB26" s="20"/>
      <c r="AC26" s="20"/>
      <c r="AD26" s="20"/>
      <c r="AE26" s="20"/>
      <c r="AF26" s="20"/>
      <c r="AG26" s="20"/>
      <c r="AH26" s="20"/>
    </row>
    <row r="27" spans="1:34" x14ac:dyDescent="0.25">
      <c r="A27" s="20"/>
      <c r="B27" s="20"/>
      <c r="C27" s="20"/>
      <c r="D27" s="20"/>
      <c r="E27" s="20"/>
      <c r="F27" s="20"/>
      <c r="G27" s="20"/>
      <c r="H27" s="20"/>
      <c r="I27" s="20"/>
      <c r="J27" s="20"/>
      <c r="K27" s="20"/>
      <c r="L27" s="20"/>
      <c r="M27" s="20"/>
      <c r="N27" s="33" t="str">
        <v>C0010</v>
      </c>
      <c r="O27" s="34">
        <v>900</v>
      </c>
      <c r="P27" s="34">
        <v>1470</v>
      </c>
      <c r="Q27" s="34">
        <v>1617</v>
      </c>
      <c r="R27" s="34">
        <v>1314</v>
      </c>
      <c r="S27" s="34">
        <v>941</v>
      </c>
      <c r="T27" s="35">
        <v>6242</v>
      </c>
      <c r="U27" s="20"/>
      <c r="V27" s="20"/>
      <c r="W27" s="20"/>
      <c r="X27" s="20"/>
      <c r="Y27" s="20"/>
      <c r="Z27" s="20"/>
      <c r="AA27" s="20"/>
      <c r="AB27" s="20"/>
      <c r="AC27" s="20"/>
      <c r="AD27" s="20"/>
      <c r="AE27" s="20"/>
      <c r="AF27" s="20"/>
      <c r="AG27" s="20"/>
      <c r="AH27" s="20"/>
    </row>
    <row r="28" spans="1:34" x14ac:dyDescent="0.25">
      <c r="A28" s="20"/>
      <c r="B28" s="20"/>
      <c r="C28" s="20"/>
      <c r="D28" s="20"/>
      <c r="E28" s="20"/>
      <c r="F28" s="20"/>
      <c r="G28" s="20"/>
      <c r="H28" s="20"/>
      <c r="I28" s="20"/>
      <c r="J28" s="20"/>
      <c r="K28" s="20"/>
      <c r="L28" s="20"/>
      <c r="M28" s="20"/>
      <c r="N28" s="33" t="str">
        <v>C0013</v>
      </c>
      <c r="O28" s="34">
        <v>1255</v>
      </c>
      <c r="P28" s="34">
        <v>516</v>
      </c>
      <c r="Q28" s="34">
        <v>1874</v>
      </c>
      <c r="R28" s="34">
        <v>1863</v>
      </c>
      <c r="S28" s="34">
        <v>1722</v>
      </c>
      <c r="T28" s="35">
        <v>7230</v>
      </c>
      <c r="U28" s="20"/>
      <c r="V28" s="20"/>
      <c r="W28" s="20"/>
      <c r="X28" s="20"/>
      <c r="Y28" s="20"/>
      <c r="Z28" s="20"/>
      <c r="AA28" s="20"/>
      <c r="AB28" s="20"/>
      <c r="AC28" s="20"/>
      <c r="AD28" s="20"/>
      <c r="AE28" s="20"/>
      <c r="AF28" s="20"/>
      <c r="AG28" s="20"/>
      <c r="AH28" s="20"/>
    </row>
    <row r="29" spans="1:34" x14ac:dyDescent="0.25">
      <c r="A29" s="20"/>
      <c r="B29" s="20"/>
      <c r="C29" s="20"/>
      <c r="D29" s="20"/>
      <c r="E29" s="20"/>
      <c r="F29" s="20"/>
      <c r="G29" s="20"/>
      <c r="H29" s="20"/>
      <c r="I29" s="20"/>
      <c r="J29" s="20"/>
      <c r="K29" s="20"/>
      <c r="L29" s="20"/>
      <c r="M29" s="20"/>
      <c r="N29" s="33" t="str">
        <v>C0015</v>
      </c>
      <c r="O29" s="34">
        <v>1138</v>
      </c>
      <c r="P29" s="34">
        <v>1898</v>
      </c>
      <c r="Q29" s="34">
        <v>1482</v>
      </c>
      <c r="R29" s="34">
        <v>846</v>
      </c>
      <c r="S29" s="34">
        <v>1154</v>
      </c>
      <c r="T29" s="35">
        <v>6518</v>
      </c>
      <c r="U29" s="20"/>
      <c r="V29" s="20"/>
      <c r="W29" s="20"/>
      <c r="X29" s="20"/>
      <c r="Y29" s="20"/>
      <c r="Z29" s="20"/>
      <c r="AA29" s="20"/>
      <c r="AB29" s="20"/>
      <c r="AC29" s="20"/>
      <c r="AD29" s="20"/>
      <c r="AE29" s="20"/>
      <c r="AF29" s="20"/>
      <c r="AG29" s="20"/>
      <c r="AH29" s="20"/>
    </row>
    <row r="30" spans="1:34" x14ac:dyDescent="0.25">
      <c r="A30" s="20"/>
      <c r="B30" s="20"/>
      <c r="C30" s="20"/>
      <c r="D30" s="20"/>
      <c r="E30" s="20"/>
      <c r="F30" s="20"/>
      <c r="G30" s="20"/>
      <c r="H30" s="20"/>
      <c r="I30" s="20"/>
      <c r="J30" s="20"/>
      <c r="K30" s="20"/>
      <c r="L30" s="20"/>
      <c r="M30" s="20"/>
      <c r="N30" s="39" t="str">
        <v>Columbus</v>
      </c>
      <c r="O30" s="34" t="str">
        <v xml:space="preserve"> </v>
      </c>
      <c r="P30" s="34" t="str">
        <v xml:space="preserve"> </v>
      </c>
      <c r="Q30" s="34" t="str">
        <v xml:space="preserve"> </v>
      </c>
      <c r="R30" s="34" t="str">
        <v xml:space="preserve"> </v>
      </c>
      <c r="S30" s="34" t="str">
        <v xml:space="preserve"> </v>
      </c>
      <c r="T30" s="35" t="str">
        <v xml:space="preserve"> </v>
      </c>
      <c r="U30" s="20"/>
      <c r="V30" s="20"/>
      <c r="W30" s="20"/>
      <c r="X30" s="20"/>
      <c r="Y30" s="20"/>
      <c r="Z30" s="20"/>
      <c r="AA30" s="20"/>
      <c r="AB30" s="20"/>
      <c r="AC30" s="20"/>
      <c r="AD30" s="20"/>
      <c r="AE30" s="20"/>
      <c r="AF30" s="20"/>
      <c r="AG30" s="20"/>
      <c r="AH30" s="20"/>
    </row>
    <row r="31" spans="1:34" x14ac:dyDescent="0.25">
      <c r="A31" s="20"/>
      <c r="B31" s="20"/>
      <c r="C31" s="20"/>
      <c r="D31" s="20"/>
      <c r="E31" s="20"/>
      <c r="F31" s="20"/>
      <c r="G31" s="20"/>
      <c r="H31" s="20"/>
      <c r="I31" s="20"/>
      <c r="J31" s="20"/>
      <c r="K31" s="20"/>
      <c r="L31" s="20"/>
      <c r="M31" s="20"/>
      <c r="N31" s="33" t="str">
        <v>C0001</v>
      </c>
      <c r="O31" s="34">
        <v>1655</v>
      </c>
      <c r="P31" s="34">
        <v>805</v>
      </c>
      <c r="Q31" s="34">
        <v>2263</v>
      </c>
      <c r="R31" s="34">
        <v>987</v>
      </c>
      <c r="S31" s="34">
        <v>1075</v>
      </c>
      <c r="T31" s="35">
        <v>6785</v>
      </c>
      <c r="U31" s="20"/>
      <c r="V31" s="20"/>
      <c r="W31" s="20"/>
      <c r="X31" s="20"/>
      <c r="Y31" s="20"/>
      <c r="Z31" s="20"/>
      <c r="AA31" s="20"/>
      <c r="AB31" s="20"/>
      <c r="AC31" s="20"/>
      <c r="AD31" s="20"/>
      <c r="AE31" s="20"/>
      <c r="AF31" s="20"/>
      <c r="AG31" s="20"/>
      <c r="AH31" s="20"/>
    </row>
    <row r="32" spans="1:34" x14ac:dyDescent="0.25">
      <c r="A32" s="20"/>
      <c r="B32" s="20"/>
      <c r="C32" s="20"/>
      <c r="D32" s="20"/>
      <c r="E32" s="20"/>
      <c r="F32" s="20"/>
      <c r="G32" s="20"/>
      <c r="H32" s="20"/>
      <c r="I32" s="20"/>
      <c r="J32" s="20"/>
      <c r="K32" s="20"/>
      <c r="L32" s="20"/>
      <c r="M32" s="20"/>
      <c r="N32" s="33" t="str">
        <v>C0005</v>
      </c>
      <c r="O32" s="34">
        <v>1104</v>
      </c>
      <c r="P32" s="34">
        <v>2280</v>
      </c>
      <c r="Q32" s="34">
        <v>1445</v>
      </c>
      <c r="R32" s="34">
        <v>1722</v>
      </c>
      <c r="S32" s="34">
        <v>1196</v>
      </c>
      <c r="T32" s="35">
        <v>7747</v>
      </c>
      <c r="U32" s="20"/>
      <c r="V32" s="20"/>
      <c r="W32" s="20"/>
      <c r="X32" s="20"/>
      <c r="Y32" s="20"/>
      <c r="Z32" s="20"/>
      <c r="AA32" s="20"/>
      <c r="AB32" s="20"/>
      <c r="AC32" s="20"/>
      <c r="AD32" s="20"/>
      <c r="AE32" s="20"/>
      <c r="AF32" s="20"/>
      <c r="AG32" s="20"/>
      <c r="AH32" s="20"/>
    </row>
    <row r="33" spans="1:34" x14ac:dyDescent="0.25">
      <c r="A33" s="20"/>
      <c r="B33" s="20"/>
      <c r="C33" s="20"/>
      <c r="D33" s="20"/>
      <c r="E33" s="20"/>
      <c r="F33" s="20"/>
      <c r="G33" s="20"/>
      <c r="H33" s="20"/>
      <c r="I33" s="20"/>
      <c r="J33" s="20"/>
      <c r="K33" s="20"/>
      <c r="L33" s="20"/>
      <c r="M33" s="20"/>
      <c r="N33" s="33" t="str">
        <v>C0006</v>
      </c>
      <c r="O33" s="34">
        <v>372</v>
      </c>
      <c r="P33" s="34">
        <v>1818</v>
      </c>
      <c r="Q33" s="34">
        <v>1346</v>
      </c>
      <c r="R33" s="34">
        <v>1156</v>
      </c>
      <c r="S33" s="34">
        <v>1484</v>
      </c>
      <c r="T33" s="35">
        <v>6176</v>
      </c>
      <c r="U33" s="20"/>
      <c r="V33" s="20"/>
      <c r="W33" s="20"/>
      <c r="X33" s="20"/>
      <c r="Y33" s="20"/>
      <c r="Z33" s="20"/>
      <c r="AA33" s="20"/>
      <c r="AB33" s="20"/>
      <c r="AC33" s="20"/>
      <c r="AD33" s="20"/>
      <c r="AE33" s="20"/>
      <c r="AF33" s="20"/>
      <c r="AG33" s="20"/>
      <c r="AH33" s="20"/>
    </row>
    <row r="34" spans="1:34" x14ac:dyDescent="0.25">
      <c r="A34" s="20"/>
      <c r="B34" s="20"/>
      <c r="C34" s="20"/>
      <c r="D34" s="20"/>
      <c r="E34" s="20"/>
      <c r="F34" s="20"/>
      <c r="G34" s="20"/>
      <c r="H34" s="20"/>
      <c r="I34" s="20"/>
      <c r="J34" s="20"/>
      <c r="K34" s="20"/>
      <c r="L34" s="20"/>
      <c r="M34" s="20"/>
      <c r="N34" s="33" t="str">
        <v>C0009</v>
      </c>
      <c r="O34" s="34">
        <v>1415</v>
      </c>
      <c r="P34" s="34">
        <v>1271</v>
      </c>
      <c r="Q34" s="34">
        <v>1214</v>
      </c>
      <c r="R34" s="34">
        <v>1135</v>
      </c>
      <c r="S34" s="34">
        <v>1566</v>
      </c>
      <c r="T34" s="35">
        <v>6601</v>
      </c>
      <c r="U34" s="20"/>
      <c r="V34" s="20"/>
      <c r="W34" s="20"/>
      <c r="X34" s="20"/>
      <c r="Y34" s="20"/>
      <c r="Z34" s="20"/>
      <c r="AA34" s="20"/>
      <c r="AB34" s="20"/>
      <c r="AC34" s="20"/>
      <c r="AD34" s="20"/>
      <c r="AE34" s="20"/>
      <c r="AF34" s="20"/>
      <c r="AG34" s="20"/>
      <c r="AH34" s="20"/>
    </row>
    <row r="35" spans="1:34" x14ac:dyDescent="0.25">
      <c r="A35" s="20"/>
      <c r="B35" s="20"/>
      <c r="C35" s="20"/>
      <c r="D35" s="20"/>
      <c r="E35" s="20"/>
      <c r="F35" s="20"/>
      <c r="G35" s="20"/>
      <c r="H35" s="20"/>
      <c r="I35" s="20"/>
      <c r="J35" s="20"/>
      <c r="K35" s="20"/>
      <c r="L35" s="20"/>
      <c r="M35" s="20"/>
      <c r="N35" s="36" t="str">
        <v>C0014</v>
      </c>
      <c r="O35" s="37">
        <v>1362</v>
      </c>
      <c r="P35" s="37">
        <v>1363</v>
      </c>
      <c r="Q35" s="37">
        <v>1152</v>
      </c>
      <c r="R35" s="37">
        <v>777</v>
      </c>
      <c r="S35" s="37">
        <v>750</v>
      </c>
      <c r="T35" s="38">
        <v>5404</v>
      </c>
      <c r="U35" s="20"/>
      <c r="V35" s="20"/>
      <c r="W35" s="20"/>
      <c r="X35" s="20"/>
      <c r="Y35" s="20"/>
      <c r="Z35" s="20"/>
      <c r="AA35" s="20"/>
      <c r="AB35" s="20"/>
      <c r="AC35" s="20"/>
      <c r="AD35" s="20"/>
      <c r="AE35" s="20"/>
      <c r="AF35" s="20"/>
      <c r="AG35" s="20"/>
      <c r="AH35" s="20"/>
    </row>
    <row r="36" spans="1:34" x14ac:dyDescent="0.25">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20"/>
      <c r="AB36" s="20"/>
      <c r="AC36" s="20"/>
      <c r="AD36" s="20"/>
      <c r="AE36" s="20"/>
      <c r="AF36" s="20"/>
      <c r="AG36" s="20"/>
      <c r="AH36" s="20"/>
    </row>
    <row r="37" spans="1:34" x14ac:dyDescent="0.25">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20"/>
      <c r="AB37" s="20"/>
      <c r="AC37" s="20"/>
      <c r="AD37" s="20"/>
      <c r="AE37" s="20"/>
      <c r="AF37" s="20"/>
      <c r="AG37" s="20"/>
      <c r="AH37" s="20"/>
    </row>
    <row r="38" spans="1:34" x14ac:dyDescent="0.25">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20"/>
      <c r="AB38" s="20"/>
      <c r="AC38" s="20"/>
      <c r="AD38" s="20"/>
      <c r="AE38" s="20"/>
      <c r="AF38" s="20"/>
      <c r="AG38" s="20"/>
      <c r="AH38" s="20"/>
    </row>
    <row r="39" spans="1:34" x14ac:dyDescent="0.25">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20"/>
      <c r="AB39" s="20"/>
      <c r="AC39" s="20"/>
      <c r="AD39" s="20"/>
      <c r="AE39" s="20"/>
      <c r="AF39" s="20"/>
      <c r="AG39" s="20"/>
      <c r="AH39" s="20"/>
    </row>
    <row r="40" spans="1:34"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20"/>
      <c r="AB40" s="20"/>
      <c r="AC40" s="20"/>
      <c r="AD40" s="20"/>
      <c r="AE40" s="20"/>
      <c r="AF40" s="20"/>
      <c r="AG40" s="20"/>
      <c r="AH40" s="20"/>
    </row>
    <row r="41" spans="1:34" x14ac:dyDescent="0.25">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c r="AA41" s="20"/>
      <c r="AB41" s="20"/>
      <c r="AC41" s="20"/>
      <c r="AD41" s="20"/>
      <c r="AE41" s="20"/>
      <c r="AF41" s="20"/>
      <c r="AG41" s="20"/>
      <c r="AH41" s="20"/>
    </row>
    <row r="42" spans="1:34"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20"/>
      <c r="AB42" s="20"/>
      <c r="AC42" s="20"/>
      <c r="AD42" s="20"/>
      <c r="AE42" s="20"/>
      <c r="AF42" s="20"/>
      <c r="AG42" s="20"/>
      <c r="AH42" s="20"/>
    </row>
    <row r="43" spans="1:34" x14ac:dyDescent="0.25">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c r="AA43" s="20"/>
      <c r="AB43" s="20"/>
      <c r="AC43" s="20"/>
      <c r="AD43" s="20"/>
      <c r="AE43" s="20"/>
      <c r="AF43" s="20"/>
      <c r="AG43" s="20"/>
      <c r="AH43" s="20"/>
    </row>
    <row r="44" spans="1:34" x14ac:dyDescent="0.25">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c r="AA44" s="20"/>
      <c r="AB44" s="20"/>
      <c r="AC44" s="20"/>
      <c r="AD44" s="20"/>
      <c r="AE44" s="20"/>
      <c r="AF44" s="20"/>
      <c r="AG44" s="20"/>
      <c r="AH44" s="20"/>
    </row>
  </sheetData>
  <conditionalFormatting sqref="O18:S35">
    <cfRule type="dataBar" priority="3">
      <dataBar>
        <cfvo type="min"/>
        <cfvo type="max"/>
        <color rgb="FF638EC6"/>
      </dataBar>
      <extLst>
        <ext xmlns:x14="http://schemas.microsoft.com/office/spreadsheetml/2009/9/main" uri="{B025F937-C7B1-47D3-B67F-A62EFF666E3E}">
          <x14:id>{DC773BA4-5DBA-4267-BBF1-25E7602BA2F9}</x14:id>
        </ext>
      </extLst>
    </cfRule>
  </conditionalFormatting>
  <conditionalFormatting sqref="O19:S35">
    <cfRule type="dataBar" priority="2">
      <dataBar>
        <cfvo type="num" val="0"/>
        <cfvo type="formula" val="MAX($O$19:$S$35)*2"/>
        <color theme="1" tint="4.9989318521683403E-2"/>
      </dataBar>
      <extLst>
        <ext xmlns:x14="http://schemas.microsoft.com/office/spreadsheetml/2009/9/main" uri="{B025F937-C7B1-47D3-B67F-A62EFF666E3E}">
          <x14:id>{01D05EB1-5DD6-48AF-8B30-826E2BD8C7A8}</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28386552-19B9-473F-AE41-A8FF0F3E1FA2}">
            <xm:f>O$17=pivots!$B$66</xm:f>
            <x14:dxf>
              <fill>
                <patternFill>
                  <bgColor theme="9" tint="0.59996337778862885"/>
                </patternFill>
              </fill>
              <border>
                <left style="thin">
                  <color theme="1" tint="0.34998626667073579"/>
                </left>
                <right style="thin">
                  <color theme="1" tint="0.34998626667073579"/>
                </right>
                <vertical/>
                <horizontal/>
              </border>
            </x14:dxf>
          </x14:cfRule>
          <xm:sqref>O17:S35</xm:sqref>
        </x14:conditionalFormatting>
        <x14:conditionalFormatting xmlns:xm="http://schemas.microsoft.com/office/excel/2006/main">
          <x14:cfRule type="dataBar" id="{DC773BA4-5DBA-4267-BBF1-25E7602BA2F9}">
            <x14:dataBar minLength="0" maxLength="100" border="1" negativeBarBorderColorSameAsPositive="0">
              <x14:cfvo type="autoMin"/>
              <x14:cfvo type="autoMax"/>
              <x14:borderColor rgb="FF638EC6"/>
              <x14:negativeFillColor rgb="FFFF0000"/>
              <x14:negativeBorderColor rgb="FFFF0000"/>
              <x14:axisColor rgb="FF000000"/>
            </x14:dataBar>
          </x14:cfRule>
          <xm:sqref>O18:S35</xm:sqref>
        </x14:conditionalFormatting>
        <x14:conditionalFormatting xmlns:xm="http://schemas.microsoft.com/office/excel/2006/main">
          <x14:cfRule type="dataBar" id="{01D05EB1-5DD6-48AF-8B30-826E2BD8C7A8}">
            <x14:dataBar minLength="0" maxLength="100" gradient="0">
              <x14:cfvo type="num">
                <xm:f>0</xm:f>
              </x14:cfvo>
              <x14:cfvo type="formula">
                <xm:f>MAX($O$19:$S$35)*2</xm:f>
              </x14:cfvo>
              <x14:negativeFillColor rgb="FFFF0000"/>
              <x14:axisColor rgb="FF000000"/>
            </x14:dataBar>
          </x14:cfRule>
          <xm:sqref>O19:S35</xm:sqref>
        </x14:conditionalFormatting>
      </x14:conditionalFormattings>
    </ex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pivots</vt:lpstr>
      <vt:lpstr>Data</vt:lpstr>
      <vt:lpstr>Assets1</vt:lpstr>
      <vt:lpstr>Assets</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NEELI NIKHILA</cp:lastModifiedBy>
  <dcterms:created xsi:type="dcterms:W3CDTF">2021-03-14T20:21:32Z</dcterms:created>
  <dcterms:modified xsi:type="dcterms:W3CDTF">2026-08-04T04:15:26Z</dcterms:modified>
</cp:coreProperties>
</file>