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36FAE019-73C5-4C13-B2F8-788E95953E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1" l="1"/>
  <c r="AC56" i="1"/>
  <c r="AC57" i="1"/>
  <c r="AC58" i="1"/>
  <c r="AC59" i="1"/>
  <c r="AC60" i="1"/>
  <c r="AC61" i="1"/>
  <c r="AC62" i="1"/>
  <c r="AC54" i="1"/>
  <c r="AF35" i="1"/>
  <c r="AF36" i="1"/>
  <c r="AF37" i="1"/>
  <c r="AF38" i="1"/>
  <c r="AF39" i="1"/>
  <c r="AF40" i="1"/>
  <c r="AF41" i="1"/>
  <c r="AF42" i="1"/>
  <c r="AF43" i="1"/>
  <c r="AF44" i="1"/>
  <c r="AF34" i="1"/>
  <c r="Y26" i="1"/>
  <c r="V26" i="1"/>
  <c r="AB2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V42" i="1"/>
  <c r="V43" i="1"/>
  <c r="V41" i="1"/>
  <c r="S30" i="1"/>
  <c r="S31" i="1"/>
  <c r="S29" i="1"/>
  <c r="S17" i="1"/>
  <c r="S18" i="1"/>
  <c r="S19" i="1"/>
  <c r="S20" i="1"/>
  <c r="S21" i="1"/>
  <c r="S16" i="1"/>
  <c r="Q5" i="1"/>
  <c r="Q6" i="1"/>
  <c r="Q7" i="1"/>
  <c r="Q8" i="1"/>
  <c r="Q9" i="1"/>
  <c r="Q10" i="1"/>
  <c r="Q11" i="1"/>
  <c r="Q12" i="1"/>
  <c r="Q4" i="1"/>
  <c r="A26" i="1"/>
  <c r="A24" i="1"/>
  <c r="J37" i="1"/>
  <c r="H36" i="1"/>
  <c r="J29" i="1"/>
  <c r="H32" i="1"/>
  <c r="J25" i="1"/>
  <c r="H23" i="1"/>
  <c r="J20" i="1"/>
  <c r="H17" i="1"/>
  <c r="D11" i="1"/>
  <c r="D12" i="1"/>
  <c r="D13" i="1"/>
  <c r="D14" i="1"/>
  <c r="D15" i="1"/>
  <c r="D10" i="1"/>
  <c r="E4" i="1"/>
  <c r="F4" i="1"/>
  <c r="G4" i="1"/>
  <c r="H4" i="1"/>
  <c r="I4" i="1"/>
  <c r="J4" i="1"/>
  <c r="E5" i="1"/>
  <c r="F5" i="1"/>
  <c r="G5" i="1"/>
  <c r="H5" i="1"/>
  <c r="I5" i="1"/>
  <c r="J5" i="1"/>
  <c r="F3" i="1"/>
  <c r="G3" i="1"/>
  <c r="H3" i="1"/>
  <c r="I3" i="1"/>
  <c r="J3" i="1"/>
  <c r="E3" i="1"/>
</calcChain>
</file>

<file path=xl/sharedStrings.xml><?xml version="1.0" encoding="utf-8"?>
<sst xmlns="http://schemas.openxmlformats.org/spreadsheetml/2006/main" count="262" uniqueCount="122">
  <si>
    <t xml:space="preserve"> </t>
  </si>
  <si>
    <t>Trainers</t>
  </si>
  <si>
    <t>Pokeball</t>
  </si>
  <si>
    <t>Great Balls</t>
  </si>
  <si>
    <t>Ultra Balls</t>
  </si>
  <si>
    <t xml:space="preserve">total </t>
  </si>
  <si>
    <t>CONCATE</t>
  </si>
  <si>
    <t>COUNT</t>
  </si>
  <si>
    <t>Iva</t>
  </si>
  <si>
    <t xml:space="preserve">    Name</t>
  </si>
  <si>
    <t>Type 1</t>
  </si>
  <si>
    <t>Speed</t>
  </si>
  <si>
    <t>Fire Type AND more than 70 Speed</t>
  </si>
  <si>
    <t>Total stats</t>
  </si>
  <si>
    <t>Liam</t>
  </si>
  <si>
    <t xml:space="preserve">      Bulbasaur</t>
  </si>
  <si>
    <t>grass</t>
  </si>
  <si>
    <t xml:space="preserve">    Mankey</t>
  </si>
  <si>
    <t>Fighting</t>
  </si>
  <si>
    <t>Adora</t>
  </si>
  <si>
    <t xml:space="preserve">      Ivysaur</t>
  </si>
  <si>
    <t>Grass</t>
  </si>
  <si>
    <t xml:space="preserve">    Poliwrath</t>
  </si>
  <si>
    <t>Water</t>
  </si>
  <si>
    <t xml:space="preserve">      Venusaur</t>
  </si>
  <si>
    <t xml:space="preserve">    Victreebel</t>
  </si>
  <si>
    <t xml:space="preserve">      Charmander</t>
  </si>
  <si>
    <t>Fire</t>
  </si>
  <si>
    <t xml:space="preserve">    Tentacool</t>
  </si>
  <si>
    <t xml:space="preserve">example of absolute referance </t>
  </si>
  <si>
    <t xml:space="preserve">      Charmeleon</t>
  </si>
  <si>
    <t xml:space="preserve">    Magneton</t>
  </si>
  <si>
    <t>Electric</t>
  </si>
  <si>
    <t>Pokeballs</t>
  </si>
  <si>
    <t xml:space="preserve">COST </t>
  </si>
  <si>
    <t xml:space="preserve">      Charizard</t>
  </si>
  <si>
    <t xml:space="preserve">    Dewgong</t>
  </si>
  <si>
    <t xml:space="preserve">      Squirtle</t>
  </si>
  <si>
    <t xml:space="preserve">    Cloyster</t>
  </si>
  <si>
    <t xml:space="preserve">      Wartortle</t>
  </si>
  <si>
    <t xml:space="preserve">    Onix</t>
  </si>
  <si>
    <t>Rock</t>
  </si>
  <si>
    <t>Pablo</t>
  </si>
  <si>
    <t xml:space="preserve">      Blastoise</t>
  </si>
  <si>
    <t xml:space="preserve">    Dragonair</t>
  </si>
  <si>
    <t>Dragon</t>
  </si>
  <si>
    <t>Jenny</t>
  </si>
  <si>
    <t xml:space="preserve">    </t>
  </si>
  <si>
    <t xml:space="preserve">    Pidgeotto</t>
  </si>
  <si>
    <t>Normal</t>
  </si>
  <si>
    <t>Iben</t>
  </si>
  <si>
    <t xml:space="preserve">AVERAGE </t>
  </si>
  <si>
    <t xml:space="preserve">    Rattata</t>
  </si>
  <si>
    <t>Kasper</t>
  </si>
  <si>
    <t xml:space="preserve">    Trainer</t>
  </si>
  <si>
    <t>Great Ball</t>
  </si>
  <si>
    <t>Ultraball</t>
  </si>
  <si>
    <t>Master Ball</t>
  </si>
  <si>
    <t>Average</t>
  </si>
  <si>
    <t xml:space="preserve">    Beedrill</t>
  </si>
  <si>
    <t>Bug</t>
  </si>
  <si>
    <t>OPERATORS</t>
  </si>
  <si>
    <t xml:space="preserve">    Iva</t>
  </si>
  <si>
    <t xml:space="preserve">    Doduo</t>
  </si>
  <si>
    <t xml:space="preserve">ADDITION OPERATOR </t>
  </si>
  <si>
    <t xml:space="preserve">    Liam</t>
  </si>
  <si>
    <t xml:space="preserve">    Kingler</t>
  </si>
  <si>
    <t xml:space="preserve">    Jenny</t>
  </si>
  <si>
    <t xml:space="preserve">    Nidoqueen</t>
  </si>
  <si>
    <t>Poison</t>
  </si>
  <si>
    <t>Price</t>
  </si>
  <si>
    <t xml:space="preserve">    Iben</t>
  </si>
  <si>
    <t xml:space="preserve">    Hitmonchan</t>
  </si>
  <si>
    <t xml:space="preserve">    Adora</t>
  </si>
  <si>
    <t xml:space="preserve">    Charmeleon</t>
  </si>
  <si>
    <t xml:space="preserve">    Kasper</t>
  </si>
  <si>
    <t xml:space="preserve">    Arbok</t>
  </si>
  <si>
    <t xml:space="preserve">SUBTRACTION </t>
  </si>
  <si>
    <t xml:space="preserve">    Gastly</t>
  </si>
  <si>
    <t>Ghost</t>
  </si>
  <si>
    <t>PARENTHESES</t>
  </si>
  <si>
    <t xml:space="preserve">    Magikarp</t>
  </si>
  <si>
    <t xml:space="preserve">ANS </t>
  </si>
  <si>
    <t>COUNTA</t>
  </si>
  <si>
    <t xml:space="preserve">COUNTBLANK </t>
  </si>
  <si>
    <t xml:space="preserve">AVERAGE IF </t>
  </si>
  <si>
    <t xml:space="preserve">MULTIPLICATION </t>
  </si>
  <si>
    <t xml:space="preserve">    Bulbasaur</t>
  </si>
  <si>
    <t>Type</t>
  </si>
  <si>
    <t>Average Speed</t>
  </si>
  <si>
    <t xml:space="preserve">    Ivysaur</t>
  </si>
  <si>
    <t xml:space="preserve">    Venusaur</t>
  </si>
  <si>
    <t>Type 2</t>
  </si>
  <si>
    <t xml:space="preserve">    Charmander</t>
  </si>
  <si>
    <t>COUNTIF</t>
  </si>
  <si>
    <t xml:space="preserve">    Charizard</t>
  </si>
  <si>
    <t xml:space="preserve">    Squirtle</t>
  </si>
  <si>
    <t xml:space="preserve">DIVISION </t>
  </si>
  <si>
    <t xml:space="preserve">    Wartortle</t>
  </si>
  <si>
    <t>Steel</t>
  </si>
  <si>
    <t xml:space="preserve">    Blastoise</t>
  </si>
  <si>
    <t>Ice</t>
  </si>
  <si>
    <t>AVERAGE IFS</t>
  </si>
  <si>
    <t>Ground</t>
  </si>
  <si>
    <t>GEN</t>
  </si>
  <si>
    <t>GRN</t>
  </si>
  <si>
    <t>AVG SPEED</t>
  </si>
  <si>
    <t>Flying</t>
  </si>
  <si>
    <t xml:space="preserve">IF FUNCTION 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</si>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</sst>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</font>
    <font>
      <sz val="11"/>
      <color theme="4" tint="0.39997558519241921"/>
      <name val="Calibri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3" borderId="0" xfId="0" applyFont="1" applyFill="1"/>
    <xf numFmtId="0" fontId="3" fillId="4" borderId="0" xfId="0" applyFont="1" applyFill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0" fillId="5" borderId="0" xfId="0" applyFill="1"/>
    <xf numFmtId="0" fontId="0" fillId="4" borderId="0" xfId="0" applyFill="1"/>
    <xf numFmtId="0" fontId="5" fillId="5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"/>
  <sheetViews>
    <sheetView tabSelected="1" topLeftCell="A14" workbookViewId="0">
      <selection activeCell="V40" sqref="V40"/>
    </sheetView>
  </sheetViews>
  <sheetFormatPr defaultRowHeight="15"/>
  <cols>
    <col min="1" max="1" width="15.28515625" customWidth="1"/>
    <col min="8" max="8" width="11.42578125" bestFit="1" customWidth="1"/>
    <col min="17" max="17" width="37.5703125" customWidth="1"/>
    <col min="25" max="25" width="18.85546875" customWidth="1"/>
  </cols>
  <sheetData>
    <row r="1" spans="1:27">
      <c r="A1" t="s">
        <v>0</v>
      </c>
    </row>
    <row r="2" spans="1:27">
      <c r="A2" s="1" t="s">
        <v>1</v>
      </c>
      <c r="B2" t="s">
        <v>2</v>
      </c>
      <c r="C2" t="s">
        <v>3</v>
      </c>
      <c r="D2" t="s">
        <v>4</v>
      </c>
      <c r="E2" t="s">
        <v>5</v>
      </c>
      <c r="V2" s="8" t="s">
        <v>6</v>
      </c>
      <c r="AA2" s="8" t="s">
        <v>7</v>
      </c>
    </row>
    <row r="3" spans="1:27">
      <c r="A3" t="s">
        <v>8</v>
      </c>
      <c r="B3">
        <v>2</v>
      </c>
      <c r="C3">
        <v>3</v>
      </c>
      <c r="D3">
        <v>1</v>
      </c>
      <c r="E3">
        <f>B3+C3+D3</f>
        <v>6</v>
      </c>
      <c r="F3">
        <f t="shared" ref="F3:J3" si="0">C3+D3+E3</f>
        <v>10</v>
      </c>
      <c r="G3">
        <f t="shared" si="0"/>
        <v>17</v>
      </c>
      <c r="H3">
        <f t="shared" si="0"/>
        <v>33</v>
      </c>
      <c r="I3">
        <f t="shared" si="0"/>
        <v>60</v>
      </c>
      <c r="J3">
        <f t="shared" si="0"/>
        <v>110</v>
      </c>
      <c r="N3" t="s">
        <v>9</v>
      </c>
      <c r="O3" t="s">
        <v>10</v>
      </c>
      <c r="P3" t="s">
        <v>11</v>
      </c>
      <c r="Q3" s="8" t="s">
        <v>12</v>
      </c>
      <c r="V3" s="7" t="s">
        <v>9</v>
      </c>
      <c r="W3" t="s">
        <v>10</v>
      </c>
      <c r="X3" t="s">
        <v>13</v>
      </c>
      <c r="Y3" t="str">
        <f>CONCATENATE(V4,W4)</f>
        <v xml:space="preserve">    MankeyFighting</v>
      </c>
      <c r="AA3">
        <v>305</v>
      </c>
    </row>
    <row r="4" spans="1:27">
      <c r="A4" t="s">
        <v>14</v>
      </c>
      <c r="B4">
        <v>5</v>
      </c>
      <c r="C4">
        <v>5</v>
      </c>
      <c r="D4">
        <v>2</v>
      </c>
      <c r="E4">
        <f t="shared" ref="E4:E5" si="1">B4+C4+D4</f>
        <v>12</v>
      </c>
      <c r="F4">
        <f t="shared" ref="F4:F5" si="2">C4+D4+E4</f>
        <v>19</v>
      </c>
      <c r="G4">
        <f t="shared" ref="G4:G5" si="3">D4+E4+F4</f>
        <v>33</v>
      </c>
      <c r="H4">
        <f t="shared" ref="H4:H5" si="4">E4+F4+G4</f>
        <v>64</v>
      </c>
      <c r="I4">
        <f t="shared" ref="I4:I5" si="5">F4+G4+H4</f>
        <v>116</v>
      </c>
      <c r="J4">
        <f t="shared" ref="J4:J5" si="6">G4+H4+I4</f>
        <v>213</v>
      </c>
      <c r="N4" t="s">
        <v>15</v>
      </c>
      <c r="O4" t="s">
        <v>16</v>
      </c>
      <c r="P4">
        <v>45</v>
      </c>
      <c r="Q4" t="b">
        <f>AND(O4="FIRE",P4&gt;70)</f>
        <v>0</v>
      </c>
      <c r="V4" t="s">
        <v>17</v>
      </c>
      <c r="W4" t="s">
        <v>18</v>
      </c>
      <c r="X4">
        <v>305</v>
      </c>
      <c r="Y4" t="str">
        <f t="shared" ref="Y4:Y23" si="7">CONCATENATE(V5,W5)</f>
        <v xml:space="preserve">    PoliwrathWater</v>
      </c>
      <c r="AA4">
        <v>510</v>
      </c>
    </row>
    <row r="5" spans="1:27">
      <c r="A5" t="s">
        <v>19</v>
      </c>
      <c r="B5">
        <v>10</v>
      </c>
      <c r="C5">
        <v>2</v>
      </c>
      <c r="D5">
        <v>3</v>
      </c>
      <c r="E5">
        <f t="shared" si="1"/>
        <v>15</v>
      </c>
      <c r="F5">
        <f t="shared" si="2"/>
        <v>20</v>
      </c>
      <c r="G5">
        <f t="shared" si="3"/>
        <v>38</v>
      </c>
      <c r="H5">
        <f t="shared" si="4"/>
        <v>73</v>
      </c>
      <c r="I5">
        <f t="shared" si="5"/>
        <v>131</v>
      </c>
      <c r="J5">
        <f t="shared" si="6"/>
        <v>242</v>
      </c>
      <c r="N5" t="s">
        <v>20</v>
      </c>
      <c r="O5" t="s">
        <v>21</v>
      </c>
      <c r="P5">
        <v>60</v>
      </c>
      <c r="Q5" t="b">
        <f t="shared" ref="Q5:Q12" si="8">AND(O5="FIRE",P5&gt;70)</f>
        <v>0</v>
      </c>
      <c r="V5" t="s">
        <v>22</v>
      </c>
      <c r="W5" t="s">
        <v>23</v>
      </c>
      <c r="X5">
        <v>510</v>
      </c>
      <c r="Y5" t="str">
        <f t="shared" si="7"/>
        <v xml:space="preserve">    VictreebelGrass</v>
      </c>
      <c r="AA5">
        <v>490</v>
      </c>
    </row>
    <row r="6" spans="1:27">
      <c r="N6" t="s">
        <v>24</v>
      </c>
      <c r="O6" t="s">
        <v>21</v>
      </c>
      <c r="P6">
        <v>80</v>
      </c>
      <c r="Q6" t="b">
        <f t="shared" si="8"/>
        <v>0</v>
      </c>
      <c r="V6" t="s">
        <v>25</v>
      </c>
      <c r="W6" t="s">
        <v>21</v>
      </c>
      <c r="X6">
        <v>490</v>
      </c>
      <c r="Y6" t="str">
        <f t="shared" si="7"/>
        <v xml:space="preserve">    TentacoolWater</v>
      </c>
      <c r="AA6">
        <v>335</v>
      </c>
    </row>
    <row r="7" spans="1:27">
      <c r="N7" t="s">
        <v>26</v>
      </c>
      <c r="O7" t="s">
        <v>27</v>
      </c>
      <c r="P7">
        <v>65</v>
      </c>
      <c r="Q7" t="b">
        <f t="shared" si="8"/>
        <v>0</v>
      </c>
      <c r="V7" t="s">
        <v>28</v>
      </c>
      <c r="W7" t="s">
        <v>23</v>
      </c>
      <c r="X7">
        <v>335</v>
      </c>
      <c r="Y7" t="str">
        <f t="shared" si="7"/>
        <v xml:space="preserve">    MagnetonElectric</v>
      </c>
      <c r="AA7">
        <v>465</v>
      </c>
    </row>
    <row r="8" spans="1:27">
      <c r="A8" t="s">
        <v>29</v>
      </c>
      <c r="N8" t="s">
        <v>30</v>
      </c>
      <c r="O8" t="s">
        <v>27</v>
      </c>
      <c r="P8">
        <v>80</v>
      </c>
      <c r="Q8" t="b">
        <f t="shared" si="8"/>
        <v>1</v>
      </c>
      <c r="V8" t="s">
        <v>31</v>
      </c>
      <c r="W8" t="s">
        <v>32</v>
      </c>
      <c r="X8">
        <v>465</v>
      </c>
      <c r="Y8" t="str">
        <f t="shared" si="7"/>
        <v xml:space="preserve">    DewgongWater</v>
      </c>
      <c r="AA8">
        <v>475</v>
      </c>
    </row>
    <row r="9" spans="1:27">
      <c r="A9" t="s">
        <v>1</v>
      </c>
      <c r="B9" t="s">
        <v>33</v>
      </c>
      <c r="D9" t="s">
        <v>34</v>
      </c>
      <c r="N9" t="s">
        <v>35</v>
      </c>
      <c r="O9" t="s">
        <v>27</v>
      </c>
      <c r="P9">
        <v>100</v>
      </c>
      <c r="Q9" t="b">
        <f t="shared" si="8"/>
        <v>1</v>
      </c>
      <c r="V9" t="s">
        <v>36</v>
      </c>
      <c r="W9" t="s">
        <v>23</v>
      </c>
      <c r="X9">
        <v>475</v>
      </c>
      <c r="Y9" t="str">
        <f t="shared" si="7"/>
        <v xml:space="preserve">    CloysterWater</v>
      </c>
      <c r="AA9">
        <v>525</v>
      </c>
    </row>
    <row r="10" spans="1:27">
      <c r="A10" t="s">
        <v>8</v>
      </c>
      <c r="B10">
        <v>2</v>
      </c>
      <c r="D10">
        <f>$B$19*B10</f>
        <v>4</v>
      </c>
      <c r="N10" t="s">
        <v>37</v>
      </c>
      <c r="O10" t="s">
        <v>23</v>
      </c>
      <c r="P10">
        <v>43</v>
      </c>
      <c r="Q10" t="b">
        <f t="shared" si="8"/>
        <v>0</v>
      </c>
      <c r="V10" t="s">
        <v>38</v>
      </c>
      <c r="W10" t="s">
        <v>23</v>
      </c>
      <c r="X10">
        <v>525</v>
      </c>
      <c r="Y10" t="str">
        <f t="shared" si="7"/>
        <v xml:space="preserve">    OnixRock</v>
      </c>
      <c r="AA10">
        <v>385</v>
      </c>
    </row>
    <row r="11" spans="1:27">
      <c r="A11" t="s">
        <v>14</v>
      </c>
      <c r="B11">
        <v>5</v>
      </c>
      <c r="D11">
        <f t="shared" ref="D11:D15" si="9">$B$19*B11</f>
        <v>10</v>
      </c>
      <c r="N11" t="s">
        <v>39</v>
      </c>
      <c r="O11" t="s">
        <v>23</v>
      </c>
      <c r="P11">
        <v>58</v>
      </c>
      <c r="Q11" t="b">
        <f t="shared" si="8"/>
        <v>0</v>
      </c>
      <c r="V11" t="s">
        <v>40</v>
      </c>
      <c r="W11" t="s">
        <v>41</v>
      </c>
      <c r="X11">
        <v>385</v>
      </c>
      <c r="Y11" t="str">
        <f t="shared" si="7"/>
        <v xml:space="preserve">    DragonairDragon</v>
      </c>
      <c r="AA11">
        <v>420</v>
      </c>
    </row>
    <row r="12" spans="1:27">
      <c r="A12" t="s">
        <v>42</v>
      </c>
      <c r="B12">
        <v>10</v>
      </c>
      <c r="D12">
        <f t="shared" si="9"/>
        <v>20</v>
      </c>
      <c r="N12" t="s">
        <v>43</v>
      </c>
      <c r="O12" t="s">
        <v>23</v>
      </c>
      <c r="P12">
        <v>78</v>
      </c>
      <c r="Q12" t="b">
        <f t="shared" si="8"/>
        <v>0</v>
      </c>
      <c r="V12" t="s">
        <v>44</v>
      </c>
      <c r="W12" t="s">
        <v>45</v>
      </c>
      <c r="X12">
        <v>420</v>
      </c>
      <c r="Y12" t="str">
        <f t="shared" si="7"/>
        <v xml:space="preserve">    PidgeottoNormal</v>
      </c>
      <c r="AA12">
        <v>349</v>
      </c>
    </row>
    <row r="13" spans="1:27">
      <c r="A13" t="s">
        <v>46</v>
      </c>
      <c r="B13">
        <v>7</v>
      </c>
      <c r="D13">
        <f t="shared" si="9"/>
        <v>14</v>
      </c>
      <c r="N13" t="s">
        <v>47</v>
      </c>
      <c r="V13" t="s">
        <v>48</v>
      </c>
      <c r="W13" t="s">
        <v>49</v>
      </c>
      <c r="X13">
        <v>349</v>
      </c>
      <c r="Y13" t="str">
        <f t="shared" si="7"/>
        <v xml:space="preserve">    RattataNormal</v>
      </c>
      <c r="AA13">
        <v>253</v>
      </c>
    </row>
    <row r="14" spans="1:27">
      <c r="A14" t="s">
        <v>50</v>
      </c>
      <c r="B14">
        <v>6</v>
      </c>
      <c r="D14">
        <f t="shared" si="9"/>
        <v>12</v>
      </c>
      <c r="N14" s="3" t="s">
        <v>51</v>
      </c>
      <c r="V14" t="s">
        <v>52</v>
      </c>
      <c r="W14" t="s">
        <v>49</v>
      </c>
      <c r="X14">
        <v>253</v>
      </c>
      <c r="Y14" t="str">
        <f t="shared" si="7"/>
        <v xml:space="preserve">    BeedrillBug</v>
      </c>
      <c r="AA14">
        <v>395</v>
      </c>
    </row>
    <row r="15" spans="1:27">
      <c r="A15" t="s">
        <v>53</v>
      </c>
      <c r="B15">
        <v>3</v>
      </c>
      <c r="D15">
        <f t="shared" si="9"/>
        <v>6</v>
      </c>
      <c r="N15" t="s">
        <v>54</v>
      </c>
      <c r="O15" t="s">
        <v>2</v>
      </c>
      <c r="P15" t="s">
        <v>55</v>
      </c>
      <c r="Q15" t="s">
        <v>56</v>
      </c>
      <c r="R15" t="s">
        <v>57</v>
      </c>
      <c r="S15" s="10" t="s">
        <v>58</v>
      </c>
      <c r="V15" t="s">
        <v>59</v>
      </c>
      <c r="W15" t="s">
        <v>60</v>
      </c>
      <c r="X15">
        <v>395</v>
      </c>
      <c r="Y15" t="str">
        <f t="shared" si="7"/>
        <v xml:space="preserve">    DoduoNormal</v>
      </c>
      <c r="AA15">
        <v>310</v>
      </c>
    </row>
    <row r="16" spans="1:27">
      <c r="H16" s="2" t="s">
        <v>61</v>
      </c>
      <c r="N16" t="s">
        <v>62</v>
      </c>
      <c r="O16">
        <v>10</v>
      </c>
      <c r="P16">
        <v>4</v>
      </c>
      <c r="Q16">
        <v>1</v>
      </c>
      <c r="R16">
        <v>1</v>
      </c>
      <c r="S16">
        <f>AVERAGE(O16:R16)</f>
        <v>4</v>
      </c>
      <c r="V16" t="s">
        <v>63</v>
      </c>
      <c r="W16" t="s">
        <v>49</v>
      </c>
      <c r="X16">
        <v>310</v>
      </c>
      <c r="Y16" t="str">
        <f t="shared" si="7"/>
        <v xml:space="preserve">    KinglerWater</v>
      </c>
      <c r="AA16">
        <v>475</v>
      </c>
    </row>
    <row r="17" spans="1:32">
      <c r="H17">
        <f>5+7</f>
        <v>12</v>
      </c>
      <c r="J17" t="s">
        <v>64</v>
      </c>
      <c r="N17" t="s">
        <v>65</v>
      </c>
      <c r="O17">
        <v>12</v>
      </c>
      <c r="P17">
        <v>3</v>
      </c>
      <c r="Q17">
        <v>0</v>
      </c>
      <c r="R17">
        <v>1</v>
      </c>
      <c r="S17">
        <f t="shared" ref="S17:S21" si="10">AVERAGE(O17:R17)</f>
        <v>4</v>
      </c>
      <c r="V17" t="s">
        <v>66</v>
      </c>
      <c r="W17" t="s">
        <v>23</v>
      </c>
      <c r="X17">
        <v>475</v>
      </c>
      <c r="Y17" t="str">
        <f t="shared" si="7"/>
        <v xml:space="preserve">    NidoqueenPoison</v>
      </c>
      <c r="AA17">
        <v>505</v>
      </c>
    </row>
    <row r="18" spans="1:32">
      <c r="J18">
        <v>12</v>
      </c>
      <c r="N18" t="s">
        <v>67</v>
      </c>
      <c r="O18">
        <v>15</v>
      </c>
      <c r="P18">
        <v>1</v>
      </c>
      <c r="Q18">
        <v>3</v>
      </c>
      <c r="R18">
        <v>1</v>
      </c>
      <c r="S18">
        <f t="shared" si="10"/>
        <v>5</v>
      </c>
      <c r="V18" t="s">
        <v>68</v>
      </c>
      <c r="W18" t="s">
        <v>69</v>
      </c>
      <c r="X18">
        <v>505</v>
      </c>
      <c r="Y18" t="str">
        <f t="shared" si="7"/>
        <v xml:space="preserve">    HitmonchanFighting</v>
      </c>
      <c r="AA18">
        <v>455</v>
      </c>
    </row>
    <row r="19" spans="1:32">
      <c r="A19" t="s">
        <v>70</v>
      </c>
      <c r="B19">
        <v>2</v>
      </c>
      <c r="J19">
        <v>34</v>
      </c>
      <c r="N19" t="s">
        <v>71</v>
      </c>
      <c r="O19">
        <v>4</v>
      </c>
      <c r="P19">
        <v>2</v>
      </c>
      <c r="Q19">
        <v>6</v>
      </c>
      <c r="R19">
        <v>0</v>
      </c>
      <c r="S19">
        <f t="shared" si="10"/>
        <v>3</v>
      </c>
      <c r="V19" t="s">
        <v>72</v>
      </c>
      <c r="W19" t="s">
        <v>18</v>
      </c>
      <c r="X19">
        <v>455</v>
      </c>
      <c r="Y19" t="str">
        <f t="shared" si="7"/>
        <v xml:space="preserve">    CharmeleonFire</v>
      </c>
      <c r="AA19">
        <v>405</v>
      </c>
    </row>
    <row r="20" spans="1:32">
      <c r="J20">
        <f>J18+J19</f>
        <v>46</v>
      </c>
      <c r="N20" t="s">
        <v>73</v>
      </c>
      <c r="O20">
        <v>10</v>
      </c>
      <c r="P20">
        <v>4</v>
      </c>
      <c r="Q20">
        <v>1</v>
      </c>
      <c r="R20">
        <v>1</v>
      </c>
      <c r="S20">
        <f t="shared" si="10"/>
        <v>4</v>
      </c>
      <c r="V20" t="s">
        <v>74</v>
      </c>
      <c r="W20" t="s">
        <v>27</v>
      </c>
      <c r="X20">
        <v>405</v>
      </c>
      <c r="Y20" t="str">
        <f t="shared" si="7"/>
        <v xml:space="preserve">    ArbokPoison</v>
      </c>
      <c r="AA20">
        <v>438</v>
      </c>
    </row>
    <row r="21" spans="1:32">
      <c r="N21" t="s">
        <v>75</v>
      </c>
      <c r="O21">
        <v>9</v>
      </c>
      <c r="P21">
        <v>2</v>
      </c>
      <c r="Q21">
        <v>1</v>
      </c>
      <c r="R21">
        <v>0</v>
      </c>
      <c r="S21">
        <f t="shared" si="10"/>
        <v>3</v>
      </c>
      <c r="V21" t="s">
        <v>76</v>
      </c>
      <c r="W21" t="s">
        <v>69</v>
      </c>
      <c r="X21">
        <v>438</v>
      </c>
      <c r="Y21" t="str">
        <f t="shared" si="7"/>
        <v xml:space="preserve">    GastlyGhost</v>
      </c>
      <c r="AA21">
        <v>310</v>
      </c>
    </row>
    <row r="22" spans="1:32">
      <c r="H22" t="s">
        <v>77</v>
      </c>
      <c r="N22" t="s">
        <v>47</v>
      </c>
      <c r="V22" t="s">
        <v>78</v>
      </c>
      <c r="W22" t="s">
        <v>79</v>
      </c>
      <c r="X22">
        <v>310</v>
      </c>
      <c r="Y22" t="str">
        <f t="shared" si="7"/>
        <v xml:space="preserve">    MagikarpWater</v>
      </c>
      <c r="AA22">
        <v>200</v>
      </c>
    </row>
    <row r="23" spans="1:32">
      <c r="A23" t="s">
        <v>80</v>
      </c>
      <c r="H23">
        <f>120-40</f>
        <v>80</v>
      </c>
      <c r="J23">
        <v>34</v>
      </c>
      <c r="V23" t="s">
        <v>81</v>
      </c>
      <c r="W23" t="s">
        <v>23</v>
      </c>
      <c r="X23">
        <v>200</v>
      </c>
      <c r="Y23" t="str">
        <f t="shared" si="7"/>
        <v xml:space="preserve">    </v>
      </c>
      <c r="AA23" s="10" t="s">
        <v>82</v>
      </c>
      <c r="AB23">
        <f>COUNT(AA3:AA22)</f>
        <v>20</v>
      </c>
    </row>
    <row r="24" spans="1:32">
      <c r="A24">
        <f>2*3+4</f>
        <v>10</v>
      </c>
      <c r="J24">
        <v>56</v>
      </c>
      <c r="V24" t="s">
        <v>47</v>
      </c>
    </row>
    <row r="25" spans="1:32">
      <c r="J25">
        <f>J23-J24</f>
        <v>-22</v>
      </c>
      <c r="V25" s="8" t="s">
        <v>83</v>
      </c>
      <c r="Y25" s="8" t="s">
        <v>84</v>
      </c>
    </row>
    <row r="26" spans="1:32">
      <c r="A26">
        <f>2*5+(2-10)/(3+4)</f>
        <v>8.8571428571428577</v>
      </c>
      <c r="N26" s="5" t="s">
        <v>85</v>
      </c>
      <c r="V26">
        <f>COUNTA(V4:W23)</f>
        <v>40</v>
      </c>
      <c r="Y26">
        <f>COUNTBLANK(V4:Y23)</f>
        <v>0</v>
      </c>
    </row>
    <row r="27" spans="1:32">
      <c r="N27" t="s">
        <v>9</v>
      </c>
      <c r="O27" t="s">
        <v>10</v>
      </c>
      <c r="P27" t="s">
        <v>11</v>
      </c>
    </row>
    <row r="28" spans="1:32">
      <c r="H28" t="s">
        <v>86</v>
      </c>
      <c r="N28" t="s">
        <v>87</v>
      </c>
      <c r="O28" t="s">
        <v>21</v>
      </c>
      <c r="P28">
        <v>45</v>
      </c>
      <c r="R28" t="s">
        <v>88</v>
      </c>
      <c r="S28" s="8" t="s">
        <v>89</v>
      </c>
    </row>
    <row r="29" spans="1:32">
      <c r="H29">
        <v>23</v>
      </c>
      <c r="J29">
        <f>23*34</f>
        <v>782</v>
      </c>
      <c r="N29" t="s">
        <v>90</v>
      </c>
      <c r="O29" t="s">
        <v>21</v>
      </c>
      <c r="P29">
        <v>60</v>
      </c>
      <c r="R29" t="s">
        <v>21</v>
      </c>
      <c r="S29">
        <f>AVERAGEIF(O28:O36,R29,P28:P36)</f>
        <v>61.666666666666664</v>
      </c>
      <c r="Z29" s="9"/>
    </row>
    <row r="30" spans="1:32">
      <c r="H30">
        <v>43</v>
      </c>
      <c r="N30" t="s">
        <v>91</v>
      </c>
      <c r="O30" t="s">
        <v>21</v>
      </c>
      <c r="P30">
        <v>80</v>
      </c>
      <c r="R30" t="s">
        <v>27</v>
      </c>
      <c r="S30">
        <f t="shared" ref="S30:S31" si="11">AVERAGEIF(O29:O37,R30,P29:P37)</f>
        <v>81.666666666666671</v>
      </c>
      <c r="Z30" t="s">
        <v>9</v>
      </c>
      <c r="AA30" t="s">
        <v>10</v>
      </c>
      <c r="AB30" t="s">
        <v>92</v>
      </c>
      <c r="AC30" t="s">
        <v>13</v>
      </c>
    </row>
    <row r="31" spans="1:32">
      <c r="H31">
        <v>34</v>
      </c>
      <c r="N31" t="s">
        <v>93</v>
      </c>
      <c r="O31" t="s">
        <v>27</v>
      </c>
      <c r="P31">
        <v>65</v>
      </c>
      <c r="R31" t="s">
        <v>23</v>
      </c>
      <c r="S31">
        <f t="shared" si="11"/>
        <v>59.666666666666664</v>
      </c>
      <c r="Z31" t="s">
        <v>17</v>
      </c>
      <c r="AA31" t="s">
        <v>18</v>
      </c>
      <c r="AC31">
        <v>305</v>
      </c>
    </row>
    <row r="32" spans="1:32">
      <c r="H32">
        <f>H29*H30*H31</f>
        <v>33626</v>
      </c>
      <c r="N32" t="s">
        <v>74</v>
      </c>
      <c r="O32" t="s">
        <v>27</v>
      </c>
      <c r="P32">
        <v>80</v>
      </c>
      <c r="Z32" t="s">
        <v>22</v>
      </c>
      <c r="AA32" t="s">
        <v>23</v>
      </c>
      <c r="AB32" t="s">
        <v>18</v>
      </c>
      <c r="AC32">
        <v>510</v>
      </c>
      <c r="AF32" s="8" t="s">
        <v>94</v>
      </c>
    </row>
    <row r="33" spans="8:32">
      <c r="N33" t="s">
        <v>95</v>
      </c>
      <c r="O33" t="s">
        <v>27</v>
      </c>
      <c r="P33">
        <v>100</v>
      </c>
      <c r="Z33" t="s">
        <v>25</v>
      </c>
      <c r="AA33" t="s">
        <v>21</v>
      </c>
      <c r="AB33" t="s">
        <v>69</v>
      </c>
      <c r="AC33">
        <v>490</v>
      </c>
    </row>
    <row r="34" spans="8:32">
      <c r="N34" t="s">
        <v>96</v>
      </c>
      <c r="O34" t="s">
        <v>23</v>
      </c>
      <c r="P34">
        <v>43</v>
      </c>
      <c r="Z34" t="s">
        <v>28</v>
      </c>
      <c r="AA34" t="s">
        <v>23</v>
      </c>
      <c r="AB34" t="s">
        <v>69</v>
      </c>
      <c r="AC34">
        <v>335</v>
      </c>
      <c r="AE34" t="s">
        <v>21</v>
      </c>
      <c r="AF34">
        <f>COUNTIF(AA31:AA50,AE34)</f>
        <v>1</v>
      </c>
    </row>
    <row r="35" spans="8:32">
      <c r="H35" t="s">
        <v>97</v>
      </c>
      <c r="J35">
        <v>23</v>
      </c>
      <c r="N35" t="s">
        <v>98</v>
      </c>
      <c r="O35" t="s">
        <v>23</v>
      </c>
      <c r="P35">
        <v>58</v>
      </c>
      <c r="Z35" t="s">
        <v>31</v>
      </c>
      <c r="AA35" t="s">
        <v>32</v>
      </c>
      <c r="AB35" t="s">
        <v>99</v>
      </c>
      <c r="AC35">
        <v>465</v>
      </c>
      <c r="AE35" t="s">
        <v>23</v>
      </c>
      <c r="AF35">
        <f t="shared" ref="AF35:AF44" si="12">COUNTIF(AA32:AA51,AE35)</f>
        <v>6</v>
      </c>
    </row>
    <row r="36" spans="8:32">
      <c r="H36">
        <f>34/2</f>
        <v>17</v>
      </c>
      <c r="J36">
        <v>45</v>
      </c>
      <c r="N36" t="s">
        <v>100</v>
      </c>
      <c r="O36" t="s">
        <v>23</v>
      </c>
      <c r="P36">
        <v>78</v>
      </c>
      <c r="Z36" t="s">
        <v>36</v>
      </c>
      <c r="AA36" t="s">
        <v>23</v>
      </c>
      <c r="AB36" t="s">
        <v>101</v>
      </c>
      <c r="AC36">
        <v>475</v>
      </c>
      <c r="AE36" t="s">
        <v>32</v>
      </c>
      <c r="AF36">
        <f t="shared" si="12"/>
        <v>1</v>
      </c>
    </row>
    <row r="37" spans="8:32">
      <c r="J37">
        <f>J35/J36</f>
        <v>0.51111111111111107</v>
      </c>
      <c r="N37" t="s">
        <v>47</v>
      </c>
      <c r="Z37" t="s">
        <v>38</v>
      </c>
      <c r="AA37" t="s">
        <v>23</v>
      </c>
      <c r="AB37" t="s">
        <v>101</v>
      </c>
      <c r="AC37">
        <v>525</v>
      </c>
      <c r="AE37" t="s">
        <v>18</v>
      </c>
      <c r="AF37">
        <f t="shared" si="12"/>
        <v>1</v>
      </c>
    </row>
    <row r="38" spans="8:32">
      <c r="O38" s="4" t="s">
        <v>102</v>
      </c>
      <c r="P38" s="4"/>
      <c r="Z38" t="s">
        <v>40</v>
      </c>
      <c r="AA38" t="s">
        <v>41</v>
      </c>
      <c r="AB38" t="s">
        <v>103</v>
      </c>
      <c r="AC38">
        <v>385</v>
      </c>
      <c r="AE38" t="s">
        <v>41</v>
      </c>
      <c r="AF38">
        <f t="shared" si="12"/>
        <v>1</v>
      </c>
    </row>
    <row r="39" spans="8:32">
      <c r="O39" t="s">
        <v>9</v>
      </c>
      <c r="P39" t="s">
        <v>10</v>
      </c>
      <c r="Q39" t="s">
        <v>11</v>
      </c>
      <c r="R39" t="s">
        <v>104</v>
      </c>
      <c r="Z39" t="s">
        <v>44</v>
      </c>
      <c r="AA39" t="s">
        <v>45</v>
      </c>
      <c r="AC39">
        <v>420</v>
      </c>
      <c r="AE39" t="s">
        <v>45</v>
      </c>
      <c r="AF39">
        <f t="shared" si="12"/>
        <v>1</v>
      </c>
    </row>
    <row r="40" spans="8:32">
      <c r="O40" t="s">
        <v>87</v>
      </c>
      <c r="P40" t="s">
        <v>21</v>
      </c>
      <c r="Q40">
        <v>45</v>
      </c>
      <c r="R40">
        <v>1</v>
      </c>
      <c r="T40" t="s">
        <v>88</v>
      </c>
      <c r="U40" t="s">
        <v>105</v>
      </c>
      <c r="V40" s="8" t="s">
        <v>106</v>
      </c>
      <c r="Z40" t="s">
        <v>48</v>
      </c>
      <c r="AA40" t="s">
        <v>49</v>
      </c>
      <c r="AB40" t="s">
        <v>107</v>
      </c>
      <c r="AC40">
        <v>349</v>
      </c>
      <c r="AE40" t="s">
        <v>49</v>
      </c>
      <c r="AF40">
        <f t="shared" si="12"/>
        <v>3</v>
      </c>
    </row>
    <row r="41" spans="8:32">
      <c r="O41" t="s">
        <v>90</v>
      </c>
      <c r="P41" t="s">
        <v>21</v>
      </c>
      <c r="Q41">
        <v>60</v>
      </c>
      <c r="R41">
        <v>1</v>
      </c>
      <c r="T41" t="s">
        <v>21</v>
      </c>
      <c r="U41">
        <v>1</v>
      </c>
      <c r="V41">
        <f>AVERAGEIFS(Q40:Q48,P40:P48,T41,R40:R48,U41)</f>
        <v>61.666666666666664</v>
      </c>
      <c r="Z41" t="s">
        <v>52</v>
      </c>
      <c r="AA41" t="s">
        <v>49</v>
      </c>
      <c r="AC41">
        <v>253</v>
      </c>
      <c r="AE41" t="s">
        <v>60</v>
      </c>
      <c r="AF41">
        <f t="shared" si="12"/>
        <v>1</v>
      </c>
    </row>
    <row r="42" spans="8:32">
      <c r="O42" s="6" t="s">
        <v>91</v>
      </c>
      <c r="P42" t="s">
        <v>21</v>
      </c>
      <c r="Q42">
        <v>80</v>
      </c>
      <c r="R42">
        <v>1</v>
      </c>
      <c r="T42" t="s">
        <v>27</v>
      </c>
      <c r="U42">
        <v>1</v>
      </c>
      <c r="V42">
        <f t="shared" ref="V42:V43" si="13">AVERAGEIFS(Q41:Q49,P41:P49,T42,R41:R49,U42)</f>
        <v>72.5</v>
      </c>
      <c r="Z42" t="s">
        <v>59</v>
      </c>
      <c r="AA42" t="s">
        <v>60</v>
      </c>
      <c r="AB42" t="s">
        <v>69</v>
      </c>
      <c r="AC42">
        <v>395</v>
      </c>
      <c r="AE42" t="s">
        <v>69</v>
      </c>
      <c r="AF42">
        <f t="shared" si="12"/>
        <v>2</v>
      </c>
    </row>
    <row r="43" spans="8:32">
      <c r="O43" t="s">
        <v>93</v>
      </c>
      <c r="P43" t="s">
        <v>27</v>
      </c>
      <c r="Q43">
        <v>65</v>
      </c>
      <c r="R43">
        <v>1</v>
      </c>
      <c r="T43" t="s">
        <v>23</v>
      </c>
      <c r="U43">
        <v>2</v>
      </c>
      <c r="V43" t="e">
        <f t="shared" si="13"/>
        <v>#DIV/0!</v>
      </c>
      <c r="Z43" t="s">
        <v>63</v>
      </c>
      <c r="AA43" t="s">
        <v>49</v>
      </c>
      <c r="AB43" t="s">
        <v>107</v>
      </c>
      <c r="AC43">
        <v>310</v>
      </c>
      <c r="AE43" t="s">
        <v>27</v>
      </c>
      <c r="AF43">
        <f t="shared" si="12"/>
        <v>4</v>
      </c>
    </row>
    <row r="44" spans="8:32">
      <c r="O44" t="s">
        <v>74</v>
      </c>
      <c r="P44" t="s">
        <v>27</v>
      </c>
      <c r="Q44">
        <v>80</v>
      </c>
      <c r="R44">
        <v>1</v>
      </c>
      <c r="Z44" t="s">
        <v>66</v>
      </c>
      <c r="AA44" t="s">
        <v>23</v>
      </c>
      <c r="AC44">
        <v>475</v>
      </c>
      <c r="AE44" t="s">
        <v>79</v>
      </c>
      <c r="AF44">
        <f t="shared" si="12"/>
        <v>1</v>
      </c>
    </row>
    <row r="45" spans="8:32">
      <c r="O45" t="s">
        <v>95</v>
      </c>
      <c r="P45" t="s">
        <v>27</v>
      </c>
      <c r="Q45">
        <v>100</v>
      </c>
      <c r="R45">
        <v>2</v>
      </c>
      <c r="Z45" t="s">
        <v>68</v>
      </c>
      <c r="AA45" t="s">
        <v>69</v>
      </c>
      <c r="AB45" t="s">
        <v>103</v>
      </c>
      <c r="AC45">
        <v>505</v>
      </c>
    </row>
    <row r="46" spans="8:32">
      <c r="O46" t="s">
        <v>96</v>
      </c>
      <c r="P46" t="s">
        <v>23</v>
      </c>
      <c r="Q46">
        <v>43</v>
      </c>
      <c r="R46">
        <v>1</v>
      </c>
      <c r="Z46" t="s">
        <v>72</v>
      </c>
      <c r="AA46" t="s">
        <v>18</v>
      </c>
      <c r="AC46">
        <v>455</v>
      </c>
    </row>
    <row r="47" spans="8:32">
      <c r="O47" t="s">
        <v>98</v>
      </c>
      <c r="P47" t="s">
        <v>23</v>
      </c>
      <c r="Q47">
        <v>58</v>
      </c>
      <c r="R47">
        <v>1</v>
      </c>
      <c r="Z47" t="s">
        <v>74</v>
      </c>
      <c r="AA47" t="s">
        <v>27</v>
      </c>
      <c r="AC47">
        <v>405</v>
      </c>
    </row>
    <row r="48" spans="8:32">
      <c r="O48" t="s">
        <v>100</v>
      </c>
      <c r="P48" t="s">
        <v>23</v>
      </c>
      <c r="Q48">
        <v>78</v>
      </c>
      <c r="R48">
        <v>1</v>
      </c>
      <c r="Z48" t="s">
        <v>76</v>
      </c>
      <c r="AA48" t="s">
        <v>69</v>
      </c>
      <c r="AC48">
        <v>438</v>
      </c>
    </row>
    <row r="49" spans="26:29">
      <c r="Z49" t="s">
        <v>78</v>
      </c>
      <c r="AA49" t="s">
        <v>79</v>
      </c>
      <c r="AB49" t="s">
        <v>69</v>
      </c>
      <c r="AC49">
        <v>310</v>
      </c>
    </row>
    <row r="50" spans="26:29">
      <c r="Z50" t="s">
        <v>81</v>
      </c>
      <c r="AA50" t="s">
        <v>23</v>
      </c>
      <c r="AC50">
        <v>200</v>
      </c>
    </row>
    <row r="51" spans="26:29">
      <c r="Z51" t="s">
        <v>47</v>
      </c>
    </row>
    <row r="52" spans="26:29">
      <c r="Z52" s="8" t="s">
        <v>108</v>
      </c>
    </row>
    <row r="53" spans="26:29">
      <c r="Z53" t="s">
        <v>109</v>
      </c>
      <c r="AA53" t="s">
        <v>10</v>
      </c>
      <c r="AB53" t="s">
        <v>110</v>
      </c>
      <c r="AC53" s="10" t="s">
        <v>111</v>
      </c>
    </row>
    <row r="54" spans="26:29">
      <c r="Z54" t="s">
        <v>112</v>
      </c>
      <c r="AA54" t="s">
        <v>21</v>
      </c>
      <c r="AB54">
        <v>318</v>
      </c>
      <c r="AC54" t="str">
        <f>IF(AA54="grass","yes","no")</f>
        <v>yes</v>
      </c>
    </row>
    <row r="55" spans="26:29">
      <c r="Z55" t="s">
        <v>113</v>
      </c>
      <c r="AA55" t="s">
        <v>21</v>
      </c>
      <c r="AB55">
        <v>405</v>
      </c>
      <c r="AC55" t="str">
        <f t="shared" ref="AC55:AC62" si="14">IF(AA55="grass","yes","no")</f>
        <v>yes</v>
      </c>
    </row>
    <row r="56" spans="26:29">
      <c r="Z56" t="s">
        <v>114</v>
      </c>
      <c r="AA56" t="s">
        <v>21</v>
      </c>
      <c r="AB56">
        <v>525</v>
      </c>
      <c r="AC56" t="str">
        <f t="shared" si="14"/>
        <v>yes</v>
      </c>
    </row>
    <row r="57" spans="26:29">
      <c r="Z57" t="s">
        <v>115</v>
      </c>
      <c r="AA57" t="s">
        <v>27</v>
      </c>
      <c r="AB57">
        <v>309</v>
      </c>
      <c r="AC57" t="str">
        <f t="shared" si="14"/>
        <v>no</v>
      </c>
    </row>
    <row r="58" spans="26:29">
      <c r="Z58" t="s">
        <v>116</v>
      </c>
      <c r="AA58" t="s">
        <v>27</v>
      </c>
      <c r="AB58">
        <v>405</v>
      </c>
      <c r="AC58" t="str">
        <f t="shared" si="14"/>
        <v>no</v>
      </c>
    </row>
    <row r="59" spans="26:29">
      <c r="Z59" t="s">
        <v>117</v>
      </c>
      <c r="AA59" t="s">
        <v>27</v>
      </c>
      <c r="AB59">
        <v>534</v>
      </c>
      <c r="AC59" t="str">
        <f t="shared" si="14"/>
        <v>no</v>
      </c>
    </row>
    <row r="60" spans="26:29">
      <c r="Z60" t="s">
        <v>118</v>
      </c>
      <c r="AA60" t="s">
        <v>23</v>
      </c>
      <c r="AB60">
        <v>314</v>
      </c>
      <c r="AC60" t="str">
        <f t="shared" si="14"/>
        <v>no</v>
      </c>
    </row>
    <row r="61" spans="26:29">
      <c r="Z61" t="s">
        <v>119</v>
      </c>
      <c r="AA61" t="s">
        <v>23</v>
      </c>
      <c r="AB61">
        <v>405</v>
      </c>
      <c r="AC61" t="str">
        <f t="shared" si="14"/>
        <v>no</v>
      </c>
    </row>
    <row r="62" spans="26:29">
      <c r="Z62" t="s">
        <v>120</v>
      </c>
      <c r="AA62" t="s">
        <v>23</v>
      </c>
      <c r="AB62">
        <v>530</v>
      </c>
      <c r="AC62" t="str">
        <f t="shared" si="14"/>
        <v>no</v>
      </c>
    </row>
    <row r="63" spans="26:29">
      <c r="Z6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2023-04-07T05:06:38Z</dcterms:created>
  <dcterms:modified xsi:type="dcterms:W3CDTF">2023-04-07T06:08:13Z</dcterms:modified>
  <cp:category/>
  <cp:contentStatus/>
</cp:coreProperties>
</file>