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B9D5624-ABEF-4B59-B3F4-ECBB96A7F1A5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Table 1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E25" i="3" l="1"/>
  <c r="C21" i="3"/>
  <c r="D21" i="3"/>
  <c r="E21" i="3"/>
  <c r="F21" i="3"/>
  <c r="G21" i="3"/>
  <c r="H21" i="3"/>
  <c r="I21" i="3"/>
  <c r="J21" i="3"/>
  <c r="K21" i="3"/>
  <c r="L21" i="3"/>
  <c r="M21" i="3"/>
  <c r="B21" i="3"/>
  <c r="C18" i="3"/>
  <c r="D18" i="3"/>
  <c r="E18" i="3"/>
  <c r="F18" i="3"/>
  <c r="G18" i="3"/>
  <c r="H18" i="3"/>
  <c r="I18" i="3"/>
  <c r="J18" i="3"/>
  <c r="K18" i="3"/>
  <c r="L18" i="3"/>
  <c r="M18" i="3"/>
  <c r="B18" i="3"/>
  <c r="C13" i="3"/>
  <c r="D13" i="3"/>
  <c r="E13" i="3"/>
  <c r="F13" i="3"/>
  <c r="G13" i="3"/>
  <c r="H13" i="3"/>
  <c r="I13" i="3"/>
  <c r="J13" i="3"/>
  <c r="K13" i="3"/>
  <c r="L13" i="3"/>
  <c r="M13" i="3"/>
  <c r="B13" i="3"/>
  <c r="C10" i="3"/>
  <c r="D10" i="3"/>
  <c r="E10" i="3"/>
  <c r="F10" i="3"/>
  <c r="G10" i="3"/>
  <c r="H10" i="3"/>
  <c r="I10" i="3"/>
  <c r="J10" i="3"/>
  <c r="K10" i="3"/>
  <c r="L10" i="3"/>
  <c r="M10" i="3"/>
  <c r="B10" i="3"/>
  <c r="C6" i="3"/>
  <c r="C7" i="3" s="1"/>
  <c r="D6" i="3"/>
  <c r="D7" i="3" s="1"/>
  <c r="E6" i="3"/>
  <c r="E7" i="3" s="1"/>
  <c r="F6" i="3"/>
  <c r="F7" i="3" s="1"/>
  <c r="G6" i="3"/>
  <c r="G7" i="3" s="1"/>
  <c r="H6" i="3"/>
  <c r="H7" i="3" s="1"/>
  <c r="I6" i="3"/>
  <c r="I7" i="3" s="1"/>
  <c r="J6" i="3"/>
  <c r="J7" i="3" s="1"/>
  <c r="K6" i="3"/>
  <c r="K7" i="3" s="1"/>
  <c r="L6" i="3"/>
  <c r="L7" i="3" s="1"/>
  <c r="M6" i="3"/>
  <c r="M7" i="3" s="1"/>
  <c r="B6" i="3"/>
  <c r="B7" i="3" s="1"/>
  <c r="L25" i="3" l="1"/>
  <c r="H25" i="3"/>
  <c r="K25" i="3"/>
  <c r="G25" i="3"/>
  <c r="M25" i="3"/>
  <c r="I25" i="3"/>
  <c r="B25" i="3"/>
  <c r="J25" i="3"/>
  <c r="F25" i="3"/>
  <c r="D25" i="3"/>
  <c r="C25" i="3"/>
</calcChain>
</file>

<file path=xl/sharedStrings.xml><?xml version="1.0" encoding="utf-8"?>
<sst xmlns="http://schemas.openxmlformats.org/spreadsheetml/2006/main" count="76" uniqueCount="56">
  <si>
    <r>
      <rPr>
        <b/>
        <sz val="7"/>
        <color rgb="FF777283"/>
        <rFont val="Arial"/>
        <family val="2"/>
      </rPr>
      <t>Sa</t>
    </r>
    <r>
      <rPr>
        <b/>
        <sz val="7"/>
        <color rgb="FF8E909E"/>
        <rFont val="Arial"/>
        <family val="2"/>
      </rPr>
      <t>l</t>
    </r>
    <r>
      <rPr>
        <b/>
        <sz val="7"/>
        <color rgb="FF62596E"/>
        <rFont val="Arial"/>
        <family val="2"/>
      </rPr>
      <t>e</t>
    </r>
    <r>
      <rPr>
        <b/>
        <sz val="7"/>
        <color rgb="FF777283"/>
        <rFont val="Arial"/>
        <family val="2"/>
      </rPr>
      <t xml:space="preserve">s </t>
    </r>
    <r>
      <rPr>
        <b/>
        <sz val="7"/>
        <color rgb="FFAAACD6"/>
        <rFont val="Arial"/>
        <family val="2"/>
      </rPr>
      <t>+</t>
    </r>
  </si>
  <si>
    <r>
      <rPr>
        <b/>
        <sz val="8"/>
        <color rgb="FF777283"/>
        <rFont val="Arial"/>
        <family val="2"/>
      </rPr>
      <t>Ex</t>
    </r>
    <r>
      <rPr>
        <b/>
        <sz val="8"/>
        <color rgb="FF525B95"/>
        <rFont val="Arial"/>
        <family val="2"/>
      </rPr>
      <t>p</t>
    </r>
    <r>
      <rPr>
        <b/>
        <sz val="8"/>
        <color rgb="FF62596E"/>
        <rFont val="Arial"/>
        <family val="2"/>
      </rPr>
      <t>e</t>
    </r>
    <r>
      <rPr>
        <b/>
        <sz val="8"/>
        <color rgb="FF805D7B"/>
        <rFont val="Arial"/>
        <family val="2"/>
      </rPr>
      <t xml:space="preserve">nses </t>
    </r>
    <r>
      <rPr>
        <b/>
        <sz val="8"/>
        <color rgb="FF9397CA"/>
        <rFont val="Arial"/>
        <family val="2"/>
      </rPr>
      <t>+</t>
    </r>
  </si>
  <si>
    <r>
      <rPr>
        <b/>
        <sz val="8"/>
        <color rgb="FF62596E"/>
        <rFont val="Arial"/>
        <family val="2"/>
      </rPr>
      <t>Ope</t>
    </r>
    <r>
      <rPr>
        <b/>
        <sz val="8"/>
        <color rgb="FF3F467C"/>
        <rFont val="Arial"/>
        <family val="2"/>
      </rPr>
      <t>r</t>
    </r>
    <r>
      <rPr>
        <b/>
        <sz val="8"/>
        <color rgb="FF62596E"/>
        <rFont val="Arial"/>
        <family val="2"/>
      </rPr>
      <t xml:space="preserve">ating </t>
    </r>
    <r>
      <rPr>
        <b/>
        <sz val="8"/>
        <color rgb="FF494260"/>
        <rFont val="Arial"/>
        <family val="2"/>
      </rPr>
      <t>Profi</t>
    </r>
    <r>
      <rPr>
        <b/>
        <sz val="8"/>
        <color rgb="FF3F467C"/>
        <rFont val="Arial"/>
        <family val="2"/>
      </rPr>
      <t>t</t>
    </r>
  </si>
  <si>
    <r>
      <rPr>
        <sz val="8"/>
        <color rgb="FF6E6793"/>
        <rFont val="Arial"/>
        <family val="2"/>
      </rPr>
      <t xml:space="preserve">OPM </t>
    </r>
    <r>
      <rPr>
        <sz val="8"/>
        <color rgb="FF8E909E"/>
        <rFont val="Arial"/>
        <family val="2"/>
      </rPr>
      <t>%</t>
    </r>
  </si>
  <si>
    <r>
      <rPr>
        <b/>
        <sz val="8"/>
        <color rgb="FF777283"/>
        <rFont val="Arial"/>
        <family val="2"/>
      </rPr>
      <t>Othe</t>
    </r>
    <r>
      <rPr>
        <b/>
        <sz val="8"/>
        <color rgb="FF525B95"/>
        <rFont val="Arial"/>
        <family val="2"/>
      </rPr>
      <t>r I</t>
    </r>
    <r>
      <rPr>
        <b/>
        <sz val="8"/>
        <color rgb="FF777283"/>
        <rFont val="Arial"/>
        <family val="2"/>
      </rPr>
      <t xml:space="preserve">ncome </t>
    </r>
    <r>
      <rPr>
        <sz val="7"/>
        <color rgb="FF9397CA"/>
        <rFont val="Arial"/>
        <family val="2"/>
      </rPr>
      <t>+</t>
    </r>
  </si>
  <si>
    <r>
      <rPr>
        <b/>
        <sz val="8"/>
        <color rgb="FF744472"/>
        <rFont val="Arial"/>
        <family val="2"/>
      </rPr>
      <t>I</t>
    </r>
    <r>
      <rPr>
        <b/>
        <sz val="8"/>
        <color rgb="FF777283"/>
        <rFont val="Arial"/>
        <family val="2"/>
      </rPr>
      <t>n</t>
    </r>
    <r>
      <rPr>
        <b/>
        <sz val="8"/>
        <color rgb="FF744472"/>
        <rFont val="Arial"/>
        <family val="2"/>
      </rPr>
      <t>t</t>
    </r>
    <r>
      <rPr>
        <b/>
        <sz val="8"/>
        <color rgb="FF777283"/>
        <rFont val="Arial"/>
        <family val="2"/>
      </rPr>
      <t>er</t>
    </r>
    <r>
      <rPr>
        <b/>
        <sz val="8"/>
        <color rgb="FF62596E"/>
        <rFont val="Arial"/>
        <family val="2"/>
      </rPr>
      <t>e</t>
    </r>
    <r>
      <rPr>
        <b/>
        <sz val="8"/>
        <color rgb="FF777283"/>
        <rFont val="Arial"/>
        <family val="2"/>
      </rPr>
      <t>s</t>
    </r>
    <r>
      <rPr>
        <b/>
        <sz val="8"/>
        <color rgb="FF744472"/>
        <rFont val="Arial"/>
        <family val="2"/>
      </rPr>
      <t>t</t>
    </r>
  </si>
  <si>
    <r>
      <rPr>
        <b/>
        <sz val="8"/>
        <color rgb="FF62596E"/>
        <rFont val="Arial"/>
        <family val="2"/>
      </rPr>
      <t>D</t>
    </r>
    <r>
      <rPr>
        <b/>
        <sz val="8"/>
        <color rgb="FF777283"/>
        <rFont val="Arial"/>
        <family val="2"/>
      </rPr>
      <t>ep</t>
    </r>
    <r>
      <rPr>
        <b/>
        <sz val="8"/>
        <color rgb="FF4B72A5"/>
        <rFont val="Arial"/>
        <family val="2"/>
      </rPr>
      <t>r</t>
    </r>
    <r>
      <rPr>
        <b/>
        <sz val="8"/>
        <color rgb="FF777283"/>
        <rFont val="Arial"/>
        <family val="2"/>
      </rPr>
      <t>ecia</t>
    </r>
    <r>
      <rPr>
        <b/>
        <sz val="8"/>
        <color rgb="FF744472"/>
        <rFont val="Arial"/>
        <family val="2"/>
      </rPr>
      <t>t</t>
    </r>
    <r>
      <rPr>
        <b/>
        <sz val="8"/>
        <color rgb="FF777283"/>
        <rFont val="Arial"/>
        <family val="2"/>
      </rPr>
      <t>io</t>
    </r>
    <r>
      <rPr>
        <b/>
        <sz val="8"/>
        <color rgb="FF525B95"/>
        <rFont val="Arial"/>
        <family val="2"/>
      </rPr>
      <t>n</t>
    </r>
  </si>
  <si>
    <r>
      <rPr>
        <b/>
        <sz val="7"/>
        <color rgb="FF494260"/>
        <rFont val="Arial"/>
        <family val="2"/>
      </rPr>
      <t>P</t>
    </r>
    <r>
      <rPr>
        <b/>
        <sz val="7"/>
        <color rgb="FF3F467C"/>
        <rFont val="Arial"/>
        <family val="2"/>
      </rPr>
      <t>r</t>
    </r>
    <r>
      <rPr>
        <b/>
        <sz val="7"/>
        <color rgb="FF62596E"/>
        <rFont val="Arial"/>
        <family val="2"/>
      </rPr>
      <t>ofit be</t>
    </r>
    <r>
      <rPr>
        <b/>
        <sz val="7"/>
        <color rgb="FF5E4252"/>
        <rFont val="Arial"/>
        <family val="2"/>
      </rPr>
      <t>f</t>
    </r>
    <r>
      <rPr>
        <b/>
        <sz val="7"/>
        <color rgb="FF62596E"/>
        <rFont val="Arial"/>
        <family val="2"/>
      </rPr>
      <t>o</t>
    </r>
    <r>
      <rPr>
        <b/>
        <sz val="7"/>
        <color rgb="FF3F467C"/>
        <rFont val="Arial"/>
        <family val="2"/>
      </rPr>
      <t>r</t>
    </r>
    <r>
      <rPr>
        <b/>
        <sz val="7"/>
        <color rgb="FF62596E"/>
        <rFont val="Arial"/>
        <family val="2"/>
      </rPr>
      <t xml:space="preserve">e </t>
    </r>
    <r>
      <rPr>
        <b/>
        <sz val="7"/>
        <color rgb="FF3F467C"/>
        <rFont val="Arial"/>
        <family val="2"/>
      </rPr>
      <t>t</t>
    </r>
    <r>
      <rPr>
        <b/>
        <sz val="7"/>
        <color rgb="FF62596E"/>
        <rFont val="Arial"/>
        <family val="2"/>
      </rPr>
      <t>ax</t>
    </r>
  </si>
  <si>
    <r>
      <rPr>
        <sz val="8"/>
        <color rgb="FF744472"/>
        <rFont val="Arial"/>
        <family val="2"/>
      </rPr>
      <t>T</t>
    </r>
    <r>
      <rPr>
        <sz val="8"/>
        <color rgb="FF777283"/>
        <rFont val="Arial"/>
        <family val="2"/>
      </rPr>
      <t xml:space="preserve">ax </t>
    </r>
    <r>
      <rPr>
        <sz val="8"/>
        <color rgb="FF8E909E"/>
        <rFont val="Arial"/>
        <family val="2"/>
      </rPr>
      <t>%</t>
    </r>
  </si>
  <si>
    <r>
      <rPr>
        <b/>
        <sz val="7"/>
        <color rgb="FF5E4252"/>
        <rFont val="Arial"/>
        <family val="2"/>
      </rPr>
      <t>N</t>
    </r>
    <r>
      <rPr>
        <b/>
        <sz val="7"/>
        <color rgb="FF62596E"/>
        <rFont val="Arial"/>
        <family val="2"/>
      </rPr>
      <t>e</t>
    </r>
    <r>
      <rPr>
        <b/>
        <sz val="7"/>
        <color rgb="FF777283"/>
        <rFont val="Arial"/>
        <family val="2"/>
      </rPr>
      <t xml:space="preserve">t </t>
    </r>
    <r>
      <rPr>
        <b/>
        <sz val="7"/>
        <color rgb="FF62596E"/>
        <rFont val="Arial"/>
        <family val="2"/>
      </rPr>
      <t>Pro</t>
    </r>
    <r>
      <rPr>
        <b/>
        <sz val="7"/>
        <color rgb="FF3F467C"/>
        <rFont val="Arial"/>
        <family val="2"/>
      </rPr>
      <t>f</t>
    </r>
    <r>
      <rPr>
        <b/>
        <sz val="7"/>
        <color rgb="FF494260"/>
        <rFont val="Arial"/>
        <family val="2"/>
      </rPr>
      <t xml:space="preserve">it </t>
    </r>
    <r>
      <rPr>
        <b/>
        <sz val="5"/>
        <color rgb="FF9397CA"/>
        <rFont val="Arial"/>
        <family val="2"/>
      </rPr>
      <t>1'</t>
    </r>
  </si>
  <si>
    <r>
      <rPr>
        <sz val="8"/>
        <color rgb="FF777283"/>
        <rFont val="Arial"/>
        <family val="2"/>
      </rPr>
      <t xml:space="preserve">EPS </t>
    </r>
    <r>
      <rPr>
        <sz val="8"/>
        <color rgb="FF936067"/>
        <rFont val="Arial"/>
        <family val="2"/>
      </rPr>
      <t>i</t>
    </r>
    <r>
      <rPr>
        <sz val="8"/>
        <color rgb="FF777283"/>
        <rFont val="Arial"/>
        <family val="2"/>
      </rPr>
      <t xml:space="preserve">n </t>
    </r>
    <r>
      <rPr>
        <sz val="8"/>
        <color rgb="FF62596E"/>
        <rFont val="Arial"/>
        <family val="2"/>
      </rPr>
      <t>R</t>
    </r>
    <r>
      <rPr>
        <sz val="8"/>
        <color rgb="FF777283"/>
        <rFont val="Arial"/>
        <family val="2"/>
      </rPr>
      <t>s</t>
    </r>
  </si>
  <si>
    <r>
      <rPr>
        <b/>
        <sz val="8"/>
        <color rgb="FF62596E"/>
        <rFont val="Arial"/>
        <family val="2"/>
      </rPr>
      <t>D</t>
    </r>
    <r>
      <rPr>
        <b/>
        <sz val="8"/>
        <color rgb="FF8E909E"/>
        <rFont val="Arial"/>
        <family val="2"/>
      </rPr>
      <t>iv</t>
    </r>
    <r>
      <rPr>
        <b/>
        <sz val="8"/>
        <color rgb="FF3A77BA"/>
        <rFont val="Arial"/>
        <family val="2"/>
      </rPr>
      <t>i</t>
    </r>
    <r>
      <rPr>
        <b/>
        <sz val="8"/>
        <color rgb="FF6E6793"/>
        <rFont val="Arial"/>
        <family val="2"/>
      </rPr>
      <t xml:space="preserve">dend </t>
    </r>
    <r>
      <rPr>
        <b/>
        <sz val="8"/>
        <color rgb="FF62596E"/>
        <rFont val="Arial"/>
        <family val="2"/>
      </rPr>
      <t>P</t>
    </r>
    <r>
      <rPr>
        <b/>
        <sz val="8"/>
        <color rgb="FF777283"/>
        <rFont val="Arial"/>
        <family val="2"/>
      </rPr>
      <t xml:space="preserve">ayout </t>
    </r>
    <r>
      <rPr>
        <sz val="8"/>
        <color rgb="FF8E909E"/>
        <rFont val="Arial"/>
        <family val="2"/>
      </rPr>
      <t>%</t>
    </r>
  </si>
  <si>
    <r>
      <rPr>
        <sz val="8"/>
        <color rgb="FF757083"/>
        <rFont val="Arial"/>
        <family val="2"/>
      </rPr>
      <t>Equity cap</t>
    </r>
    <r>
      <rPr>
        <sz val="8"/>
        <color rgb="FF955B64"/>
        <rFont val="Arial"/>
        <family val="2"/>
      </rPr>
      <t>i</t>
    </r>
    <r>
      <rPr>
        <sz val="8"/>
        <color rgb="FF724670"/>
        <rFont val="Arial"/>
        <family val="2"/>
      </rPr>
      <t>t</t>
    </r>
    <r>
      <rPr>
        <sz val="8"/>
        <color rgb="FF757083"/>
        <rFont val="Arial"/>
        <family val="2"/>
      </rPr>
      <t>a</t>
    </r>
    <r>
      <rPr>
        <sz val="8"/>
        <color rgb="FF955B64"/>
        <rFont val="Arial"/>
        <family val="2"/>
      </rPr>
      <t>l</t>
    </r>
  </si>
  <si>
    <r>
      <rPr>
        <b/>
        <sz val="8"/>
        <color rgb="FF60596E"/>
        <rFont val="Arial"/>
        <family val="2"/>
      </rPr>
      <t>Rese</t>
    </r>
    <r>
      <rPr>
        <b/>
        <sz val="8"/>
        <color rgb="FF545691"/>
        <rFont val="Arial"/>
        <family val="2"/>
      </rPr>
      <t>r</t>
    </r>
    <r>
      <rPr>
        <b/>
        <sz val="8"/>
        <color rgb="FF757083"/>
        <rFont val="Arial"/>
        <family val="2"/>
      </rPr>
      <t>ves</t>
    </r>
  </si>
  <si>
    <r>
      <rPr>
        <sz val="8"/>
        <color rgb="FF724670"/>
        <rFont val="Arial"/>
        <family val="2"/>
      </rPr>
      <t>1.)</t>
    </r>
    <r>
      <rPr>
        <sz val="8"/>
        <color rgb="FF757083"/>
        <rFont val="Arial"/>
        <family val="2"/>
      </rPr>
      <t>04</t>
    </r>
  </si>
  <si>
    <r>
      <rPr>
        <b/>
        <sz val="8"/>
        <color rgb="FF757083"/>
        <rFont val="Arial"/>
        <family val="2"/>
      </rPr>
      <t>F</t>
    </r>
    <r>
      <rPr>
        <b/>
        <sz val="8"/>
        <color rgb="FF545691"/>
        <rFont val="Arial"/>
        <family val="2"/>
      </rPr>
      <t>i</t>
    </r>
    <r>
      <rPr>
        <b/>
        <sz val="8"/>
        <color rgb="FF757083"/>
        <rFont val="Arial"/>
        <family val="2"/>
      </rPr>
      <t>xed Ass</t>
    </r>
    <r>
      <rPr>
        <b/>
        <sz val="8"/>
        <color rgb="FF724670"/>
        <rFont val="Arial"/>
        <family val="2"/>
      </rPr>
      <t>e</t>
    </r>
    <r>
      <rPr>
        <b/>
        <sz val="8"/>
        <color rgb="FF8A90A0"/>
        <rFont val="Arial"/>
        <family val="2"/>
      </rPr>
      <t>t</t>
    </r>
    <r>
      <rPr>
        <b/>
        <sz val="8"/>
        <color rgb="FF757083"/>
        <rFont val="Arial"/>
        <family val="2"/>
      </rPr>
      <t xml:space="preserve">s </t>
    </r>
    <r>
      <rPr>
        <sz val="7"/>
        <color rgb="FFACAFD6"/>
        <rFont val="Arial"/>
        <family val="2"/>
      </rPr>
      <t>+</t>
    </r>
  </si>
  <si>
    <r>
      <rPr>
        <sz val="8"/>
        <color rgb="FF60596E"/>
        <rFont val="Arial"/>
        <family val="2"/>
      </rPr>
      <t>'350</t>
    </r>
  </si>
  <si>
    <r>
      <rPr>
        <sz val="8"/>
        <color rgb="FF60596E"/>
        <rFont val="Arial"/>
        <family val="2"/>
      </rPr>
      <t>C</t>
    </r>
    <r>
      <rPr>
        <sz val="8"/>
        <color rgb="FF8A90A0"/>
        <rFont val="Arial"/>
        <family val="2"/>
      </rPr>
      <t>WI</t>
    </r>
    <r>
      <rPr>
        <sz val="8"/>
        <color rgb="FF757083"/>
        <rFont val="Arial"/>
        <family val="2"/>
      </rPr>
      <t>P</t>
    </r>
  </si>
  <si>
    <r>
      <rPr>
        <b/>
        <sz val="8"/>
        <color rgb="FF724670"/>
        <rFont val="Arial"/>
        <family val="2"/>
      </rPr>
      <t>I</t>
    </r>
    <r>
      <rPr>
        <b/>
        <sz val="8"/>
        <color rgb="FF757083"/>
        <rFont val="Arial"/>
        <family val="2"/>
      </rPr>
      <t>nves</t>
    </r>
    <r>
      <rPr>
        <b/>
        <sz val="8"/>
        <color rgb="FF724670"/>
        <rFont val="Arial"/>
        <family val="2"/>
      </rPr>
      <t>t</t>
    </r>
    <r>
      <rPr>
        <b/>
        <sz val="8"/>
        <color rgb="FF757083"/>
        <rFont val="Arial"/>
        <family val="2"/>
      </rPr>
      <t>men</t>
    </r>
    <r>
      <rPr>
        <b/>
        <sz val="8"/>
        <color rgb="FF545691"/>
        <rFont val="Arial"/>
        <family val="2"/>
      </rPr>
      <t>t</t>
    </r>
    <r>
      <rPr>
        <b/>
        <sz val="8"/>
        <color rgb="FF757083"/>
        <rFont val="Arial"/>
        <family val="2"/>
      </rPr>
      <t>s</t>
    </r>
  </si>
  <si>
    <r>
      <rPr>
        <b/>
        <sz val="7"/>
        <color rgb="FF757083"/>
        <rFont val="Arial"/>
        <family val="2"/>
      </rPr>
      <t>Othe</t>
    </r>
    <r>
      <rPr>
        <b/>
        <sz val="7"/>
        <color rgb="FF545691"/>
        <rFont val="Arial"/>
        <family val="2"/>
      </rPr>
      <t xml:space="preserve">r </t>
    </r>
    <r>
      <rPr>
        <b/>
        <sz val="7"/>
        <color rgb="FF757083"/>
        <rFont val="Arial"/>
        <family val="2"/>
      </rPr>
      <t>Asse</t>
    </r>
    <r>
      <rPr>
        <b/>
        <sz val="7"/>
        <color rgb="FF724670"/>
        <rFont val="Arial"/>
        <family val="2"/>
      </rPr>
      <t>t</t>
    </r>
    <r>
      <rPr>
        <b/>
        <sz val="7"/>
        <color rgb="FF757083"/>
        <rFont val="Arial"/>
        <family val="2"/>
      </rPr>
      <t xml:space="preserve">s </t>
    </r>
    <r>
      <rPr>
        <sz val="7"/>
        <color rgb="FF9391C6"/>
        <rFont val="Arial"/>
        <family val="2"/>
      </rPr>
      <t>+</t>
    </r>
  </si>
  <si>
    <r>
      <rPr>
        <sz val="8"/>
        <color rgb="FF757083"/>
        <rFont val="Arial"/>
        <family val="2"/>
      </rPr>
      <t>3</t>
    </r>
    <r>
      <rPr>
        <sz val="8"/>
        <color rgb="FFA58589"/>
        <rFont val="Arial"/>
        <family val="2"/>
      </rPr>
      <t>,</t>
    </r>
    <r>
      <rPr>
        <sz val="8"/>
        <color rgb="FF60596E"/>
        <rFont val="Arial"/>
        <family val="2"/>
      </rPr>
      <t xml:space="preserve">5 </t>
    </r>
    <r>
      <rPr>
        <sz val="8"/>
        <color rgb="FF8A90A0"/>
        <rFont val="Arial"/>
        <family val="2"/>
      </rPr>
      <t>1</t>
    </r>
    <r>
      <rPr>
        <sz val="8"/>
        <color rgb="FF757083"/>
        <rFont val="Arial"/>
        <family val="2"/>
      </rPr>
      <t>6</t>
    </r>
  </si>
  <si>
    <r>
      <rPr>
        <b/>
        <sz val="8"/>
        <color rgb="FF443F60"/>
        <rFont val="Arial"/>
        <family val="2"/>
      </rPr>
      <t>T</t>
    </r>
    <r>
      <rPr>
        <b/>
        <sz val="8"/>
        <color rgb="FF60596E"/>
        <rFont val="Arial"/>
        <family val="2"/>
      </rPr>
      <t>o</t>
    </r>
    <r>
      <rPr>
        <b/>
        <sz val="8"/>
        <color rgb="FF443F60"/>
        <rFont val="Arial"/>
        <family val="2"/>
      </rPr>
      <t>t</t>
    </r>
    <r>
      <rPr>
        <b/>
        <sz val="8"/>
        <color rgb="FF60596E"/>
        <rFont val="Arial"/>
        <family val="2"/>
      </rPr>
      <t>alAsse</t>
    </r>
    <r>
      <rPr>
        <b/>
        <sz val="8"/>
        <color rgb="FF443F60"/>
        <rFont val="Arial"/>
        <family val="2"/>
      </rPr>
      <t>t</t>
    </r>
    <r>
      <rPr>
        <b/>
        <sz val="8"/>
        <color rgb="FF60596E"/>
        <rFont val="Arial"/>
        <family val="2"/>
      </rPr>
      <t>s</t>
    </r>
  </si>
  <si>
    <r>
      <rPr>
        <sz val="8"/>
        <color rgb="FF8A90A0"/>
        <rFont val="Arial"/>
        <family val="2"/>
      </rPr>
      <t xml:space="preserve">
</t>
    </r>
    <r>
      <rPr>
        <sz val="8"/>
        <color rgb="FF60596E"/>
        <rFont val="Arial"/>
        <family val="2"/>
      </rPr>
      <t>30</t>
    </r>
  </si>
  <si>
    <r>
      <rPr>
        <sz val="8"/>
        <color rgb="FF9AA1AA"/>
        <rFont val="Arial"/>
        <family val="2"/>
      </rPr>
      <t xml:space="preserve">
</t>
    </r>
    <r>
      <rPr>
        <sz val="8"/>
        <color rgb="FF757083"/>
        <rFont val="Arial"/>
        <family val="2"/>
      </rPr>
      <t>30</t>
    </r>
  </si>
  <si>
    <r>
      <rPr>
        <sz val="8"/>
        <color rgb="FF8A90A0"/>
        <rFont val="Arial"/>
        <family val="2"/>
      </rPr>
      <t xml:space="preserve">
</t>
    </r>
    <r>
      <rPr>
        <sz val="8"/>
        <color rgb="FF757083"/>
        <rFont val="Arial"/>
        <family val="2"/>
      </rPr>
      <t>46</t>
    </r>
  </si>
  <si>
    <r>
      <rPr>
        <sz val="8"/>
        <color rgb="FF8A90A0"/>
        <rFont val="Arial"/>
        <family val="2"/>
      </rPr>
      <t xml:space="preserve">
</t>
    </r>
    <r>
      <rPr>
        <sz val="8"/>
        <color rgb="FF60596E"/>
        <rFont val="Arial"/>
        <family val="2"/>
      </rPr>
      <t>46</t>
    </r>
  </si>
  <si>
    <r>
      <rPr>
        <b/>
        <sz val="8"/>
        <color rgb="FF757083"/>
        <rFont val="Arial"/>
        <family val="2"/>
      </rPr>
      <t>Bo</t>
    </r>
    <r>
      <rPr>
        <b/>
        <sz val="8"/>
        <color rgb="FF545691"/>
        <rFont val="Arial"/>
        <family val="2"/>
      </rPr>
      <t>rr</t>
    </r>
    <r>
      <rPr>
        <b/>
        <sz val="8"/>
        <color rgb="FF757083"/>
        <rFont val="Arial"/>
        <family val="2"/>
      </rPr>
      <t>ov1</t>
    </r>
    <r>
      <rPr>
        <b/>
        <sz val="8"/>
        <color rgb="FF545691"/>
        <rFont val="Arial"/>
        <family val="2"/>
      </rPr>
      <t>i</t>
    </r>
    <r>
      <rPr>
        <b/>
        <sz val="8"/>
        <color rgb="FF8C7C85"/>
        <rFont val="Arial"/>
        <family val="2"/>
      </rPr>
      <t xml:space="preserve">ngs </t>
    </r>
  </si>
  <si>
    <r>
      <rPr>
        <b/>
        <sz val="7"/>
        <color rgb="FF757083"/>
        <rFont val="Arial"/>
        <family val="2"/>
      </rPr>
      <t>Othe</t>
    </r>
    <r>
      <rPr>
        <b/>
        <sz val="7"/>
        <color rgb="FF545691"/>
        <rFont val="Arial"/>
        <family val="2"/>
      </rPr>
      <t xml:space="preserve">r </t>
    </r>
    <r>
      <rPr>
        <b/>
        <sz val="7"/>
        <color rgb="FF757083"/>
        <rFont val="Arial"/>
        <family val="2"/>
      </rPr>
      <t>Liabili</t>
    </r>
    <r>
      <rPr>
        <b/>
        <sz val="7"/>
        <color rgb="FF545691"/>
        <rFont val="Arial"/>
        <family val="2"/>
      </rPr>
      <t>t</t>
    </r>
    <r>
      <rPr>
        <b/>
        <sz val="7"/>
        <color rgb="FF955B64"/>
        <rFont val="Arial"/>
        <family val="2"/>
      </rPr>
      <t>i</t>
    </r>
    <r>
      <rPr>
        <b/>
        <sz val="7"/>
        <color rgb="FF757083"/>
        <rFont val="Arial"/>
        <family val="2"/>
      </rPr>
      <t xml:space="preserve">es </t>
    </r>
  </si>
  <si>
    <r>
      <rPr>
        <b/>
        <sz val="8"/>
        <color rgb="FF443F60"/>
        <rFont val="Arial"/>
        <family val="2"/>
      </rPr>
      <t>T</t>
    </r>
    <r>
      <rPr>
        <b/>
        <sz val="8"/>
        <color rgb="FF60596E"/>
        <rFont val="Arial"/>
        <family val="2"/>
      </rPr>
      <t>o</t>
    </r>
    <r>
      <rPr>
        <b/>
        <sz val="8"/>
        <color rgb="FF443F60"/>
        <rFont val="Arial"/>
        <family val="2"/>
      </rPr>
      <t>t</t>
    </r>
    <r>
      <rPr>
        <b/>
        <sz val="8"/>
        <color rgb="FF60596E"/>
        <rFont val="Arial"/>
        <family val="2"/>
      </rPr>
      <t xml:space="preserve">al </t>
    </r>
    <r>
      <rPr>
        <b/>
        <sz val="8"/>
        <color rgb="FF757083"/>
        <rFont val="Arial"/>
        <family val="2"/>
      </rPr>
      <t>liabil</t>
    </r>
    <r>
      <rPr>
        <b/>
        <sz val="8"/>
        <color rgb="FF443F60"/>
        <rFont val="Arial"/>
        <family val="2"/>
      </rPr>
      <t>it</t>
    </r>
    <r>
      <rPr>
        <b/>
        <sz val="8"/>
        <color rgb="FF757083"/>
        <rFont val="Arial"/>
        <family val="2"/>
      </rPr>
      <t>ies</t>
    </r>
  </si>
  <si>
    <t>1,5 16</t>
  </si>
  <si>
    <t>MV of equity</t>
  </si>
  <si>
    <t xml:space="preserve">Other Liabilities </t>
  </si>
  <si>
    <t>Reserves</t>
  </si>
  <si>
    <t>Operating Profit</t>
  </si>
  <si>
    <t xml:space="preserve">Other Assets </t>
  </si>
  <si>
    <t xml:space="preserve">Sales </t>
  </si>
  <si>
    <t>X1</t>
  </si>
  <si>
    <t>X2</t>
  </si>
  <si>
    <t>X3</t>
  </si>
  <si>
    <t>X4</t>
  </si>
  <si>
    <t>X5</t>
  </si>
  <si>
    <t>Altman Z score</t>
  </si>
  <si>
    <t>COMPUTATION OF ALTMAN Z-SCORE</t>
  </si>
  <si>
    <t>Working Capital</t>
  </si>
  <si>
    <t>Price/share</t>
  </si>
  <si>
    <t>Outstanding Share</t>
  </si>
  <si>
    <t>Total Assets</t>
  </si>
  <si>
    <t>DISTRESS</t>
  </si>
  <si>
    <t>COMMENT(ZONES)</t>
  </si>
  <si>
    <t>SAFE</t>
  </si>
  <si>
    <t>GREY</t>
  </si>
  <si>
    <t>Z - SCORE</t>
  </si>
  <si>
    <t>ZONE</t>
  </si>
  <si>
    <t>&gt;2.99</t>
  </si>
  <si>
    <t>&lt;1.81</t>
  </si>
  <si>
    <t>1.81-2.99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</si>
</sst>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###0"/>
    <numFmt numFmtId="165" formatCode="#,##0;#,##0"/>
    <numFmt numFmtId="166" formatCode="###0.000;###0.000"/>
  </numFmts>
  <fonts count="62" x14ac:knownFonts="1">
    <font>
      <sz val="10"/>
      <color rgb="FF000000"/>
      <name val="Times New Roman"/>
      <charset val="204"/>
    </font>
    <font>
      <b/>
      <sz val="7"/>
      <name val="Arial"/>
    </font>
    <font>
      <b/>
      <sz val="8"/>
      <name val="Arial"/>
    </font>
    <font>
      <sz val="8"/>
      <color rgb="FF62596E"/>
      <name val="Arial"/>
      <family val="2"/>
    </font>
    <font>
      <sz val="8"/>
      <color rgb="FF8E909E"/>
      <name val="Arial"/>
      <family val="2"/>
    </font>
    <font>
      <sz val="8"/>
      <color rgb="FF936067"/>
      <name val="Arial"/>
      <family val="2"/>
    </font>
    <font>
      <sz val="8"/>
      <name val="Arial"/>
    </font>
    <font>
      <sz val="8"/>
      <color rgb="FF4B72A5"/>
      <name val="Arial"/>
      <family val="2"/>
    </font>
    <font>
      <sz val="8"/>
      <color rgb="FF744472"/>
      <name val="Arial"/>
      <family val="2"/>
    </font>
    <font>
      <sz val="8"/>
      <color rgb="FF6E6793"/>
      <name val="Arial"/>
      <family val="2"/>
    </font>
    <font>
      <sz val="8"/>
      <color rgb="FF777283"/>
      <name val="Arial"/>
      <family val="2"/>
    </font>
    <font>
      <sz val="8"/>
      <color rgb="FF955B64"/>
      <name val="Arial"/>
      <family val="2"/>
    </font>
    <font>
      <sz val="8"/>
      <color rgb="FF757083"/>
      <name val="Arial"/>
      <family val="2"/>
    </font>
    <font>
      <sz val="8"/>
      <color rgb="FF4D75A5"/>
      <name val="Arial"/>
      <family val="2"/>
    </font>
    <font>
      <sz val="8"/>
      <color rgb="FF60596E"/>
      <name val="Arial"/>
      <family val="2"/>
    </font>
    <font>
      <sz val="8"/>
      <color rgb="FF8A90A0"/>
      <name val="Arial"/>
      <family val="2"/>
    </font>
    <font>
      <sz val="8"/>
      <color rgb="FF724670"/>
      <name val="Arial"/>
      <family val="2"/>
    </font>
    <font>
      <b/>
      <sz val="7"/>
      <color rgb="FF777283"/>
      <name val="Arial"/>
      <family val="2"/>
    </font>
    <font>
      <b/>
      <sz val="7"/>
      <color rgb="FF8E909E"/>
      <name val="Arial"/>
      <family val="2"/>
    </font>
    <font>
      <b/>
      <sz val="7"/>
      <color rgb="FF62596E"/>
      <name val="Arial"/>
      <family val="2"/>
    </font>
    <font>
      <b/>
      <sz val="7"/>
      <color rgb="FFAAACD6"/>
      <name val="Arial"/>
      <family val="2"/>
    </font>
    <font>
      <sz val="8"/>
      <color rgb="FFA58589"/>
      <name val="Arial"/>
      <family val="2"/>
    </font>
    <font>
      <b/>
      <sz val="8"/>
      <color rgb="FF777283"/>
      <name val="Arial"/>
      <family val="2"/>
    </font>
    <font>
      <b/>
      <sz val="8"/>
      <color rgb="FF525B95"/>
      <name val="Arial"/>
      <family val="2"/>
    </font>
    <font>
      <b/>
      <sz val="8"/>
      <color rgb="FF62596E"/>
      <name val="Arial"/>
      <family val="2"/>
    </font>
    <font>
      <b/>
      <sz val="8"/>
      <color rgb="FF805D7B"/>
      <name val="Arial"/>
      <family val="2"/>
    </font>
    <font>
      <b/>
      <sz val="8"/>
      <color rgb="FF9397CA"/>
      <name val="Arial"/>
      <family val="2"/>
    </font>
    <font>
      <b/>
      <sz val="8"/>
      <color rgb="FF3F467C"/>
      <name val="Arial"/>
      <family val="2"/>
    </font>
    <font>
      <b/>
      <sz val="8"/>
      <color rgb="FF494260"/>
      <name val="Arial"/>
      <family val="2"/>
    </font>
    <font>
      <sz val="7"/>
      <color rgb="FF9397CA"/>
      <name val="Arial"/>
      <family val="2"/>
    </font>
    <font>
      <b/>
      <sz val="8"/>
      <color rgb="FF744472"/>
      <name val="Arial"/>
      <family val="2"/>
    </font>
    <font>
      <b/>
      <sz val="8"/>
      <color rgb="FF4B72A5"/>
      <name val="Arial"/>
      <family val="2"/>
    </font>
    <font>
      <b/>
      <sz val="7"/>
      <color rgb="FF494260"/>
      <name val="Arial"/>
      <family val="2"/>
    </font>
    <font>
      <b/>
      <sz val="7"/>
      <color rgb="FF3F467C"/>
      <name val="Arial"/>
      <family val="2"/>
    </font>
    <font>
      <b/>
      <sz val="7"/>
      <color rgb="FF5E4252"/>
      <name val="Arial"/>
      <family val="2"/>
    </font>
    <font>
      <b/>
      <sz val="5"/>
      <color rgb="FF9397CA"/>
      <name val="Arial"/>
      <family val="2"/>
    </font>
    <font>
      <b/>
      <sz val="8"/>
      <color rgb="FF8E909E"/>
      <name val="Arial"/>
      <family val="2"/>
    </font>
    <font>
      <b/>
      <sz val="8"/>
      <color rgb="FF3A77BA"/>
      <name val="Arial"/>
      <family val="2"/>
    </font>
    <font>
      <b/>
      <sz val="8"/>
      <color rgb="FF6E6793"/>
      <name val="Arial"/>
      <family val="2"/>
    </font>
    <font>
      <sz val="8"/>
      <color rgb="FF9AA1AA"/>
      <name val="Arial"/>
      <family val="2"/>
    </font>
    <font>
      <b/>
      <sz val="8"/>
      <color rgb="FF60596E"/>
      <name val="Arial"/>
      <family val="2"/>
    </font>
    <font>
      <b/>
      <sz val="8"/>
      <color rgb="FF545691"/>
      <name val="Arial"/>
      <family val="2"/>
    </font>
    <font>
      <b/>
      <sz val="8"/>
      <color rgb="FF757083"/>
      <name val="Arial"/>
      <family val="2"/>
    </font>
    <font>
      <b/>
      <sz val="8"/>
      <color rgb="FF8C7C85"/>
      <name val="Arial"/>
      <family val="2"/>
    </font>
    <font>
      <sz val="7"/>
      <color rgb="FFACAFD6"/>
      <name val="Arial"/>
      <family val="2"/>
    </font>
    <font>
      <b/>
      <sz val="7"/>
      <color rgb="FF757083"/>
      <name val="Arial"/>
      <family val="2"/>
    </font>
    <font>
      <b/>
      <sz val="7"/>
      <color rgb="FF545691"/>
      <name val="Arial"/>
      <family val="2"/>
    </font>
    <font>
      <b/>
      <sz val="7"/>
      <color rgb="FF955B64"/>
      <name val="Arial"/>
      <family val="2"/>
    </font>
    <font>
      <b/>
      <sz val="8"/>
      <color rgb="FF443F60"/>
      <name val="Arial"/>
      <family val="2"/>
    </font>
    <font>
      <b/>
      <sz val="8"/>
      <color rgb="FF724670"/>
      <name val="Arial"/>
      <family val="2"/>
    </font>
    <font>
      <b/>
      <sz val="8"/>
      <color rgb="FF8A90A0"/>
      <name val="Arial"/>
      <family val="2"/>
    </font>
    <font>
      <b/>
      <sz val="7"/>
      <color rgb="FF724670"/>
      <name val="Arial"/>
      <family val="2"/>
    </font>
    <font>
      <sz val="7"/>
      <color rgb="FF9391C6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7"/>
      <color rgb="FF000000"/>
      <name val="Arial"/>
      <family val="2"/>
    </font>
    <font>
      <b/>
      <sz val="8"/>
      <name val="Arial"/>
      <family val="2"/>
    </font>
    <font>
      <b/>
      <sz val="10"/>
      <color rgb="FF000000"/>
      <name val="Times New Roman"/>
      <family val="1"/>
    </font>
    <font>
      <sz val="8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left" vertical="top" wrapText="1"/>
    </xf>
    <xf numFmtId="164" fontId="10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right" vertical="top" wrapText="1"/>
    </xf>
    <xf numFmtId="164" fontId="7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165" fontId="7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right" vertical="top" wrapText="1"/>
    </xf>
    <xf numFmtId="164" fontId="12" fillId="0" borderId="0" xfId="0" applyNumberFormat="1" applyFont="1" applyAlignment="1">
      <alignment horizontal="left" vertical="top" wrapText="1"/>
    </xf>
    <xf numFmtId="166" fontId="12" fillId="0" borderId="0" xfId="0" applyNumberFormat="1" applyFont="1" applyAlignment="1">
      <alignment horizontal="left" vertical="top" wrapText="1"/>
    </xf>
    <xf numFmtId="166" fontId="14" fillId="0" borderId="0" xfId="0" applyNumberFormat="1" applyFont="1" applyAlignment="1">
      <alignment horizontal="left" vertical="top" wrapText="1"/>
    </xf>
    <xf numFmtId="164" fontId="12" fillId="0" borderId="0" xfId="0" applyNumberFormat="1" applyFont="1" applyAlignment="1">
      <alignment horizontal="right" vertical="top" wrapText="1"/>
    </xf>
    <xf numFmtId="164" fontId="14" fillId="0" borderId="0" xfId="0" applyNumberFormat="1" applyFont="1" applyAlignment="1">
      <alignment horizontal="right" vertical="top" wrapText="1"/>
    </xf>
    <xf numFmtId="166" fontId="15" fillId="0" borderId="0" xfId="0" applyNumberFormat="1" applyFont="1" applyAlignment="1">
      <alignment horizontal="left" vertical="top" wrapText="1"/>
    </xf>
    <xf numFmtId="17" fontId="0" fillId="0" borderId="0" xfId="0" applyNumberFormat="1" applyAlignment="1">
      <alignment horizontal="left" vertical="top"/>
    </xf>
    <xf numFmtId="0" fontId="54" fillId="0" borderId="0" xfId="0" applyFont="1" applyAlignment="1">
      <alignment horizontal="left" vertical="top" wrapText="1"/>
    </xf>
    <xf numFmtId="0" fontId="55" fillId="0" borderId="0" xfId="0" applyFont="1" applyAlignment="1">
      <alignment horizontal="left" vertical="top" wrapText="1"/>
    </xf>
    <xf numFmtId="0" fontId="56" fillId="0" borderId="0" xfId="0" applyFont="1" applyAlignment="1">
      <alignment horizontal="left" vertical="top" wrapText="1"/>
    </xf>
    <xf numFmtId="2" fontId="53" fillId="0" borderId="0" xfId="0" applyNumberFormat="1" applyFont="1" applyAlignment="1">
      <alignment horizontal="left" vertical="top" wrapText="1"/>
    </xf>
    <xf numFmtId="2" fontId="11" fillId="0" borderId="0" xfId="0" applyNumberFormat="1" applyFont="1" applyAlignment="1">
      <alignment horizontal="left" vertical="top" wrapText="1"/>
    </xf>
    <xf numFmtId="2" fontId="12" fillId="0" borderId="0" xfId="0" applyNumberFormat="1" applyFont="1" applyAlignment="1">
      <alignment horizontal="left" vertical="top" wrapText="1"/>
    </xf>
    <xf numFmtId="2" fontId="13" fillId="0" borderId="0" xfId="0" applyNumberFormat="1" applyFont="1" applyAlignment="1">
      <alignment horizontal="left" vertical="top" wrapText="1"/>
    </xf>
    <xf numFmtId="2" fontId="14" fillId="0" borderId="0" xfId="0" applyNumberFormat="1" applyFont="1" applyAlignment="1">
      <alignment horizontal="left" vertical="top" wrapText="1"/>
    </xf>
    <xf numFmtId="2" fontId="6" fillId="0" borderId="0" xfId="0" applyNumberFormat="1" applyFont="1" applyAlignment="1">
      <alignment horizontal="left" vertical="top" wrapText="1"/>
    </xf>
    <xf numFmtId="2" fontId="15" fillId="0" borderId="0" xfId="0" applyNumberFormat="1" applyFont="1" applyAlignment="1">
      <alignment horizontal="left" vertical="top" wrapText="1"/>
    </xf>
    <xf numFmtId="2" fontId="16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2" fontId="58" fillId="0" borderId="0" xfId="0" applyNumberFormat="1" applyFont="1" applyAlignment="1">
      <alignment horizontal="left" vertical="top" wrapText="1"/>
    </xf>
    <xf numFmtId="2" fontId="60" fillId="0" borderId="0" xfId="0" applyNumberFormat="1" applyFont="1" applyAlignment="1">
      <alignment horizontal="left" vertical="top" wrapText="1"/>
    </xf>
    <xf numFmtId="0" fontId="59" fillId="0" borderId="0" xfId="0" applyFont="1" applyAlignment="1">
      <alignment horizontal="left" vertical="top"/>
    </xf>
    <xf numFmtId="0" fontId="61" fillId="0" borderId="0" xfId="0" applyNumberFormat="1" applyFont="1" applyAlignment="1">
      <alignment horizontal="left" vertical="top" wrapText="1"/>
    </xf>
    <xf numFmtId="2" fontId="61" fillId="0" borderId="0" xfId="0" applyNumberFormat="1" applyFont="1" applyAlignment="1">
      <alignment horizontal="left" vertical="top" wrapText="1"/>
    </xf>
    <xf numFmtId="0" fontId="60" fillId="0" borderId="0" xfId="0" applyFont="1" applyAlignment="1">
      <alignment horizontal="left" vertical="top" wrapText="1"/>
    </xf>
    <xf numFmtId="0" fontId="60" fillId="0" borderId="0" xfId="0" applyFont="1" applyAlignment="1">
      <alignment horizontal="left" vertical="top"/>
    </xf>
    <xf numFmtId="0" fontId="60" fillId="0" borderId="0" xfId="0" applyFont="1" applyAlignment="1">
      <alignment horizontal="left" vertical="center" wrapText="1"/>
    </xf>
    <xf numFmtId="0" fontId="57" fillId="0" borderId="0" xfId="0" applyFont="1" applyAlignment="1">
      <alignment horizontal="center" vertical="top"/>
    </xf>
    <xf numFmtId="0" fontId="57" fillId="0" borderId="0" xfId="0" applyFont="1" applyAlignment="1">
      <alignment horizontal="left" vertical="top"/>
    </xf>
    <xf numFmtId="0" fontId="59" fillId="2" borderId="0" xfId="0" applyFont="1" applyFill="1" applyAlignment="1">
      <alignment horizontal="left" vertical="top"/>
    </xf>
    <xf numFmtId="0" fontId="59" fillId="3" borderId="0" xfId="0" applyFont="1" applyFill="1" applyAlignment="1">
      <alignment horizontal="left" vertical="top"/>
    </xf>
    <xf numFmtId="0" fontId="59" fillId="4" borderId="0" xfId="0" applyFont="1" applyFill="1" applyAlignment="1">
      <alignment horizontal="left" vertical="top"/>
    </xf>
    <xf numFmtId="0" fontId="59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selection activeCell="A2" sqref="A2:M2"/>
    </sheetView>
  </sheetViews>
  <sheetFormatPr defaultColWidth="9.33203125" defaultRowHeight="12.75" x14ac:dyDescent="0.2"/>
  <cols>
    <col min="1" max="1" width="18.6640625" customWidth="1"/>
    <col min="2" max="2" width="12.6640625" customWidth="1"/>
    <col min="3" max="4" width="10.5" customWidth="1"/>
    <col min="5" max="7" width="9.33203125" customWidth="1"/>
    <col min="8" max="8" width="13.6640625" customWidth="1"/>
    <col min="9" max="9" width="13" customWidth="1"/>
    <col min="10" max="10" width="12.1640625" customWidth="1"/>
    <col min="11" max="11" width="15.6640625" customWidth="1"/>
    <col min="12" max="12" width="11.6640625" customWidth="1"/>
    <col min="13" max="13" width="10.33203125" customWidth="1"/>
    <col min="14" max="14" width="6.83203125" customWidth="1"/>
  </cols>
  <sheetData>
    <row r="1" spans="1:14" x14ac:dyDescent="0.2">
      <c r="B1" s="20">
        <v>41334</v>
      </c>
      <c r="C1" s="20">
        <v>41699</v>
      </c>
      <c r="D1" s="20">
        <v>42064</v>
      </c>
      <c r="E1" s="20">
        <v>42430</v>
      </c>
      <c r="F1" s="20">
        <v>42795</v>
      </c>
      <c r="G1" s="20">
        <v>43160</v>
      </c>
      <c r="H1" s="20">
        <v>43525</v>
      </c>
      <c r="I1" s="20">
        <v>43891</v>
      </c>
      <c r="J1" s="20">
        <v>44256</v>
      </c>
      <c r="K1" s="20">
        <v>44621</v>
      </c>
      <c r="L1" s="20">
        <v>44986</v>
      </c>
      <c r="M1" s="20">
        <v>45352</v>
      </c>
      <c r="N1" s="20"/>
    </row>
    <row r="2" spans="1:14" ht="35.1" customHeight="1" x14ac:dyDescent="0.2">
      <c r="A2" s="5" t="s">
        <v>0</v>
      </c>
      <c r="B2" s="33">
        <v>1049</v>
      </c>
      <c r="C2" s="33">
        <v>1112</v>
      </c>
      <c r="D2" s="33">
        <v>1.853</v>
      </c>
      <c r="E2" s="33">
        <v>2012</v>
      </c>
      <c r="F2" s="33">
        <v>1966</v>
      </c>
      <c r="G2" s="33">
        <v>1969</v>
      </c>
      <c r="H2" s="33">
        <v>2082</v>
      </c>
      <c r="I2" s="33">
        <v>2152</v>
      </c>
      <c r="J2" s="33">
        <v>2239</v>
      </c>
      <c r="K2" s="33">
        <v>2611</v>
      </c>
      <c r="L2" s="33">
        <v>2425</v>
      </c>
      <c r="M2" s="33">
        <v>2193</v>
      </c>
      <c r="N2" s="1"/>
    </row>
    <row r="3" spans="1:14" ht="17.100000000000001" customHeight="1" x14ac:dyDescent="0.2">
      <c r="A3" s="2" t="s">
        <v>1</v>
      </c>
      <c r="B3" s="33">
        <v>865</v>
      </c>
      <c r="C3" s="33">
        <v>872</v>
      </c>
      <c r="D3" s="33">
        <v>1438</v>
      </c>
      <c r="E3" s="33">
        <v>1.579</v>
      </c>
      <c r="F3" s="33">
        <v>1.6160000000000001</v>
      </c>
      <c r="G3" s="33">
        <v>1.468</v>
      </c>
      <c r="H3" s="33" t="s">
        <v>29</v>
      </c>
      <c r="I3" s="33">
        <v>1.5780000000000001</v>
      </c>
      <c r="J3" s="33">
        <v>1.526</v>
      </c>
      <c r="K3" s="33">
        <v>1.7749999999999999</v>
      </c>
      <c r="L3" s="33">
        <v>1.6160000000000001</v>
      </c>
      <c r="M3" s="33">
        <v>1.5549999999999999</v>
      </c>
      <c r="N3" s="7"/>
    </row>
    <row r="4" spans="1:14" ht="18" customHeight="1" x14ac:dyDescent="0.2">
      <c r="A4" s="2" t="s">
        <v>2</v>
      </c>
      <c r="B4" s="33">
        <v>184</v>
      </c>
      <c r="C4" s="33">
        <v>239</v>
      </c>
      <c r="D4" s="33">
        <v>414</v>
      </c>
      <c r="E4" s="33">
        <v>433</v>
      </c>
      <c r="F4" s="33">
        <v>350</v>
      </c>
      <c r="G4" s="33">
        <v>501</v>
      </c>
      <c r="H4" s="33">
        <v>566</v>
      </c>
      <c r="I4" s="33">
        <v>574</v>
      </c>
      <c r="J4" s="33">
        <v>712</v>
      </c>
      <c r="K4" s="33">
        <v>836</v>
      </c>
      <c r="L4" s="33">
        <v>809</v>
      </c>
      <c r="M4" s="33">
        <v>638</v>
      </c>
      <c r="N4" s="6"/>
    </row>
    <row r="5" spans="1:14" ht="18" customHeight="1" x14ac:dyDescent="0.2">
      <c r="A5" s="3" t="s">
        <v>3</v>
      </c>
      <c r="B5" s="33">
        <v>0.18</v>
      </c>
      <c r="C5" s="33">
        <v>0.22</v>
      </c>
      <c r="D5" s="33">
        <v>0.22</v>
      </c>
      <c r="E5" s="33">
        <v>0.22</v>
      </c>
      <c r="F5" s="33">
        <v>0.18</v>
      </c>
      <c r="G5" s="33">
        <v>0.25</v>
      </c>
      <c r="H5" s="33">
        <v>0.27</v>
      </c>
      <c r="I5" s="33">
        <v>0.27</v>
      </c>
      <c r="J5" s="33">
        <v>0.32</v>
      </c>
      <c r="K5" s="33">
        <v>0.32</v>
      </c>
      <c r="L5" s="33">
        <v>0.33</v>
      </c>
      <c r="M5" s="33">
        <v>0.28999999999999998</v>
      </c>
      <c r="N5" s="3"/>
    </row>
    <row r="6" spans="1:14" ht="17.100000000000001" customHeight="1" x14ac:dyDescent="0.2">
      <c r="A6" s="1" t="s">
        <v>4</v>
      </c>
      <c r="B6" s="33">
        <v>519</v>
      </c>
      <c r="C6" s="33">
        <v>109</v>
      </c>
      <c r="D6" s="33">
        <v>44</v>
      </c>
      <c r="E6" s="33">
        <v>97</v>
      </c>
      <c r="F6" s="33">
        <v>232</v>
      </c>
      <c r="G6" s="33">
        <v>114</v>
      </c>
      <c r="H6" s="33">
        <v>167</v>
      </c>
      <c r="I6" s="33">
        <v>183</v>
      </c>
      <c r="J6" s="33">
        <v>81</v>
      </c>
      <c r="K6" s="33">
        <v>63</v>
      </c>
      <c r="L6" s="33">
        <v>134</v>
      </c>
      <c r="M6" s="33">
        <v>185</v>
      </c>
      <c r="N6" s="8"/>
    </row>
    <row r="7" spans="1:14" ht="17.100000000000001" customHeight="1" x14ac:dyDescent="0.2">
      <c r="A7" s="2" t="s">
        <v>5</v>
      </c>
      <c r="B7" s="33">
        <v>2</v>
      </c>
      <c r="C7" s="34"/>
      <c r="D7" s="33">
        <v>2</v>
      </c>
      <c r="E7" s="34"/>
      <c r="F7" s="33">
        <v>2</v>
      </c>
      <c r="G7" s="34"/>
      <c r="H7" s="33">
        <v>2</v>
      </c>
      <c r="I7" s="33">
        <v>11</v>
      </c>
      <c r="J7" s="33">
        <v>15</v>
      </c>
      <c r="K7" s="33">
        <v>11</v>
      </c>
      <c r="L7" s="33">
        <v>13</v>
      </c>
      <c r="M7" s="33">
        <v>15</v>
      </c>
      <c r="N7" s="10"/>
    </row>
    <row r="8" spans="1:14" ht="18" customHeight="1" x14ac:dyDescent="0.2">
      <c r="A8" s="2" t="s">
        <v>6</v>
      </c>
      <c r="B8" s="33">
        <v>8</v>
      </c>
      <c r="C8" s="33">
        <v>8</v>
      </c>
      <c r="D8" s="33">
        <v>250</v>
      </c>
      <c r="E8" s="33">
        <v>58</v>
      </c>
      <c r="F8" s="33">
        <v>63</v>
      </c>
      <c r="G8" s="33">
        <v>66</v>
      </c>
      <c r="H8" s="33">
        <v>71</v>
      </c>
      <c r="I8" s="33">
        <v>103</v>
      </c>
      <c r="J8" s="33">
        <v>109</v>
      </c>
      <c r="K8" s="33">
        <v>115</v>
      </c>
      <c r="L8" s="33">
        <v>106</v>
      </c>
      <c r="M8" s="33">
        <v>62</v>
      </c>
      <c r="N8" s="9"/>
    </row>
    <row r="9" spans="1:14" ht="17.100000000000001" customHeight="1" x14ac:dyDescent="0.2">
      <c r="A9" s="11" t="s">
        <v>7</v>
      </c>
      <c r="B9" s="33">
        <v>694</v>
      </c>
      <c r="C9" s="33">
        <v>340</v>
      </c>
      <c r="D9" s="33">
        <v>207</v>
      </c>
      <c r="E9" s="33">
        <v>470</v>
      </c>
      <c r="F9" s="33">
        <v>517</v>
      </c>
      <c r="G9" s="33">
        <v>548</v>
      </c>
      <c r="H9" s="33">
        <v>660</v>
      </c>
      <c r="I9" s="33">
        <v>642</v>
      </c>
      <c r="J9" s="33">
        <v>669</v>
      </c>
      <c r="K9" s="33">
        <v>773</v>
      </c>
      <c r="L9" s="33">
        <v>824</v>
      </c>
      <c r="M9" s="33">
        <v>746</v>
      </c>
      <c r="N9" s="6"/>
    </row>
    <row r="10" spans="1:14" ht="18" customHeight="1" x14ac:dyDescent="0.2">
      <c r="A10" s="3" t="s">
        <v>8</v>
      </c>
      <c r="B10" s="33">
        <v>0.27</v>
      </c>
      <c r="C10" s="33">
        <v>0.35</v>
      </c>
      <c r="D10" s="33">
        <v>0.66</v>
      </c>
      <c r="E10" s="33">
        <v>0.35</v>
      </c>
      <c r="F10" s="33">
        <v>0.35</v>
      </c>
      <c r="G10" s="33">
        <v>0.34</v>
      </c>
      <c r="H10" s="33">
        <v>0.35</v>
      </c>
      <c r="I10" s="33">
        <v>0.21</v>
      </c>
      <c r="J10" s="33">
        <v>0.26</v>
      </c>
      <c r="K10" s="33">
        <v>0.21</v>
      </c>
      <c r="L10" s="33">
        <v>0.24</v>
      </c>
      <c r="M10" s="33">
        <v>0.26</v>
      </c>
      <c r="N10" s="1"/>
    </row>
    <row r="11" spans="1:14" ht="17.100000000000001" customHeight="1" x14ac:dyDescent="0.2">
      <c r="A11" s="1" t="s">
        <v>9</v>
      </c>
      <c r="B11" s="33">
        <v>503</v>
      </c>
      <c r="C11" s="33">
        <v>221</v>
      </c>
      <c r="D11" s="33">
        <v>70</v>
      </c>
      <c r="E11" s="33">
        <v>305</v>
      </c>
      <c r="F11" s="33">
        <v>337</v>
      </c>
      <c r="G11" s="33">
        <v>360</v>
      </c>
      <c r="H11" s="33">
        <v>429</v>
      </c>
      <c r="I11" s="33">
        <v>509</v>
      </c>
      <c r="J11" s="33">
        <v>498</v>
      </c>
      <c r="K11" s="33">
        <v>613</v>
      </c>
      <c r="L11" s="33">
        <v>624</v>
      </c>
      <c r="M11" s="33">
        <v>551</v>
      </c>
      <c r="N11" s="6"/>
    </row>
    <row r="12" spans="1:14" ht="17.100000000000001" customHeight="1" x14ac:dyDescent="0.2">
      <c r="A12" s="3" t="s">
        <v>10</v>
      </c>
      <c r="B12" s="33">
        <v>16862</v>
      </c>
      <c r="C12" s="33">
        <v>7401</v>
      </c>
      <c r="D12" s="33">
        <v>1526</v>
      </c>
      <c r="E12" s="33">
        <v>6667</v>
      </c>
      <c r="F12" s="33">
        <v>7362</v>
      </c>
      <c r="G12" s="33">
        <v>1871</v>
      </c>
      <c r="H12" s="33">
        <v>9379</v>
      </c>
      <c r="I12" s="33">
        <v>11129</v>
      </c>
      <c r="J12" s="33">
        <v>10877</v>
      </c>
      <c r="K12" s="33">
        <v>13390</v>
      </c>
      <c r="L12" s="33">
        <v>13638</v>
      </c>
      <c r="M12" s="33">
        <v>12052</v>
      </c>
      <c r="N12" s="12"/>
    </row>
    <row r="13" spans="1:14" ht="18" customHeight="1" x14ac:dyDescent="0.2">
      <c r="A13" s="1" t="s">
        <v>11</v>
      </c>
      <c r="B13" s="33">
        <v>0.19</v>
      </c>
      <c r="C13" s="33">
        <v>4.8600000000000003</v>
      </c>
      <c r="D13" s="33">
        <v>0.82</v>
      </c>
      <c r="E13" s="33">
        <v>0.22</v>
      </c>
      <c r="F13" s="33">
        <v>0.27</v>
      </c>
      <c r="G13" s="33">
        <v>0.25</v>
      </c>
      <c r="H13" s="33">
        <v>0.24</v>
      </c>
      <c r="I13" s="33">
        <v>2.97</v>
      </c>
      <c r="J13" s="33">
        <v>0.32</v>
      </c>
      <c r="K13" s="33">
        <v>0.26</v>
      </c>
      <c r="L13" s="33">
        <v>0.51</v>
      </c>
      <c r="M13" s="33">
        <v>0.28999999999999998</v>
      </c>
      <c r="N13" s="1"/>
    </row>
    <row r="14" spans="1:14" ht="35.1" customHeight="1" x14ac:dyDescent="0.2"/>
    <row r="15" spans="1:14" ht="17.100000000000001" customHeight="1" x14ac:dyDescent="0.2"/>
    <row r="16" spans="1:14" ht="17.100000000000001" customHeight="1" x14ac:dyDescent="0.2"/>
    <row r="17" ht="17.100000000000001" customHeight="1" x14ac:dyDescent="0.2"/>
    <row r="18" ht="17.100000000000001" customHeight="1" x14ac:dyDescent="0.2"/>
    <row r="19" ht="17.100000000000001" customHeight="1" x14ac:dyDescent="0.2"/>
    <row r="20" ht="17.100000000000001" customHeight="1" x14ac:dyDescent="0.2"/>
    <row r="21" ht="17.100000000000001" customHeight="1" x14ac:dyDescent="0.2"/>
    <row r="22" ht="17.100000000000001" customHeight="1" x14ac:dyDescent="0.2"/>
    <row r="23" ht="18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4AEC-3412-428A-B1E8-9343324A9A76}">
  <dimension ref="A1:AB12"/>
  <sheetViews>
    <sheetView workbookViewId="0">
      <selection activeCell="P15" sqref="P15"/>
    </sheetView>
  </sheetViews>
  <sheetFormatPr defaultRowHeight="12.75" x14ac:dyDescent="0.2"/>
  <cols>
    <col min="1" max="1" width="18" customWidth="1"/>
  </cols>
  <sheetData>
    <row r="1" spans="1:28" x14ac:dyDescent="0.2">
      <c r="B1" s="20">
        <v>41334</v>
      </c>
      <c r="C1" s="20">
        <v>41699</v>
      </c>
      <c r="D1" s="20">
        <v>42064</v>
      </c>
      <c r="E1" s="20">
        <v>42430</v>
      </c>
      <c r="F1" s="20">
        <v>42795</v>
      </c>
      <c r="G1" s="20">
        <v>43160</v>
      </c>
      <c r="H1" s="20">
        <v>43525</v>
      </c>
      <c r="I1" s="20">
        <v>43891</v>
      </c>
      <c r="J1" s="20">
        <v>44256</v>
      </c>
      <c r="K1" s="20">
        <v>44621</v>
      </c>
      <c r="L1" s="20">
        <v>44986</v>
      </c>
      <c r="M1" s="20">
        <v>45352</v>
      </c>
      <c r="N1" s="20"/>
    </row>
    <row r="2" spans="1:28" ht="22.5" x14ac:dyDescent="0.2">
      <c r="A2" s="4" t="s">
        <v>12</v>
      </c>
      <c r="B2" s="24" t="s">
        <v>22</v>
      </c>
      <c r="C2" s="24" t="s">
        <v>23</v>
      </c>
      <c r="D2" s="24" t="s">
        <v>24</v>
      </c>
      <c r="E2" s="24" t="s">
        <v>25</v>
      </c>
      <c r="F2" s="24" t="s">
        <v>24</v>
      </c>
      <c r="G2" s="24" t="s">
        <v>24</v>
      </c>
      <c r="H2" s="24" t="s">
        <v>25</v>
      </c>
      <c r="I2" s="24" t="s">
        <v>24</v>
      </c>
      <c r="J2" s="24" t="s">
        <v>24</v>
      </c>
      <c r="K2" s="24" t="s">
        <v>24</v>
      </c>
      <c r="L2" s="24" t="s">
        <v>24</v>
      </c>
      <c r="M2" s="24" t="s">
        <v>25</v>
      </c>
      <c r="N2" s="24"/>
      <c r="Q2" s="1"/>
      <c r="R2" s="1"/>
      <c r="T2" s="1"/>
      <c r="V2" s="1"/>
      <c r="X2" s="1"/>
      <c r="AB2" s="13"/>
    </row>
    <row r="3" spans="1:28" x14ac:dyDescent="0.2">
      <c r="A3" s="2" t="s">
        <v>13</v>
      </c>
      <c r="B3" s="25">
        <v>1.665</v>
      </c>
      <c r="C3" s="26">
        <v>629</v>
      </c>
      <c r="D3" s="27">
        <v>1.927</v>
      </c>
      <c r="E3" s="26">
        <v>2.1179999999999999</v>
      </c>
      <c r="F3" s="28">
        <v>2.3730000000000002</v>
      </c>
      <c r="G3" s="26">
        <v>2.5369999999999999</v>
      </c>
      <c r="H3" s="26">
        <v>2.9660000000000002</v>
      </c>
      <c r="I3" s="28">
        <v>3.35</v>
      </c>
      <c r="J3" s="28">
        <v>2.347</v>
      </c>
      <c r="K3" s="28">
        <v>2.819</v>
      </c>
      <c r="L3" s="26">
        <v>3.1619999999999999</v>
      </c>
      <c r="M3" s="26">
        <v>3.55</v>
      </c>
      <c r="N3" s="28"/>
      <c r="Q3" s="16"/>
      <c r="R3" s="16"/>
      <c r="T3" s="16"/>
      <c r="V3" s="16"/>
      <c r="X3" s="15"/>
      <c r="AB3" s="16"/>
    </row>
    <row r="4" spans="1:28" x14ac:dyDescent="0.2">
      <c r="A4" s="21" t="s">
        <v>26</v>
      </c>
      <c r="B4" s="26">
        <v>0</v>
      </c>
      <c r="C4" s="26">
        <v>0</v>
      </c>
      <c r="D4" s="26">
        <v>2</v>
      </c>
      <c r="E4" s="26">
        <v>2</v>
      </c>
      <c r="F4" s="28">
        <v>2</v>
      </c>
      <c r="G4" s="26">
        <v>2</v>
      </c>
      <c r="H4" s="26">
        <v>2</v>
      </c>
      <c r="I4" s="28">
        <v>2</v>
      </c>
      <c r="J4" s="26">
        <v>63</v>
      </c>
      <c r="K4" s="26">
        <v>39</v>
      </c>
      <c r="L4" s="26">
        <v>41</v>
      </c>
      <c r="M4" s="28">
        <v>40</v>
      </c>
      <c r="N4" s="26"/>
      <c r="Q4" s="18"/>
      <c r="R4" s="18"/>
      <c r="T4" s="14"/>
      <c r="V4" s="14"/>
      <c r="X4" s="14"/>
      <c r="AB4" s="17"/>
    </row>
    <row r="5" spans="1:28" x14ac:dyDescent="0.2">
      <c r="A5" s="22" t="s">
        <v>27</v>
      </c>
      <c r="B5" s="28">
        <v>365</v>
      </c>
      <c r="C5" s="26">
        <v>318</v>
      </c>
      <c r="D5" s="28">
        <v>638</v>
      </c>
      <c r="E5" s="26">
        <v>722</v>
      </c>
      <c r="F5" s="26">
        <v>840</v>
      </c>
      <c r="G5" s="29" t="s">
        <v>14</v>
      </c>
      <c r="H5" s="28">
        <v>926</v>
      </c>
      <c r="I5" s="30">
        <v>1.0069999999999999</v>
      </c>
      <c r="J5" s="26">
        <v>810</v>
      </c>
      <c r="K5" s="26">
        <v>997</v>
      </c>
      <c r="L5" s="26">
        <v>752</v>
      </c>
      <c r="M5" s="28">
        <v>593</v>
      </c>
      <c r="N5" s="26"/>
      <c r="Q5" s="19"/>
      <c r="R5" s="19"/>
      <c r="T5" s="14"/>
      <c r="V5" s="14"/>
      <c r="X5" s="14"/>
      <c r="AB5" s="14"/>
    </row>
    <row r="6" spans="1:28" x14ac:dyDescent="0.2">
      <c r="A6" s="23" t="s">
        <v>28</v>
      </c>
      <c r="B6" s="37">
        <v>2060</v>
      </c>
      <c r="C6" s="37">
        <v>977</v>
      </c>
      <c r="D6" s="37">
        <v>2614</v>
      </c>
      <c r="E6" s="37">
        <v>2888</v>
      </c>
      <c r="F6" s="37">
        <v>3261</v>
      </c>
      <c r="G6" s="37">
        <v>3690</v>
      </c>
      <c r="H6" s="37">
        <v>3940</v>
      </c>
      <c r="I6" s="37">
        <v>4405</v>
      </c>
      <c r="J6" s="37">
        <v>3266</v>
      </c>
      <c r="K6" s="37">
        <v>3901</v>
      </c>
      <c r="L6" s="37">
        <v>4001</v>
      </c>
      <c r="M6" s="37">
        <v>4229</v>
      </c>
      <c r="N6" s="28"/>
      <c r="Q6" s="16"/>
      <c r="R6" s="16"/>
      <c r="T6" s="16"/>
      <c r="V6" s="16"/>
      <c r="X6" s="16"/>
      <c r="AB6" s="16"/>
    </row>
    <row r="7" spans="1:28" x14ac:dyDescent="0.2">
      <c r="A7" s="23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Q7" s="16"/>
      <c r="R7" s="16"/>
      <c r="T7" s="16"/>
      <c r="V7" s="16"/>
      <c r="X7" s="16"/>
      <c r="AB7" s="16"/>
    </row>
    <row r="8" spans="1:28" x14ac:dyDescent="0.2">
      <c r="A8" s="1" t="s">
        <v>15</v>
      </c>
      <c r="B8" s="28">
        <v>26</v>
      </c>
      <c r="C8" s="26">
        <v>20</v>
      </c>
      <c r="D8" s="28">
        <v>944</v>
      </c>
      <c r="E8" s="28">
        <v>925</v>
      </c>
      <c r="F8" s="26">
        <v>902</v>
      </c>
      <c r="G8" s="29" t="s">
        <v>16</v>
      </c>
      <c r="H8" s="28">
        <v>886</v>
      </c>
      <c r="I8" s="26">
        <v>973</v>
      </c>
      <c r="J8" s="26">
        <v>894</v>
      </c>
      <c r="K8" s="26">
        <v>869</v>
      </c>
      <c r="L8" s="26">
        <v>749</v>
      </c>
      <c r="M8" s="26">
        <v>713</v>
      </c>
      <c r="N8" s="26"/>
      <c r="Q8" s="14"/>
      <c r="R8" s="14"/>
      <c r="T8" s="14"/>
      <c r="V8" s="14"/>
      <c r="X8" s="14"/>
      <c r="AB8" s="14"/>
    </row>
    <row r="9" spans="1:28" x14ac:dyDescent="0.2">
      <c r="A9" s="3" t="s">
        <v>17</v>
      </c>
      <c r="B9" s="26">
        <v>0</v>
      </c>
      <c r="C9" s="26">
        <v>3</v>
      </c>
      <c r="D9" s="25">
        <v>13</v>
      </c>
      <c r="E9" s="26">
        <v>3</v>
      </c>
      <c r="F9" s="31">
        <v>15</v>
      </c>
      <c r="G9" s="32"/>
      <c r="H9" s="26">
        <v>0</v>
      </c>
      <c r="I9" s="32"/>
      <c r="J9" s="26">
        <v>3</v>
      </c>
      <c r="K9" s="32"/>
      <c r="L9" s="26">
        <v>8</v>
      </c>
      <c r="M9" s="26">
        <v>0</v>
      </c>
      <c r="N9" s="28"/>
      <c r="Q9" s="1"/>
      <c r="R9" s="1"/>
      <c r="T9" s="17"/>
      <c r="V9" s="1"/>
      <c r="X9" s="17"/>
      <c r="AB9" s="18"/>
    </row>
    <row r="10" spans="1:28" x14ac:dyDescent="0.2">
      <c r="A10" s="2" t="s">
        <v>18</v>
      </c>
      <c r="B10" s="28">
        <v>46</v>
      </c>
      <c r="C10" s="26">
        <v>44</v>
      </c>
      <c r="D10" s="26">
        <v>43</v>
      </c>
      <c r="E10" s="28">
        <v>37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8">
        <v>0</v>
      </c>
      <c r="L10" s="26">
        <v>0</v>
      </c>
      <c r="M10" s="26">
        <v>0</v>
      </c>
      <c r="N10" s="28"/>
      <c r="Q10" s="17"/>
      <c r="R10" s="17"/>
      <c r="T10" s="17"/>
      <c r="V10" s="18"/>
      <c r="X10" s="17"/>
      <c r="AB10" s="18"/>
    </row>
    <row r="11" spans="1:28" x14ac:dyDescent="0.2">
      <c r="A11" s="1" t="s">
        <v>19</v>
      </c>
      <c r="B11" s="25">
        <v>1.988</v>
      </c>
      <c r="C11" s="26">
        <v>909</v>
      </c>
      <c r="D11" s="27">
        <v>1.6140000000000001</v>
      </c>
      <c r="E11" s="25">
        <v>1.923</v>
      </c>
      <c r="F11" s="28">
        <v>2.343</v>
      </c>
      <c r="G11" s="26">
        <v>2.7389999999999999</v>
      </c>
      <c r="H11" s="26">
        <v>3.0539999999999998</v>
      </c>
      <c r="I11" s="28">
        <v>3.4319999999999999</v>
      </c>
      <c r="J11" s="28">
        <v>2.3690000000000002</v>
      </c>
      <c r="K11" s="28">
        <v>3.03</v>
      </c>
      <c r="L11" s="26">
        <v>3.2440000000000002</v>
      </c>
      <c r="M11" s="29" t="s">
        <v>20</v>
      </c>
      <c r="N11" s="28"/>
      <c r="Q11" s="16"/>
      <c r="R11" s="16"/>
      <c r="T11" s="16"/>
      <c r="V11" s="16"/>
      <c r="X11" s="15"/>
      <c r="AB11" s="16"/>
    </row>
    <row r="12" spans="1:28" x14ac:dyDescent="0.2">
      <c r="A12" s="2" t="s">
        <v>21</v>
      </c>
      <c r="B12" s="37">
        <v>2060</v>
      </c>
      <c r="C12" s="37">
        <v>977</v>
      </c>
      <c r="D12" s="37">
        <v>2614</v>
      </c>
      <c r="E12" s="37">
        <v>2888</v>
      </c>
      <c r="F12" s="37">
        <v>3261</v>
      </c>
      <c r="G12" s="37">
        <v>3690</v>
      </c>
      <c r="H12" s="37">
        <v>3940</v>
      </c>
      <c r="I12" s="37">
        <v>4405</v>
      </c>
      <c r="J12" s="37">
        <v>3266</v>
      </c>
      <c r="K12" s="37">
        <v>3901</v>
      </c>
      <c r="L12" s="37">
        <v>4001</v>
      </c>
      <c r="M12" s="37">
        <v>4229</v>
      </c>
      <c r="Q12" s="16"/>
      <c r="R12" s="16"/>
      <c r="T12" s="16"/>
      <c r="V12" s="16"/>
      <c r="X12" s="16"/>
      <c r="AB12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581E-39A2-4BA5-920E-30B60ABAC9E8}">
  <dimension ref="A1:R26"/>
  <sheetViews>
    <sheetView tabSelected="1" workbookViewId="0">
      <selection activeCell="Q17" sqref="Q17"/>
    </sheetView>
  </sheetViews>
  <sheetFormatPr defaultRowHeight="12.75" x14ac:dyDescent="0.2"/>
  <cols>
    <col min="1" max="1" width="22.83203125" customWidth="1"/>
    <col min="2" max="2" width="12.1640625" bestFit="1" customWidth="1"/>
    <col min="4" max="6" width="12.1640625" bestFit="1" customWidth="1"/>
    <col min="8" max="8" width="12.1640625" bestFit="1" customWidth="1"/>
    <col min="9" max="9" width="11.33203125" customWidth="1"/>
    <col min="10" max="10" width="11.5" customWidth="1"/>
    <col min="16" max="16" width="11.83203125" bestFit="1" customWidth="1"/>
    <col min="17" max="17" width="10.6640625" bestFit="1" customWidth="1"/>
  </cols>
  <sheetData>
    <row r="1" spans="1:18" x14ac:dyDescent="0.2">
      <c r="A1" s="41" t="s">
        <v>42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P1" s="35" t="s">
        <v>51</v>
      </c>
      <c r="Q1" s="35" t="s">
        <v>52</v>
      </c>
    </row>
    <row r="2" spans="1:18" x14ac:dyDescent="0.2">
      <c r="B2" s="20">
        <v>41334</v>
      </c>
      <c r="C2" s="20">
        <v>41699</v>
      </c>
      <c r="D2" s="20">
        <v>42064</v>
      </c>
      <c r="E2" s="20">
        <v>42430</v>
      </c>
      <c r="F2" s="20">
        <v>42795</v>
      </c>
      <c r="G2" s="20">
        <v>43160</v>
      </c>
      <c r="H2" s="20">
        <v>43525</v>
      </c>
      <c r="I2" s="20">
        <v>43891</v>
      </c>
      <c r="J2" s="20">
        <v>44256</v>
      </c>
      <c r="K2" s="20">
        <v>44621</v>
      </c>
      <c r="L2" s="20">
        <v>44986</v>
      </c>
      <c r="M2" s="20">
        <v>45352</v>
      </c>
      <c r="N2" s="20"/>
      <c r="P2" s="43" t="s">
        <v>53</v>
      </c>
      <c r="Q2" s="45" t="s">
        <v>49</v>
      </c>
    </row>
    <row r="3" spans="1:18" x14ac:dyDescent="0.2">
      <c r="P3" s="43" t="s">
        <v>55</v>
      </c>
      <c r="Q3" s="44" t="s">
        <v>50</v>
      </c>
    </row>
    <row r="4" spans="1:18" x14ac:dyDescent="0.2">
      <c r="A4" s="38" t="s">
        <v>31</v>
      </c>
      <c r="B4" s="36">
        <v>365</v>
      </c>
      <c r="C4" s="36">
        <v>318</v>
      </c>
      <c r="D4" s="36">
        <v>638</v>
      </c>
      <c r="E4" s="36">
        <v>722</v>
      </c>
      <c r="F4" s="36">
        <v>840</v>
      </c>
      <c r="G4" s="36">
        <v>104</v>
      </c>
      <c r="H4" s="36">
        <v>926</v>
      </c>
      <c r="I4" s="36">
        <v>1.0069999999999999</v>
      </c>
      <c r="J4" s="36">
        <v>810</v>
      </c>
      <c r="K4" s="36">
        <v>997</v>
      </c>
      <c r="L4" s="36">
        <v>752</v>
      </c>
      <c r="M4" s="36">
        <v>593</v>
      </c>
      <c r="P4" s="43" t="s">
        <v>54</v>
      </c>
      <c r="Q4" s="46" t="s">
        <v>47</v>
      </c>
    </row>
    <row r="5" spans="1:18" x14ac:dyDescent="0.2">
      <c r="A5" s="38" t="s">
        <v>34</v>
      </c>
      <c r="B5" s="36">
        <v>1988</v>
      </c>
      <c r="C5" s="36">
        <v>909</v>
      </c>
      <c r="D5" s="36">
        <v>1614</v>
      </c>
      <c r="E5" s="36">
        <v>1923</v>
      </c>
      <c r="F5" s="36">
        <v>2343</v>
      </c>
      <c r="G5" s="36">
        <v>2739</v>
      </c>
      <c r="H5" s="36">
        <v>3054</v>
      </c>
      <c r="I5" s="36">
        <v>3432</v>
      </c>
      <c r="J5" s="36">
        <v>2369</v>
      </c>
      <c r="K5" s="36">
        <v>3030</v>
      </c>
      <c r="L5" s="36">
        <v>3244</v>
      </c>
      <c r="M5" s="36">
        <v>3516</v>
      </c>
    </row>
    <row r="6" spans="1:18" x14ac:dyDescent="0.2">
      <c r="A6" s="39" t="s">
        <v>43</v>
      </c>
      <c r="B6" s="39">
        <f>B5 - B4</f>
        <v>1623</v>
      </c>
      <c r="C6" s="39">
        <f t="shared" ref="C6:M6" si="0">C5 - C4</f>
        <v>591</v>
      </c>
      <c r="D6" s="39">
        <f t="shared" si="0"/>
        <v>976</v>
      </c>
      <c r="E6" s="39">
        <f t="shared" si="0"/>
        <v>1201</v>
      </c>
      <c r="F6" s="39">
        <f t="shared" si="0"/>
        <v>1503</v>
      </c>
      <c r="G6" s="39">
        <f t="shared" si="0"/>
        <v>2635</v>
      </c>
      <c r="H6" s="39">
        <f t="shared" si="0"/>
        <v>2128</v>
      </c>
      <c r="I6" s="39">
        <f t="shared" si="0"/>
        <v>3430.9929999999999</v>
      </c>
      <c r="J6" s="39">
        <f t="shared" si="0"/>
        <v>1559</v>
      </c>
      <c r="K6" s="39">
        <f t="shared" si="0"/>
        <v>2033</v>
      </c>
      <c r="L6" s="39">
        <f t="shared" si="0"/>
        <v>2492</v>
      </c>
      <c r="M6" s="39">
        <f t="shared" si="0"/>
        <v>2923</v>
      </c>
    </row>
    <row r="7" spans="1:18" x14ac:dyDescent="0.2">
      <c r="A7" s="39" t="s">
        <v>36</v>
      </c>
      <c r="B7" s="39">
        <f>1.2*B6/B23</f>
        <v>0.94543689320388347</v>
      </c>
      <c r="C7" s="39">
        <f>1.2*C6/C23</f>
        <v>0.72589559877175014</v>
      </c>
      <c r="D7" s="39">
        <f>1.2*D6/D23</f>
        <v>0.44804896710022957</v>
      </c>
      <c r="E7" s="39">
        <f>1.2*E6/E23</f>
        <v>0.49903047091412744</v>
      </c>
      <c r="F7" s="39">
        <f>1.2*F6/F23</f>
        <v>0.55308187672493092</v>
      </c>
      <c r="G7" s="39">
        <f>1.2*G6/G23</f>
        <v>0.85691056910569108</v>
      </c>
      <c r="H7" s="39">
        <f>1.2*H6/H23</f>
        <v>0.64812182741116753</v>
      </c>
      <c r="I7" s="39">
        <f>1.2*I6/I23</f>
        <v>0.93466324631101028</v>
      </c>
      <c r="J7" s="39">
        <f>1.2*J6/J23</f>
        <v>0.57281077770973665</v>
      </c>
      <c r="K7" s="39">
        <f>1.2*K6/K23</f>
        <v>0.62537810817739037</v>
      </c>
      <c r="L7" s="39">
        <f>1.2*L6/L23</f>
        <v>0.74741314671332171</v>
      </c>
      <c r="M7" s="39">
        <f>1.2*M6/M23</f>
        <v>0.82941593757389454</v>
      </c>
    </row>
    <row r="8" spans="1:18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8" x14ac:dyDescent="0.2">
      <c r="A9" s="38" t="s">
        <v>32</v>
      </c>
      <c r="B9" s="37">
        <v>1.665</v>
      </c>
      <c r="C9" s="37">
        <v>629</v>
      </c>
      <c r="D9" s="37">
        <v>1.927</v>
      </c>
      <c r="E9" s="37">
        <v>2.1179999999999999</v>
      </c>
      <c r="F9" s="37">
        <v>2.3730000000000002</v>
      </c>
      <c r="G9" s="37">
        <v>2.5369999999999999</v>
      </c>
      <c r="H9" s="37">
        <v>2.9660000000000002</v>
      </c>
      <c r="I9" s="37">
        <v>3.35</v>
      </c>
      <c r="J9" s="37">
        <v>2.347</v>
      </c>
      <c r="K9" s="37">
        <v>2.819</v>
      </c>
      <c r="L9" s="37">
        <v>3.1619999999999999</v>
      </c>
      <c r="M9" s="37">
        <v>3.55</v>
      </c>
      <c r="R9" s="35"/>
    </row>
    <row r="10" spans="1:18" x14ac:dyDescent="0.2">
      <c r="A10" s="39" t="s">
        <v>37</v>
      </c>
      <c r="B10" s="39">
        <f>1.4*B9/B23</f>
        <v>1.1315533980582524E-3</v>
      </c>
      <c r="C10" s="39">
        <f>1.4*C9/C23</f>
        <v>0.9013306038894574</v>
      </c>
      <c r="D10" s="39">
        <f>1.4*D9/D23</f>
        <v>1.0320581484315225E-3</v>
      </c>
      <c r="E10" s="39">
        <f>1.4*E9/E23</f>
        <v>1.0267313019390581E-3</v>
      </c>
      <c r="F10" s="39">
        <f>1.4*F9/F23</f>
        <v>1.0187672493100276E-3</v>
      </c>
      <c r="G10" s="39">
        <f>1.4*G9/G23</f>
        <v>9.6254742547425469E-4</v>
      </c>
      <c r="H10" s="39">
        <f>1.4*H9/H23</f>
        <v>1.0539086294416244E-3</v>
      </c>
      <c r="I10" s="39">
        <f>1.4*I9/I23</f>
        <v>1.064699205448354E-3</v>
      </c>
      <c r="J10" s="39">
        <f>1.4*J9/J23</f>
        <v>1.0060624617268829E-3</v>
      </c>
      <c r="K10" s="39">
        <f>1.4*K9/K23</f>
        <v>1.0116893104332222E-3</v>
      </c>
      <c r="L10" s="39">
        <f>1.4*L9/L23</f>
        <v>1.1064233941514619E-3</v>
      </c>
      <c r="M10" s="39">
        <f>1.4*M9/M23</f>
        <v>1.1752187278316387E-3</v>
      </c>
    </row>
    <row r="11" spans="1:18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8" x14ac:dyDescent="0.2">
      <c r="A12" s="38" t="s">
        <v>33</v>
      </c>
      <c r="B12" s="37">
        <v>184</v>
      </c>
      <c r="C12" s="37">
        <v>239</v>
      </c>
      <c r="D12" s="37">
        <v>414</v>
      </c>
      <c r="E12" s="37">
        <v>433</v>
      </c>
      <c r="F12" s="37">
        <v>350</v>
      </c>
      <c r="G12" s="37">
        <v>501</v>
      </c>
      <c r="H12" s="37">
        <v>566</v>
      </c>
      <c r="I12" s="37">
        <v>574</v>
      </c>
      <c r="J12" s="37">
        <v>712</v>
      </c>
      <c r="K12" s="37">
        <v>836</v>
      </c>
      <c r="L12" s="37">
        <v>809</v>
      </c>
      <c r="M12" s="37">
        <v>638</v>
      </c>
    </row>
    <row r="13" spans="1:18" x14ac:dyDescent="0.2">
      <c r="A13" s="35" t="s">
        <v>38</v>
      </c>
      <c r="B13">
        <f>3.3*B12/B23</f>
        <v>0.29475728155339803</v>
      </c>
      <c r="C13">
        <f>3.3*C12/C23</f>
        <v>0.80726714431934488</v>
      </c>
      <c r="D13">
        <f>3.3*D12/D23</f>
        <v>0.52264728385615911</v>
      </c>
      <c r="E13">
        <f>3.3*E12/E23</f>
        <v>0.49477146814404427</v>
      </c>
      <c r="F13">
        <f>3.3*F12/F23</f>
        <v>0.35418583256669733</v>
      </c>
      <c r="G13">
        <f>3.3*G12/G23</f>
        <v>0.44804878048780489</v>
      </c>
      <c r="H13">
        <f>3.3*H12/H23</f>
        <v>0.47406091370558373</v>
      </c>
      <c r="I13">
        <f>3.3*I12/I23</f>
        <v>0.43001135073779789</v>
      </c>
      <c r="J13">
        <f>3.3*J12/J23</f>
        <v>0.71941212492345374</v>
      </c>
      <c r="K13">
        <f>3.3*K12/K23</f>
        <v>0.70720328120994613</v>
      </c>
      <c r="L13">
        <f>3.3*L12/L23</f>
        <v>0.66725818545363658</v>
      </c>
      <c r="M13">
        <f>3.3*M12/M23</f>
        <v>0.49784819106171674</v>
      </c>
    </row>
    <row r="14" spans="1:18" x14ac:dyDescent="0.2">
      <c r="A14" s="35"/>
    </row>
    <row r="15" spans="1:18" x14ac:dyDescent="0.2">
      <c r="A15" s="39" t="s">
        <v>44</v>
      </c>
      <c r="B15" s="40">
        <v>17.61</v>
      </c>
      <c r="C15" s="40">
        <v>19.04</v>
      </c>
      <c r="D15" s="40">
        <v>21.91</v>
      </c>
      <c r="E15" s="40">
        <v>22.11</v>
      </c>
      <c r="F15" s="40">
        <v>23.84</v>
      </c>
      <c r="G15" s="40">
        <v>28.44</v>
      </c>
      <c r="H15" s="40">
        <v>30</v>
      </c>
      <c r="I15" s="40">
        <v>22.11</v>
      </c>
      <c r="J15" s="40">
        <v>36.24</v>
      </c>
      <c r="K15" s="40">
        <v>44.22</v>
      </c>
      <c r="L15" s="40">
        <v>33.94</v>
      </c>
      <c r="M15" s="40">
        <v>27.15</v>
      </c>
    </row>
    <row r="16" spans="1:18" x14ac:dyDescent="0.2">
      <c r="A16" s="39" t="s">
        <v>45</v>
      </c>
      <c r="B16" s="40">
        <v>7.2690000000000001</v>
      </c>
      <c r="C16" s="40">
        <v>6.476</v>
      </c>
      <c r="D16" s="40">
        <v>6.2919999999999998</v>
      </c>
      <c r="E16" s="40">
        <v>6.2249999999999996</v>
      </c>
      <c r="F16" s="40">
        <v>6.0919999999999996</v>
      </c>
      <c r="G16" s="40">
        <v>6.0570000000000004</v>
      </c>
      <c r="H16" s="40">
        <v>5.75</v>
      </c>
      <c r="I16" s="40">
        <v>5.6130000000000004</v>
      </c>
      <c r="J16" s="40">
        <v>5.6619999999999999</v>
      </c>
      <c r="K16" s="40">
        <v>5.758</v>
      </c>
      <c r="L16" s="40">
        <v>5.7270000000000003</v>
      </c>
      <c r="M16" s="40">
        <v>5.6970000000000001</v>
      </c>
    </row>
    <row r="17" spans="1:13" x14ac:dyDescent="0.2">
      <c r="A17" s="39" t="s">
        <v>30</v>
      </c>
      <c r="B17" s="40">
        <v>127.98</v>
      </c>
      <c r="C17" s="40">
        <v>123.34</v>
      </c>
      <c r="D17" s="40">
        <v>137.88999999999999</v>
      </c>
      <c r="E17" s="40">
        <v>137.68</v>
      </c>
      <c r="F17" s="40">
        <v>145.19999999999999</v>
      </c>
      <c r="G17" s="40">
        <v>172.3</v>
      </c>
      <c r="H17" s="40">
        <v>172.5</v>
      </c>
      <c r="I17" s="40">
        <v>124.13</v>
      </c>
      <c r="J17" s="40">
        <v>205.22</v>
      </c>
      <c r="K17" s="40">
        <v>254.63</v>
      </c>
      <c r="L17" s="40">
        <v>194.4</v>
      </c>
      <c r="M17" s="40">
        <v>154.71</v>
      </c>
    </row>
    <row r="18" spans="1:13" x14ac:dyDescent="0.2">
      <c r="A18" s="35" t="s">
        <v>39</v>
      </c>
      <c r="B18">
        <f>0.6*B17/B23</f>
        <v>3.7275728155339805E-2</v>
      </c>
      <c r="C18">
        <f>0.6*C17/C23</f>
        <v>7.5746161719549648E-2</v>
      </c>
      <c r="D18">
        <f>0.6*D17/D23</f>
        <v>3.1650344299923486E-2</v>
      </c>
      <c r="E18">
        <f>0.6*E17/E23</f>
        <v>2.8603878116343493E-2</v>
      </c>
      <c r="F18">
        <f>0.6*F17/F23</f>
        <v>2.6715731370745167E-2</v>
      </c>
      <c r="G18">
        <f>0.6*G17/G23</f>
        <v>2.8016260162601628E-2</v>
      </c>
      <c r="H18">
        <f>0.6*H17/H23</f>
        <v>2.6269035532994926E-2</v>
      </c>
      <c r="I18">
        <f>0.6*I17/I23</f>
        <v>1.6907604994324629E-2</v>
      </c>
      <c r="J18">
        <f>0.6*J17/J23</f>
        <v>3.7701163502755659E-2</v>
      </c>
      <c r="K18">
        <f>0.6*K17/K23</f>
        <v>3.9163804152781333E-2</v>
      </c>
      <c r="L18">
        <f>0.6*L17/L23</f>
        <v>2.9152711822044489E-2</v>
      </c>
      <c r="M18">
        <f>0.6*M17/M23</f>
        <v>2.1949869945613622E-2</v>
      </c>
    </row>
    <row r="19" spans="1:13" x14ac:dyDescent="0.2">
      <c r="A19" s="35"/>
    </row>
    <row r="20" spans="1:13" x14ac:dyDescent="0.2">
      <c r="A20" s="40" t="s">
        <v>35</v>
      </c>
      <c r="B20" s="37">
        <v>1049</v>
      </c>
      <c r="C20" s="37">
        <v>1112</v>
      </c>
      <c r="D20" s="37">
        <v>1.853</v>
      </c>
      <c r="E20" s="37">
        <v>2012</v>
      </c>
      <c r="F20" s="37">
        <v>1966</v>
      </c>
      <c r="G20" s="37">
        <v>1969</v>
      </c>
      <c r="H20" s="37">
        <v>2082</v>
      </c>
      <c r="I20" s="37">
        <v>2152</v>
      </c>
      <c r="J20" s="37">
        <v>2239</v>
      </c>
      <c r="K20" s="37">
        <v>2611</v>
      </c>
      <c r="L20" s="37">
        <v>2425</v>
      </c>
      <c r="M20" s="37">
        <v>2193</v>
      </c>
    </row>
    <row r="21" spans="1:13" x14ac:dyDescent="0.2">
      <c r="A21" s="35" t="s">
        <v>40</v>
      </c>
      <c r="B21" s="35">
        <f>1*B20/B23</f>
        <v>0.50922330097087376</v>
      </c>
      <c r="C21" s="35">
        <f>1*C20/C23</f>
        <v>1.1381780962128967</v>
      </c>
      <c r="D21" s="35">
        <f>1*D20/D23</f>
        <v>7.0887528691660287E-4</v>
      </c>
      <c r="E21" s="35">
        <f>1*E20/E23</f>
        <v>0.69667590027700832</v>
      </c>
      <c r="F21" s="35">
        <f>1*F20/F23</f>
        <v>0.60288255136461211</v>
      </c>
      <c r="G21" s="35">
        <f>1*G20/G23</f>
        <v>0.53360433604336044</v>
      </c>
      <c r="H21" s="35">
        <f>1*H20/H23</f>
        <v>0.52842639593908625</v>
      </c>
      <c r="I21" s="35">
        <f>1*I20/I23</f>
        <v>0.48853575482406358</v>
      </c>
      <c r="J21" s="35">
        <f>1*J20/J23</f>
        <v>0.68554807103490512</v>
      </c>
      <c r="K21" s="35">
        <f>1*K20/K23</f>
        <v>0.66931556011279159</v>
      </c>
      <c r="L21" s="35">
        <f>1*L20/L23</f>
        <v>0.60609847538115469</v>
      </c>
      <c r="M21" s="35">
        <f>1*M20/M23</f>
        <v>0.51856230787420199</v>
      </c>
    </row>
    <row r="22" spans="1:13" x14ac:dyDescent="0.2">
      <c r="A22" s="35"/>
    </row>
    <row r="23" spans="1:13" x14ac:dyDescent="0.2">
      <c r="A23" s="39" t="s">
        <v>46</v>
      </c>
      <c r="B23" s="37">
        <v>2060</v>
      </c>
      <c r="C23" s="37">
        <v>977</v>
      </c>
      <c r="D23" s="37">
        <v>2614</v>
      </c>
      <c r="E23" s="37">
        <v>2888</v>
      </c>
      <c r="F23" s="37">
        <v>3261</v>
      </c>
      <c r="G23" s="37">
        <v>3690</v>
      </c>
      <c r="H23" s="37">
        <v>3940</v>
      </c>
      <c r="I23" s="37">
        <v>4405</v>
      </c>
      <c r="J23" s="37">
        <v>3266</v>
      </c>
      <c r="K23" s="37">
        <v>3901</v>
      </c>
      <c r="L23" s="37">
        <v>4001</v>
      </c>
      <c r="M23" s="37">
        <v>4229</v>
      </c>
    </row>
    <row r="24" spans="1:13" x14ac:dyDescent="0.2">
      <c r="A24" s="35"/>
    </row>
    <row r="25" spans="1:13" x14ac:dyDescent="0.2">
      <c r="A25" s="35" t="s">
        <v>41</v>
      </c>
      <c r="B25" s="42">
        <f>B7+B10+B13+B18+B21</f>
        <v>1.7878247572815533</v>
      </c>
      <c r="C25" s="42">
        <f>C7+C10+C13+C18+C21</f>
        <v>3.648417604912999</v>
      </c>
      <c r="D25" s="42">
        <f>D7+D10+D13+D18+D21</f>
        <v>1.0040875286916604</v>
      </c>
      <c r="E25" s="42">
        <f>O23+E13+E18+E21</f>
        <v>1.2200512465373961</v>
      </c>
      <c r="F25" s="42">
        <f>F7+F10+F13+F18+F21</f>
        <v>1.5378847592762956</v>
      </c>
      <c r="G25" s="42">
        <f>G7+G10+G13+G18+G21</f>
        <v>1.8675424932249325</v>
      </c>
      <c r="H25" s="42">
        <f>H7+H10+H13+H18+H21</f>
        <v>1.6779320812182741</v>
      </c>
      <c r="I25" s="42">
        <f>I7+I10+I13+I18+I21</f>
        <v>1.8711826560726448</v>
      </c>
      <c r="J25" s="42">
        <f>J7+J10+J13+J18+J21</f>
        <v>2.0164781996325782</v>
      </c>
      <c r="K25" s="42">
        <f>K7+K10+K13+K18+K21</f>
        <v>2.0420724429633426</v>
      </c>
      <c r="L25" s="42">
        <f>L7+L10+L13+L18+L21</f>
        <v>2.0510289427643089</v>
      </c>
      <c r="M25" s="42">
        <f>M7+M10+M13+M18+M21</f>
        <v>1.8689515251832582</v>
      </c>
    </row>
    <row r="26" spans="1:13" x14ac:dyDescent="0.2">
      <c r="A26" s="35" t="s">
        <v>48</v>
      </c>
      <c r="B26" s="35" t="s">
        <v>47</v>
      </c>
      <c r="C26" s="35" t="s">
        <v>49</v>
      </c>
      <c r="D26" s="35" t="s">
        <v>47</v>
      </c>
      <c r="E26" s="35" t="s">
        <v>47</v>
      </c>
      <c r="F26" s="35" t="s">
        <v>47</v>
      </c>
      <c r="G26" s="35" t="s">
        <v>50</v>
      </c>
      <c r="H26" s="35" t="s">
        <v>47</v>
      </c>
      <c r="I26" s="35" t="s">
        <v>50</v>
      </c>
      <c r="J26" s="35" t="s">
        <v>50</v>
      </c>
      <c r="K26" s="35" t="s">
        <v>50</v>
      </c>
      <c r="L26" s="35" t="s">
        <v>50</v>
      </c>
      <c r="M26" s="35" t="s">
        <v>50</v>
      </c>
    </row>
  </sheetData>
  <mergeCells count="1">
    <mergeCell ref="A1:M1"/>
  </mergeCells>
  <pageMargins left="0.7" right="0.7" top="0.75" bottom="0.75" header="0.3" footer="0.3"/>
  <ignoredErrors>
    <ignoredError sqref="E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HP</cp:lastModifiedBy>
  <dcterms:created xsi:type="dcterms:W3CDTF">2025-04-01T08:19:48Z</dcterms:created>
  <dcterms:modified xsi:type="dcterms:W3CDTF">2025-04-01T11:39:44Z</dcterms:modified>
</cp:coreProperties>
</file>