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2F41266B-3E45-9843-94C2-8740B2933D43}" xr6:coauthVersionLast="45" xr6:coauthVersionMax="45" xr10:uidLastSave="{00000000-0000-0000-0000-000000000000}"/>
  <bookViews>
    <workbookView xWindow="-38400" yWindow="460" windowWidth="38400" windowHeight="21140" activeTab="2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  <sheet name="exp3" sheetId="6" r:id="rId6"/>
    <sheet name="conv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" i="7" l="1"/>
  <c r="G4" i="7"/>
  <c r="G5" i="7"/>
  <c r="G6" i="7"/>
  <c r="G7" i="7"/>
  <c r="G8" i="7"/>
  <c r="G9" i="7"/>
  <c r="G2" i="7"/>
  <c r="G12" i="6" l="1"/>
  <c r="G2" i="6"/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<sst xmlns="http://purl.oclc.org/ooxml/spreadsheetml/main" count="649" uniqueCount="113">
  <si>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</si>
  <si>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</si>
  <si>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</si>
  <si>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</si>
  <si>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</si>
  <si>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</si>
  <si>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</si>
  <si>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</si>
  <si>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</si>
  <si>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</si>
  <si>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</si>
  <si>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</si>
  <si>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</si>
  <si>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</si>
  <si>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</si>
  <si>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</si>
  <si>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</si>
  <si>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</si>
  <si>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</si>
  <si>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</si>
  <si>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</si>
  <si>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</si>
  <si>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</si>
  <si>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</si>
  <si>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</si>
  <si>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</si>
  <si>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</si>
  <si>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</si>
  <si>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</si>
  <si>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</si>
  <si>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</si>
  <si>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</si>
  <si>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</si>
  <si>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</si>
  <si>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</si>
  <si>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</si>
  <si>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</si>
  <si>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</si>
  <si>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</si>
  <si>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</si>
  <si>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</si>
  <si>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</si>
  <si>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</si>
  <si>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</si>
  <si>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</si>
  <si>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</si>
  <si>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</si>
  <si>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</si>
  <si>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</si>
  <si>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</si>
  <si>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</si>
  <si>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</si>
  <si>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</si>
  <si>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</si>
  <si>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</si>
  <si>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</si>
  <si>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</si>
  <si>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</si>
  <si>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</si>
  <si>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</si>
  <si>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</si>
  <si>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</si>
  <si>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</si>
  <si>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</si>
  <si>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</si>
  <si>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</si>
  <si>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</si>
  <si>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</si>
  <si>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</si>
  <si>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</si>
  <si>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</si>
  <si>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</si>
  <si>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</si>
  <si>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</si>
  <si>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</si>
  <si>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</si>
  <si>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</si>
  <si>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</si>
  <si>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</si>
  <si>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</si>
  <si>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</si>
  <si>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</si>
  <si>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</si>
  <si>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</si>
  <si>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</si>
  <si>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</si>
  <si>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</si>
  <si>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</si>
  <si>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</si>
  <si>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</si>
  <si>
    <t>Name</t>
  </si>
  <si>
    <t>Build Time</t>
  </si>
  <si>
    <t>Memory Size</t>
  </si>
  <si>
    <t>Staged Model 1</t>
  </si>
  <si>
    <t>Staged Model 2</t>
  </si>
  <si>
    <t>Staged Model 3</t>
  </si>
  <si>
    <t>Staged Model 4</t>
  </si>
  <si>
    <t>Staged Model 5</t>
  </si>
  <si>
    <t>Staged Model 6</t>
  </si>
  <si>
    <t>Staged Model 7</t>
  </si>
  <si>
    <t>Staged Model 8</t>
  </si>
  <si>
    <t>Staged Model 9</t>
  </si>
  <si>
    <t>Staged Model 10</t>
  </si>
  <si>
    <t>Error</t>
  </si>
  <si>
    <t>Evaluation time (s)</t>
  </si>
  <si>
    <t>Average Query Time (ms)</t>
  </si>
  <si>
    <t>Model</t>
  </si>
  <si>
    <t>Lognormal</t>
  </si>
  <si>
    <t>RMI</t>
  </si>
  <si>
    <t>Construction</t>
  </si>
  <si>
    <t>Eval Time</t>
  </si>
  <si>
    <t>Memory</t>
  </si>
  <si>
    <t>CONV (b=32)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</si>
</sst>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34">
        <v>1</v>
      </c>
      <c r="B2" s="34" t="s">
        <v>18</v>
      </c>
      <c r="C2" s="5" t="s">
        <v>20</v>
      </c>
      <c r="D2" s="5" t="s">
        <v>28</v>
      </c>
      <c r="E2" s="5" t="s">
        <v>29</v>
      </c>
      <c r="F2" s="33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33"/>
      <c r="B3" s="35"/>
      <c r="C3" s="5" t="s">
        <v>20</v>
      </c>
      <c r="D3" s="5" t="s">
        <v>28</v>
      </c>
      <c r="E3" s="5" t="s">
        <v>30</v>
      </c>
      <c r="F3" s="33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33"/>
      <c r="B4" s="35"/>
      <c r="C4" s="5" t="s">
        <v>20</v>
      </c>
      <c r="D4" s="5" t="s">
        <v>28</v>
      </c>
      <c r="E4" s="5" t="s">
        <v>31</v>
      </c>
      <c r="F4" s="33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33"/>
      <c r="B5" s="35"/>
      <c r="C5" s="5" t="s">
        <v>20</v>
      </c>
      <c r="D5" s="5" t="s">
        <v>32</v>
      </c>
      <c r="E5" s="5" t="s">
        <v>29</v>
      </c>
      <c r="F5" s="33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33"/>
      <c r="B6" s="35"/>
      <c r="C6" s="5" t="s">
        <v>20</v>
      </c>
      <c r="D6" s="5" t="s">
        <v>32</v>
      </c>
      <c r="E6" s="5" t="s">
        <v>30</v>
      </c>
      <c r="F6" s="33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33"/>
      <c r="B7" s="35"/>
      <c r="C7" s="5" t="s">
        <v>20</v>
      </c>
      <c r="D7" s="5" t="s">
        <v>32</v>
      </c>
      <c r="E7" s="5" t="s">
        <v>31</v>
      </c>
      <c r="F7" s="33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33"/>
      <c r="B8" s="35"/>
      <c r="C8" s="5" t="s">
        <v>20</v>
      </c>
      <c r="D8" s="5" t="s">
        <v>33</v>
      </c>
      <c r="E8" s="5" t="s">
        <v>29</v>
      </c>
      <c r="F8" s="33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33"/>
      <c r="B9" s="35"/>
      <c r="C9" s="5" t="s">
        <v>20</v>
      </c>
      <c r="D9" s="5" t="s">
        <v>33</v>
      </c>
      <c r="E9" s="5" t="s">
        <v>30</v>
      </c>
      <c r="F9" s="33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33"/>
      <c r="B10" s="35"/>
      <c r="C10" s="5" t="s">
        <v>20</v>
      </c>
      <c r="D10" s="5" t="s">
        <v>33</v>
      </c>
      <c r="E10" s="5" t="s">
        <v>31</v>
      </c>
      <c r="F10" s="33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33"/>
      <c r="B11" s="35"/>
      <c r="C11" s="5" t="s">
        <v>20</v>
      </c>
      <c r="D11" s="5" t="s">
        <v>28</v>
      </c>
      <c r="E11" s="5" t="s">
        <v>29</v>
      </c>
      <c r="F11" s="33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33"/>
      <c r="B12" s="35"/>
      <c r="C12" s="5" t="s">
        <v>20</v>
      </c>
      <c r="D12" s="5" t="s">
        <v>28</v>
      </c>
      <c r="E12" s="5" t="s">
        <v>30</v>
      </c>
      <c r="F12" s="33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33"/>
      <c r="B13" s="35"/>
      <c r="C13" s="5" t="s">
        <v>20</v>
      </c>
      <c r="D13" s="5" t="s">
        <v>28</v>
      </c>
      <c r="E13" s="5" t="s">
        <v>31</v>
      </c>
      <c r="F13" s="33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33"/>
      <c r="B14" s="35"/>
      <c r="C14" s="5" t="s">
        <v>20</v>
      </c>
      <c r="D14" s="5" t="s">
        <v>32</v>
      </c>
      <c r="E14" s="5" t="s">
        <v>29</v>
      </c>
      <c r="F14" s="33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33"/>
      <c r="B15" s="35"/>
      <c r="C15" s="5" t="s">
        <v>20</v>
      </c>
      <c r="D15" s="5" t="s">
        <v>32</v>
      </c>
      <c r="E15" s="5" t="s">
        <v>30</v>
      </c>
      <c r="F15" s="33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33"/>
      <c r="B16" s="35"/>
      <c r="C16" s="5" t="s">
        <v>20</v>
      </c>
      <c r="D16" s="5" t="s">
        <v>32</v>
      </c>
      <c r="E16" s="5" t="s">
        <v>31</v>
      </c>
      <c r="F16" s="33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33"/>
      <c r="B17" s="35"/>
      <c r="C17" s="5" t="s">
        <v>20</v>
      </c>
      <c r="D17" s="5" t="s">
        <v>33</v>
      </c>
      <c r="E17" s="5" t="s">
        <v>29</v>
      </c>
      <c r="F17" s="33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33"/>
      <c r="B18" s="35"/>
      <c r="C18" s="5" t="s">
        <v>20</v>
      </c>
      <c r="D18" s="5" t="s">
        <v>33</v>
      </c>
      <c r="E18" s="5" t="s">
        <v>30</v>
      </c>
      <c r="F18" s="33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33"/>
      <c r="B19" s="35"/>
      <c r="C19" s="5" t="s">
        <v>20</v>
      </c>
      <c r="D19" s="5" t="s">
        <v>33</v>
      </c>
      <c r="E19" s="5" t="s">
        <v>31</v>
      </c>
      <c r="F19" s="33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33"/>
      <c r="B20" s="35"/>
      <c r="C20" s="5" t="s">
        <v>20</v>
      </c>
      <c r="D20" s="5" t="s">
        <v>28</v>
      </c>
      <c r="E20" s="5" t="s">
        <v>29</v>
      </c>
      <c r="F20" s="33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33"/>
      <c r="B21" s="35"/>
      <c r="C21" s="5" t="s">
        <v>20</v>
      </c>
      <c r="D21" s="5" t="s">
        <v>28</v>
      </c>
      <c r="E21" s="5" t="s">
        <v>30</v>
      </c>
      <c r="F21" s="33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33"/>
      <c r="B22" s="35"/>
      <c r="C22" s="5" t="s">
        <v>20</v>
      </c>
      <c r="D22" s="5" t="s">
        <v>28</v>
      </c>
      <c r="E22" s="5" t="s">
        <v>31</v>
      </c>
      <c r="F22" s="33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33"/>
      <c r="B23" s="35"/>
      <c r="C23" s="5" t="s">
        <v>20</v>
      </c>
      <c r="D23" s="5" t="s">
        <v>32</v>
      </c>
      <c r="E23" s="5" t="s">
        <v>29</v>
      </c>
      <c r="F23" s="33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33"/>
      <c r="B24" s="35"/>
      <c r="C24" s="5" t="s">
        <v>20</v>
      </c>
      <c r="D24" s="5" t="s">
        <v>32</v>
      </c>
      <c r="E24" s="5" t="s">
        <v>30</v>
      </c>
      <c r="F24" s="33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33"/>
      <c r="B25" s="35"/>
      <c r="C25" s="5" t="s">
        <v>20</v>
      </c>
      <c r="D25" s="5" t="s">
        <v>32</v>
      </c>
      <c r="E25" s="5" t="s">
        <v>31</v>
      </c>
      <c r="F25" s="33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33"/>
      <c r="B26" s="35"/>
      <c r="C26" s="5" t="s">
        <v>20</v>
      </c>
      <c r="D26" s="5" t="s">
        <v>33</v>
      </c>
      <c r="E26" s="5" t="s">
        <v>29</v>
      </c>
      <c r="F26" s="33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33"/>
      <c r="B27" s="35"/>
      <c r="C27" s="5" t="s">
        <v>20</v>
      </c>
      <c r="D27" s="5" t="s">
        <v>33</v>
      </c>
      <c r="E27" s="5" t="s">
        <v>30</v>
      </c>
      <c r="F27" s="33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33"/>
      <c r="B28" s="35"/>
      <c r="C28" s="5" t="s">
        <v>20</v>
      </c>
      <c r="D28" s="5" t="s">
        <v>33</v>
      </c>
      <c r="E28" s="5" t="s">
        <v>31</v>
      </c>
      <c r="F28" s="33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33"/>
      <c r="B29" s="35"/>
      <c r="C29" s="5" t="s">
        <v>22</v>
      </c>
      <c r="D29" s="5" t="s">
        <v>37</v>
      </c>
      <c r="E29" s="5" t="s">
        <v>35</v>
      </c>
      <c r="F29" s="33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33"/>
      <c r="B30" s="35"/>
      <c r="C30" s="5" t="s">
        <v>22</v>
      </c>
      <c r="D30" s="5" t="s">
        <v>37</v>
      </c>
      <c r="E30" s="5" t="s">
        <v>36</v>
      </c>
      <c r="F30" s="33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33"/>
      <c r="B31" s="35"/>
      <c r="C31" s="5" t="s">
        <v>22</v>
      </c>
      <c r="D31" s="5" t="s">
        <v>37</v>
      </c>
      <c r="E31" s="5" t="s">
        <v>38</v>
      </c>
      <c r="F31" s="33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33"/>
      <c r="B32" s="35"/>
      <c r="C32" s="5" t="s">
        <v>22</v>
      </c>
      <c r="D32" s="5" t="s">
        <v>39</v>
      </c>
      <c r="E32" s="5" t="s">
        <v>35</v>
      </c>
      <c r="F32" s="33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33"/>
      <c r="B33" s="35"/>
      <c r="C33" s="5" t="s">
        <v>22</v>
      </c>
      <c r="D33" s="5" t="s">
        <v>39</v>
      </c>
      <c r="E33" s="5" t="s">
        <v>36</v>
      </c>
      <c r="F33" s="33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33"/>
      <c r="B34" s="35"/>
      <c r="C34" s="5" t="s">
        <v>22</v>
      </c>
      <c r="D34" s="5" t="s">
        <v>39</v>
      </c>
      <c r="E34" s="5" t="s">
        <v>38</v>
      </c>
      <c r="F34" s="33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33"/>
      <c r="B35" s="35"/>
      <c r="C35" s="5" t="s">
        <v>22</v>
      </c>
      <c r="D35" s="5" t="s">
        <v>40</v>
      </c>
      <c r="E35" s="5" t="s">
        <v>35</v>
      </c>
      <c r="F35" s="33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33"/>
      <c r="B36" s="35"/>
      <c r="C36" s="5" t="s">
        <v>22</v>
      </c>
      <c r="D36" s="5" t="s">
        <v>40</v>
      </c>
      <c r="E36" s="5" t="s">
        <v>36</v>
      </c>
      <c r="F36" s="33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33"/>
      <c r="B37" s="35"/>
      <c r="C37" s="5" t="s">
        <v>22</v>
      </c>
      <c r="D37" s="5" t="s">
        <v>40</v>
      </c>
      <c r="E37" s="5" t="s">
        <v>38</v>
      </c>
      <c r="F37" s="33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33"/>
      <c r="B38" s="35"/>
      <c r="C38" s="5" t="s">
        <v>22</v>
      </c>
      <c r="D38" s="5" t="s">
        <v>37</v>
      </c>
      <c r="E38" s="5" t="s">
        <v>35</v>
      </c>
      <c r="F38" s="33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33"/>
      <c r="B39" s="35"/>
      <c r="C39" s="5" t="s">
        <v>22</v>
      </c>
      <c r="D39" s="5" t="s">
        <v>37</v>
      </c>
      <c r="E39" s="5" t="s">
        <v>36</v>
      </c>
      <c r="F39" s="33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33"/>
      <c r="B40" s="35"/>
      <c r="C40" s="5" t="s">
        <v>22</v>
      </c>
      <c r="D40" s="5" t="s">
        <v>37</v>
      </c>
      <c r="E40" s="5" t="s">
        <v>38</v>
      </c>
      <c r="F40" s="33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33"/>
      <c r="B41" s="35"/>
      <c r="C41" s="5" t="s">
        <v>22</v>
      </c>
      <c r="D41" s="5" t="s">
        <v>39</v>
      </c>
      <c r="E41" s="5" t="s">
        <v>35</v>
      </c>
      <c r="F41" s="33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33"/>
      <c r="B42" s="35"/>
      <c r="C42" s="5" t="s">
        <v>22</v>
      </c>
      <c r="D42" s="5" t="s">
        <v>39</v>
      </c>
      <c r="E42" s="5" t="s">
        <v>36</v>
      </c>
      <c r="F42" s="33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33"/>
      <c r="B43" s="35"/>
      <c r="C43" s="5" t="s">
        <v>22</v>
      </c>
      <c r="D43" s="5" t="s">
        <v>39</v>
      </c>
      <c r="E43" s="5" t="s">
        <v>38</v>
      </c>
      <c r="F43" s="33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33"/>
      <c r="B44" s="35"/>
      <c r="C44" s="5" t="s">
        <v>22</v>
      </c>
      <c r="D44" s="5" t="s">
        <v>40</v>
      </c>
      <c r="E44" s="5" t="s">
        <v>35</v>
      </c>
      <c r="F44" s="33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33"/>
      <c r="B45" s="35"/>
      <c r="C45" s="5" t="s">
        <v>22</v>
      </c>
      <c r="D45" s="5" t="s">
        <v>40</v>
      </c>
      <c r="E45" s="5" t="s">
        <v>36</v>
      </c>
      <c r="F45" s="33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33"/>
      <c r="B46" s="35"/>
      <c r="C46" s="5" t="s">
        <v>22</v>
      </c>
      <c r="D46" s="5" t="s">
        <v>40</v>
      </c>
      <c r="E46" s="5" t="s">
        <v>38</v>
      </c>
      <c r="F46" s="33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33"/>
      <c r="B47" s="35"/>
      <c r="C47" s="5" t="s">
        <v>22</v>
      </c>
      <c r="D47" s="5" t="s">
        <v>37</v>
      </c>
      <c r="E47" s="5" t="s">
        <v>35</v>
      </c>
      <c r="F47" s="33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33"/>
      <c r="B48" s="35"/>
      <c r="C48" s="5" t="s">
        <v>22</v>
      </c>
      <c r="D48" s="5" t="s">
        <v>37</v>
      </c>
      <c r="E48" s="5" t="s">
        <v>36</v>
      </c>
      <c r="F48" s="33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33"/>
      <c r="B49" s="35"/>
      <c r="C49" s="5" t="s">
        <v>22</v>
      </c>
      <c r="D49" s="5" t="s">
        <v>37</v>
      </c>
      <c r="E49" s="5" t="s">
        <v>38</v>
      </c>
      <c r="F49" s="33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33"/>
      <c r="B50" s="35"/>
      <c r="C50" s="5" t="s">
        <v>22</v>
      </c>
      <c r="D50" s="5" t="s">
        <v>39</v>
      </c>
      <c r="E50" s="5" t="s">
        <v>35</v>
      </c>
      <c r="F50" s="33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33"/>
      <c r="B51" s="35"/>
      <c r="C51" s="5" t="s">
        <v>22</v>
      </c>
      <c r="D51" s="5" t="s">
        <v>39</v>
      </c>
      <c r="E51" s="5" t="s">
        <v>36</v>
      </c>
      <c r="F51" s="33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33"/>
      <c r="B52" s="35"/>
      <c r="C52" s="5" t="s">
        <v>22</v>
      </c>
      <c r="D52" s="5" t="s">
        <v>39</v>
      </c>
      <c r="E52" s="5" t="s">
        <v>38</v>
      </c>
      <c r="F52" s="33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33"/>
      <c r="B53" s="35"/>
      <c r="C53" s="5" t="s">
        <v>22</v>
      </c>
      <c r="D53" s="5" t="s">
        <v>40</v>
      </c>
      <c r="E53" s="5" t="s">
        <v>35</v>
      </c>
      <c r="F53" s="33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33"/>
      <c r="B54" s="35"/>
      <c r="C54" s="5" t="s">
        <v>22</v>
      </c>
      <c r="D54" s="5" t="s">
        <v>40</v>
      </c>
      <c r="E54" s="5" t="s">
        <v>36</v>
      </c>
      <c r="F54" s="33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33"/>
      <c r="B55" s="35"/>
      <c r="C55" s="5" t="s">
        <v>22</v>
      </c>
      <c r="D55" s="5" t="s">
        <v>40</v>
      </c>
      <c r="E55" s="5" t="s">
        <v>38</v>
      </c>
      <c r="F55" s="33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33"/>
      <c r="B56" s="35"/>
      <c r="C56" s="7" t="s">
        <v>22</v>
      </c>
      <c r="D56" s="7" t="s">
        <v>37</v>
      </c>
      <c r="E56" s="7" t="s">
        <v>30</v>
      </c>
      <c r="F56" s="33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33"/>
      <c r="B57" s="35"/>
      <c r="C57" s="7" t="s">
        <v>22</v>
      </c>
      <c r="D57" s="7" t="s">
        <v>28</v>
      </c>
      <c r="E57" s="7" t="s">
        <v>30</v>
      </c>
      <c r="F57" s="33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33"/>
      <c r="B58" s="35"/>
      <c r="C58" s="7" t="s">
        <v>20</v>
      </c>
      <c r="D58" s="7" t="s">
        <v>28</v>
      </c>
      <c r="E58" s="7" t="s">
        <v>36</v>
      </c>
      <c r="F58" s="33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33"/>
      <c r="B59" s="35"/>
      <c r="C59" s="7" t="s">
        <v>20</v>
      </c>
      <c r="D59" s="7" t="s">
        <v>37</v>
      </c>
      <c r="E59" s="7" t="s">
        <v>36</v>
      </c>
      <c r="F59" s="33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33"/>
      <c r="B60" s="35"/>
      <c r="C60" s="7" t="s">
        <v>22</v>
      </c>
      <c r="D60" s="7" t="s">
        <v>28</v>
      </c>
      <c r="E60" s="7" t="s">
        <v>36</v>
      </c>
      <c r="F60" s="33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33"/>
      <c r="B61" s="35"/>
      <c r="C61" s="7" t="s">
        <v>20</v>
      </c>
      <c r="D61" s="7" t="s">
        <v>37</v>
      </c>
      <c r="E61" s="7" t="s">
        <v>30</v>
      </c>
      <c r="F61" s="33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33"/>
      <c r="B62" s="35"/>
      <c r="C62" s="7" t="s">
        <v>22</v>
      </c>
      <c r="D62" s="7" t="s">
        <v>37</v>
      </c>
      <c r="E62" s="7" t="s">
        <v>30</v>
      </c>
      <c r="F62" s="33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33"/>
      <c r="B63" s="35"/>
      <c r="C63" s="7" t="s">
        <v>22</v>
      </c>
      <c r="D63" s="7" t="s">
        <v>28</v>
      </c>
      <c r="E63" s="7" t="s">
        <v>30</v>
      </c>
      <c r="F63" s="33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33"/>
      <c r="B64" s="35"/>
      <c r="C64" s="7" t="s">
        <v>20</v>
      </c>
      <c r="D64" s="7" t="s">
        <v>28</v>
      </c>
      <c r="E64" s="7" t="s">
        <v>36</v>
      </c>
      <c r="F64" s="33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33"/>
      <c r="B65" s="35"/>
      <c r="C65" s="7" t="s">
        <v>20</v>
      </c>
      <c r="D65" s="7" t="s">
        <v>37</v>
      </c>
      <c r="E65" s="7" t="s">
        <v>36</v>
      </c>
      <c r="F65" s="33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33"/>
      <c r="B66" s="35"/>
      <c r="C66" s="7" t="s">
        <v>22</v>
      </c>
      <c r="D66" s="7" t="s">
        <v>28</v>
      </c>
      <c r="E66" s="7" t="s">
        <v>36</v>
      </c>
      <c r="F66" s="33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33"/>
      <c r="B67" s="35"/>
      <c r="C67" s="7" t="s">
        <v>20</v>
      </c>
      <c r="D67" s="7" t="s">
        <v>37</v>
      </c>
      <c r="E67" s="7" t="s">
        <v>30</v>
      </c>
      <c r="F67" s="33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33"/>
      <c r="B68" s="35"/>
      <c r="C68" s="7" t="s">
        <v>22</v>
      </c>
      <c r="D68" s="7" t="s">
        <v>37</v>
      </c>
      <c r="E68" s="7" t="s">
        <v>30</v>
      </c>
      <c r="F68" s="33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33"/>
      <c r="B69" s="35"/>
      <c r="C69" s="7" t="s">
        <v>22</v>
      </c>
      <c r="D69" s="7" t="s">
        <v>28</v>
      </c>
      <c r="E69" s="7" t="s">
        <v>30</v>
      </c>
      <c r="F69" s="33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33"/>
      <c r="B70" s="35"/>
      <c r="C70" s="7" t="s">
        <v>20</v>
      </c>
      <c r="D70" s="7" t="s">
        <v>28</v>
      </c>
      <c r="E70" s="7" t="s">
        <v>36</v>
      </c>
      <c r="F70" s="33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33"/>
      <c r="B71" s="35"/>
      <c r="C71" s="7" t="s">
        <v>20</v>
      </c>
      <c r="D71" s="7" t="s">
        <v>37</v>
      </c>
      <c r="E71" s="7" t="s">
        <v>36</v>
      </c>
      <c r="F71" s="33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33"/>
      <c r="B72" s="35"/>
      <c r="C72" s="7" t="s">
        <v>22</v>
      </c>
      <c r="D72" s="7" t="s">
        <v>28</v>
      </c>
      <c r="E72" s="7" t="s">
        <v>36</v>
      </c>
      <c r="F72" s="33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33"/>
      <c r="B73" s="35"/>
      <c r="C73" s="7" t="s">
        <v>20</v>
      </c>
      <c r="D73" s="7" t="s">
        <v>37</v>
      </c>
      <c r="E73" s="7" t="s">
        <v>30</v>
      </c>
      <c r="F73" s="33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6">
        <v>1</v>
      </c>
      <c r="C2" s="36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6"/>
      <c r="C3" s="36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6"/>
      <c r="C4" s="36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6"/>
      <c r="C5" s="36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6"/>
      <c r="C6" s="36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6"/>
      <c r="C7" s="36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6"/>
      <c r="C8" s="36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6"/>
      <c r="C9" s="36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6"/>
      <c r="C10" s="36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6"/>
      <c r="C11" s="36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6"/>
      <c r="C12" s="36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6"/>
      <c r="C13" s="36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6"/>
      <c r="C14" s="36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6"/>
      <c r="C15" s="36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6"/>
      <c r="C16" s="36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6"/>
      <c r="C17" s="36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6"/>
      <c r="C18" s="36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6"/>
      <c r="C19" s="36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6"/>
      <c r="C20" s="36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6"/>
      <c r="C21" s="36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6"/>
      <c r="C22" s="36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6"/>
      <c r="C23" s="36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6"/>
      <c r="C24" s="36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6"/>
      <c r="C25" s="36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topLeftCell="A46" zoomScale="101" workbookViewId="0">
      <selection activeCell="D66" sqref="D65:F67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6">
        <v>1</v>
      </c>
      <c r="B2" s="36" t="s">
        <v>9</v>
      </c>
      <c r="C2" s="36" t="s">
        <v>45</v>
      </c>
      <c r="D2" s="4" t="s">
        <v>13</v>
      </c>
      <c r="E2" s="36">
        <v>1</v>
      </c>
      <c r="F2" s="36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6"/>
      <c r="B3" s="36"/>
      <c r="C3" s="36"/>
      <c r="D3" s="4" t="s">
        <v>11</v>
      </c>
      <c r="E3" s="36"/>
      <c r="F3" s="36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6"/>
      <c r="B4" s="36"/>
      <c r="C4" s="36"/>
      <c r="D4" s="4" t="s">
        <v>12</v>
      </c>
      <c r="E4" s="36"/>
      <c r="F4" s="36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6"/>
      <c r="B5" s="36"/>
      <c r="C5" s="36"/>
      <c r="D5" s="4" t="s">
        <v>13</v>
      </c>
      <c r="E5" s="38">
        <v>2</v>
      </c>
      <c r="F5" s="38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6"/>
      <c r="B6" s="36"/>
      <c r="C6" s="36"/>
      <c r="D6" s="4" t="s">
        <v>11</v>
      </c>
      <c r="E6" s="38"/>
      <c r="F6" s="38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6"/>
      <c r="B7" s="36"/>
      <c r="C7" s="36"/>
      <c r="D7" s="4" t="s">
        <v>12</v>
      </c>
      <c r="E7" s="38"/>
      <c r="F7" s="38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6"/>
      <c r="B8" s="36"/>
      <c r="C8" s="36"/>
      <c r="D8" s="4" t="s">
        <v>13</v>
      </c>
      <c r="E8" s="36">
        <v>3</v>
      </c>
      <c r="F8" s="41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6"/>
      <c r="B9" s="36"/>
      <c r="C9" s="36"/>
      <c r="D9" s="4" t="s">
        <v>11</v>
      </c>
      <c r="E9" s="36"/>
      <c r="F9" s="36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6"/>
      <c r="B10" s="36"/>
      <c r="C10" s="36"/>
      <c r="D10" s="4" t="s">
        <v>12</v>
      </c>
      <c r="E10" s="36"/>
      <c r="F10" s="36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6"/>
      <c r="B11" s="36" t="s">
        <v>15</v>
      </c>
      <c r="C11" s="36" t="s">
        <v>45</v>
      </c>
      <c r="D11" s="4" t="s">
        <v>13</v>
      </c>
      <c r="E11" s="36">
        <v>1</v>
      </c>
      <c r="F11" s="36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6"/>
      <c r="B12" s="36"/>
      <c r="C12" s="36"/>
      <c r="D12" s="4" t="s">
        <v>11</v>
      </c>
      <c r="E12" s="36"/>
      <c r="F12" s="36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6"/>
      <c r="B13" s="36"/>
      <c r="C13" s="36"/>
      <c r="D13" s="4" t="s">
        <v>12</v>
      </c>
      <c r="E13" s="36"/>
      <c r="F13" s="36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6"/>
      <c r="B14" s="36"/>
      <c r="C14" s="36"/>
      <c r="D14" s="4" t="s">
        <v>13</v>
      </c>
      <c r="E14" s="38">
        <v>2</v>
      </c>
      <c r="F14" s="38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6"/>
      <c r="B15" s="36"/>
      <c r="C15" s="36"/>
      <c r="D15" s="4" t="s">
        <v>11</v>
      </c>
      <c r="E15" s="38"/>
      <c r="F15" s="38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6"/>
      <c r="B16" s="36"/>
      <c r="C16" s="36"/>
      <c r="D16" s="4" t="s">
        <v>12</v>
      </c>
      <c r="E16" s="38"/>
      <c r="F16" s="38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6"/>
      <c r="B17" s="36"/>
      <c r="C17" s="36"/>
      <c r="D17" s="4" t="s">
        <v>13</v>
      </c>
      <c r="E17" s="36">
        <v>3</v>
      </c>
      <c r="F17" s="36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6"/>
      <c r="B18" s="36"/>
      <c r="C18" s="36"/>
      <c r="D18" s="4" t="s">
        <v>11</v>
      </c>
      <c r="E18" s="36"/>
      <c r="F18" s="36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6"/>
      <c r="B19" s="36"/>
      <c r="C19" s="36"/>
      <c r="D19" s="4" t="s">
        <v>12</v>
      </c>
      <c r="E19" s="36"/>
      <c r="F19" s="36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6"/>
      <c r="B20" s="36" t="s">
        <v>14</v>
      </c>
      <c r="C20" s="36" t="s">
        <v>45</v>
      </c>
      <c r="D20" s="4" t="s">
        <v>13</v>
      </c>
      <c r="E20" s="36">
        <v>1</v>
      </c>
      <c r="F20" s="36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6"/>
      <c r="B21" s="36"/>
      <c r="C21" s="36"/>
      <c r="D21" s="4" t="s">
        <v>11</v>
      </c>
      <c r="E21" s="36"/>
      <c r="F21" s="36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6"/>
      <c r="B22" s="36"/>
      <c r="C22" s="36"/>
      <c r="D22" s="4" t="s">
        <v>12</v>
      </c>
      <c r="E22" s="36"/>
      <c r="F22" s="36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6"/>
      <c r="B23" s="36"/>
      <c r="C23" s="36"/>
      <c r="D23" s="4" t="s">
        <v>13</v>
      </c>
      <c r="E23" s="38">
        <v>2</v>
      </c>
      <c r="F23" s="38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6"/>
      <c r="B24" s="36"/>
      <c r="C24" s="36"/>
      <c r="D24" s="4" t="s">
        <v>11</v>
      </c>
      <c r="E24" s="38"/>
      <c r="F24" s="38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6"/>
      <c r="B25" s="36"/>
      <c r="C25" s="36"/>
      <c r="D25" s="4" t="s">
        <v>12</v>
      </c>
      <c r="E25" s="38"/>
      <c r="F25" s="38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6"/>
      <c r="B26" s="36"/>
      <c r="C26" s="36"/>
      <c r="D26" s="4" t="s">
        <v>13</v>
      </c>
      <c r="E26" s="36">
        <v>3</v>
      </c>
      <c r="F26" s="36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6"/>
      <c r="B27" s="36"/>
      <c r="C27" s="36"/>
      <c r="D27" s="4" t="s">
        <v>11</v>
      </c>
      <c r="E27" s="36"/>
      <c r="F27" s="36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6"/>
      <c r="B28" s="36"/>
      <c r="C28" s="36"/>
      <c r="D28" s="4" t="s">
        <v>12</v>
      </c>
      <c r="E28" s="36"/>
      <c r="F28" s="36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6">
        <v>1</v>
      </c>
      <c r="B29" s="36" t="s">
        <v>9</v>
      </c>
      <c r="C29" s="36" t="s">
        <v>10</v>
      </c>
      <c r="D29" s="4" t="s">
        <v>13</v>
      </c>
      <c r="E29" s="36">
        <v>1</v>
      </c>
      <c r="F29" s="43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6"/>
      <c r="B30" s="36"/>
      <c r="C30" s="36"/>
      <c r="D30" s="4" t="s">
        <v>11</v>
      </c>
      <c r="E30" s="36"/>
      <c r="F30" s="43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6"/>
      <c r="B31" s="36"/>
      <c r="C31" s="36"/>
      <c r="D31" s="4" t="s">
        <v>12</v>
      </c>
      <c r="E31" s="36"/>
      <c r="F31" s="43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6"/>
      <c r="B32" s="36"/>
      <c r="C32" s="36"/>
      <c r="D32" s="4" t="s">
        <v>13</v>
      </c>
      <c r="E32" s="38">
        <v>2</v>
      </c>
      <c r="F32" s="38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6"/>
      <c r="B33" s="36"/>
      <c r="C33" s="36"/>
      <c r="D33" s="4" t="s">
        <v>11</v>
      </c>
      <c r="E33" s="38"/>
      <c r="F33" s="38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6"/>
      <c r="B34" s="36"/>
      <c r="C34" s="36"/>
      <c r="D34" s="4" t="s">
        <v>12</v>
      </c>
      <c r="E34" s="38"/>
      <c r="F34" s="38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6"/>
      <c r="B35" s="36"/>
      <c r="C35" s="36"/>
      <c r="D35" s="4" t="s">
        <v>13</v>
      </c>
      <c r="E35" s="36">
        <v>3</v>
      </c>
      <c r="F35" s="41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6"/>
      <c r="B36" s="36"/>
      <c r="C36" s="36"/>
      <c r="D36" s="4" t="s">
        <v>11</v>
      </c>
      <c r="E36" s="36"/>
      <c r="F36" s="36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6"/>
      <c r="B37" s="36"/>
      <c r="C37" s="36"/>
      <c r="D37" s="4" t="s">
        <v>12</v>
      </c>
      <c r="E37" s="36"/>
      <c r="F37" s="36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6"/>
      <c r="B38" s="36" t="s">
        <v>15</v>
      </c>
      <c r="C38" s="36" t="s">
        <v>10</v>
      </c>
      <c r="D38" s="4" t="s">
        <v>13</v>
      </c>
      <c r="E38" s="36">
        <v>1</v>
      </c>
      <c r="F38" s="36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6"/>
      <c r="B39" s="36"/>
      <c r="C39" s="36"/>
      <c r="D39" s="4" t="s">
        <v>11</v>
      </c>
      <c r="E39" s="36"/>
      <c r="F39" s="36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6"/>
      <c r="B40" s="36"/>
      <c r="C40" s="36"/>
      <c r="D40" s="4" t="s">
        <v>12</v>
      </c>
      <c r="E40" s="36"/>
      <c r="F40" s="36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6"/>
      <c r="B41" s="36"/>
      <c r="C41" s="36"/>
      <c r="D41" s="4" t="s">
        <v>13</v>
      </c>
      <c r="E41" s="38">
        <v>2</v>
      </c>
      <c r="F41" s="38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6"/>
      <c r="B42" s="36"/>
      <c r="C42" s="36"/>
      <c r="D42" s="4" t="s">
        <v>11</v>
      </c>
      <c r="E42" s="38"/>
      <c r="F42" s="38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6"/>
      <c r="B43" s="36"/>
      <c r="C43" s="36"/>
      <c r="D43" s="4" t="s">
        <v>12</v>
      </c>
      <c r="E43" s="38"/>
      <c r="F43" s="38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6"/>
      <c r="B44" s="36"/>
      <c r="C44" s="36"/>
      <c r="D44" s="4" t="s">
        <v>13</v>
      </c>
      <c r="E44" s="36">
        <v>3</v>
      </c>
      <c r="F44" s="36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6"/>
      <c r="B45" s="36"/>
      <c r="C45" s="36"/>
      <c r="D45" s="4" t="s">
        <v>11</v>
      </c>
      <c r="E45" s="36"/>
      <c r="F45" s="36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6"/>
      <c r="B46" s="36"/>
      <c r="C46" s="36"/>
      <c r="D46" s="4" t="s">
        <v>12</v>
      </c>
      <c r="E46" s="36"/>
      <c r="F46" s="36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6"/>
      <c r="B47" s="36" t="s">
        <v>14</v>
      </c>
      <c r="C47" s="36" t="s">
        <v>10</v>
      </c>
      <c r="D47" s="4" t="s">
        <v>13</v>
      </c>
      <c r="E47" s="36">
        <v>1</v>
      </c>
      <c r="F47" s="36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6"/>
      <c r="B48" s="36"/>
      <c r="C48" s="36"/>
      <c r="D48" s="4" t="s">
        <v>11</v>
      </c>
      <c r="E48" s="36"/>
      <c r="F48" s="36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6"/>
      <c r="B49" s="36"/>
      <c r="C49" s="36"/>
      <c r="D49" s="4" t="s">
        <v>12</v>
      </c>
      <c r="E49" s="36"/>
      <c r="F49" s="36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6"/>
      <c r="B50" s="36"/>
      <c r="C50" s="36"/>
      <c r="D50" s="4" t="s">
        <v>13</v>
      </c>
      <c r="E50" s="38">
        <v>2</v>
      </c>
      <c r="F50" s="38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6"/>
      <c r="B51" s="36"/>
      <c r="C51" s="36"/>
      <c r="D51" s="4" t="s">
        <v>11</v>
      </c>
      <c r="E51" s="38"/>
      <c r="F51" s="38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6"/>
      <c r="B52" s="36"/>
      <c r="C52" s="36"/>
      <c r="D52" s="4" t="s">
        <v>12</v>
      </c>
      <c r="E52" s="38"/>
      <c r="F52" s="38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6"/>
      <c r="B53" s="36"/>
      <c r="C53" s="36"/>
      <c r="D53" s="4" t="s">
        <v>13</v>
      </c>
      <c r="E53" s="36">
        <v>3</v>
      </c>
      <c r="F53" s="36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6"/>
      <c r="B54" s="36"/>
      <c r="C54" s="36"/>
      <c r="D54" s="4" t="s">
        <v>11</v>
      </c>
      <c r="E54" s="36"/>
      <c r="F54" s="36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6"/>
      <c r="B55" s="36"/>
      <c r="C55" s="36"/>
      <c r="D55" s="4" t="s">
        <v>12</v>
      </c>
      <c r="E55" s="36"/>
      <c r="F55" s="36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6">
        <v>1</v>
      </c>
      <c r="B56" s="36" t="s">
        <v>9</v>
      </c>
      <c r="C56" s="36" t="s">
        <v>43</v>
      </c>
      <c r="D56" s="4" t="s">
        <v>13</v>
      </c>
      <c r="E56" s="36">
        <v>1</v>
      </c>
      <c r="F56" s="36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6"/>
      <c r="B57" s="36"/>
      <c r="C57" s="36"/>
      <c r="D57" s="4" t="s">
        <v>11</v>
      </c>
      <c r="E57" s="36"/>
      <c r="F57" s="36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6"/>
      <c r="B58" s="36"/>
      <c r="C58" s="36"/>
      <c r="D58" s="4" t="s">
        <v>12</v>
      </c>
      <c r="E58" s="36"/>
      <c r="F58" s="36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6"/>
      <c r="B59" s="36"/>
      <c r="C59" s="36"/>
      <c r="D59" s="4" t="s">
        <v>13</v>
      </c>
      <c r="E59" s="38">
        <v>2</v>
      </c>
      <c r="F59" s="36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6"/>
      <c r="B60" s="36"/>
      <c r="C60" s="36"/>
      <c r="D60" s="4" t="s">
        <v>11</v>
      </c>
      <c r="E60" s="38"/>
      <c r="F60" s="36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6"/>
      <c r="B61" s="36"/>
      <c r="C61" s="36"/>
      <c r="D61" s="4" t="s">
        <v>12</v>
      </c>
      <c r="E61" s="38"/>
      <c r="F61" s="36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6"/>
      <c r="B62" s="36"/>
      <c r="C62" s="36"/>
      <c r="D62" s="4" t="s">
        <v>13</v>
      </c>
      <c r="E62" s="36">
        <v>3</v>
      </c>
      <c r="F62" s="38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6"/>
      <c r="B63" s="36"/>
      <c r="C63" s="36"/>
      <c r="D63" s="4" t="s">
        <v>11</v>
      </c>
      <c r="E63" s="36"/>
      <c r="F63" s="38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6"/>
      <c r="B64" s="36"/>
      <c r="C64" s="36"/>
      <c r="D64" s="4" t="s">
        <v>12</v>
      </c>
      <c r="E64" s="36"/>
      <c r="F64" s="38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6"/>
      <c r="B65" s="36" t="s">
        <v>15</v>
      </c>
      <c r="C65" s="36" t="s">
        <v>43</v>
      </c>
      <c r="D65" s="4" t="s">
        <v>13</v>
      </c>
      <c r="E65" s="36">
        <v>1</v>
      </c>
      <c r="F65" s="36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6"/>
      <c r="B66" s="36"/>
      <c r="C66" s="36"/>
      <c r="D66" s="4" t="s">
        <v>11</v>
      </c>
      <c r="E66" s="36"/>
      <c r="F66" s="36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6"/>
      <c r="B67" s="36"/>
      <c r="C67" s="36"/>
      <c r="D67" s="4" t="s">
        <v>12</v>
      </c>
      <c r="E67" s="36"/>
      <c r="F67" s="36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6"/>
      <c r="B68" s="36"/>
      <c r="C68" s="36"/>
      <c r="D68" s="4" t="s">
        <v>13</v>
      </c>
      <c r="E68" s="38">
        <v>2</v>
      </c>
      <c r="F68" s="36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6"/>
      <c r="B69" s="36"/>
      <c r="C69" s="36"/>
      <c r="D69" s="4" t="s">
        <v>11</v>
      </c>
      <c r="E69" s="38"/>
      <c r="F69" s="36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6"/>
      <c r="B70" s="36"/>
      <c r="C70" s="36"/>
      <c r="D70" s="4" t="s">
        <v>12</v>
      </c>
      <c r="E70" s="38"/>
      <c r="F70" s="36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6"/>
      <c r="B71" s="36"/>
      <c r="C71" s="36"/>
      <c r="D71" s="4" t="s">
        <v>13</v>
      </c>
      <c r="E71" s="36">
        <v>3</v>
      </c>
      <c r="F71" s="38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6"/>
      <c r="B72" s="36"/>
      <c r="C72" s="36"/>
      <c r="D72" s="4" t="s">
        <v>11</v>
      </c>
      <c r="E72" s="36"/>
      <c r="F72" s="38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6"/>
      <c r="B73" s="36"/>
      <c r="C73" s="36"/>
      <c r="D73" s="4" t="s">
        <v>12</v>
      </c>
      <c r="E73" s="36"/>
      <c r="F73" s="38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6"/>
      <c r="B74" s="36" t="s">
        <v>14</v>
      </c>
      <c r="C74" s="36" t="s">
        <v>43</v>
      </c>
      <c r="D74" s="4" t="s">
        <v>13</v>
      </c>
      <c r="E74" s="36">
        <v>1</v>
      </c>
      <c r="F74" s="41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6"/>
      <c r="B75" s="36"/>
      <c r="C75" s="36"/>
      <c r="D75" s="4" t="s">
        <v>11</v>
      </c>
      <c r="E75" s="36"/>
      <c r="F75" s="36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6"/>
      <c r="B76" s="36"/>
      <c r="C76" s="36"/>
      <c r="D76" s="4" t="s">
        <v>12</v>
      </c>
      <c r="E76" s="36"/>
      <c r="F76" s="36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6"/>
      <c r="B77" s="36"/>
      <c r="C77" s="36"/>
      <c r="D77" s="4" t="s">
        <v>13</v>
      </c>
      <c r="E77" s="38">
        <v>2</v>
      </c>
      <c r="F77" s="36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6"/>
      <c r="B78" s="36"/>
      <c r="C78" s="36"/>
      <c r="D78" s="4" t="s">
        <v>11</v>
      </c>
      <c r="E78" s="38"/>
      <c r="F78" s="36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6"/>
      <c r="B79" s="36"/>
      <c r="C79" s="36"/>
      <c r="D79" s="4" t="s">
        <v>12</v>
      </c>
      <c r="E79" s="38"/>
      <c r="F79" s="36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6"/>
      <c r="B80" s="36"/>
      <c r="C80" s="36"/>
      <c r="D80" s="4" t="s">
        <v>13</v>
      </c>
      <c r="E80" s="36">
        <v>3</v>
      </c>
      <c r="F80" s="36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6"/>
      <c r="B81" s="36"/>
      <c r="C81" s="36"/>
      <c r="D81" s="4" t="s">
        <v>11</v>
      </c>
      <c r="E81" s="36"/>
      <c r="F81" s="36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6"/>
      <c r="B82" s="36"/>
      <c r="C82" s="36"/>
      <c r="D82" s="4" t="s">
        <v>12</v>
      </c>
      <c r="E82" s="36"/>
      <c r="F82" s="36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6">
        <v>1</v>
      </c>
      <c r="B83" s="36" t="s">
        <v>9</v>
      </c>
      <c r="C83" s="36" t="s">
        <v>44</v>
      </c>
      <c r="D83" s="4" t="s">
        <v>13</v>
      </c>
      <c r="E83" s="36">
        <v>1</v>
      </c>
      <c r="F83" s="36" t="s">
        <v>75</v>
      </c>
      <c r="G83" s="3">
        <v>128.20400000000001</v>
      </c>
      <c r="H83" s="3">
        <v>67.146199999999993</v>
      </c>
      <c r="I83" s="3">
        <v>9.9826499999999999E-2</v>
      </c>
      <c r="J83" s="27">
        <v>444583</v>
      </c>
    </row>
    <row r="84" spans="1:15" x14ac:dyDescent="0.2">
      <c r="A84" s="36"/>
      <c r="B84" s="36"/>
      <c r="C84" s="36"/>
      <c r="D84" s="4" t="s">
        <v>11</v>
      </c>
      <c r="E84" s="36"/>
      <c r="F84" s="36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6"/>
      <c r="B85" s="36"/>
      <c r="C85" s="36"/>
      <c r="D85" s="4" t="s">
        <v>12</v>
      </c>
      <c r="E85" s="36"/>
      <c r="F85" s="36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6"/>
      <c r="B86" s="36"/>
      <c r="C86" s="36"/>
      <c r="D86" s="4" t="s">
        <v>13</v>
      </c>
      <c r="E86" s="38">
        <v>2</v>
      </c>
      <c r="F86" s="41" t="s">
        <v>76</v>
      </c>
      <c r="G86" s="3">
        <v>122.51</v>
      </c>
      <c r="H86" s="3">
        <v>65.766199999999998</v>
      </c>
      <c r="I86" s="3">
        <v>0</v>
      </c>
      <c r="J86" s="27">
        <v>444583</v>
      </c>
    </row>
    <row r="87" spans="1:15" x14ac:dyDescent="0.2">
      <c r="A87" s="36"/>
      <c r="B87" s="36"/>
      <c r="C87" s="36"/>
      <c r="D87" s="4" t="s">
        <v>11</v>
      </c>
      <c r="E87" s="38"/>
      <c r="F87" s="36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6"/>
      <c r="B88" s="36"/>
      <c r="C88" s="36"/>
      <c r="D88" s="4" t="s">
        <v>12</v>
      </c>
      <c r="E88" s="38"/>
      <c r="F88" s="36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6"/>
      <c r="B89" s="36"/>
      <c r="C89" s="36"/>
      <c r="D89" s="4" t="s">
        <v>13</v>
      </c>
      <c r="E89" s="36">
        <v>3</v>
      </c>
      <c r="F89" s="38" t="s">
        <v>77</v>
      </c>
      <c r="G89" s="3">
        <v>120.34</v>
      </c>
      <c r="H89" s="3">
        <v>66.765100000000004</v>
      </c>
      <c r="I89" s="3">
        <v>0</v>
      </c>
      <c r="J89" s="27">
        <v>444583</v>
      </c>
    </row>
    <row r="90" spans="1:15" x14ac:dyDescent="0.2">
      <c r="A90" s="36"/>
      <c r="B90" s="36"/>
      <c r="C90" s="36"/>
      <c r="D90" s="4" t="s">
        <v>11</v>
      </c>
      <c r="E90" s="36"/>
      <c r="F90" s="38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6"/>
      <c r="B91" s="36"/>
      <c r="C91" s="36"/>
      <c r="D91" s="4" t="s">
        <v>12</v>
      </c>
      <c r="E91" s="36"/>
      <c r="F91" s="38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6"/>
      <c r="B92" s="36" t="s">
        <v>15</v>
      </c>
      <c r="C92" s="36" t="s">
        <v>44</v>
      </c>
      <c r="D92" s="4" t="s">
        <v>13</v>
      </c>
      <c r="E92" s="36">
        <v>1</v>
      </c>
      <c r="F92" s="36" t="s">
        <v>78</v>
      </c>
      <c r="G92" s="3">
        <v>127.607</v>
      </c>
      <c r="H92" s="3">
        <v>67.233199999999997</v>
      </c>
      <c r="I92" s="3">
        <v>0</v>
      </c>
      <c r="J92" s="27">
        <v>438666</v>
      </c>
    </row>
    <row r="93" spans="1:15" x14ac:dyDescent="0.2">
      <c r="A93" s="36"/>
      <c r="B93" s="36"/>
      <c r="C93" s="36"/>
      <c r="D93" s="4" t="s">
        <v>11</v>
      </c>
      <c r="E93" s="36"/>
      <c r="F93" s="36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6"/>
      <c r="B94" s="36"/>
      <c r="C94" s="36"/>
      <c r="D94" s="4" t="s">
        <v>12</v>
      </c>
      <c r="E94" s="36"/>
      <c r="F94" s="36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6"/>
      <c r="B95" s="36"/>
      <c r="C95" s="36"/>
      <c r="D95" s="4" t="s">
        <v>13</v>
      </c>
      <c r="E95" s="38">
        <v>2</v>
      </c>
      <c r="F95" s="36" t="s">
        <v>79</v>
      </c>
      <c r="G95" s="3">
        <v>159.53399999999999</v>
      </c>
      <c r="H95" s="3">
        <v>67.230199999999996</v>
      </c>
      <c r="I95" s="3">
        <v>1.5100000000000001E-3</v>
      </c>
      <c r="J95" s="27">
        <v>438666</v>
      </c>
    </row>
    <row r="96" spans="1:15" x14ac:dyDescent="0.2">
      <c r="A96" s="36"/>
      <c r="B96" s="36"/>
      <c r="C96" s="36"/>
      <c r="D96" s="4" t="s">
        <v>11</v>
      </c>
      <c r="E96" s="38"/>
      <c r="F96" s="36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6"/>
      <c r="B97" s="36"/>
      <c r="C97" s="36"/>
      <c r="D97" s="4" t="s">
        <v>12</v>
      </c>
      <c r="E97" s="38"/>
      <c r="F97" s="36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6"/>
      <c r="B98" s="36"/>
      <c r="C98" s="36"/>
      <c r="D98" s="4" t="s">
        <v>13</v>
      </c>
      <c r="E98" s="36">
        <v>3</v>
      </c>
      <c r="F98" s="38" t="s">
        <v>80</v>
      </c>
      <c r="G98" s="3">
        <v>120.48099999999999</v>
      </c>
      <c r="H98" s="3">
        <v>67.389300000000006</v>
      </c>
      <c r="I98" s="3">
        <v>1.565E-3</v>
      </c>
      <c r="J98" s="27">
        <v>438666</v>
      </c>
    </row>
    <row r="99" spans="1:10" x14ac:dyDescent="0.2">
      <c r="A99" s="36"/>
      <c r="B99" s="36"/>
      <c r="C99" s="36"/>
      <c r="D99" s="4" t="s">
        <v>11</v>
      </c>
      <c r="E99" s="36"/>
      <c r="F99" s="38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6"/>
      <c r="B100" s="36"/>
      <c r="C100" s="36"/>
      <c r="D100" s="4" t="s">
        <v>12</v>
      </c>
      <c r="E100" s="36"/>
      <c r="F100" s="38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6"/>
      <c r="B101" s="36" t="s">
        <v>14</v>
      </c>
      <c r="C101" s="42" t="s">
        <v>44</v>
      </c>
      <c r="D101" s="4" t="s">
        <v>13</v>
      </c>
      <c r="E101" s="36">
        <v>1</v>
      </c>
      <c r="F101" s="41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6"/>
      <c r="B102" s="36"/>
      <c r="C102" s="36"/>
      <c r="D102" s="4" t="s">
        <v>11</v>
      </c>
      <c r="E102" s="36"/>
      <c r="F102" s="36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6"/>
      <c r="B103" s="36"/>
      <c r="C103" s="36"/>
      <c r="D103" s="4" t="s">
        <v>12</v>
      </c>
      <c r="E103" s="36"/>
      <c r="F103" s="36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6"/>
      <c r="B104" s="36"/>
      <c r="C104" s="36"/>
      <c r="D104" s="4" t="s">
        <v>13</v>
      </c>
      <c r="E104" s="38">
        <v>2</v>
      </c>
      <c r="F104" s="36" t="s">
        <v>81</v>
      </c>
      <c r="G104" s="3">
        <v>124.84699999999999</v>
      </c>
      <c r="H104" s="3">
        <v>86.072500000000005</v>
      </c>
      <c r="I104" s="3">
        <v>9.9415500000000004E-2</v>
      </c>
      <c r="J104" s="27">
        <v>444582</v>
      </c>
    </row>
    <row r="105" spans="1:10" x14ac:dyDescent="0.2">
      <c r="A105" s="36"/>
      <c r="B105" s="36"/>
      <c r="C105" s="36"/>
      <c r="D105" s="4" t="s">
        <v>11</v>
      </c>
      <c r="E105" s="38"/>
      <c r="F105" s="36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6"/>
      <c r="B106" s="36"/>
      <c r="C106" s="36"/>
      <c r="D106" s="4" t="s">
        <v>12</v>
      </c>
      <c r="E106" s="38"/>
      <c r="F106" s="36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6"/>
      <c r="B107" s="36"/>
      <c r="C107" s="36"/>
      <c r="D107" s="4" t="s">
        <v>13</v>
      </c>
      <c r="E107" s="36">
        <v>3</v>
      </c>
      <c r="F107" s="36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6"/>
      <c r="B108" s="36"/>
      <c r="C108" s="36"/>
      <c r="D108" s="4" t="s">
        <v>11</v>
      </c>
      <c r="E108" s="36"/>
      <c r="F108" s="36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6"/>
      <c r="B109" s="36"/>
      <c r="C109" s="36"/>
      <c r="D109" s="4" t="s">
        <v>12</v>
      </c>
      <c r="E109" s="36"/>
      <c r="F109" s="36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35"/>
      <c r="B110" s="35"/>
      <c r="C110" s="35"/>
      <c r="D110" s="24"/>
      <c r="E110" s="35"/>
      <c r="F110" s="37"/>
    </row>
    <row r="111" spans="1:10" x14ac:dyDescent="0.2">
      <c r="A111" s="35"/>
      <c r="B111" s="35"/>
      <c r="C111" s="35"/>
      <c r="D111" s="24"/>
      <c r="E111" s="35"/>
      <c r="F111" s="37"/>
    </row>
    <row r="112" spans="1:10" x14ac:dyDescent="0.2">
      <c r="A112" s="35"/>
      <c r="B112" s="35"/>
      <c r="C112" s="35"/>
      <c r="D112" s="24"/>
      <c r="E112" s="35"/>
      <c r="F112" s="37"/>
    </row>
    <row r="113" spans="1:6" x14ac:dyDescent="0.2">
      <c r="A113" s="35"/>
      <c r="B113" s="35"/>
      <c r="C113" s="35"/>
      <c r="D113" s="24"/>
      <c r="E113" s="39"/>
      <c r="F113" s="35"/>
    </row>
    <row r="114" spans="1:6" x14ac:dyDescent="0.2">
      <c r="A114" s="35"/>
      <c r="B114" s="35"/>
      <c r="C114" s="35"/>
      <c r="D114" s="24"/>
      <c r="E114" s="39"/>
      <c r="F114" s="35"/>
    </row>
    <row r="115" spans="1:6" x14ac:dyDescent="0.2">
      <c r="A115" s="35"/>
      <c r="B115" s="35"/>
      <c r="C115" s="35"/>
      <c r="D115" s="24"/>
      <c r="E115" s="39"/>
      <c r="F115" s="35"/>
    </row>
    <row r="116" spans="1:6" x14ac:dyDescent="0.2">
      <c r="A116" s="35"/>
      <c r="B116" s="35"/>
      <c r="C116" s="35"/>
      <c r="D116" s="24"/>
      <c r="E116" s="35"/>
      <c r="F116" s="39"/>
    </row>
    <row r="117" spans="1:6" x14ac:dyDescent="0.2">
      <c r="A117" s="35"/>
      <c r="B117" s="35"/>
      <c r="C117" s="35"/>
      <c r="D117" s="24"/>
      <c r="E117" s="35"/>
      <c r="F117" s="39"/>
    </row>
    <row r="118" spans="1:6" x14ac:dyDescent="0.2">
      <c r="A118" s="35"/>
      <c r="B118" s="35"/>
      <c r="C118" s="35"/>
      <c r="D118" s="24"/>
      <c r="E118" s="35"/>
      <c r="F118" s="39"/>
    </row>
    <row r="119" spans="1:6" x14ac:dyDescent="0.2">
      <c r="A119" s="35"/>
      <c r="B119" s="35"/>
      <c r="C119" s="35"/>
      <c r="D119" s="24"/>
      <c r="E119" s="35"/>
      <c r="F119" s="35"/>
    </row>
    <row r="120" spans="1:6" x14ac:dyDescent="0.2">
      <c r="A120" s="35"/>
      <c r="B120" s="35"/>
      <c r="C120" s="35"/>
      <c r="D120" s="24"/>
      <c r="E120" s="35"/>
      <c r="F120" s="35"/>
    </row>
    <row r="121" spans="1:6" x14ac:dyDescent="0.2">
      <c r="A121" s="35"/>
      <c r="B121" s="35"/>
      <c r="C121" s="35"/>
      <c r="D121" s="24"/>
      <c r="E121" s="35"/>
      <c r="F121" s="35"/>
    </row>
    <row r="122" spans="1:6" x14ac:dyDescent="0.2">
      <c r="A122" s="35"/>
      <c r="B122" s="35"/>
      <c r="C122" s="35"/>
      <c r="D122" s="24"/>
      <c r="E122" s="39"/>
      <c r="F122" s="35"/>
    </row>
    <row r="123" spans="1:6" x14ac:dyDescent="0.2">
      <c r="A123" s="35"/>
      <c r="B123" s="35"/>
      <c r="C123" s="35"/>
      <c r="D123" s="24"/>
      <c r="E123" s="39"/>
      <c r="F123" s="35"/>
    </row>
    <row r="124" spans="1:6" x14ac:dyDescent="0.2">
      <c r="A124" s="35"/>
      <c r="B124" s="35"/>
      <c r="C124" s="35"/>
      <c r="D124" s="24"/>
      <c r="E124" s="39"/>
      <c r="F124" s="35"/>
    </row>
    <row r="125" spans="1:6" x14ac:dyDescent="0.2">
      <c r="A125" s="35"/>
      <c r="B125" s="35"/>
      <c r="C125" s="35"/>
      <c r="D125" s="24"/>
      <c r="E125" s="35"/>
      <c r="F125" s="39"/>
    </row>
    <row r="126" spans="1:6" x14ac:dyDescent="0.2">
      <c r="A126" s="35"/>
      <c r="B126" s="35"/>
      <c r="C126" s="35"/>
      <c r="D126" s="24"/>
      <c r="E126" s="35"/>
      <c r="F126" s="39"/>
    </row>
    <row r="127" spans="1:6" x14ac:dyDescent="0.2">
      <c r="A127" s="35"/>
      <c r="B127" s="35"/>
      <c r="C127" s="35"/>
      <c r="D127" s="24"/>
      <c r="E127" s="35"/>
      <c r="F127" s="39"/>
    </row>
    <row r="128" spans="1:6" x14ac:dyDescent="0.2">
      <c r="A128" s="35"/>
      <c r="B128" s="35"/>
      <c r="C128" s="35"/>
      <c r="D128" s="24"/>
      <c r="E128" s="35"/>
      <c r="F128" s="40"/>
    </row>
    <row r="129" spans="1:6" x14ac:dyDescent="0.2">
      <c r="A129" s="35"/>
      <c r="B129" s="35"/>
      <c r="C129" s="35"/>
      <c r="D129" s="24"/>
      <c r="E129" s="35"/>
      <c r="F129" s="35"/>
    </row>
    <row r="130" spans="1:6" x14ac:dyDescent="0.2">
      <c r="A130" s="35"/>
      <c r="B130" s="35"/>
      <c r="C130" s="35"/>
      <c r="D130" s="24"/>
      <c r="E130" s="35"/>
      <c r="F130" s="35"/>
    </row>
    <row r="131" spans="1:6" x14ac:dyDescent="0.2">
      <c r="A131" s="35"/>
      <c r="B131" s="35"/>
      <c r="C131" s="35"/>
      <c r="D131" s="24"/>
      <c r="E131" s="39"/>
      <c r="F131" s="35"/>
    </row>
    <row r="132" spans="1:6" x14ac:dyDescent="0.2">
      <c r="A132" s="35"/>
      <c r="B132" s="35"/>
      <c r="C132" s="35"/>
      <c r="D132" s="24"/>
      <c r="E132" s="39"/>
      <c r="F132" s="35"/>
    </row>
    <row r="133" spans="1:6" x14ac:dyDescent="0.2">
      <c r="A133" s="35"/>
      <c r="B133" s="35"/>
      <c r="C133" s="35"/>
      <c r="D133" s="24"/>
      <c r="E133" s="39"/>
      <c r="F133" s="35"/>
    </row>
    <row r="134" spans="1:6" x14ac:dyDescent="0.2">
      <c r="A134" s="35"/>
      <c r="B134" s="35"/>
      <c r="C134" s="35"/>
      <c r="D134" s="24"/>
      <c r="E134" s="35"/>
      <c r="F134" s="37"/>
    </row>
    <row r="135" spans="1:6" x14ac:dyDescent="0.2">
      <c r="A135" s="35"/>
      <c r="B135" s="35"/>
      <c r="C135" s="35"/>
      <c r="D135" s="24"/>
      <c r="E135" s="35"/>
      <c r="F135" s="37"/>
    </row>
    <row r="136" spans="1:6" x14ac:dyDescent="0.2">
      <c r="A136" s="35"/>
      <c r="B136" s="35"/>
      <c r="C136" s="35"/>
      <c r="D136" s="24"/>
      <c r="E136" s="35"/>
      <c r="F136" s="37"/>
    </row>
  </sheetData>
  <mergeCells count="125"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32" sqref="D32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28" t="s">
        <v>82</v>
      </c>
    </row>
    <row r="2" spans="1:9" x14ac:dyDescent="0.2">
      <c r="A2" s="33">
        <v>1</v>
      </c>
      <c r="B2" s="33" t="s">
        <v>9</v>
      </c>
      <c r="C2" s="33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28">
        <f t="shared" ref="I2:I10" si="0">(F2/1000)</f>
        <v>4.934976666666666E-5</v>
      </c>
    </row>
    <row r="3" spans="1:9" x14ac:dyDescent="0.2">
      <c r="A3" s="33"/>
      <c r="B3" s="33"/>
      <c r="C3" s="33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28">
        <f t="shared" si="0"/>
        <v>1.3437450298806565E-4</v>
      </c>
    </row>
    <row r="4" spans="1:9" x14ac:dyDescent="0.2">
      <c r="A4" s="33"/>
      <c r="B4" s="33"/>
      <c r="C4" s="33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28">
        <f t="shared" si="0"/>
        <v>2.8905264868323331E-4</v>
      </c>
    </row>
    <row r="5" spans="1:9" x14ac:dyDescent="0.2">
      <c r="A5" s="33"/>
      <c r="B5" s="33" t="s">
        <v>15</v>
      </c>
      <c r="C5" s="33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28">
        <f t="shared" si="0"/>
        <v>4.7729466666666664E-5</v>
      </c>
    </row>
    <row r="6" spans="1:9" x14ac:dyDescent="0.2">
      <c r="A6" s="33"/>
      <c r="B6" s="33"/>
      <c r="C6" s="33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28">
        <f t="shared" si="0"/>
        <v>1.3734757533529699E-4</v>
      </c>
    </row>
    <row r="7" spans="1:9" x14ac:dyDescent="0.2">
      <c r="A7" s="33"/>
      <c r="B7" s="33"/>
      <c r="C7" s="33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28">
        <f t="shared" si="0"/>
        <v>2.7525479067116906E-4</v>
      </c>
    </row>
    <row r="8" spans="1:9" x14ac:dyDescent="0.2">
      <c r="A8" s="33"/>
      <c r="B8" s="33" t="s">
        <v>14</v>
      </c>
      <c r="C8" s="33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28">
        <f t="shared" si="0"/>
        <v>6.0155699999999997E-5</v>
      </c>
    </row>
    <row r="9" spans="1:9" x14ac:dyDescent="0.2">
      <c r="A9" s="33"/>
      <c r="B9" s="33"/>
      <c r="C9" s="33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28">
        <f t="shared" si="0"/>
        <v>1.3824949134141131E-4</v>
      </c>
    </row>
    <row r="10" spans="1:9" x14ac:dyDescent="0.2">
      <c r="A10" s="33"/>
      <c r="B10" s="33"/>
      <c r="C10" s="33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28">
        <f t="shared" si="0"/>
        <v>2.7348688365115396E-4</v>
      </c>
    </row>
    <row r="11" spans="1:9" x14ac:dyDescent="0.2">
      <c r="A11" s="33"/>
      <c r="B11" s="33" t="s">
        <v>9</v>
      </c>
      <c r="C11" s="33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28">
        <f t="shared" ref="I11:I19" si="1">(F11/10000)</f>
        <v>5.7449399999999992E-5</v>
      </c>
    </row>
    <row r="12" spans="1:9" x14ac:dyDescent="0.2">
      <c r="A12" s="33"/>
      <c r="B12" s="33"/>
      <c r="C12" s="33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28">
        <f t="shared" si="1"/>
        <v>1.2080583893310599E-4</v>
      </c>
    </row>
    <row r="13" spans="1:9" x14ac:dyDescent="0.2">
      <c r="A13" s="33"/>
      <c r="B13" s="33"/>
      <c r="C13" s="33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28">
        <f t="shared" si="1"/>
        <v>2.7968091586692698E-4</v>
      </c>
    </row>
    <row r="14" spans="1:9" x14ac:dyDescent="0.2">
      <c r="A14" s="33"/>
      <c r="B14" s="33" t="s">
        <v>15</v>
      </c>
      <c r="C14" s="33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28">
        <f t="shared" si="1"/>
        <v>5.9976266666666657E-5</v>
      </c>
    </row>
    <row r="15" spans="1:9" x14ac:dyDescent="0.2">
      <c r="A15" s="33"/>
      <c r="B15" s="33"/>
      <c r="C15" s="33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28">
        <f t="shared" si="1"/>
        <v>1.2110876530059566E-4</v>
      </c>
    </row>
    <row r="16" spans="1:9" x14ac:dyDescent="0.2">
      <c r="A16" s="33"/>
      <c r="B16" s="33"/>
      <c r="C16" s="33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28">
        <f t="shared" si="1"/>
        <v>2.716886527681096E-4</v>
      </c>
    </row>
    <row r="17" spans="1:9" x14ac:dyDescent="0.2">
      <c r="A17" s="33"/>
      <c r="B17" s="33" t="s">
        <v>14</v>
      </c>
      <c r="C17" s="33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28">
        <f t="shared" si="1"/>
        <v>6.5824866666666654E-5</v>
      </c>
    </row>
    <row r="18" spans="1:9" x14ac:dyDescent="0.2">
      <c r="A18" s="33"/>
      <c r="B18" s="33"/>
      <c r="C18" s="33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28">
        <f t="shared" si="1"/>
        <v>1.1726889423228366E-4</v>
      </c>
    </row>
    <row r="19" spans="1:9" x14ac:dyDescent="0.2">
      <c r="A19" s="33"/>
      <c r="B19" s="33"/>
      <c r="C19" s="33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28">
        <f t="shared" si="1"/>
        <v>2.6468370120246766E-4</v>
      </c>
    </row>
    <row r="20" spans="1:9" x14ac:dyDescent="0.2">
      <c r="A20" s="33"/>
      <c r="B20" s="33" t="s">
        <v>9</v>
      </c>
      <c r="C20" s="33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28">
        <f t="shared" ref="I20:I28" si="2">(F20/100000)</f>
        <v>6.627263333333332E-5</v>
      </c>
    </row>
    <row r="21" spans="1:9" x14ac:dyDescent="0.2">
      <c r="A21" s="33"/>
      <c r="B21" s="33"/>
      <c r="C21" s="33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28">
        <f t="shared" si="2"/>
        <v>1.11058714E-4</v>
      </c>
    </row>
    <row r="22" spans="1:9" x14ac:dyDescent="0.2">
      <c r="A22" s="33"/>
      <c r="B22" s="33"/>
      <c r="C22" s="33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28">
        <f t="shared" si="2"/>
        <v>2.6041967666666667E-4</v>
      </c>
    </row>
    <row r="23" spans="1:9" x14ac:dyDescent="0.2">
      <c r="A23" s="33"/>
      <c r="B23" s="33" t="s">
        <v>15</v>
      </c>
      <c r="C23" s="33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28">
        <f t="shared" si="2"/>
        <v>6.5284433333333321E-5</v>
      </c>
    </row>
    <row r="24" spans="1:9" x14ac:dyDescent="0.2">
      <c r="A24" s="33"/>
      <c r="B24" s="33"/>
      <c r="C24" s="33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28">
        <f t="shared" si="2"/>
        <v>1.081866735E-4</v>
      </c>
    </row>
    <row r="25" spans="1:9" x14ac:dyDescent="0.2">
      <c r="A25" s="33"/>
      <c r="B25" s="33"/>
      <c r="C25" s="33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28">
        <f t="shared" si="2"/>
        <v>2.4541677366666663E-4</v>
      </c>
    </row>
    <row r="26" spans="1:9" x14ac:dyDescent="0.2">
      <c r="A26" s="33"/>
      <c r="B26" s="33" t="s">
        <v>14</v>
      </c>
      <c r="C26" s="33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28">
        <f t="shared" si="2"/>
        <v>6.0954433333333327E-5</v>
      </c>
    </row>
    <row r="27" spans="1:9" x14ac:dyDescent="0.2">
      <c r="A27" s="33"/>
      <c r="B27" s="33"/>
      <c r="C27" s="33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28">
        <f t="shared" si="2"/>
        <v>1.1537362133333332E-4</v>
      </c>
    </row>
    <row r="28" spans="1:9" x14ac:dyDescent="0.2">
      <c r="A28" s="33"/>
      <c r="B28" s="33"/>
      <c r="C28" s="33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28">
        <f t="shared" si="2"/>
        <v>2.6049262166666663E-4</v>
      </c>
    </row>
    <row r="29" spans="1:9" x14ac:dyDescent="0.2">
      <c r="A29" s="33"/>
      <c r="B29" s="33" t="s">
        <v>9</v>
      </c>
      <c r="C29" s="33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28">
        <f t="shared" ref="I29:I37" si="3">(F29/1000000)</f>
        <v>6.6559166666666671E-5</v>
      </c>
    </row>
    <row r="30" spans="1:9" x14ac:dyDescent="0.2">
      <c r="A30" s="33"/>
      <c r="B30" s="33"/>
      <c r="C30" s="33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28">
        <f t="shared" si="3"/>
        <v>1.2097411219667301E-4</v>
      </c>
    </row>
    <row r="31" spans="1:9" x14ac:dyDescent="0.2">
      <c r="A31" s="33"/>
      <c r="B31" s="33"/>
      <c r="C31" s="33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28">
        <f t="shared" si="3"/>
        <v>2.7263537246997768E-4</v>
      </c>
    </row>
    <row r="32" spans="1:9" x14ac:dyDescent="0.2">
      <c r="A32" s="33"/>
      <c r="B32" s="33" t="s">
        <v>15</v>
      </c>
      <c r="C32" s="33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28">
        <f t="shared" si="3"/>
        <v>6.7284233333333315E-5</v>
      </c>
    </row>
    <row r="33" spans="1:9" x14ac:dyDescent="0.2">
      <c r="A33" s="33"/>
      <c r="B33" s="33"/>
      <c r="C33" s="33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28">
        <f t="shared" si="3"/>
        <v>1.7533770666666669E-4</v>
      </c>
    </row>
    <row r="34" spans="1:9" x14ac:dyDescent="0.2">
      <c r="A34" s="33"/>
      <c r="B34" s="33"/>
      <c r="C34" s="33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28">
        <f t="shared" si="3"/>
        <v>4.3826159100000003E-4</v>
      </c>
    </row>
    <row r="35" spans="1:9" x14ac:dyDescent="0.2">
      <c r="A35" s="33"/>
      <c r="B35" s="33" t="s">
        <v>14</v>
      </c>
      <c r="C35" s="33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28">
        <f t="shared" si="3"/>
        <v>6.7681064666666666E-5</v>
      </c>
    </row>
    <row r="36" spans="1:9" x14ac:dyDescent="0.2">
      <c r="A36" s="33"/>
      <c r="B36" s="33"/>
      <c r="C36" s="33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28">
        <f t="shared" si="3"/>
        <v>1.1699595033333332E-4</v>
      </c>
    </row>
    <row r="37" spans="1:9" x14ac:dyDescent="0.2">
      <c r="A37" s="33"/>
      <c r="B37" s="33"/>
      <c r="C37" s="33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28">
        <f t="shared" si="3"/>
        <v>2.6576898099999998E-4</v>
      </c>
    </row>
  </sheetData>
  <mergeCells count="25"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opLeftCell="A2" workbookViewId="0">
      <selection activeCell="G30" sqref="G3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4" t="s">
        <v>87</v>
      </c>
      <c r="B1" s="44"/>
      <c r="C1" s="44"/>
      <c r="D1" s="44"/>
    </row>
    <row r="2" spans="1:4" x14ac:dyDescent="0.2">
      <c r="A2" s="44"/>
      <c r="B2" s="44"/>
      <c r="C2" s="44"/>
      <c r="D2" s="44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6">
        <v>1000</v>
      </c>
      <c r="B4" s="36" t="s">
        <v>9</v>
      </c>
      <c r="C4" s="26" t="s">
        <v>85</v>
      </c>
      <c r="D4" s="3">
        <f>exp2_summary!G3</f>
        <v>0.27500000000000002</v>
      </c>
    </row>
    <row r="5" spans="1:4" x14ac:dyDescent="0.2">
      <c r="A5" s="36"/>
      <c r="B5" s="36"/>
      <c r="C5" s="26" t="s">
        <v>86</v>
      </c>
      <c r="D5" s="3">
        <f>exp2_summary!G4</f>
        <v>0.11333333333333334</v>
      </c>
    </row>
    <row r="6" spans="1:4" x14ac:dyDescent="0.2">
      <c r="A6" s="36"/>
      <c r="B6" s="36" t="s">
        <v>15</v>
      </c>
      <c r="C6" s="26" t="s">
        <v>85</v>
      </c>
      <c r="D6" s="3">
        <f>exp2_summary!G6</f>
        <v>0.315</v>
      </c>
    </row>
    <row r="7" spans="1:4" x14ac:dyDescent="0.2">
      <c r="A7" s="36"/>
      <c r="B7" s="36"/>
      <c r="C7" s="26" t="s">
        <v>86</v>
      </c>
      <c r="D7" s="3">
        <f>exp2_summary!G7</f>
        <v>0.10666666666666669</v>
      </c>
    </row>
    <row r="8" spans="1:4" x14ac:dyDescent="0.2">
      <c r="A8" s="36"/>
      <c r="B8" s="36" t="s">
        <v>14</v>
      </c>
      <c r="C8" s="26" t="s">
        <v>85</v>
      </c>
      <c r="D8" s="3">
        <f>exp2_summary!G9</f>
        <v>0.42666666666666658</v>
      </c>
    </row>
    <row r="9" spans="1:4" x14ac:dyDescent="0.2">
      <c r="A9" s="36"/>
      <c r="B9" s="36"/>
      <c r="C9" s="26" t="s">
        <v>86</v>
      </c>
      <c r="D9" s="3">
        <f>exp2_summary!G10</f>
        <v>0.10833333333333334</v>
      </c>
    </row>
    <row r="10" spans="1:4" x14ac:dyDescent="0.2">
      <c r="A10" s="36">
        <v>10000</v>
      </c>
      <c r="B10" s="36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6"/>
      <c r="B11" s="36"/>
      <c r="C11" s="26" t="s">
        <v>86</v>
      </c>
      <c r="D11" s="3">
        <f>exp2_summary!G13</f>
        <v>0.10533333333333333</v>
      </c>
    </row>
    <row r="12" spans="1:4" x14ac:dyDescent="0.2">
      <c r="A12" s="36"/>
      <c r="B12" s="36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6"/>
      <c r="B13" s="36"/>
      <c r="C13" s="26" t="s">
        <v>86</v>
      </c>
      <c r="D13" s="3">
        <f>exp2_summary!G16</f>
        <v>1.8078333333333332</v>
      </c>
    </row>
    <row r="14" spans="1:4" x14ac:dyDescent="0.2">
      <c r="A14" s="36"/>
      <c r="B14" s="36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6"/>
      <c r="B15" s="36"/>
      <c r="C15" s="26" t="s">
        <v>86</v>
      </c>
      <c r="D15" s="3">
        <f>exp2_summary!G19</f>
        <v>30089.252833333336</v>
      </c>
    </row>
    <row r="16" spans="1:4" x14ac:dyDescent="0.2">
      <c r="A16" s="36">
        <v>100000</v>
      </c>
      <c r="B16" s="36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6"/>
      <c r="B17" s="36"/>
      <c r="C17" s="26" t="s">
        <v>86</v>
      </c>
      <c r="D17" s="3">
        <f>exp2_summary!G22</f>
        <v>214.08624999999998</v>
      </c>
    </row>
    <row r="18" spans="1:4" x14ac:dyDescent="0.2">
      <c r="A18" s="36"/>
      <c r="B18" s="36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6"/>
      <c r="B19" s="36"/>
      <c r="C19" s="26" t="s">
        <v>86</v>
      </c>
      <c r="D19" s="3">
        <f>exp2_summary!G25</f>
        <v>11199.254683333333</v>
      </c>
    </row>
    <row r="20" spans="1:4" x14ac:dyDescent="0.2">
      <c r="A20" s="36"/>
      <c r="B20" s="36" t="s">
        <v>14</v>
      </c>
      <c r="C20" s="26" t="s">
        <v>85</v>
      </c>
      <c r="D20" s="3">
        <f>exp2_summary!G27</f>
        <v>16752181</v>
      </c>
    </row>
    <row r="21" spans="1:4" x14ac:dyDescent="0.2">
      <c r="A21" s="36"/>
      <c r="B21" s="36"/>
      <c r="C21" s="26" t="s">
        <v>86</v>
      </c>
      <c r="D21" s="3">
        <f>exp2_summary!G28</f>
        <v>831226.3517</v>
      </c>
    </row>
    <row r="22" spans="1:4" x14ac:dyDescent="0.2">
      <c r="A22" s="36">
        <v>1000000</v>
      </c>
      <c r="B22" s="36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6"/>
      <c r="B23" s="36"/>
      <c r="C23" s="26" t="s">
        <v>86</v>
      </c>
      <c r="D23" s="3">
        <f>exp2_summary!G31</f>
        <v>6438.1753916666676</v>
      </c>
    </row>
    <row r="24" spans="1:4" x14ac:dyDescent="0.2">
      <c r="A24" s="36"/>
      <c r="B24" s="36" t="s">
        <v>15</v>
      </c>
      <c r="C24" s="26" t="s">
        <v>85</v>
      </c>
      <c r="D24" s="3">
        <f>exp2_summary!G33</f>
        <v>1268107500</v>
      </c>
    </row>
    <row r="25" spans="1:4" x14ac:dyDescent="0.2">
      <c r="A25" s="36"/>
      <c r="B25" s="36"/>
      <c r="C25" s="26" t="s">
        <v>86</v>
      </c>
      <c r="D25" s="3">
        <f>exp2_summary!G34</f>
        <v>18790922.954666667</v>
      </c>
    </row>
    <row r="26" spans="1:4" x14ac:dyDescent="0.2">
      <c r="A26" s="36"/>
      <c r="B26" s="36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6"/>
      <c r="B27" s="36"/>
      <c r="C27" s="26" t="s">
        <v>86</v>
      </c>
      <c r="D27" s="3">
        <f>exp2_summary!G37</f>
        <v>1611797.93</v>
      </c>
    </row>
    <row r="29" spans="1:4" x14ac:dyDescent="0.2">
      <c r="A29" s="44" t="s">
        <v>88</v>
      </c>
      <c r="B29" s="44"/>
      <c r="C29" s="44"/>
      <c r="D29" s="44"/>
    </row>
    <row r="30" spans="1:4" x14ac:dyDescent="0.2">
      <c r="A30" s="44"/>
      <c r="B30" s="44"/>
      <c r="C30" s="44"/>
      <c r="D30" s="44"/>
    </row>
    <row r="31" spans="1:4" x14ac:dyDescent="0.2">
      <c r="A31" s="3" t="s">
        <v>83</v>
      </c>
      <c r="B31" s="3" t="s">
        <v>3</v>
      </c>
      <c r="C31" s="29" t="s">
        <v>89</v>
      </c>
      <c r="D31" s="3"/>
    </row>
    <row r="32" spans="1:4" x14ac:dyDescent="0.2">
      <c r="A32" s="36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6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6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6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6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6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6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6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6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6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6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6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B8:B9"/>
    <mergeCell ref="A4:A9"/>
    <mergeCell ref="A10:A15"/>
    <mergeCell ref="B10:B11"/>
    <mergeCell ref="B12:B13"/>
    <mergeCell ref="B14:B15"/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E54-4D66-9D41-8B2D-85207E2CB621}">
  <dimension ref="A1:H21"/>
  <sheetViews>
    <sheetView workbookViewId="0">
      <selection activeCell="C2" sqref="C2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23.83203125" customWidth="1"/>
    <col min="4" max="4" width="25.1640625" customWidth="1"/>
    <col min="5" max="5" width="15.1640625" customWidth="1"/>
    <col min="7" max="7" width="20.33203125" customWidth="1"/>
    <col min="8" max="8" width="21.6640625" customWidth="1"/>
  </cols>
  <sheetData>
    <row r="1" spans="1:8" x14ac:dyDescent="0.2">
      <c r="A1" s="30" t="s">
        <v>90</v>
      </c>
      <c r="B1" s="30" t="s">
        <v>91</v>
      </c>
      <c r="C1" s="30" t="s">
        <v>104</v>
      </c>
      <c r="D1" s="30" t="s">
        <v>103</v>
      </c>
      <c r="E1" s="30" t="s">
        <v>92</v>
      </c>
      <c r="G1" s="30" t="s">
        <v>105</v>
      </c>
      <c r="H1" s="30" t="s">
        <v>89</v>
      </c>
    </row>
    <row r="2" spans="1:8" x14ac:dyDescent="0.2">
      <c r="A2" t="s">
        <v>93</v>
      </c>
      <c r="B2" s="33">
        <v>334.83626520000001</v>
      </c>
      <c r="C2">
        <v>50753.497807879903</v>
      </c>
      <c r="D2" s="28">
        <v>21269863958.383801</v>
      </c>
      <c r="E2">
        <v>8836.8671875</v>
      </c>
      <c r="G2" s="33">
        <f>SUM(C2:C11)*1000/190000000</f>
        <v>2.6504692231739293</v>
      </c>
    </row>
    <row r="3" spans="1:8" x14ac:dyDescent="0.2">
      <c r="A3" t="s">
        <v>94</v>
      </c>
      <c r="B3" s="33"/>
      <c r="C3">
        <v>49880.734050367901</v>
      </c>
      <c r="D3" s="28">
        <v>16647532223.003401</v>
      </c>
      <c r="E3">
        <v>8836.8671875</v>
      </c>
      <c r="G3" s="33"/>
    </row>
    <row r="4" spans="1:8" x14ac:dyDescent="0.2">
      <c r="A4" t="s">
        <v>95</v>
      </c>
      <c r="B4" s="33"/>
      <c r="C4">
        <v>50632.480565926897</v>
      </c>
      <c r="D4" s="28">
        <v>5356444602.0320396</v>
      </c>
      <c r="E4">
        <v>8836.8671875</v>
      </c>
      <c r="G4" s="33"/>
    </row>
    <row r="5" spans="1:8" x14ac:dyDescent="0.2">
      <c r="A5" t="s">
        <v>96</v>
      </c>
      <c r="B5" s="33"/>
      <c r="C5">
        <v>49850.349150124901</v>
      </c>
      <c r="D5" s="28">
        <v>14764391622.511801</v>
      </c>
      <c r="E5">
        <v>8836.8671875</v>
      </c>
      <c r="G5" s="33"/>
    </row>
    <row r="6" spans="1:8" x14ac:dyDescent="0.2">
      <c r="A6" t="s">
        <v>97</v>
      </c>
      <c r="B6" s="33"/>
      <c r="C6">
        <v>50329.191327385</v>
      </c>
      <c r="D6" s="28">
        <v>7088005140.2020197</v>
      </c>
      <c r="E6">
        <v>8836.8671875</v>
      </c>
      <c r="G6" s="33"/>
    </row>
    <row r="7" spans="1:8" x14ac:dyDescent="0.2">
      <c r="A7" t="s">
        <v>98</v>
      </c>
      <c r="B7" s="33"/>
      <c r="C7">
        <v>50784.991176659998</v>
      </c>
      <c r="D7" s="28">
        <v>4393279612.2337198</v>
      </c>
      <c r="E7">
        <v>8836.8671875</v>
      </c>
      <c r="G7" s="33"/>
    </row>
    <row r="8" spans="1:8" x14ac:dyDescent="0.2">
      <c r="A8" t="s">
        <v>99</v>
      </c>
      <c r="B8" s="33"/>
      <c r="C8">
        <v>50523.308204430999</v>
      </c>
      <c r="D8" s="28">
        <v>54400905362.069702</v>
      </c>
      <c r="E8">
        <v>8836.8671875</v>
      </c>
      <c r="G8" s="33"/>
    </row>
    <row r="9" spans="1:8" x14ac:dyDescent="0.2">
      <c r="A9" t="s">
        <v>100</v>
      </c>
      <c r="B9" s="33"/>
      <c r="C9">
        <v>51002.657220270899</v>
      </c>
      <c r="D9" s="28">
        <v>1012057115731.3199</v>
      </c>
      <c r="E9">
        <v>8836.8671875</v>
      </c>
      <c r="G9" s="33"/>
    </row>
    <row r="10" spans="1:8" x14ac:dyDescent="0.2">
      <c r="A10" t="s">
        <v>101</v>
      </c>
      <c r="B10" s="33"/>
      <c r="C10">
        <v>50165.0651</v>
      </c>
      <c r="D10" s="32">
        <v>422190000000</v>
      </c>
      <c r="E10">
        <v>8836.8671900000008</v>
      </c>
      <c r="G10" s="33"/>
    </row>
    <row r="11" spans="1:8" x14ac:dyDescent="0.2">
      <c r="A11" t="s">
        <v>102</v>
      </c>
      <c r="B11" s="33"/>
      <c r="C11">
        <v>49666.877800000002</v>
      </c>
      <c r="D11" s="28">
        <v>8692933774</v>
      </c>
      <c r="E11">
        <v>8836.8671900000008</v>
      </c>
      <c r="G11" s="33"/>
    </row>
    <row r="12" spans="1:8" x14ac:dyDescent="0.2">
      <c r="A12" t="s">
        <v>13</v>
      </c>
      <c r="B12" s="31">
        <v>26356.461546099999</v>
      </c>
      <c r="C12">
        <v>66284</v>
      </c>
      <c r="D12">
        <v>0</v>
      </c>
      <c r="E12">
        <v>9691186380.7999992</v>
      </c>
      <c r="G12" s="9">
        <f>SUM(C12)*1000/190000000</f>
        <v>0.34886315789473682</v>
      </c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</sheetData>
  <mergeCells count="2">
    <mergeCell ref="B2:B11"/>
    <mergeCell ref="G2:G1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44C1-2785-724D-A0F1-3AA221C1B06E}">
  <dimension ref="A1:G9"/>
  <sheetViews>
    <sheetView workbookViewId="0">
      <selection activeCell="B20" sqref="B20"/>
    </sheetView>
  </sheetViews>
  <sheetFormatPr baseColWidth="10" defaultRowHeight="16" x14ac:dyDescent="0.2"/>
  <cols>
    <col min="1" max="1" width="19.33203125" customWidth="1"/>
    <col min="2" max="2" width="12.6640625" customWidth="1"/>
    <col min="3" max="3" width="12.83203125" customWidth="1"/>
    <col min="7" max="7" width="26" customWidth="1"/>
  </cols>
  <sheetData>
    <row r="1" spans="1:7" x14ac:dyDescent="0.2">
      <c r="A1" t="s">
        <v>17</v>
      </c>
      <c r="B1" s="30" t="s">
        <v>106</v>
      </c>
      <c r="C1" t="s">
        <v>109</v>
      </c>
      <c r="D1" t="s">
        <v>110</v>
      </c>
      <c r="E1" t="s">
        <v>103</v>
      </c>
      <c r="F1" t="s">
        <v>111</v>
      </c>
      <c r="G1" t="s">
        <v>105</v>
      </c>
    </row>
    <row r="2" spans="1:7" x14ac:dyDescent="0.2">
      <c r="A2" s="33" t="s">
        <v>107</v>
      </c>
      <c r="B2" s="9" t="s">
        <v>112</v>
      </c>
      <c r="C2" s="9"/>
      <c r="D2" s="9"/>
      <c r="E2" s="9"/>
      <c r="F2" s="9"/>
      <c r="G2">
        <f>(D2*1000/10000)</f>
        <v>0</v>
      </c>
    </row>
    <row r="3" spans="1:7" x14ac:dyDescent="0.2">
      <c r="A3" s="33"/>
      <c r="B3" s="9" t="s">
        <v>85</v>
      </c>
      <c r="C3" s="9">
        <v>1111.3399999999999</v>
      </c>
      <c r="D3" s="9">
        <v>3.1342599999999998</v>
      </c>
      <c r="E3" s="9">
        <v>6562.83</v>
      </c>
      <c r="F3" s="9">
        <v>11.085900000000001</v>
      </c>
      <c r="G3">
        <f t="shared" ref="G3:G9" si="0">(D3*1000/10000)</f>
        <v>0.31342599999999998</v>
      </c>
    </row>
    <row r="4" spans="1:7" x14ac:dyDescent="0.2">
      <c r="A4" s="33"/>
      <c r="B4" s="9" t="s">
        <v>108</v>
      </c>
      <c r="C4" s="9">
        <v>380.113</v>
      </c>
      <c r="D4" s="9">
        <v>7.1143000000000001</v>
      </c>
      <c r="E4" s="9">
        <v>135.89500000000001</v>
      </c>
      <c r="F4" s="9">
        <v>10407.1</v>
      </c>
      <c r="G4">
        <f t="shared" si="0"/>
        <v>0.71143000000000001</v>
      </c>
    </row>
    <row r="5" spans="1:7" x14ac:dyDescent="0.2">
      <c r="A5" s="33"/>
      <c r="B5" s="9" t="s">
        <v>13</v>
      </c>
      <c r="C5" s="9">
        <v>0.76058800000000004</v>
      </c>
      <c r="D5" s="9">
        <v>1.40713</v>
      </c>
      <c r="E5" s="9">
        <v>0</v>
      </c>
      <c r="F5" s="9">
        <v>3536.09</v>
      </c>
      <c r="G5">
        <f t="shared" si="0"/>
        <v>0.14071299999999998</v>
      </c>
    </row>
    <row r="6" spans="1:7" x14ac:dyDescent="0.2">
      <c r="A6" s="33" t="s">
        <v>15</v>
      </c>
      <c r="B6" s="9" t="s">
        <v>112</v>
      </c>
      <c r="C6" s="9">
        <v>1.81195E-2</v>
      </c>
      <c r="D6">
        <v>4.8521999999999998</v>
      </c>
      <c r="E6">
        <v>0.67620000000000002</v>
      </c>
      <c r="F6">
        <v>240.48400000000001</v>
      </c>
      <c r="G6">
        <f t="shared" si="0"/>
        <v>0.48521999999999998</v>
      </c>
    </row>
    <row r="7" spans="1:7" x14ac:dyDescent="0.2">
      <c r="A7" s="33"/>
      <c r="B7" s="9" t="s">
        <v>85</v>
      </c>
      <c r="C7">
        <v>1045.25</v>
      </c>
      <c r="D7">
        <v>3.1362399999999999</v>
      </c>
      <c r="E7">
        <v>3.8824999999999998</v>
      </c>
      <c r="F7">
        <v>11.085900000000001</v>
      </c>
      <c r="G7">
        <f t="shared" si="0"/>
        <v>0.31362399999999996</v>
      </c>
    </row>
    <row r="8" spans="1:7" x14ac:dyDescent="0.2">
      <c r="A8" s="33"/>
      <c r="B8" s="9" t="s">
        <v>108</v>
      </c>
      <c r="C8">
        <v>503.71899999999999</v>
      </c>
      <c r="D8">
        <v>7.0664999999999996</v>
      </c>
      <c r="E8">
        <v>2.1482999999999999</v>
      </c>
      <c r="F8">
        <v>15531.7</v>
      </c>
      <c r="G8">
        <f t="shared" si="0"/>
        <v>0.70665</v>
      </c>
    </row>
    <row r="9" spans="1:7" x14ac:dyDescent="0.2">
      <c r="A9" s="33"/>
      <c r="B9" s="9" t="s">
        <v>13</v>
      </c>
      <c r="C9">
        <v>1.03112</v>
      </c>
      <c r="D9">
        <v>1.39537</v>
      </c>
      <c r="E9">
        <v>1.6000000000000001E-3</v>
      </c>
      <c r="F9">
        <v>4056.05</v>
      </c>
      <c r="G9">
        <f t="shared" si="0"/>
        <v>0.13953699999999999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exp1_details</vt:lpstr>
      <vt:lpstr>exp1_summary</vt:lpstr>
      <vt:lpstr>exp2_details</vt:lpstr>
      <vt:lpstr>exp2_summary</vt:lpstr>
      <vt:lpstr>exp2_temporary</vt:lpstr>
      <vt:lpstr>exp3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2021-04-30T09:57:44Z</dcterms:modified>
</cp:coreProperties>
</file>