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3FF6DFA7-5EA9-C749-87D2-786369E3AA5A}" xr6:coauthVersionLast="45" xr6:coauthVersionMax="45" xr10:uidLastSave="{00000000-0000-0000-0000-000000000000}"/>
  <bookViews>
    <workbookView xWindow="0" yWindow="460" windowWidth="38400" windowHeight="21140" activeTab="6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  <sheet name="exp2_temporary" sheetId="5" r:id="rId5"/>
    <sheet name="exp3" sheetId="6" r:id="rId6"/>
    <sheet name="conv" sheetId="7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12" i="6" l="1"/>
  <c r="G2" i="6"/>
  <c r="C42" i="5" l="1"/>
  <c r="C43" i="5"/>
  <c r="C41" i="5"/>
  <c r="C39" i="5"/>
  <c r="C40" i="5"/>
  <c r="C38" i="5"/>
  <c r="C36" i="5"/>
  <c r="C37" i="5"/>
  <c r="C35" i="5"/>
  <c r="C33" i="5"/>
  <c r="C34" i="5"/>
  <c r="C32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F35" i="2"/>
  <c r="I35" i="2" s="1"/>
  <c r="G35" i="2"/>
  <c r="H35" i="2"/>
  <c r="F36" i="2"/>
  <c r="I36" i="2" s="1"/>
  <c r="G36" i="2"/>
  <c r="H36" i="2"/>
  <c r="F37" i="2"/>
  <c r="I37" i="2" s="1"/>
  <c r="G37" i="2"/>
  <c r="H37" i="2"/>
  <c r="E36" i="2"/>
  <c r="E37" i="2"/>
  <c r="E35" i="2"/>
  <c r="F32" i="2"/>
  <c r="I32" i="2" s="1"/>
  <c r="G32" i="2"/>
  <c r="H32" i="2"/>
  <c r="F33" i="2"/>
  <c r="I33" i="2" s="1"/>
  <c r="G33" i="2"/>
  <c r="H33" i="2"/>
  <c r="F34" i="2"/>
  <c r="I34" i="2" s="1"/>
  <c r="G34" i="2"/>
  <c r="H34" i="2"/>
  <c r="E33" i="2"/>
  <c r="E34" i="2"/>
  <c r="E32" i="2"/>
  <c r="F29" i="2"/>
  <c r="I29" i="2" s="1"/>
  <c r="G29" i="2"/>
  <c r="H29" i="2"/>
  <c r="F30" i="2"/>
  <c r="I30" i="2" s="1"/>
  <c r="G30" i="2"/>
  <c r="H30" i="2"/>
  <c r="F31" i="2"/>
  <c r="I31" i="2" s="1"/>
  <c r="G31" i="2"/>
  <c r="H31" i="2"/>
  <c r="E30" i="2"/>
  <c r="E31" i="2"/>
  <c r="E29" i="2"/>
  <c r="F26" i="2"/>
  <c r="I26" i="2" s="1"/>
  <c r="G26" i="2"/>
  <c r="H26" i="2"/>
  <c r="F27" i="2"/>
  <c r="I27" i="2" s="1"/>
  <c r="G27" i="2"/>
  <c r="H27" i="2"/>
  <c r="F28" i="2"/>
  <c r="I28" i="2" s="1"/>
  <c r="G28" i="2"/>
  <c r="H28" i="2"/>
  <c r="E27" i="2"/>
  <c r="E28" i="2"/>
  <c r="E26" i="2"/>
  <c r="F25" i="2"/>
  <c r="I25" i="2" s="1"/>
  <c r="G25" i="2"/>
  <c r="H25" i="2"/>
  <c r="F24" i="2"/>
  <c r="I24" i="2" s="1"/>
  <c r="G24" i="2"/>
  <c r="H24" i="2"/>
  <c r="F23" i="2"/>
  <c r="I23" i="2" s="1"/>
  <c r="G23" i="2"/>
  <c r="H23" i="2"/>
  <c r="F22" i="2"/>
  <c r="I22" i="2" s="1"/>
  <c r="G22" i="2"/>
  <c r="H22" i="2"/>
  <c r="F17" i="2"/>
  <c r="I17" i="2" s="1"/>
  <c r="G17" i="2"/>
  <c r="H17" i="2"/>
  <c r="F18" i="2"/>
  <c r="I18" i="2" s="1"/>
  <c r="G18" i="2"/>
  <c r="H18" i="2"/>
  <c r="F19" i="2"/>
  <c r="I19" i="2" s="1"/>
  <c r="G19" i="2"/>
  <c r="H19" i="2"/>
  <c r="F20" i="2"/>
  <c r="I20" i="2" s="1"/>
  <c r="G20" i="2"/>
  <c r="H20" i="2"/>
  <c r="F21" i="2"/>
  <c r="I21" i="2" s="1"/>
  <c r="G21" i="2"/>
  <c r="H21" i="2"/>
  <c r="E24" i="2"/>
  <c r="E25" i="2"/>
  <c r="E23" i="2"/>
  <c r="E21" i="2"/>
  <c r="E22" i="2"/>
  <c r="E20" i="2"/>
  <c r="E18" i="2"/>
  <c r="E19" i="2"/>
  <c r="E17" i="2"/>
  <c r="E15" i="2"/>
  <c r="F15" i="2"/>
  <c r="I15" i="2" s="1"/>
  <c r="G15" i="2"/>
  <c r="H15" i="2"/>
  <c r="E16" i="2"/>
  <c r="F16" i="2"/>
  <c r="I16" i="2" s="1"/>
  <c r="G16" i="2"/>
  <c r="H16" i="2"/>
  <c r="F14" i="2"/>
  <c r="I14" i="2" s="1"/>
  <c r="G14" i="2"/>
  <c r="H14" i="2"/>
  <c r="E14" i="2"/>
  <c r="F11" i="2"/>
  <c r="I11" i="2" s="1"/>
  <c r="G11" i="2"/>
  <c r="H11" i="2"/>
  <c r="F12" i="2"/>
  <c r="I12" i="2" s="1"/>
  <c r="G12" i="2"/>
  <c r="H12" i="2"/>
  <c r="F13" i="2"/>
  <c r="I13" i="2" s="1"/>
  <c r="G13" i="2"/>
  <c r="H13" i="2"/>
  <c r="E12" i="2"/>
  <c r="E13" i="2"/>
  <c r="E11" i="2" l="1"/>
  <c r="E3" i="2"/>
  <c r="F3" i="2"/>
  <c r="I3" i="2" s="1"/>
  <c r="G3" i="2"/>
  <c r="H3" i="2"/>
  <c r="E4" i="2"/>
  <c r="F4" i="2"/>
  <c r="I4" i="2" s="1"/>
  <c r="G4" i="2"/>
  <c r="H4" i="2"/>
  <c r="E5" i="2"/>
  <c r="F5" i="2"/>
  <c r="I5" i="2" s="1"/>
  <c r="G5" i="2"/>
  <c r="H5" i="2"/>
  <c r="E6" i="2"/>
  <c r="F6" i="2"/>
  <c r="I6" i="2" s="1"/>
  <c r="G6" i="2"/>
  <c r="H6" i="2"/>
  <c r="E7" i="2"/>
  <c r="F7" i="2"/>
  <c r="I7" i="2" s="1"/>
  <c r="G7" i="2"/>
  <c r="H7" i="2"/>
  <c r="E8" i="2"/>
  <c r="F8" i="2"/>
  <c r="I8" i="2" s="1"/>
  <c r="G8" i="2"/>
  <c r="H8" i="2"/>
  <c r="E9" i="2"/>
  <c r="F9" i="2"/>
  <c r="I9" i="2" s="1"/>
  <c r="G9" i="2"/>
  <c r="H9" i="2"/>
  <c r="E10" i="2"/>
  <c r="F10" i="2"/>
  <c r="I10" i="2" s="1"/>
  <c r="G10" i="2"/>
  <c r="H10" i="2"/>
  <c r="F2" i="2"/>
  <c r="I2" i="2" s="1"/>
  <c r="G2" i="2"/>
  <c r="H2" i="2"/>
  <c r="E2" i="2"/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</calcChain>
</file>

<file path=xl/sharedStrings.xml><?xml version="1.0" encoding="utf-8"?>
<sst xmlns="http://purl.oclc.org/ooxml/spreadsheetml/main" count="634" uniqueCount="107">
  <si>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</si>
  <si>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</si>
  <si>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</si>
  <si>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</si>
  <si>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</si>
  <si>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</si>
  <si>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</si>
  <si>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</si>
  <si>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</si>
  <si>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</si>
  <si>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</si>
  <si>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</si>
  <si>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</si>
  <si>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</si>
  <si>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</si>
  <si>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</si>
  <si>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</si>
  <si>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</si>
  <si>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</si>
  <si>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</si>
  <si>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</si>
  <si>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</si>
  <si>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</si>
  <si>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</si>
  <si>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</si>
  <si>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</si>
  <si>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</si>
  <si>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</si>
  <si>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</si>
  <si>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</si>
  <si>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</si>
  <si>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</si>
  <si>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</si>
  <si>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</si>
  <si>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</si>
  <si>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</si>
  <si>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</si>
  <si>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</si>
  <si>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</si>
  <si>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</si>
  <si>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</si>
  <si>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</si>
  <si>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</si>
  <si>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10,0000</t>
  </si>
  <si>
    <t>1,000,000</t>
  </si>
  <si>
    <t>1,000</t>
  </si>
  <si>
    <t>ed5e4944</t>
  </si>
  <si>
    <t>7cbd0b99</t>
  </si>
  <si>
    <t>83a66399</t>
  </si>
  <si>
    <t>1be6cf19</t>
  </si>
  <si>
    <t>d73efd1c</t>
  </si>
  <si>
    <t>a756a7b1</t>
  </si>
  <si>
    <t>b2857f8a</t>
  </si>
  <si>
    <t>eb9aa041</t>
  </si>
  <si>
    <t>6fc92b4e</t>
  </si>
  <si>
    <t>a472d570</t>
  </si>
  <si>
    <t>2e81f7f3</t>
  </si>
  <si>
    <t>9f8c17ed</t>
  </si>
  <si>
    <t>c84f5bb2</t>
  </si>
  <si>
    <t>62f2fbbd</t>
  </si>
  <si>
    <t>50349e31</t>
  </si>
  <si>
    <t>c02b36ce</t>
  </si>
  <si>
    <t>742d0ff6</t>
  </si>
  <si>
    <t>474541b9</t>
  </si>
  <si>
    <t>ee8db2dc</t>
  </si>
  <si>
    <t>0583cef0</t>
  </si>
  <si>
    <t>63e56a56</t>
  </si>
  <si>
    <t>901d78ea</t>
  </si>
  <si>
    <t>f19a3f12</t>
  </si>
  <si>
    <t>c9a0f971</t>
  </si>
  <si>
    <t>aa6e9160</t>
  </si>
  <si>
    <t>b699eef2</t>
  </si>
  <si>
    <t>100,000</t>
  </si>
  <si>
    <t>1f796db5</t>
  </si>
  <si>
    <t>9462a100</t>
  </si>
  <si>
    <t>833b6b1c</t>
  </si>
  <si>
    <t>92e0799c</t>
  </si>
  <si>
    <t>791cc7c5</t>
  </si>
  <si>
    <t>fa671778</t>
  </si>
  <si>
    <t>270e0db2</t>
  </si>
  <si>
    <t>39da2a7c</t>
  </si>
  <si>
    <t>7d5b0253</t>
  </si>
  <si>
    <t>Query Time per Key</t>
  </si>
  <si>
    <t>Number of Keys</t>
  </si>
  <si>
    <t>MSE</t>
  </si>
  <si>
    <t>FCN</t>
  </si>
  <si>
    <t>Staged</t>
  </si>
  <si>
    <t>EXP 2: Error in FCN and Recursive Model</t>
  </si>
  <si>
    <t>EXP 3: Construction Time</t>
  </si>
  <si>
    <t>Construction Time</t>
  </si>
  <si>
    <t>Name</t>
  </si>
  <si>
    <t>Build Time</t>
  </si>
  <si>
    <t>Memory Size</t>
  </si>
  <si>
    <t>Staged Model 1</t>
  </si>
  <si>
    <t>Staged Model 2</t>
  </si>
  <si>
    <t>Staged Model 3</t>
  </si>
  <si>
    <t>Staged Model 4</t>
  </si>
  <si>
    <t>Staged Model 5</t>
  </si>
  <si>
    <t>Staged Model 6</t>
  </si>
  <si>
    <t>Staged Model 7</t>
  </si>
  <si>
    <t>Staged Model 8</t>
  </si>
  <si>
    <t>Staged Model 9</t>
  </si>
  <si>
    <t>Staged Model 10</t>
  </si>
  <si>
    <t>Error</t>
  </si>
  <si>
    <t>Evaluation time (s)</t>
  </si>
  <si>
    <t>Average Query Time (ms)</t>
  </si>
  <si>
    <t>Model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</si>
</sst>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/>
    <xf numFmtId="0" fontId="0" fillId="0" borderId="0" xfId="0" applyAlignment="1">
      <alignment horizontal="right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1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exp1_details!$J$2:$J$28</c:f>
              <c:numCache>
                <c:formatCode>General</c:formatCode>
                <c:ptCount val="27"/>
                <c:pt idx="0">
                  <c:v>9724.5078125</c:v>
                </c:pt>
                <c:pt idx="1">
                  <c:v>17602.921875</c:v>
                </c:pt>
                <c:pt idx="2">
                  <c:v>75.2109375</c:v>
                </c:pt>
                <c:pt idx="3">
                  <c:v>12504.0078125</c:v>
                </c:pt>
                <c:pt idx="4">
                  <c:v>62.609375</c:v>
                </c:pt>
                <c:pt idx="5">
                  <c:v>23008.8515625</c:v>
                </c:pt>
                <c:pt idx="6">
                  <c:v>14588.2265625</c:v>
                </c:pt>
                <c:pt idx="7">
                  <c:v>20345.578125</c:v>
                </c:pt>
                <c:pt idx="8">
                  <c:v>78.9453125</c:v>
                </c:pt>
                <c:pt idx="9">
                  <c:v>12692.6171875</c:v>
                </c:pt>
                <c:pt idx="10">
                  <c:v>28943.4375</c:v>
                </c:pt>
                <c:pt idx="11">
                  <c:v>38952.2578125</c:v>
                </c:pt>
                <c:pt idx="12">
                  <c:v>45.6484375</c:v>
                </c:pt>
                <c:pt idx="13">
                  <c:v>19399.03125</c:v>
                </c:pt>
                <c:pt idx="14">
                  <c:v>76.8046875</c:v>
                </c:pt>
                <c:pt idx="15">
                  <c:v>47.7890625</c:v>
                </c:pt>
                <c:pt idx="16">
                  <c:v>20259.15625</c:v>
                </c:pt>
                <c:pt idx="17">
                  <c:v>78.9453125</c:v>
                </c:pt>
                <c:pt idx="18">
                  <c:v>44.0546875</c:v>
                </c:pt>
                <c:pt idx="19">
                  <c:v>26775.906299999999</c:v>
                </c:pt>
                <c:pt idx="20">
                  <c:v>75.2109375</c:v>
                </c:pt>
                <c:pt idx="21">
                  <c:v>15077.320299999999</c:v>
                </c:pt>
                <c:pt idx="22">
                  <c:v>18625.031299999999</c:v>
                </c:pt>
                <c:pt idx="23">
                  <c:v>23218.710899999998</c:v>
                </c:pt>
                <c:pt idx="24">
                  <c:v>14599.992200000001</c:v>
                </c:pt>
                <c:pt idx="25">
                  <c:v>20699.984400000001</c:v>
                </c:pt>
                <c:pt idx="26">
                  <c:v>24196.179700000001</c:v>
                </c:pt>
              </c:numCache>
            </c:numRef>
          </c:xVal>
          <c:yVal>
            <c:numRef>
              <c:f>exp1_details!$I$2:$I$28</c:f>
              <c:numCache>
                <c:formatCode>General</c:formatCode>
                <c:ptCount val="27"/>
                <c:pt idx="0">
                  <c:v>2.5684999999999998</c:v>
                </c:pt>
                <c:pt idx="1">
                  <c:v>2.9184999999999999</c:v>
                </c:pt>
                <c:pt idx="2">
                  <c:v>271.12150000000003</c:v>
                </c:pt>
                <c:pt idx="3">
                  <c:v>1.0189999999999999</c:v>
                </c:pt>
                <c:pt idx="4">
                  <c:v>340943.16899999999</c:v>
                </c:pt>
                <c:pt idx="5">
                  <c:v>14.720499999999999</c:v>
                </c:pt>
                <c:pt idx="6">
                  <c:v>0.93799999999999994</c:v>
                </c:pt>
                <c:pt idx="7">
                  <c:v>0.55649999999999999</c:v>
                </c:pt>
                <c:pt idx="8">
                  <c:v>340943.16899999999</c:v>
                </c:pt>
                <c:pt idx="9">
                  <c:v>1169.819</c:v>
                </c:pt>
                <c:pt idx="10">
                  <c:v>0.20349999999999999</c:v>
                </c:pt>
                <c:pt idx="11">
                  <c:v>20.288499999999999</c:v>
                </c:pt>
                <c:pt idx="12">
                  <c:v>339737.11800000002</c:v>
                </c:pt>
                <c:pt idx="13">
                  <c:v>12.672499999999999</c:v>
                </c:pt>
                <c:pt idx="14">
                  <c:v>136.75550000000001</c:v>
                </c:pt>
                <c:pt idx="15">
                  <c:v>339737.11800000002</c:v>
                </c:pt>
                <c:pt idx="16">
                  <c:v>0.54449999999999998</c:v>
                </c:pt>
                <c:pt idx="17">
                  <c:v>85179.748000000007</c:v>
                </c:pt>
                <c:pt idx="18">
                  <c:v>789.17349999999999</c:v>
                </c:pt>
                <c:pt idx="19">
                  <c:v>0.28050000000000003</c:v>
                </c:pt>
                <c:pt idx="20">
                  <c:v>299.32499999999999</c:v>
                </c:pt>
                <c:pt idx="21">
                  <c:v>0.45100000000000001</c:v>
                </c:pt>
                <c:pt idx="22">
                  <c:v>1.1220000000000001</c:v>
                </c:pt>
                <c:pt idx="23">
                  <c:v>1.5295000000000001</c:v>
                </c:pt>
                <c:pt idx="24">
                  <c:v>0.73799999999999999</c:v>
                </c:pt>
                <c:pt idx="25">
                  <c:v>55.892000000000003</c:v>
                </c:pt>
                <c:pt idx="26">
                  <c:v>2.1459999999999999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1A4A-A202-D07EAACD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58207"/>
        <c:axId val="1714127247"/>
      </c:scatterChart>
      <c:valAx>
        <c:axId val="17140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27247"/>
        <c:crosses val="autoZero"/>
        <c:crossBetween val="midCat"/>
      </c:valAx>
      <c:valAx>
        <c:axId val="1714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0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%"/>
          <a:lumOff val="85%"/>
        </a:schemeClr>
      </a:solidFill>
      <a:beve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584200</xdr:colOff>
      <xdr:row>12</xdr:row>
      <xdr:rowOff>139700</xdr:rowOff>
    </xdr:from>
    <xdr:to>
      <xdr:col>17</xdr:col>
      <xdr:colOff>203200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9BA8F4-F01D-5547-9152-B547BB98B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G15" sqref="G15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1" t="s">
        <v>0</v>
      </c>
      <c r="B1" s="11" t="s">
        <v>17</v>
      </c>
      <c r="C1" s="12" t="s">
        <v>19</v>
      </c>
      <c r="D1" s="12" t="s">
        <v>21</v>
      </c>
      <c r="E1" s="12" t="s">
        <v>27</v>
      </c>
      <c r="F1" s="11" t="s">
        <v>4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34</v>
      </c>
    </row>
    <row r="2" spans="1:11" x14ac:dyDescent="0.2">
      <c r="A2" s="34">
        <v>1</v>
      </c>
      <c r="B2" s="34" t="s">
        <v>18</v>
      </c>
      <c r="C2" s="5" t="s">
        <v>20</v>
      </c>
      <c r="D2" s="5" t="s">
        <v>28</v>
      </c>
      <c r="E2" s="5" t="s">
        <v>29</v>
      </c>
      <c r="F2" s="33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33"/>
      <c r="B3" s="35"/>
      <c r="C3" s="5" t="s">
        <v>20</v>
      </c>
      <c r="D3" s="5" t="s">
        <v>28</v>
      </c>
      <c r="E3" s="5" t="s">
        <v>30</v>
      </c>
      <c r="F3" s="33"/>
      <c r="G3">
        <v>815.81139799999801</v>
      </c>
      <c r="H3">
        <v>1.9789654999985899</v>
      </c>
      <c r="I3">
        <v>2.9184999999999999</v>
      </c>
      <c r="J3">
        <v>17602.921875</v>
      </c>
      <c r="K3" s="10">
        <f>AVERAGE(I21,I12,I3)</f>
        <v>1.1341666666666665</v>
      </c>
    </row>
    <row r="4" spans="1:11" x14ac:dyDescent="0.2">
      <c r="A4" s="33"/>
      <c r="B4" s="35"/>
      <c r="C4" s="5" t="s">
        <v>20</v>
      </c>
      <c r="D4" s="5" t="s">
        <v>28</v>
      </c>
      <c r="E4" s="5" t="s">
        <v>31</v>
      </c>
      <c r="F4" s="33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33"/>
      <c r="B5" s="35"/>
      <c r="C5" s="5" t="s">
        <v>20</v>
      </c>
      <c r="D5" s="5" t="s">
        <v>32</v>
      </c>
      <c r="E5" s="5" t="s">
        <v>29</v>
      </c>
      <c r="F5" s="33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33"/>
      <c r="B6" s="35"/>
      <c r="C6" s="5" t="s">
        <v>20</v>
      </c>
      <c r="D6" s="5" t="s">
        <v>32</v>
      </c>
      <c r="E6" s="5" t="s">
        <v>30</v>
      </c>
      <c r="F6" s="33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33"/>
      <c r="B7" s="35"/>
      <c r="C7" s="5" t="s">
        <v>20</v>
      </c>
      <c r="D7" s="5" t="s">
        <v>32</v>
      </c>
      <c r="E7" s="5" t="s">
        <v>31</v>
      </c>
      <c r="F7" s="33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33"/>
      <c r="B8" s="35"/>
      <c r="C8" s="5" t="s">
        <v>20</v>
      </c>
      <c r="D8" s="5" t="s">
        <v>33</v>
      </c>
      <c r="E8" s="5" t="s">
        <v>29</v>
      </c>
      <c r="F8" s="33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33"/>
      <c r="B9" s="35"/>
      <c r="C9" s="5" t="s">
        <v>20</v>
      </c>
      <c r="D9" s="5" t="s">
        <v>33</v>
      </c>
      <c r="E9" s="5" t="s">
        <v>30</v>
      </c>
      <c r="F9" s="33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33"/>
      <c r="B10" s="35"/>
      <c r="C10" s="5" t="s">
        <v>20</v>
      </c>
      <c r="D10" s="5" t="s">
        <v>33</v>
      </c>
      <c r="E10" s="5" t="s">
        <v>31</v>
      </c>
      <c r="F10" s="33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33"/>
      <c r="B11" s="35"/>
      <c r="C11" s="5" t="s">
        <v>20</v>
      </c>
      <c r="D11" s="5" t="s">
        <v>28</v>
      </c>
      <c r="E11" s="5" t="s">
        <v>29</v>
      </c>
      <c r="F11" s="33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33"/>
      <c r="B12" s="35"/>
      <c r="C12" s="5" t="s">
        <v>20</v>
      </c>
      <c r="D12" s="5" t="s">
        <v>28</v>
      </c>
      <c r="E12" s="5" t="s">
        <v>30</v>
      </c>
      <c r="F12" s="33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33"/>
      <c r="B13" s="35"/>
      <c r="C13" s="5" t="s">
        <v>20</v>
      </c>
      <c r="D13" s="5" t="s">
        <v>28</v>
      </c>
      <c r="E13" s="5" t="s">
        <v>31</v>
      </c>
      <c r="F13" s="33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33"/>
      <c r="B14" s="35"/>
      <c r="C14" s="5" t="s">
        <v>20</v>
      </c>
      <c r="D14" s="5" t="s">
        <v>32</v>
      </c>
      <c r="E14" s="5" t="s">
        <v>29</v>
      </c>
      <c r="F14" s="33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33"/>
      <c r="B15" s="35"/>
      <c r="C15" s="5" t="s">
        <v>20</v>
      </c>
      <c r="D15" s="5" t="s">
        <v>32</v>
      </c>
      <c r="E15" s="5" t="s">
        <v>30</v>
      </c>
      <c r="F15" s="33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33"/>
      <c r="B16" s="35"/>
      <c r="C16" s="5" t="s">
        <v>20</v>
      </c>
      <c r="D16" s="5" t="s">
        <v>32</v>
      </c>
      <c r="E16" s="5" t="s">
        <v>31</v>
      </c>
      <c r="F16" s="33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33"/>
      <c r="B17" s="35"/>
      <c r="C17" s="5" t="s">
        <v>20</v>
      </c>
      <c r="D17" s="5" t="s">
        <v>33</v>
      </c>
      <c r="E17" s="5" t="s">
        <v>29</v>
      </c>
      <c r="F17" s="33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33"/>
      <c r="B18" s="35"/>
      <c r="C18" s="5" t="s">
        <v>20</v>
      </c>
      <c r="D18" s="5" t="s">
        <v>33</v>
      </c>
      <c r="E18" s="5" t="s">
        <v>30</v>
      </c>
      <c r="F18" s="33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33"/>
      <c r="B19" s="35"/>
      <c r="C19" s="5" t="s">
        <v>20</v>
      </c>
      <c r="D19" s="5" t="s">
        <v>33</v>
      </c>
      <c r="E19" s="5" t="s">
        <v>31</v>
      </c>
      <c r="F19" s="33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33"/>
      <c r="B20" s="35"/>
      <c r="C20" s="5" t="s">
        <v>20</v>
      </c>
      <c r="D20" s="5" t="s">
        <v>28</v>
      </c>
      <c r="E20" s="5" t="s">
        <v>29</v>
      </c>
      <c r="F20" s="33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33"/>
      <c r="B21" s="35"/>
      <c r="C21" s="5" t="s">
        <v>20</v>
      </c>
      <c r="D21" s="5" t="s">
        <v>28</v>
      </c>
      <c r="E21" s="5" t="s">
        <v>30</v>
      </c>
      <c r="F21" s="33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33"/>
      <c r="B22" s="35"/>
      <c r="C22" s="5" t="s">
        <v>20</v>
      </c>
      <c r="D22" s="5" t="s">
        <v>28</v>
      </c>
      <c r="E22" s="5" t="s">
        <v>31</v>
      </c>
      <c r="F22" s="33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33"/>
      <c r="B23" s="35"/>
      <c r="C23" s="5" t="s">
        <v>20</v>
      </c>
      <c r="D23" s="5" t="s">
        <v>32</v>
      </c>
      <c r="E23" s="5" t="s">
        <v>29</v>
      </c>
      <c r="F23" s="33"/>
      <c r="G23">
        <v>715.97740299999998</v>
      </c>
      <c r="H23">
        <v>1.8668384</v>
      </c>
      <c r="I23">
        <v>0.45100000000000001</v>
      </c>
      <c r="J23">
        <v>15077.320299999999</v>
      </c>
      <c r="K23" s="8"/>
    </row>
    <row r="24" spans="1:11" x14ac:dyDescent="0.2">
      <c r="A24" s="33"/>
      <c r="B24" s="35"/>
      <c r="C24" s="5" t="s">
        <v>20</v>
      </c>
      <c r="D24" s="5" t="s">
        <v>32</v>
      </c>
      <c r="E24" s="5" t="s">
        <v>30</v>
      </c>
      <c r="F24" s="33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33"/>
      <c r="B25" s="35"/>
      <c r="C25" s="5" t="s">
        <v>20</v>
      </c>
      <c r="D25" s="5" t="s">
        <v>32</v>
      </c>
      <c r="E25" s="5" t="s">
        <v>31</v>
      </c>
      <c r="F25" s="33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33"/>
      <c r="B26" s="35"/>
      <c r="C26" s="5" t="s">
        <v>20</v>
      </c>
      <c r="D26" s="5" t="s">
        <v>33</v>
      </c>
      <c r="E26" s="5" t="s">
        <v>29</v>
      </c>
      <c r="F26" s="33"/>
      <c r="G26">
        <v>703.07148900000004</v>
      </c>
      <c r="H26">
        <v>1.8284057</v>
      </c>
      <c r="I26">
        <v>0.73799999999999999</v>
      </c>
      <c r="J26">
        <v>14599.992200000001</v>
      </c>
      <c r="K26" s="9"/>
    </row>
    <row r="27" spans="1:11" x14ac:dyDescent="0.2">
      <c r="A27" s="33"/>
      <c r="B27" s="35"/>
      <c r="C27" s="5" t="s">
        <v>20</v>
      </c>
      <c r="D27" s="5" t="s">
        <v>33</v>
      </c>
      <c r="E27" s="5" t="s">
        <v>30</v>
      </c>
      <c r="F27" s="33"/>
      <c r="G27">
        <v>842.20895099999996</v>
      </c>
      <c r="H27">
        <v>1.7698969</v>
      </c>
      <c r="I27">
        <v>55.892000000000003</v>
      </c>
      <c r="J27">
        <v>20699.984400000001</v>
      </c>
      <c r="K27" s="9"/>
    </row>
    <row r="28" spans="1:11" x14ac:dyDescent="0.2">
      <c r="A28" s="33"/>
      <c r="B28" s="35"/>
      <c r="C28" s="5" t="s">
        <v>20</v>
      </c>
      <c r="D28" s="5" t="s">
        <v>33</v>
      </c>
      <c r="E28" s="5" t="s">
        <v>31</v>
      </c>
      <c r="F28" s="33"/>
      <c r="G28">
        <v>913.27307399999995</v>
      </c>
      <c r="H28">
        <v>1.7558235</v>
      </c>
      <c r="I28">
        <v>2.1459999999999999</v>
      </c>
      <c r="J28">
        <v>24196.179700000001</v>
      </c>
      <c r="K28" s="9"/>
    </row>
    <row r="29" spans="1:11" x14ac:dyDescent="0.2">
      <c r="A29" s="33"/>
      <c r="B29" s="35"/>
      <c r="C29" s="5" t="s">
        <v>22</v>
      </c>
      <c r="D29" s="5" t="s">
        <v>37</v>
      </c>
      <c r="E29" s="5" t="s">
        <v>35</v>
      </c>
      <c r="F29" s="33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9">
        <f>AVERAGE(I29,I38,I47)</f>
        <v>21211.967664165368</v>
      </c>
    </row>
    <row r="30" spans="1:11" x14ac:dyDescent="0.2">
      <c r="A30" s="33"/>
      <c r="B30" s="35"/>
      <c r="C30" s="5" t="s">
        <v>22</v>
      </c>
      <c r="D30" s="5" t="s">
        <v>37</v>
      </c>
      <c r="E30" s="5" t="s">
        <v>36</v>
      </c>
      <c r="F30" s="33"/>
      <c r="G30">
        <v>0.49622699999599701</v>
      </c>
      <c r="H30">
        <v>3.9982259999960599</v>
      </c>
      <c r="I30">
        <v>21978.231115557701</v>
      </c>
      <c r="J30">
        <v>590.09375</v>
      </c>
      <c r="K30" s="9">
        <f t="shared" ref="K30:K37" si="1">AVERAGE(I30,I39,I48)</f>
        <v>20349.5064285976</v>
      </c>
    </row>
    <row r="31" spans="1:11" x14ac:dyDescent="0.2">
      <c r="A31" s="33"/>
      <c r="B31" s="35"/>
      <c r="C31" s="5" t="s">
        <v>22</v>
      </c>
      <c r="D31" s="5" t="s">
        <v>37</v>
      </c>
      <c r="E31" s="5" t="s">
        <v>38</v>
      </c>
      <c r="F31" s="33"/>
      <c r="G31">
        <v>0.57650300000386701</v>
      </c>
      <c r="H31">
        <v>4.0855548999970699</v>
      </c>
      <c r="I31">
        <v>18508.659829914901</v>
      </c>
      <c r="J31">
        <v>865.6953125</v>
      </c>
      <c r="K31" s="9">
        <f t="shared" si="1"/>
        <v>18376.324499016133</v>
      </c>
    </row>
    <row r="32" spans="1:11" x14ac:dyDescent="0.2">
      <c r="A32" s="33"/>
      <c r="B32" s="35"/>
      <c r="C32" s="5" t="s">
        <v>22</v>
      </c>
      <c r="D32" s="5" t="s">
        <v>39</v>
      </c>
      <c r="E32" s="5" t="s">
        <v>35</v>
      </c>
      <c r="F32" s="33"/>
      <c r="G32">
        <v>0.46265810000477298</v>
      </c>
      <c r="H32">
        <v>4.0936322000052296</v>
      </c>
      <c r="I32">
        <v>21546.205102551201</v>
      </c>
      <c r="J32">
        <v>306.2109375</v>
      </c>
      <c r="K32" s="9">
        <f t="shared" si="1"/>
        <v>20242.800581957603</v>
      </c>
    </row>
    <row r="33" spans="1:11" x14ac:dyDescent="0.2">
      <c r="A33" s="33"/>
      <c r="B33" s="35"/>
      <c r="C33" s="5" t="s">
        <v>22</v>
      </c>
      <c r="D33" s="5" t="s">
        <v>39</v>
      </c>
      <c r="E33" s="5" t="s">
        <v>36</v>
      </c>
      <c r="F33" s="33"/>
      <c r="G33">
        <v>0.95725110000057601</v>
      </c>
      <c r="H33">
        <v>4.0572237000014804</v>
      </c>
      <c r="I33">
        <v>20336.4917458729</v>
      </c>
      <c r="J33">
        <v>570.359375</v>
      </c>
      <c r="K33" s="9">
        <f t="shared" si="1"/>
        <v>19328.456879389665</v>
      </c>
    </row>
    <row r="34" spans="1:11" x14ac:dyDescent="0.2">
      <c r="A34" s="33"/>
      <c r="B34" s="35"/>
      <c r="C34" s="5" t="s">
        <v>22</v>
      </c>
      <c r="D34" s="5" t="s">
        <v>39</v>
      </c>
      <c r="E34" s="5" t="s">
        <v>38</v>
      </c>
      <c r="F34" s="33"/>
      <c r="G34">
        <v>1.1006100999948101</v>
      </c>
      <c r="H34">
        <v>4.7568919999903301</v>
      </c>
      <c r="I34">
        <v>17857.8759379689</v>
      </c>
      <c r="J34">
        <v>828.734375</v>
      </c>
      <c r="K34" s="13">
        <f t="shared" si="1"/>
        <v>17395.746546189734</v>
      </c>
    </row>
    <row r="35" spans="1:11" x14ac:dyDescent="0.2">
      <c r="A35" s="33"/>
      <c r="B35" s="35"/>
      <c r="C35" s="5" t="s">
        <v>22</v>
      </c>
      <c r="D35" s="5" t="s">
        <v>40</v>
      </c>
      <c r="E35" s="5" t="s">
        <v>35</v>
      </c>
      <c r="F35" s="33"/>
      <c r="G35">
        <v>0.82399119999899995</v>
      </c>
      <c r="H35">
        <v>6.8458769999997404</v>
      </c>
      <c r="I35">
        <v>26059.659329664799</v>
      </c>
      <c r="J35">
        <v>313</v>
      </c>
      <c r="K35" s="9">
        <f t="shared" si="1"/>
        <v>24123.058681757535</v>
      </c>
    </row>
    <row r="36" spans="1:11" x14ac:dyDescent="0.2">
      <c r="A36" s="33"/>
      <c r="B36" s="35"/>
      <c r="C36" s="5" t="s">
        <v>22</v>
      </c>
      <c r="D36" s="5" t="s">
        <v>40</v>
      </c>
      <c r="E36" s="5" t="s">
        <v>36</v>
      </c>
      <c r="F36" s="33"/>
      <c r="G36">
        <v>0.61950169999909099</v>
      </c>
      <c r="H36">
        <v>5.5000666999985697</v>
      </c>
      <c r="I36">
        <v>25245.8374187093</v>
      </c>
      <c r="J36">
        <v>571.6796875</v>
      </c>
      <c r="K36" s="9">
        <f t="shared" si="1"/>
        <v>23547.964973286598</v>
      </c>
    </row>
    <row r="37" spans="1:11" x14ac:dyDescent="0.2">
      <c r="A37" s="33"/>
      <c r="B37" s="35"/>
      <c r="C37" s="5" t="s">
        <v>22</v>
      </c>
      <c r="D37" s="5" t="s">
        <v>40</v>
      </c>
      <c r="E37" s="5" t="s">
        <v>38</v>
      </c>
      <c r="F37" s="33"/>
      <c r="G37">
        <v>0.54351080000924401</v>
      </c>
      <c r="H37">
        <v>4.0559398000041202</v>
      </c>
      <c r="I37">
        <v>20846.0155077538</v>
      </c>
      <c r="J37">
        <v>824.5859375</v>
      </c>
      <c r="K37" s="9">
        <f t="shared" si="1"/>
        <v>19867.0171846923</v>
      </c>
    </row>
    <row r="38" spans="1:11" x14ac:dyDescent="0.2">
      <c r="A38" s="33"/>
      <c r="B38" s="35"/>
      <c r="C38" s="5" t="s">
        <v>22</v>
      </c>
      <c r="D38" s="5" t="s">
        <v>37</v>
      </c>
      <c r="E38" s="5" t="s">
        <v>35</v>
      </c>
      <c r="F38" s="33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9"/>
    </row>
    <row r="39" spans="1:11" x14ac:dyDescent="0.2">
      <c r="A39" s="33"/>
      <c r="B39" s="35"/>
      <c r="C39" s="5" t="s">
        <v>22</v>
      </c>
      <c r="D39" s="5" t="s">
        <v>37</v>
      </c>
      <c r="E39" s="5" t="s">
        <v>36</v>
      </c>
      <c r="F39" s="33"/>
      <c r="G39">
        <v>0.48594689999299501</v>
      </c>
      <c r="H39">
        <v>4.0539817000098903</v>
      </c>
      <c r="I39">
        <v>18989.940470235098</v>
      </c>
      <c r="J39">
        <v>590.09375</v>
      </c>
      <c r="K39" s="9"/>
    </row>
    <row r="40" spans="1:11" x14ac:dyDescent="0.2">
      <c r="A40" s="33"/>
      <c r="B40" s="35"/>
      <c r="C40" s="5" t="s">
        <v>22</v>
      </c>
      <c r="D40" s="5" t="s">
        <v>37</v>
      </c>
      <c r="E40" s="5" t="s">
        <v>38</v>
      </c>
      <c r="F40" s="33"/>
      <c r="G40">
        <v>0.56573300001036797</v>
      </c>
      <c r="H40">
        <v>4.0526411000028002</v>
      </c>
      <c r="I40">
        <v>17767.534267133498</v>
      </c>
      <c r="J40">
        <v>865.6953125</v>
      </c>
      <c r="K40" s="9"/>
    </row>
    <row r="41" spans="1:11" x14ac:dyDescent="0.2">
      <c r="A41" s="33"/>
      <c r="B41" s="35"/>
      <c r="C41" s="5" t="s">
        <v>22</v>
      </c>
      <c r="D41" s="5" t="s">
        <v>39</v>
      </c>
      <c r="E41" s="5" t="s">
        <v>35</v>
      </c>
      <c r="F41" s="33"/>
      <c r="G41">
        <v>0.43069809999724301</v>
      </c>
      <c r="H41">
        <v>4.0209343000024003</v>
      </c>
      <c r="I41">
        <v>18664.2866433216</v>
      </c>
      <c r="J41">
        <v>306.2109375</v>
      </c>
      <c r="K41" s="9"/>
    </row>
    <row r="42" spans="1:11" x14ac:dyDescent="0.2">
      <c r="A42" s="33"/>
      <c r="B42" s="35"/>
      <c r="C42" s="5" t="s">
        <v>22</v>
      </c>
      <c r="D42" s="5" t="s">
        <v>39</v>
      </c>
      <c r="E42" s="5" t="s">
        <v>36</v>
      </c>
      <c r="F42" s="33"/>
      <c r="G42">
        <v>0.955388400005176</v>
      </c>
      <c r="H42">
        <v>4.0205966000066802</v>
      </c>
      <c r="I42">
        <v>17366.1845922961</v>
      </c>
      <c r="J42">
        <v>570.359375</v>
      </c>
      <c r="K42" s="9"/>
    </row>
    <row r="43" spans="1:11" x14ac:dyDescent="0.2">
      <c r="A43" s="33"/>
      <c r="B43" s="35"/>
      <c r="C43" s="5" t="s">
        <v>22</v>
      </c>
      <c r="D43" s="5" t="s">
        <v>39</v>
      </c>
      <c r="E43" s="5" t="s">
        <v>38</v>
      </c>
      <c r="F43" s="33"/>
      <c r="G43">
        <v>1.1025935000070599</v>
      </c>
      <c r="H43">
        <v>4.84054420000757</v>
      </c>
      <c r="I43">
        <v>16859.401200600299</v>
      </c>
      <c r="J43">
        <v>828.734375</v>
      </c>
      <c r="K43" s="9"/>
    </row>
    <row r="44" spans="1:11" x14ac:dyDescent="0.2">
      <c r="A44" s="33"/>
      <c r="B44" s="35"/>
      <c r="C44" s="5" t="s">
        <v>22</v>
      </c>
      <c r="D44" s="5" t="s">
        <v>40</v>
      </c>
      <c r="E44" s="5" t="s">
        <v>35</v>
      </c>
      <c r="F44" s="33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33"/>
      <c r="B45" s="35"/>
      <c r="C45" s="5" t="s">
        <v>22</v>
      </c>
      <c r="D45" s="5" t="s">
        <v>40</v>
      </c>
      <c r="E45" s="5" t="s">
        <v>36</v>
      </c>
      <c r="F45" s="33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33"/>
      <c r="B46" s="35"/>
      <c r="C46" s="5" t="s">
        <v>22</v>
      </c>
      <c r="D46" s="5" t="s">
        <v>40</v>
      </c>
      <c r="E46" s="5" t="s">
        <v>38</v>
      </c>
      <c r="F46" s="33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33"/>
      <c r="B47" s="35"/>
      <c r="C47" s="5" t="s">
        <v>22</v>
      </c>
      <c r="D47" s="5" t="s">
        <v>37</v>
      </c>
      <c r="E47" s="5" t="s">
        <v>35</v>
      </c>
      <c r="F47" s="33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33"/>
      <c r="B48" s="35"/>
      <c r="C48" s="5" t="s">
        <v>22</v>
      </c>
      <c r="D48" s="5" t="s">
        <v>37</v>
      </c>
      <c r="E48" s="5" t="s">
        <v>36</v>
      </c>
      <c r="F48" s="33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33"/>
      <c r="B49" s="35"/>
      <c r="C49" s="5" t="s">
        <v>22</v>
      </c>
      <c r="D49" s="5" t="s">
        <v>37</v>
      </c>
      <c r="E49" s="5" t="s">
        <v>38</v>
      </c>
      <c r="F49" s="33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33"/>
      <c r="B50" s="35"/>
      <c r="C50" s="5" t="s">
        <v>22</v>
      </c>
      <c r="D50" s="5" t="s">
        <v>39</v>
      </c>
      <c r="E50" s="5" t="s">
        <v>35</v>
      </c>
      <c r="F50" s="33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33"/>
      <c r="B51" s="35"/>
      <c r="C51" s="5" t="s">
        <v>22</v>
      </c>
      <c r="D51" s="5" t="s">
        <v>39</v>
      </c>
      <c r="E51" s="5" t="s">
        <v>36</v>
      </c>
      <c r="F51" s="33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33"/>
      <c r="B52" s="35"/>
      <c r="C52" s="5" t="s">
        <v>22</v>
      </c>
      <c r="D52" s="5" t="s">
        <v>39</v>
      </c>
      <c r="E52" s="5" t="s">
        <v>38</v>
      </c>
      <c r="F52" s="33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33"/>
      <c r="B53" s="35"/>
      <c r="C53" s="5" t="s">
        <v>22</v>
      </c>
      <c r="D53" s="5" t="s">
        <v>40</v>
      </c>
      <c r="E53" s="5" t="s">
        <v>35</v>
      </c>
      <c r="F53" s="33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33"/>
      <c r="B54" s="35"/>
      <c r="C54" s="5" t="s">
        <v>22</v>
      </c>
      <c r="D54" s="5" t="s">
        <v>40</v>
      </c>
      <c r="E54" s="5" t="s">
        <v>36</v>
      </c>
      <c r="F54" s="33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33"/>
      <c r="B55" s="35"/>
      <c r="C55" s="5" t="s">
        <v>22</v>
      </c>
      <c r="D55" s="5" t="s">
        <v>40</v>
      </c>
      <c r="E55" s="5" t="s">
        <v>38</v>
      </c>
      <c r="F55" s="33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33"/>
      <c r="B56" s="35"/>
      <c r="C56" s="7" t="s">
        <v>22</v>
      </c>
      <c r="D56" s="7" t="s">
        <v>37</v>
      </c>
      <c r="E56" s="7" t="s">
        <v>30</v>
      </c>
      <c r="F56" s="33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33"/>
      <c r="B57" s="35"/>
      <c r="C57" s="7" t="s">
        <v>22</v>
      </c>
      <c r="D57" s="7" t="s">
        <v>28</v>
      </c>
      <c r="E57" s="7" t="s">
        <v>30</v>
      </c>
      <c r="F57" s="33"/>
      <c r="G57">
        <v>341.664933100008</v>
      </c>
      <c r="H57">
        <v>3.51044120000733</v>
      </c>
      <c r="I57">
        <v>20047.809404702301</v>
      </c>
      <c r="J57">
        <v>6906.3046875</v>
      </c>
      <c r="K57" s="8">
        <f t="shared" ref="K57:K61" si="2">AVERAGE(I57,I63,I69)</f>
        <v>6975.8630981839087</v>
      </c>
    </row>
    <row r="58" spans="1:11" x14ac:dyDescent="0.2">
      <c r="A58" s="33"/>
      <c r="B58" s="35"/>
      <c r="C58" s="7" t="s">
        <v>20</v>
      </c>
      <c r="D58" s="7" t="s">
        <v>28</v>
      </c>
      <c r="E58" s="7" t="s">
        <v>36</v>
      </c>
      <c r="F58" s="33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33"/>
      <c r="B59" s="35"/>
      <c r="C59" s="7" t="s">
        <v>20</v>
      </c>
      <c r="D59" s="7" t="s">
        <v>37</v>
      </c>
      <c r="E59" s="7" t="s">
        <v>36</v>
      </c>
      <c r="F59" s="33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33"/>
      <c r="B60" s="35"/>
      <c r="C60" s="7" t="s">
        <v>22</v>
      </c>
      <c r="D60" s="7" t="s">
        <v>28</v>
      </c>
      <c r="E60" s="7" t="s">
        <v>36</v>
      </c>
      <c r="F60" s="33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33"/>
      <c r="B61" s="35"/>
      <c r="C61" s="7" t="s">
        <v>20</v>
      </c>
      <c r="D61" s="7" t="s">
        <v>37</v>
      </c>
      <c r="E61" s="7" t="s">
        <v>30</v>
      </c>
      <c r="F61" s="33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33"/>
      <c r="B62" s="35"/>
      <c r="C62" s="7" t="s">
        <v>22</v>
      </c>
      <c r="D62" s="7" t="s">
        <v>37</v>
      </c>
      <c r="E62" s="7" t="s">
        <v>30</v>
      </c>
      <c r="F62" s="33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33"/>
      <c r="B63" s="35"/>
      <c r="C63" s="7" t="s">
        <v>22</v>
      </c>
      <c r="D63" s="7" t="s">
        <v>28</v>
      </c>
      <c r="E63" s="7" t="s">
        <v>30</v>
      </c>
      <c r="F63" s="33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33"/>
      <c r="B64" s="35"/>
      <c r="C64" s="7" t="s">
        <v>20</v>
      </c>
      <c r="D64" s="7" t="s">
        <v>28</v>
      </c>
      <c r="E64" s="7" t="s">
        <v>36</v>
      </c>
      <c r="F64" s="33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33"/>
      <c r="B65" s="35"/>
      <c r="C65" s="7" t="s">
        <v>20</v>
      </c>
      <c r="D65" s="7" t="s">
        <v>37</v>
      </c>
      <c r="E65" s="7" t="s">
        <v>36</v>
      </c>
      <c r="F65" s="33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33"/>
      <c r="B66" s="35"/>
      <c r="C66" s="7" t="s">
        <v>22</v>
      </c>
      <c r="D66" s="7" t="s">
        <v>28</v>
      </c>
      <c r="E66" s="7" t="s">
        <v>36</v>
      </c>
      <c r="F66" s="33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33"/>
      <c r="B67" s="35"/>
      <c r="C67" s="7" t="s">
        <v>20</v>
      </c>
      <c r="D67" s="7" t="s">
        <v>37</v>
      </c>
      <c r="E67" s="7" t="s">
        <v>30</v>
      </c>
      <c r="F67" s="33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33"/>
      <c r="B68" s="35"/>
      <c r="C68" s="7" t="s">
        <v>22</v>
      </c>
      <c r="D68" s="7" t="s">
        <v>37</v>
      </c>
      <c r="E68" s="7" t="s">
        <v>30</v>
      </c>
      <c r="F68" s="33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33"/>
      <c r="B69" s="35"/>
      <c r="C69" s="7" t="s">
        <v>22</v>
      </c>
      <c r="D69" s="7" t="s">
        <v>28</v>
      </c>
      <c r="E69" s="7" t="s">
        <v>30</v>
      </c>
      <c r="F69" s="33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33"/>
      <c r="B70" s="35"/>
      <c r="C70" s="7" t="s">
        <v>20</v>
      </c>
      <c r="D70" s="7" t="s">
        <v>28</v>
      </c>
      <c r="E70" s="7" t="s">
        <v>36</v>
      </c>
      <c r="F70" s="33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33"/>
      <c r="B71" s="35"/>
      <c r="C71" s="7" t="s">
        <v>20</v>
      </c>
      <c r="D71" s="7" t="s">
        <v>37</v>
      </c>
      <c r="E71" s="7" t="s">
        <v>36</v>
      </c>
      <c r="F71" s="33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33"/>
      <c r="B72" s="35"/>
      <c r="C72" s="7" t="s">
        <v>22</v>
      </c>
      <c r="D72" s="7" t="s">
        <v>28</v>
      </c>
      <c r="E72" s="7" t="s">
        <v>36</v>
      </c>
      <c r="F72" s="33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33"/>
      <c r="B73" s="35"/>
      <c r="C73" s="7" t="s">
        <v>20</v>
      </c>
      <c r="D73" s="7" t="s">
        <v>37</v>
      </c>
      <c r="E73" s="7" t="s">
        <v>30</v>
      </c>
      <c r="F73" s="33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workbookViewId="0">
      <selection activeCell="D23" sqref="D23:F23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19" t="s">
        <v>41</v>
      </c>
      <c r="B1" s="11" t="s">
        <v>0</v>
      </c>
      <c r="C1" s="11" t="s">
        <v>17</v>
      </c>
      <c r="D1" s="12" t="s">
        <v>19</v>
      </c>
      <c r="E1" s="12" t="s">
        <v>21</v>
      </c>
      <c r="F1" s="12" t="s">
        <v>27</v>
      </c>
      <c r="G1" s="11" t="s">
        <v>23</v>
      </c>
      <c r="H1" s="11" t="s">
        <v>42</v>
      </c>
      <c r="I1" s="11" t="s">
        <v>25</v>
      </c>
      <c r="J1" s="18" t="s">
        <v>26</v>
      </c>
      <c r="K1" s="16"/>
      <c r="L1" s="15"/>
    </row>
    <row r="2" spans="1:12" x14ac:dyDescent="0.2">
      <c r="A2" s="3">
        <v>1</v>
      </c>
      <c r="B2" s="36">
        <v>1</v>
      </c>
      <c r="C2" s="36" t="s">
        <v>18</v>
      </c>
      <c r="D2" s="6" t="s">
        <v>20</v>
      </c>
      <c r="E2" s="6" t="s">
        <v>28</v>
      </c>
      <c r="F2" s="6" t="s">
        <v>29</v>
      </c>
      <c r="G2" s="3">
        <f>AVERAGE(exp1_details!G2,exp1_details!G11,exp1_details!G20)</f>
        <v>418.94937983333233</v>
      </c>
      <c r="H2" s="3">
        <f>AVERAGE(exp1_details!H2,exp1_details!H11,exp1_details!H20)/2</f>
        <v>0.97093258333303656</v>
      </c>
      <c r="I2" s="3">
        <f>AVERAGE(exp1_details!I2,exp1_details!I11,exp1_details!I20)</f>
        <v>653.85366666666675</v>
      </c>
      <c r="J2" s="3">
        <f>AVERAGE(exp1_details!J2,exp1_details!J11,exp1_details!J20)</f>
        <v>7487.059895833333</v>
      </c>
    </row>
    <row r="3" spans="1:12" x14ac:dyDescent="0.2">
      <c r="A3" s="3">
        <v>2</v>
      </c>
      <c r="B3" s="36"/>
      <c r="C3" s="36"/>
      <c r="D3" s="6" t="s">
        <v>20</v>
      </c>
      <c r="E3" s="6" t="s">
        <v>28</v>
      </c>
      <c r="F3" s="6" t="s">
        <v>30</v>
      </c>
      <c r="G3" s="3">
        <f>AVERAGE(exp1_details!G3,exp1_details!G12,exp1_details!G21)</f>
        <v>1141.5211937333327</v>
      </c>
      <c r="H3" s="3">
        <f>AVERAGE(exp1_details!H3,exp1_details!H12,exp1_details!H21)/2</f>
        <v>0.96755279999975985</v>
      </c>
      <c r="I3" s="20">
        <f>AVERAGE(exp1_details!I3,exp1_details!I12,exp1_details!I21)</f>
        <v>1.1341666666666665</v>
      </c>
      <c r="J3" s="3">
        <f>AVERAGE(exp1_details!J3,exp1_details!J12,exp1_details!J21)</f>
        <v>24440.755225000001</v>
      </c>
      <c r="K3" s="14"/>
    </row>
    <row r="4" spans="1:12" x14ac:dyDescent="0.2">
      <c r="A4" s="3">
        <v>3</v>
      </c>
      <c r="B4" s="36"/>
      <c r="C4" s="36"/>
      <c r="D4" s="6" t="s">
        <v>20</v>
      </c>
      <c r="E4" s="6" t="s">
        <v>28</v>
      </c>
      <c r="F4" s="6" t="s">
        <v>31</v>
      </c>
      <c r="G4" s="3">
        <f>AVERAGE(exp1_details!G4,exp1_details!G13,exp1_details!G22)</f>
        <v>688.80044856666302</v>
      </c>
      <c r="H4" s="3">
        <f>AVERAGE(exp1_details!H4,exp1_details!H13,exp1_details!H22)/2</f>
        <v>1.0751270499989767</v>
      </c>
      <c r="I4" s="3">
        <f>AVERAGE(exp1_details!I4,exp1_details!I13,exp1_details!I22)</f>
        <v>196.91166666666666</v>
      </c>
      <c r="J4" s="3">
        <f>AVERAGE(exp1_details!J4,exp1_details!J13,exp1_details!J22)</f>
        <v>13034.2265625</v>
      </c>
    </row>
    <row r="5" spans="1:12" x14ac:dyDescent="0.2">
      <c r="A5" s="3">
        <v>4</v>
      </c>
      <c r="B5" s="36"/>
      <c r="C5" s="36"/>
      <c r="D5" s="6" t="s">
        <v>20</v>
      </c>
      <c r="E5" s="6" t="s">
        <v>32</v>
      </c>
      <c r="F5" s="6" t="s">
        <v>29</v>
      </c>
      <c r="G5" s="3">
        <f>AVERAGE(exp1_details!G5,exp1_details!G14,exp1_details!G23)</f>
        <v>483.17347809999973</v>
      </c>
      <c r="H5" s="3">
        <f>AVERAGE(exp1_details!H5,exp1_details!H14,exp1_details!H23)/2</f>
        <v>1.1583437166668367</v>
      </c>
      <c r="I5" s="3">
        <f>AVERAGE(exp1_details!I5,exp1_details!I14,exp1_details!I23)</f>
        <v>113246.196</v>
      </c>
      <c r="J5" s="3">
        <f>AVERAGE(exp1_details!J5,exp1_details!J14,exp1_details!J23)</f>
        <v>9208.9921833333337</v>
      </c>
    </row>
    <row r="6" spans="1:12" x14ac:dyDescent="0.2">
      <c r="A6" s="3">
        <v>5</v>
      </c>
      <c r="B6" s="36"/>
      <c r="C6" s="36"/>
      <c r="D6" s="6" t="s">
        <v>20</v>
      </c>
      <c r="E6" s="6" t="s">
        <v>32</v>
      </c>
      <c r="F6" s="6" t="s">
        <v>30</v>
      </c>
      <c r="G6" s="3">
        <f>AVERAGE(exp1_details!G6,exp1_details!G15,exp1_details!G24)</f>
        <v>636.84633966666729</v>
      </c>
      <c r="H6" s="3">
        <f>AVERAGE(exp1_details!H6,exp1_details!H15,exp1_details!H24)/2</f>
        <v>1.3390959333332517</v>
      </c>
      <c r="I6" s="3">
        <f>AVERAGE(exp1_details!I6,exp1_details!I15,exp1_details!I24)</f>
        <v>113652.32116666665</v>
      </c>
      <c r="J6" s="3">
        <f>AVERAGE(exp1_details!J6,exp1_details!J15,exp1_details!J24)</f>
        <v>12695.557308333335</v>
      </c>
    </row>
    <row r="7" spans="1:12" x14ac:dyDescent="0.2">
      <c r="A7" s="3">
        <v>6</v>
      </c>
      <c r="B7" s="36"/>
      <c r="C7" s="36"/>
      <c r="D7" s="6" t="s">
        <v>20</v>
      </c>
      <c r="E7" s="6" t="s">
        <v>32</v>
      </c>
      <c r="F7" s="6" t="s">
        <v>31</v>
      </c>
      <c r="G7" s="3">
        <f>AVERAGE(exp1_details!G7,exp1_details!G16,exp1_details!G25)</f>
        <v>742.071269366666</v>
      </c>
      <c r="H7" s="3">
        <f>AVERAGE(exp1_details!H7,exp1_details!H16,exp1_details!H25)/2</f>
        <v>1.2433336666669048</v>
      </c>
      <c r="I7" s="3">
        <f>AVERAGE(exp1_details!I7,exp1_details!I16,exp1_details!I25)</f>
        <v>51.001833333333337</v>
      </c>
      <c r="J7" s="3">
        <f>AVERAGE(exp1_details!J7,exp1_details!J16,exp1_details!J25)</f>
        <v>15434.789049999999</v>
      </c>
    </row>
    <row r="8" spans="1:12" x14ac:dyDescent="0.2">
      <c r="A8" s="3">
        <v>7</v>
      </c>
      <c r="B8" s="36"/>
      <c r="C8" s="36"/>
      <c r="D8" s="6" t="s">
        <v>20</v>
      </c>
      <c r="E8" s="6" t="s">
        <v>33</v>
      </c>
      <c r="F8" s="6" t="s">
        <v>29</v>
      </c>
      <c r="G8" s="3">
        <f>AVERAGE(exp1_details!G8,exp1_details!G17,exp1_details!G26)</f>
        <v>504.959355033333</v>
      </c>
      <c r="H8" s="3">
        <f>AVERAGE(exp1_details!H8,exp1_details!H17,exp1_details!H26)/2</f>
        <v>1.0651223499998967</v>
      </c>
      <c r="I8" s="3">
        <f>AVERAGE(exp1_details!I8,exp1_details!I17,exp1_details!I26)</f>
        <v>113246.26466666668</v>
      </c>
      <c r="J8" s="3">
        <f>AVERAGE(exp1_details!J8,exp1_details!J17,exp1_details!J26)</f>
        <v>9745.3359416666663</v>
      </c>
    </row>
    <row r="9" spans="1:12" x14ac:dyDescent="0.2">
      <c r="A9" s="3">
        <v>8</v>
      </c>
      <c r="B9" s="36"/>
      <c r="C9" s="36"/>
      <c r="D9" s="6" t="s">
        <v>20</v>
      </c>
      <c r="E9" s="6" t="s">
        <v>33</v>
      </c>
      <c r="F9" s="6" t="s">
        <v>30</v>
      </c>
      <c r="G9" s="3">
        <f>AVERAGE(exp1_details!G9,exp1_details!G18,exp1_details!G27)</f>
        <v>879.60102009999957</v>
      </c>
      <c r="H9" s="3">
        <f>AVERAGE(exp1_details!H9,exp1_details!H18,exp1_details!H27)/2</f>
        <v>0.97303183333355836</v>
      </c>
      <c r="I9" s="3">
        <f>AVERAGE(exp1_details!I9,exp1_details!I18,exp1_details!I27)</f>
        <v>18.997666666666667</v>
      </c>
      <c r="J9" s="3">
        <f>AVERAGE(exp1_details!J9,exp1_details!J18,exp1_details!J27)</f>
        <v>20434.906258333333</v>
      </c>
    </row>
    <row r="10" spans="1:12" x14ac:dyDescent="0.2">
      <c r="A10" s="3">
        <v>9</v>
      </c>
      <c r="B10" s="36"/>
      <c r="C10" s="36"/>
      <c r="D10" s="6" t="s">
        <v>20</v>
      </c>
      <c r="E10" s="6" t="s">
        <v>33</v>
      </c>
      <c r="F10" s="6" t="s">
        <v>31</v>
      </c>
      <c r="G10" s="3">
        <f>AVERAGE(exp1_details!G10,exp1_details!G19,exp1_details!G28)</f>
        <v>373.61268089999982</v>
      </c>
      <c r="H10" s="3">
        <f>AVERAGE(exp1_details!H10,exp1_details!H19,exp1_details!H28)/2</f>
        <v>1.11725314999972</v>
      </c>
      <c r="I10" s="3">
        <f>AVERAGE(exp1_details!I10,exp1_details!I19,exp1_details!I28)</f>
        <v>142041.68766666666</v>
      </c>
      <c r="J10" s="3">
        <f>AVERAGE(exp1_details!J10,exp1_details!J19,exp1_details!J28)</f>
        <v>8118.0234416666672</v>
      </c>
    </row>
    <row r="11" spans="1:12" x14ac:dyDescent="0.2">
      <c r="A11" s="3">
        <v>10</v>
      </c>
      <c r="B11" s="36"/>
      <c r="C11" s="36"/>
      <c r="D11" s="6" t="s">
        <v>22</v>
      </c>
      <c r="E11" s="6" t="s">
        <v>37</v>
      </c>
      <c r="F11" s="6" t="s">
        <v>35</v>
      </c>
      <c r="G11" s="3">
        <f>AVERAGE(exp1_details!G11,exp1_details!G20,exp1_details!G29)</f>
        <v>262.50892839999915</v>
      </c>
      <c r="H11" s="3">
        <f>AVERAGE(exp1_details!H11,exp1_details!H20,exp1_details!H29)/2</f>
        <v>1.2805023666684032</v>
      </c>
      <c r="I11" s="3">
        <f>AVERAGE(exp1_details!I11,exp1_details!I20,exp1_details!I29)</f>
        <v>8246.6339849091</v>
      </c>
      <c r="J11" s="3">
        <f>AVERAGE(exp1_details!J11,exp1_details!J20,exp1_details!J29)</f>
        <v>4348.463541666667</v>
      </c>
    </row>
    <row r="12" spans="1:12" x14ac:dyDescent="0.2">
      <c r="A12" s="3">
        <v>11</v>
      </c>
      <c r="B12" s="36"/>
      <c r="C12" s="36"/>
      <c r="D12" s="6" t="s">
        <v>22</v>
      </c>
      <c r="E12" s="6" t="s">
        <v>37</v>
      </c>
      <c r="F12" s="6" t="s">
        <v>36</v>
      </c>
      <c r="G12" s="3">
        <f>AVERAGE(exp1_details!G12,exp1_details!G21,exp1_details!G30)</f>
        <v>869.74947006666537</v>
      </c>
      <c r="H12" s="3">
        <f>AVERAGE(exp1_details!H12,exp1_details!H21,exp1_details!H30)/2</f>
        <v>1.3040962166660048</v>
      </c>
      <c r="I12" s="3">
        <f>AVERAGE(exp1_details!I12,exp1_details!I21,exp1_details!I30)</f>
        <v>7326.2383718525671</v>
      </c>
      <c r="J12" s="3">
        <f>AVERAGE(exp1_details!J12,exp1_details!J21,exp1_details!J30)</f>
        <v>18769.812516666669</v>
      </c>
    </row>
    <row r="13" spans="1:12" x14ac:dyDescent="0.2">
      <c r="A13" s="3">
        <v>12</v>
      </c>
      <c r="B13" s="36"/>
      <c r="C13" s="36"/>
      <c r="D13" s="6" t="s">
        <v>22</v>
      </c>
      <c r="E13" s="6" t="s">
        <v>37</v>
      </c>
      <c r="F13" s="6" t="s">
        <v>38</v>
      </c>
      <c r="G13" s="3">
        <f>AVERAGE(exp1_details!G13,exp1_details!G22,exp1_details!G31)</f>
        <v>655.04310766666458</v>
      </c>
      <c r="H13" s="3">
        <f>AVERAGE(exp1_details!H13,exp1_details!H22,exp1_details!H31)/2</f>
        <v>1.318176683332285</v>
      </c>
      <c r="I13" s="3">
        <f>AVERAGE(exp1_details!I13,exp1_details!I22,exp1_details!I31)</f>
        <v>6276.0911099716332</v>
      </c>
      <c r="J13" s="3">
        <f>AVERAGE(exp1_details!J13,exp1_details!J22,exp1_details!J31)</f>
        <v>13297.721354166666</v>
      </c>
    </row>
    <row r="14" spans="1:12" x14ac:dyDescent="0.2">
      <c r="A14" s="3">
        <v>13</v>
      </c>
      <c r="B14" s="36"/>
      <c r="C14" s="36"/>
      <c r="D14" s="6" t="s">
        <v>22</v>
      </c>
      <c r="E14" s="6" t="s">
        <v>39</v>
      </c>
      <c r="F14" s="6" t="s">
        <v>35</v>
      </c>
      <c r="G14" s="3">
        <f>AVERAGE(exp1_details!G14,exp1_details!G23,exp1_details!G32)</f>
        <v>275.39256736666795</v>
      </c>
      <c r="H14" s="3">
        <f>AVERAGE(exp1_details!H14,exp1_details!H23,exp1_details!H32)/2</f>
        <v>1.3178957500008033</v>
      </c>
      <c r="I14" s="3">
        <f>AVERAGE(exp1_details!I14,exp1_details!I23,exp1_details!I32)</f>
        <v>120427.9247008504</v>
      </c>
      <c r="J14" s="3">
        <f>AVERAGE(exp1_details!J14,exp1_details!J23,exp1_details!J32)</f>
        <v>5143.0598916666668</v>
      </c>
    </row>
    <row r="15" spans="1:12" x14ac:dyDescent="0.2">
      <c r="A15" s="3">
        <v>14</v>
      </c>
      <c r="B15" s="36"/>
      <c r="C15" s="36"/>
      <c r="D15" s="6" t="s">
        <v>22</v>
      </c>
      <c r="E15" s="6" t="s">
        <v>39</v>
      </c>
      <c r="F15" s="6" t="s">
        <v>36</v>
      </c>
      <c r="G15" s="3">
        <f>AVERAGE(exp1_details!G15,exp1_details!G24,exp1_details!G33)</f>
        <v>601.73626646666719</v>
      </c>
      <c r="H15" s="3">
        <f>AVERAGE(exp1_details!H15,exp1_details!H24,exp1_details!H33)/2</f>
        <v>1.4539035833332783</v>
      </c>
      <c r="I15" s="3">
        <f>AVERAGE(exp1_details!I15,exp1_details!I24,exp1_details!I33)</f>
        <v>6783.4287486243002</v>
      </c>
      <c r="J15" s="3">
        <f>AVERAGE(exp1_details!J15,exp1_details!J24,exp1_details!J33)</f>
        <v>12864.807308333335</v>
      </c>
    </row>
    <row r="16" spans="1:12" x14ac:dyDescent="0.2">
      <c r="A16" s="3">
        <v>15</v>
      </c>
      <c r="B16" s="36"/>
      <c r="C16" s="36"/>
      <c r="D16" s="6" t="s">
        <v>22</v>
      </c>
      <c r="E16" s="6" t="s">
        <v>39</v>
      </c>
      <c r="F16" s="6" t="s">
        <v>38</v>
      </c>
      <c r="G16" s="3">
        <f>AVERAGE(exp1_details!G16,exp1_details!G25,exp1_details!G34)</f>
        <v>388.58667336666423</v>
      </c>
      <c r="H16" s="3">
        <f>AVERAGE(exp1_details!H16,exp1_details!H25,exp1_details!H34)/2</f>
        <v>1.6239720833318334</v>
      </c>
      <c r="I16" s="3">
        <f>AVERAGE(exp1_details!I16,exp1_details!I25,exp1_details!I34)</f>
        <v>5998.7203126562999</v>
      </c>
      <c r="J16" s="3">
        <f>AVERAGE(exp1_details!J16,exp1_details!J25,exp1_details!J34)</f>
        <v>8041.4166541666664</v>
      </c>
    </row>
    <row r="17" spans="1:10" x14ac:dyDescent="0.2">
      <c r="A17" s="3">
        <v>16</v>
      </c>
      <c r="B17" s="36"/>
      <c r="C17" s="36"/>
      <c r="D17" s="6" t="s">
        <v>22</v>
      </c>
      <c r="E17" s="6" t="s">
        <v>40</v>
      </c>
      <c r="F17" s="6" t="s">
        <v>35</v>
      </c>
      <c r="G17" s="3">
        <f>AVERAGE(exp1_details!G17,exp1_details!G26,exp1_details!G35)</f>
        <v>267.89668809999966</v>
      </c>
      <c r="H17" s="3">
        <f>AVERAGE(exp1_details!H17,exp1_details!H26,exp1_details!H35)/2</f>
        <v>1.8615827333332933</v>
      </c>
      <c r="I17" s="3">
        <f>AVERAGE(exp1_details!I17,exp1_details!I26,exp1_details!I35)</f>
        <v>121932.50510988827</v>
      </c>
      <c r="J17" s="3">
        <f>AVERAGE(exp1_details!J17,exp1_details!J26,exp1_details!J35)</f>
        <v>4986.9270875000002</v>
      </c>
    </row>
    <row r="18" spans="1:10" x14ac:dyDescent="0.2">
      <c r="A18" s="3">
        <v>17</v>
      </c>
      <c r="B18" s="36"/>
      <c r="C18" s="36"/>
      <c r="D18" s="6" t="s">
        <v>22</v>
      </c>
      <c r="E18" s="6" t="s">
        <v>40</v>
      </c>
      <c r="F18" s="6" t="s">
        <v>36</v>
      </c>
      <c r="G18" s="3">
        <f>AVERAGE(exp1_details!G18,exp1_details!G27,exp1_details!G36)</f>
        <v>558.53106803333333</v>
      </c>
      <c r="H18" s="3">
        <f>AVERAGE(exp1_details!H18,exp1_details!H27,exp1_details!H36)/2</f>
        <v>1.5271796499999084</v>
      </c>
      <c r="I18" s="3">
        <f>AVERAGE(exp1_details!I18,exp1_details!I27,exp1_details!I36)</f>
        <v>8434.0913062364325</v>
      </c>
      <c r="J18" s="3">
        <f>AVERAGE(exp1_details!J18,exp1_details!J27,exp1_details!J36)</f>
        <v>13843.606779166666</v>
      </c>
    </row>
    <row r="19" spans="1:10" x14ac:dyDescent="0.2">
      <c r="A19" s="3">
        <v>18</v>
      </c>
      <c r="B19" s="36"/>
      <c r="C19" s="36"/>
      <c r="D19" s="6" t="s">
        <v>22</v>
      </c>
      <c r="E19" s="6" t="s">
        <v>40</v>
      </c>
      <c r="F19" s="6" t="s">
        <v>38</v>
      </c>
      <c r="G19" s="3">
        <f>AVERAGE(exp1_details!G19,exp1_details!G28,exp1_details!G37)</f>
        <v>337.08818136666963</v>
      </c>
      <c r="H19" s="3">
        <f>AVERAGE(exp1_details!H19,exp1_details!H28,exp1_details!H37)/2</f>
        <v>1.2803499500005784</v>
      </c>
      <c r="I19" s="3">
        <f>AVERAGE(exp1_details!I19,exp1_details!I28,exp1_details!I37)</f>
        <v>35342.636502584595</v>
      </c>
      <c r="J19" s="3">
        <f>AVERAGE(exp1_details!J19,exp1_details!J28,exp1_details!J37)</f>
        <v>8366.5703166666663</v>
      </c>
    </row>
    <row r="20" spans="1:10" x14ac:dyDescent="0.2">
      <c r="A20" s="3">
        <v>19</v>
      </c>
      <c r="B20" s="36"/>
      <c r="C20" s="36"/>
      <c r="D20" s="6" t="s">
        <v>22</v>
      </c>
      <c r="E20" s="6" t="s">
        <v>37</v>
      </c>
      <c r="F20" s="6" t="s">
        <v>30</v>
      </c>
      <c r="G20" s="3">
        <f>AVERAGE(exp1_details!G20,exp1_details!G29,exp1_details!G38)</f>
        <v>34.860590833334498</v>
      </c>
      <c r="H20" s="3">
        <f>AVERAGE(exp1_details!H20,exp1_details!H29,exp1_details!H38)/2</f>
        <v>1.6308688500017501</v>
      </c>
      <c r="I20" s="3">
        <f>AVERAGE(exp1_details!I20,exp1_details!I29,exp1_details!I38)</f>
        <v>14478.052830832035</v>
      </c>
      <c r="J20" s="20">
        <f>AVERAGE(exp1_details!J20,exp1_details!J29,exp1_details!J38)</f>
        <v>220.49739583333334</v>
      </c>
    </row>
    <row r="21" spans="1:10" x14ac:dyDescent="0.2">
      <c r="A21" s="3">
        <v>20</v>
      </c>
      <c r="B21" s="36"/>
      <c r="C21" s="36"/>
      <c r="D21" s="6" t="s">
        <v>22</v>
      </c>
      <c r="E21" s="6" t="s">
        <v>28</v>
      </c>
      <c r="F21" s="6" t="s">
        <v>30</v>
      </c>
      <c r="G21" s="3">
        <f>AVERAGE(exp1_details!G21,exp1_details!G30,exp1_details!G39)</f>
        <v>410.23780129999636</v>
      </c>
      <c r="H21" s="3">
        <f>AVERAGE(exp1_details!H21,exp1_details!H30,exp1_details!H39)/2</f>
        <v>1.653916983334325</v>
      </c>
      <c r="I21" s="3">
        <f>AVERAGE(exp1_details!I21,exp1_details!I30,exp1_details!I39)</f>
        <v>13656.150695264267</v>
      </c>
      <c r="J21" s="3">
        <f>AVERAGE(exp1_details!J21,exp1_details!J30,exp1_details!J39)</f>
        <v>9318.6979333333329</v>
      </c>
    </row>
    <row r="22" spans="1:10" x14ac:dyDescent="0.2">
      <c r="A22" s="3">
        <v>21</v>
      </c>
      <c r="B22" s="36"/>
      <c r="C22" s="36"/>
      <c r="D22" s="6" t="s">
        <v>20</v>
      </c>
      <c r="E22" s="6" t="s">
        <v>28</v>
      </c>
      <c r="F22" s="6" t="s">
        <v>36</v>
      </c>
      <c r="G22" s="3">
        <f>AVERAGE(exp1_details!G22,exp1_details!G31,exp1_details!G40)</f>
        <v>38.131223000004745</v>
      </c>
      <c r="H22" s="3">
        <f>AVERAGE(exp1_details!H22,exp1_details!H31,exp1_details!H40)/2</f>
        <v>1.6677025833333117</v>
      </c>
      <c r="I22" s="3">
        <f>AVERAGE(exp1_details!I22,exp1_details!I31,exp1_details!I40)</f>
        <v>12191.839699016133</v>
      </c>
      <c r="J22" s="3">
        <f>AVERAGE(exp1_details!J22,exp1_details!J31,exp1_details!J40)</f>
        <v>602.20052083333337</v>
      </c>
    </row>
    <row r="23" spans="1:10" x14ac:dyDescent="0.2">
      <c r="A23" s="3">
        <v>22</v>
      </c>
      <c r="B23" s="36"/>
      <c r="C23" s="36"/>
      <c r="D23" s="6" t="s">
        <v>20</v>
      </c>
      <c r="E23" s="6" t="s">
        <v>37</v>
      </c>
      <c r="F23" s="6" t="s">
        <v>36</v>
      </c>
      <c r="G23" s="3">
        <f>AVERAGE(exp1_details!G23,exp1_details!G32,exp1_details!G41)</f>
        <v>238.95691973333399</v>
      </c>
      <c r="H23" s="3">
        <f>AVERAGE(exp1_details!H23,exp1_details!H32,exp1_details!H41)/2</f>
        <v>1.6635674833346048</v>
      </c>
      <c r="I23" s="3">
        <f>AVERAGE(exp1_details!I23,exp1_details!I32,exp1_details!I41)</f>
        <v>13403.647581957601</v>
      </c>
      <c r="J23" s="3">
        <f>AVERAGE(exp1_details!J23,exp1_details!J32,exp1_details!J41)</f>
        <v>5229.9140583333328</v>
      </c>
    </row>
    <row r="24" spans="1:10" x14ac:dyDescent="0.2">
      <c r="A24" s="3">
        <v>23</v>
      </c>
      <c r="B24" s="36"/>
      <c r="C24" s="36"/>
      <c r="D24" s="6" t="s">
        <v>22</v>
      </c>
      <c r="E24" s="6" t="s">
        <v>28</v>
      </c>
      <c r="F24" s="6" t="s">
        <v>36</v>
      </c>
      <c r="G24" s="3">
        <f>AVERAGE(exp1_details!G24,exp1_details!G33,exp1_details!G42)</f>
        <v>290.64301383333526</v>
      </c>
      <c r="H24" s="3">
        <f>AVERAGE(exp1_details!H24,exp1_details!H33,exp1_details!H42)/2</f>
        <v>1.6574285833346936</v>
      </c>
      <c r="I24" s="3">
        <f>AVERAGE(exp1_details!I24,exp1_details!I33,exp1_details!I42)</f>
        <v>12567.932779389666</v>
      </c>
      <c r="J24" s="3">
        <f>AVERAGE(exp1_details!J24,exp1_details!J33,exp1_details!J42)</f>
        <v>6588.5833499999999</v>
      </c>
    </row>
    <row r="25" spans="1:10" x14ac:dyDescent="0.2">
      <c r="A25" s="3">
        <v>24</v>
      </c>
      <c r="B25" s="36"/>
      <c r="C25" s="36"/>
      <c r="D25" s="6" t="s">
        <v>20</v>
      </c>
      <c r="E25" s="6" t="s">
        <v>37</v>
      </c>
      <c r="F25" s="6" t="s">
        <v>30</v>
      </c>
      <c r="G25" s="3">
        <f>AVERAGE(exp1_details!G25,exp1_details!G34,exp1_details!G43)</f>
        <v>352.68494120000059</v>
      </c>
      <c r="H25" s="3">
        <f>AVERAGE(exp1_details!H25,exp1_details!H34,exp1_details!H43)/2</f>
        <v>1.9093108333329833</v>
      </c>
      <c r="I25" s="3">
        <f>AVERAGE(exp1_details!I25,exp1_details!I34,exp1_details!I43)</f>
        <v>11572.935546189734</v>
      </c>
      <c r="J25" s="3">
        <f>AVERAGE(exp1_details!J25,exp1_details!J34,exp1_details!J43)</f>
        <v>8292.0598833333333</v>
      </c>
    </row>
    <row r="26" spans="1:10" x14ac:dyDescent="0.2">
      <c r="A26" s="9"/>
      <c r="B26" s="17"/>
      <c r="G26" s="9"/>
    </row>
    <row r="27" spans="1:10" x14ac:dyDescent="0.2">
      <c r="A27" s="9"/>
      <c r="B27" s="17"/>
      <c r="G27" s="9"/>
    </row>
    <row r="28" spans="1:10" x14ac:dyDescent="0.2">
      <c r="A28" s="9"/>
      <c r="B28" s="17"/>
      <c r="G28" s="9"/>
    </row>
    <row r="29" spans="1:10" x14ac:dyDescent="0.2">
      <c r="A29" s="9"/>
      <c r="B29" s="17"/>
      <c r="G29" s="9"/>
    </row>
    <row r="30" spans="1:10" x14ac:dyDescent="0.2">
      <c r="A30" s="9"/>
      <c r="B30" s="17"/>
      <c r="G30" s="9"/>
    </row>
    <row r="31" spans="1:10" x14ac:dyDescent="0.2">
      <c r="A31" s="9"/>
      <c r="B31" s="17"/>
      <c r="G31" s="9"/>
    </row>
    <row r="32" spans="1:10" x14ac:dyDescent="0.2">
      <c r="A32" s="9"/>
      <c r="B32" s="17"/>
      <c r="G32" s="9"/>
    </row>
    <row r="33" spans="1:11" x14ac:dyDescent="0.2">
      <c r="A33" s="9"/>
      <c r="B33" s="17"/>
      <c r="G33" s="9"/>
    </row>
    <row r="34" spans="1:11" x14ac:dyDescent="0.2">
      <c r="A34" s="9"/>
      <c r="B34" s="17"/>
      <c r="G34" s="13"/>
    </row>
    <row r="35" spans="1:11" x14ac:dyDescent="0.2">
      <c r="A35" s="9"/>
      <c r="B35" s="17"/>
      <c r="G35" s="9"/>
    </row>
    <row r="36" spans="1:11" x14ac:dyDescent="0.2">
      <c r="A36" s="9"/>
      <c r="B36" s="17"/>
      <c r="G36" s="9"/>
    </row>
    <row r="37" spans="1:11" x14ac:dyDescent="0.2">
      <c r="A37" s="9"/>
      <c r="B37" s="17"/>
      <c r="G37" s="9"/>
    </row>
    <row r="38" spans="1:11" x14ac:dyDescent="0.2">
      <c r="A38" s="9"/>
      <c r="B38" s="17"/>
    </row>
    <row r="39" spans="1:11" x14ac:dyDescent="0.2">
      <c r="A39" s="9"/>
      <c r="B39" s="17"/>
    </row>
    <row r="40" spans="1:11" x14ac:dyDescent="0.2">
      <c r="A40" s="9"/>
      <c r="B40" s="17"/>
    </row>
    <row r="41" spans="1:11" x14ac:dyDescent="0.2">
      <c r="A41" s="9"/>
      <c r="B41" s="17"/>
      <c r="K41" s="9"/>
    </row>
    <row r="42" spans="1:11" x14ac:dyDescent="0.2">
      <c r="A42" s="9"/>
      <c r="B42" s="17"/>
      <c r="K42" s="9"/>
    </row>
    <row r="43" spans="1:11" x14ac:dyDescent="0.2">
      <c r="A43" s="9"/>
      <c r="B43" s="17"/>
      <c r="K43" s="9"/>
    </row>
    <row r="44" spans="1:11" x14ac:dyDescent="0.2">
      <c r="A44" s="9"/>
      <c r="B44" s="17"/>
    </row>
    <row r="45" spans="1:11" x14ac:dyDescent="0.2">
      <c r="A45" s="9"/>
      <c r="B45" s="17"/>
    </row>
    <row r="46" spans="1:11" x14ac:dyDescent="0.2">
      <c r="A46" s="9"/>
      <c r="B46" s="17"/>
    </row>
    <row r="47" spans="1:11" x14ac:dyDescent="0.2">
      <c r="A47" s="9"/>
      <c r="B47" s="17"/>
    </row>
    <row r="48" spans="1:11" x14ac:dyDescent="0.2">
      <c r="A48" s="9"/>
      <c r="B48" s="17"/>
    </row>
    <row r="49" spans="1:11" x14ac:dyDescent="0.2">
      <c r="A49" s="9"/>
      <c r="B49" s="17"/>
    </row>
    <row r="50" spans="1:11" x14ac:dyDescent="0.2">
      <c r="A50" s="9"/>
      <c r="B50" s="17"/>
    </row>
    <row r="51" spans="1:11" x14ac:dyDescent="0.2">
      <c r="A51" s="9"/>
      <c r="B51" s="17"/>
    </row>
    <row r="52" spans="1:11" x14ac:dyDescent="0.2">
      <c r="A52" s="9"/>
      <c r="B52" s="17"/>
    </row>
    <row r="53" spans="1:11" x14ac:dyDescent="0.2">
      <c r="A53" s="9"/>
      <c r="B53" s="17"/>
    </row>
    <row r="54" spans="1:11" x14ac:dyDescent="0.2">
      <c r="A54" s="9"/>
      <c r="B54" s="17"/>
    </row>
    <row r="55" spans="1:11" x14ac:dyDescent="0.2">
      <c r="A55" s="9"/>
      <c r="B55" s="17"/>
    </row>
    <row r="56" spans="1:11" x14ac:dyDescent="0.2">
      <c r="A56" s="9"/>
      <c r="B56" s="17"/>
    </row>
    <row r="57" spans="1:11" x14ac:dyDescent="0.2">
      <c r="A57" s="9"/>
      <c r="B57" s="17"/>
      <c r="K57" s="8"/>
    </row>
    <row r="58" spans="1:11" x14ac:dyDescent="0.2">
      <c r="A58" s="9"/>
      <c r="B58" s="17"/>
    </row>
    <row r="59" spans="1:11" x14ac:dyDescent="0.2">
      <c r="A59" s="9"/>
      <c r="B59" s="17"/>
    </row>
    <row r="60" spans="1:11" x14ac:dyDescent="0.2">
      <c r="A60" s="9"/>
      <c r="B60" s="17"/>
    </row>
    <row r="61" spans="1:11" x14ac:dyDescent="0.2">
      <c r="A61" s="9"/>
      <c r="B61" s="17"/>
    </row>
    <row r="62" spans="1:11" x14ac:dyDescent="0.2">
      <c r="A62" s="9"/>
      <c r="B62" s="17"/>
    </row>
    <row r="63" spans="1:11" x14ac:dyDescent="0.2">
      <c r="A63" s="9"/>
      <c r="B63" s="17"/>
    </row>
    <row r="64" spans="1:11" x14ac:dyDescent="0.2">
      <c r="A64" s="9"/>
      <c r="B64" s="17"/>
    </row>
    <row r="65" spans="1:2" x14ac:dyDescent="0.2">
      <c r="A65" s="9"/>
      <c r="B65" s="17"/>
    </row>
    <row r="66" spans="1:2" x14ac:dyDescent="0.2">
      <c r="A66" s="9"/>
      <c r="B66" s="17"/>
    </row>
    <row r="67" spans="1:2" x14ac:dyDescent="0.2">
      <c r="A67" s="9"/>
      <c r="B67" s="17"/>
    </row>
    <row r="68" spans="1:2" x14ac:dyDescent="0.2">
      <c r="A68" s="9"/>
      <c r="B68" s="17"/>
    </row>
    <row r="69" spans="1:2" x14ac:dyDescent="0.2">
      <c r="A69" s="9"/>
      <c r="B69" s="17"/>
    </row>
    <row r="70" spans="1:2" x14ac:dyDescent="0.2">
      <c r="A70" s="9"/>
      <c r="B70" s="17"/>
    </row>
    <row r="71" spans="1:2" x14ac:dyDescent="0.2">
      <c r="A71" s="9"/>
      <c r="B71" s="17"/>
    </row>
    <row r="72" spans="1:2" x14ac:dyDescent="0.2">
      <c r="A72" s="9"/>
      <c r="B72" s="17"/>
    </row>
    <row r="73" spans="1:2" x14ac:dyDescent="0.2">
      <c r="A73" s="9"/>
      <c r="B73" s="17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opLeftCell="A71" zoomScale="101" workbookViewId="0">
      <selection activeCell="G94" sqref="G94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1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16</v>
      </c>
      <c r="G1" s="21" t="s">
        <v>23</v>
      </c>
      <c r="H1" s="21" t="s">
        <v>24</v>
      </c>
      <c r="I1" s="21" t="s">
        <v>25</v>
      </c>
      <c r="J1" s="21" t="s">
        <v>26</v>
      </c>
      <c r="K1" s="23"/>
      <c r="L1" s="23"/>
      <c r="M1" s="23"/>
      <c r="N1" s="23"/>
      <c r="O1" s="23"/>
    </row>
    <row r="2" spans="1:15" x14ac:dyDescent="0.2">
      <c r="A2" s="36">
        <v>1</v>
      </c>
      <c r="B2" s="36" t="s">
        <v>9</v>
      </c>
      <c r="C2" s="36" t="s">
        <v>45</v>
      </c>
      <c r="D2" s="4" t="s">
        <v>13</v>
      </c>
      <c r="E2" s="36">
        <v>1</v>
      </c>
      <c r="F2" s="36" t="s">
        <v>46</v>
      </c>
      <c r="G2" s="3">
        <v>8.9210200000000003E-2</v>
      </c>
      <c r="H2" s="3">
        <v>5.6772400000000001E-2</v>
      </c>
      <c r="I2" s="3">
        <v>0</v>
      </c>
      <c r="J2" s="3">
        <v>446.23399999999998</v>
      </c>
      <c r="K2" s="17"/>
      <c r="L2" s="17"/>
      <c r="M2" s="17"/>
      <c r="N2" s="24"/>
      <c r="O2" s="17"/>
    </row>
    <row r="3" spans="1:15" x14ac:dyDescent="0.2">
      <c r="A3" s="36"/>
      <c r="B3" s="36"/>
      <c r="C3" s="36"/>
      <c r="D3" s="4" t="s">
        <v>11</v>
      </c>
      <c r="E3" s="36"/>
      <c r="F3" s="36"/>
      <c r="G3" s="3">
        <v>14.1605200589983</v>
      </c>
      <c r="H3" s="3">
        <v>0.142925555992405</v>
      </c>
      <c r="I3" s="3">
        <v>0.30499999999999999</v>
      </c>
      <c r="J3" s="3">
        <v>28.515625</v>
      </c>
      <c r="K3" s="17"/>
      <c r="L3" s="17"/>
      <c r="M3" s="17"/>
      <c r="N3" s="24"/>
      <c r="O3" s="17"/>
    </row>
    <row r="4" spans="1:15" x14ac:dyDescent="0.2">
      <c r="A4" s="36"/>
      <c r="B4" s="36"/>
      <c r="C4" s="36"/>
      <c r="D4" s="4" t="s">
        <v>12</v>
      </c>
      <c r="E4" s="36"/>
      <c r="F4" s="36"/>
      <c r="G4" s="3">
        <v>151.392366009997</v>
      </c>
      <c r="H4" s="3">
        <v>0.32582552102394402</v>
      </c>
      <c r="I4" s="3">
        <v>0.12</v>
      </c>
      <c r="J4" s="3">
        <v>4551.3125</v>
      </c>
      <c r="K4" s="17"/>
      <c r="L4" s="17"/>
      <c r="M4" s="17"/>
      <c r="N4" s="24"/>
      <c r="O4" s="17"/>
    </row>
    <row r="5" spans="1:15" x14ac:dyDescent="0.2">
      <c r="A5" s="36"/>
      <c r="B5" s="36"/>
      <c r="C5" s="36"/>
      <c r="D5" s="4" t="s">
        <v>13</v>
      </c>
      <c r="E5" s="37">
        <v>2</v>
      </c>
      <c r="F5" s="37" t="s">
        <v>47</v>
      </c>
      <c r="G5" s="3">
        <v>4.54151E-2</v>
      </c>
      <c r="H5" s="3">
        <v>3.64173E-2</v>
      </c>
      <c r="I5" s="3">
        <v>0</v>
      </c>
      <c r="J5" s="3">
        <v>446.23399999999998</v>
      </c>
      <c r="K5" s="17"/>
      <c r="L5" s="17"/>
      <c r="M5" s="17"/>
      <c r="N5" s="24"/>
      <c r="O5" s="25"/>
    </row>
    <row r="6" spans="1:15" x14ac:dyDescent="0.2">
      <c r="A6" s="36"/>
      <c r="B6" s="36"/>
      <c r="C6" s="36"/>
      <c r="D6" s="4" t="s">
        <v>11</v>
      </c>
      <c r="E6" s="37"/>
      <c r="F6" s="37"/>
      <c r="G6" s="3">
        <v>14.3543406649841</v>
      </c>
      <c r="H6" s="3">
        <v>0.12969067395897499</v>
      </c>
      <c r="I6" s="3">
        <v>0.26500000000000001</v>
      </c>
      <c r="J6" s="3">
        <v>28.515625</v>
      </c>
      <c r="K6" s="17"/>
      <c r="L6" s="17"/>
      <c r="M6" s="17"/>
      <c r="N6" s="24"/>
      <c r="O6" s="25"/>
    </row>
    <row r="7" spans="1:15" x14ac:dyDescent="0.2">
      <c r="A7" s="36"/>
      <c r="B7" s="36"/>
      <c r="C7" s="36"/>
      <c r="D7" s="4" t="s">
        <v>12</v>
      </c>
      <c r="E7" s="37"/>
      <c r="F7" s="37"/>
      <c r="G7" s="3">
        <v>167.87105353298799</v>
      </c>
      <c r="H7" s="3">
        <v>0.27540290902834302</v>
      </c>
      <c r="I7" s="3">
        <v>0.08</v>
      </c>
      <c r="J7" s="3">
        <v>5256.3828125</v>
      </c>
      <c r="K7" s="17"/>
      <c r="L7" s="17"/>
      <c r="M7" s="17"/>
      <c r="N7" s="24"/>
      <c r="O7" s="25"/>
    </row>
    <row r="8" spans="1:15" x14ac:dyDescent="0.2">
      <c r="A8" s="36"/>
      <c r="B8" s="36"/>
      <c r="C8" s="36"/>
      <c r="D8" s="4" t="s">
        <v>13</v>
      </c>
      <c r="E8" s="36">
        <v>3</v>
      </c>
      <c r="F8" s="39" t="s">
        <v>48</v>
      </c>
      <c r="G8" s="3">
        <v>0.10582</v>
      </c>
      <c r="H8" s="3">
        <v>5.4859600000000001E-2</v>
      </c>
      <c r="I8" s="3">
        <v>0</v>
      </c>
      <c r="J8" s="3">
        <v>446.23399999999998</v>
      </c>
      <c r="K8" s="17"/>
      <c r="L8" s="17"/>
      <c r="M8" s="17"/>
      <c r="N8" s="24"/>
      <c r="O8" s="17"/>
    </row>
    <row r="9" spans="1:15" x14ac:dyDescent="0.2">
      <c r="A9" s="36"/>
      <c r="B9" s="36"/>
      <c r="C9" s="36"/>
      <c r="D9" s="4" t="s">
        <v>11</v>
      </c>
      <c r="E9" s="36"/>
      <c r="F9" s="36"/>
      <c r="G9" s="3">
        <v>13.743750928028</v>
      </c>
      <c r="H9" s="3">
        <v>0.130507279012817</v>
      </c>
      <c r="I9" s="3">
        <v>0.255</v>
      </c>
      <c r="J9" s="3">
        <v>28.515625</v>
      </c>
      <c r="K9" s="17"/>
      <c r="L9" s="17"/>
      <c r="M9" s="17"/>
      <c r="N9" s="24"/>
      <c r="O9" s="17"/>
    </row>
    <row r="10" spans="1:15" x14ac:dyDescent="0.2">
      <c r="A10" s="36"/>
      <c r="B10" s="36"/>
      <c r="C10" s="36"/>
      <c r="D10" s="4" t="s">
        <v>12</v>
      </c>
      <c r="E10" s="36"/>
      <c r="F10" s="36"/>
      <c r="G10" s="3">
        <v>147.182807467994</v>
      </c>
      <c r="H10" s="3">
        <v>0.26592951599741299</v>
      </c>
      <c r="I10" s="3">
        <v>0.14000000000000001</v>
      </c>
      <c r="J10" s="3">
        <v>4607.7109375</v>
      </c>
      <c r="K10" s="17"/>
      <c r="L10" s="17"/>
      <c r="M10" s="17"/>
      <c r="N10" s="24"/>
      <c r="O10" s="17"/>
    </row>
    <row r="11" spans="1:15" x14ac:dyDescent="0.2">
      <c r="A11" s="36"/>
      <c r="B11" s="36" t="s">
        <v>15</v>
      </c>
      <c r="C11" s="36" t="s">
        <v>45</v>
      </c>
      <c r="D11" s="4" t="s">
        <v>13</v>
      </c>
      <c r="E11" s="36">
        <v>1</v>
      </c>
      <c r="F11" s="36">
        <v>69638089</v>
      </c>
      <c r="G11" s="3">
        <v>5.4501099999999997E-2</v>
      </c>
      <c r="H11" s="3">
        <v>5.1911499999999999E-2</v>
      </c>
      <c r="I11" s="3">
        <v>5.0000000000000001E-3</v>
      </c>
      <c r="J11" s="3">
        <v>439.75</v>
      </c>
      <c r="K11" s="17"/>
      <c r="L11" s="17"/>
      <c r="M11" s="17"/>
      <c r="N11" s="24"/>
      <c r="O11" s="17"/>
    </row>
    <row r="12" spans="1:15" x14ac:dyDescent="0.2">
      <c r="A12" s="36"/>
      <c r="B12" s="36"/>
      <c r="C12" s="36"/>
      <c r="D12" s="4" t="s">
        <v>11</v>
      </c>
      <c r="E12" s="36"/>
      <c r="F12" s="36"/>
      <c r="G12" s="3">
        <v>13.944736253994</v>
      </c>
      <c r="H12" s="3">
        <v>0.15184477303409899</v>
      </c>
      <c r="I12" s="3">
        <v>0.42499999999999999</v>
      </c>
      <c r="J12" s="3">
        <v>28.515625</v>
      </c>
      <c r="K12" s="17"/>
      <c r="L12" s="17"/>
      <c r="M12" s="17"/>
      <c r="N12" s="24"/>
      <c r="O12" s="17"/>
    </row>
    <row r="13" spans="1:15" x14ac:dyDescent="0.2">
      <c r="A13" s="36"/>
      <c r="B13" s="36"/>
      <c r="C13" s="36"/>
      <c r="D13" s="4" t="s">
        <v>12</v>
      </c>
      <c r="E13" s="36"/>
      <c r="F13" s="36"/>
      <c r="G13" s="3">
        <v>144.12987161404399</v>
      </c>
      <c r="H13" s="3">
        <v>0.28443194698775098</v>
      </c>
      <c r="I13" s="3">
        <v>0.1</v>
      </c>
      <c r="J13" s="3">
        <v>4439.8125</v>
      </c>
      <c r="K13" s="17"/>
      <c r="L13" s="17"/>
      <c r="M13" s="17"/>
      <c r="N13" s="24"/>
      <c r="O13" s="17"/>
    </row>
    <row r="14" spans="1:15" x14ac:dyDescent="0.2">
      <c r="A14" s="36"/>
      <c r="B14" s="36"/>
      <c r="C14" s="36"/>
      <c r="D14" s="4" t="s">
        <v>13</v>
      </c>
      <c r="E14" s="37">
        <v>2</v>
      </c>
      <c r="F14" s="37" t="s">
        <v>49</v>
      </c>
      <c r="G14" s="3">
        <v>5.99014E-2</v>
      </c>
      <c r="H14" s="3">
        <v>7.3695999999999998E-2</v>
      </c>
      <c r="I14" s="3">
        <v>5.0000000000000001E-3</v>
      </c>
      <c r="J14" s="3">
        <v>439.75</v>
      </c>
      <c r="K14" s="17"/>
      <c r="L14" s="17"/>
      <c r="M14" s="17"/>
      <c r="N14" s="24"/>
      <c r="O14" s="25"/>
    </row>
    <row r="15" spans="1:15" x14ac:dyDescent="0.2">
      <c r="A15" s="36"/>
      <c r="B15" s="36"/>
      <c r="C15" s="36"/>
      <c r="D15" s="4" t="s">
        <v>11</v>
      </c>
      <c r="E15" s="37"/>
      <c r="F15" s="37"/>
      <c r="G15" s="3">
        <v>15.8145861490047</v>
      </c>
      <c r="H15" s="3">
        <v>0.13239642197731799</v>
      </c>
      <c r="I15" s="3">
        <v>0.6</v>
      </c>
      <c r="J15" s="3">
        <v>28.515625</v>
      </c>
      <c r="K15" s="17"/>
      <c r="L15" s="17"/>
      <c r="M15" s="17"/>
      <c r="N15" s="24"/>
      <c r="O15" s="25"/>
    </row>
    <row r="16" spans="1:15" x14ac:dyDescent="0.2">
      <c r="A16" s="36"/>
      <c r="B16" s="36"/>
      <c r="C16" s="36"/>
      <c r="D16" s="4" t="s">
        <v>12</v>
      </c>
      <c r="E16" s="37"/>
      <c r="F16" s="37"/>
      <c r="G16" s="3">
        <v>154.290160763019</v>
      </c>
      <c r="H16" s="3">
        <v>0.27009918796829802</v>
      </c>
      <c r="I16" s="3">
        <v>8.5000000000000006E-2</v>
      </c>
      <c r="J16" s="3">
        <v>4227.453125</v>
      </c>
      <c r="K16" s="17"/>
      <c r="L16" s="17"/>
      <c r="M16" s="17"/>
      <c r="N16" s="24"/>
      <c r="O16" s="25"/>
    </row>
    <row r="17" spans="1:15" x14ac:dyDescent="0.2">
      <c r="A17" s="36"/>
      <c r="B17" s="36"/>
      <c r="C17" s="36"/>
      <c r="D17" s="4" t="s">
        <v>13</v>
      </c>
      <c r="E17" s="36">
        <v>3</v>
      </c>
      <c r="F17" s="36" t="s">
        <v>50</v>
      </c>
      <c r="G17" s="3">
        <v>5.4307800000000003E-2</v>
      </c>
      <c r="H17" s="3">
        <v>3.7657200000000002E-2</v>
      </c>
      <c r="I17" s="3">
        <v>0</v>
      </c>
      <c r="J17" s="3">
        <v>439.75</v>
      </c>
      <c r="K17" s="17"/>
      <c r="L17" s="17"/>
      <c r="M17" s="17"/>
      <c r="N17" s="24"/>
      <c r="O17" s="17"/>
    </row>
    <row r="18" spans="1:15" x14ac:dyDescent="0.2">
      <c r="A18" s="36"/>
      <c r="B18" s="36"/>
      <c r="C18" s="36"/>
      <c r="D18" s="4" t="s">
        <v>11</v>
      </c>
      <c r="E18" s="36"/>
      <c r="F18" s="36"/>
      <c r="G18" s="3">
        <v>14.7014332</v>
      </c>
      <c r="H18" s="3">
        <v>0.12815401000000001</v>
      </c>
      <c r="I18" s="3">
        <v>1.92</v>
      </c>
      <c r="J18" s="3">
        <v>28.515625</v>
      </c>
      <c r="K18" s="17"/>
      <c r="L18" s="17"/>
      <c r="M18" s="17"/>
      <c r="N18" s="24"/>
      <c r="O18" s="17"/>
    </row>
    <row r="19" spans="1:15" x14ac:dyDescent="0.2">
      <c r="A19" s="36"/>
      <c r="B19" s="36"/>
      <c r="C19" s="36"/>
      <c r="D19" s="4" t="s">
        <v>12</v>
      </c>
      <c r="E19" s="36"/>
      <c r="F19" s="36"/>
      <c r="G19" s="3">
        <v>8.9724279300000003</v>
      </c>
      <c r="H19" s="3">
        <v>0.25948302000000001</v>
      </c>
      <c r="I19" s="3">
        <v>4.7450000000000001</v>
      </c>
      <c r="J19" s="3">
        <v>61.9921875</v>
      </c>
      <c r="K19" s="17"/>
      <c r="L19" s="17"/>
      <c r="M19" s="17"/>
      <c r="N19" s="24"/>
      <c r="O19" s="17"/>
    </row>
    <row r="20" spans="1:15" x14ac:dyDescent="0.2">
      <c r="A20" s="36"/>
      <c r="B20" s="36" t="s">
        <v>14</v>
      </c>
      <c r="C20" s="36" t="s">
        <v>45</v>
      </c>
      <c r="D20" s="4" t="s">
        <v>13</v>
      </c>
      <c r="E20" s="36">
        <v>1</v>
      </c>
      <c r="F20" s="36" t="s">
        <v>51</v>
      </c>
      <c r="G20" s="3">
        <v>5.42008E-2</v>
      </c>
      <c r="H20" s="3">
        <v>5.2620899999999998E-2</v>
      </c>
      <c r="I20" s="3">
        <v>9.5477400000000004E-2</v>
      </c>
      <c r="J20" s="3">
        <v>444.86700000000002</v>
      </c>
      <c r="K20" s="17"/>
      <c r="L20" s="17"/>
      <c r="M20" s="17"/>
      <c r="N20" s="24"/>
      <c r="O20" s="17"/>
    </row>
    <row r="21" spans="1:15" x14ac:dyDescent="0.2">
      <c r="A21" s="36"/>
      <c r="B21" s="36"/>
      <c r="C21" s="36"/>
      <c r="D21" s="4" t="s">
        <v>11</v>
      </c>
      <c r="E21" s="36"/>
      <c r="F21" s="36"/>
      <c r="G21" s="3">
        <v>14.3081747</v>
      </c>
      <c r="H21" s="3">
        <v>0.13231572999999999</v>
      </c>
      <c r="I21" s="3">
        <v>350.37</v>
      </c>
      <c r="J21" s="3">
        <v>28.515625</v>
      </c>
      <c r="K21" s="17"/>
      <c r="L21" s="17"/>
      <c r="M21" s="17"/>
      <c r="N21" s="24"/>
      <c r="O21" s="17"/>
    </row>
    <row r="22" spans="1:15" x14ac:dyDescent="0.2">
      <c r="A22" s="36"/>
      <c r="B22" s="36"/>
      <c r="C22" s="36"/>
      <c r="D22" s="4" t="s">
        <v>12</v>
      </c>
      <c r="E22" s="36"/>
      <c r="F22" s="36"/>
      <c r="G22" s="3">
        <v>82.672329000000005</v>
      </c>
      <c r="H22" s="3">
        <v>0.27267384</v>
      </c>
      <c r="I22" s="3">
        <v>16.675000000000001</v>
      </c>
      <c r="J22" s="3">
        <v>2414.59375</v>
      </c>
      <c r="K22" s="17"/>
      <c r="L22" s="17"/>
      <c r="M22" s="17"/>
      <c r="N22" s="24"/>
      <c r="O22" s="17"/>
    </row>
    <row r="23" spans="1:15" x14ac:dyDescent="0.2">
      <c r="A23" s="36"/>
      <c r="B23" s="36"/>
      <c r="C23" s="36"/>
      <c r="D23" s="4" t="s">
        <v>13</v>
      </c>
      <c r="E23" s="37">
        <v>2</v>
      </c>
      <c r="F23" s="37" t="s">
        <v>52</v>
      </c>
      <c r="G23" s="3">
        <v>5.6907300000000001E-2</v>
      </c>
      <c r="H23" s="3">
        <v>5.33053E-2</v>
      </c>
      <c r="I23" s="3">
        <v>9.0452299999999999E-2</v>
      </c>
      <c r="J23" s="3">
        <v>444.86700000000002</v>
      </c>
      <c r="K23" s="17"/>
      <c r="L23" s="17"/>
      <c r="M23" s="17"/>
      <c r="N23" s="24"/>
      <c r="O23" s="25"/>
    </row>
    <row r="24" spans="1:15" x14ac:dyDescent="0.2">
      <c r="A24" s="36"/>
      <c r="B24" s="36"/>
      <c r="C24" s="36"/>
      <c r="D24" s="4" t="s">
        <v>11</v>
      </c>
      <c r="E24" s="37"/>
      <c r="F24" s="37"/>
      <c r="G24" s="3">
        <v>13.935029699999999</v>
      </c>
      <c r="H24" s="3">
        <v>0.13371379999999999</v>
      </c>
      <c r="I24" s="3">
        <v>152.755</v>
      </c>
      <c r="J24" s="3">
        <v>28.515625</v>
      </c>
      <c r="K24" s="17"/>
      <c r="L24" s="17"/>
      <c r="M24" s="17"/>
      <c r="N24" s="24"/>
      <c r="O24" s="25"/>
    </row>
    <row r="25" spans="1:15" x14ac:dyDescent="0.2">
      <c r="A25" s="36"/>
      <c r="B25" s="36"/>
      <c r="C25" s="36"/>
      <c r="D25" s="4" t="s">
        <v>12</v>
      </c>
      <c r="E25" s="37"/>
      <c r="F25" s="37"/>
      <c r="G25" s="3">
        <v>53.1739733</v>
      </c>
      <c r="H25" s="3">
        <v>0.26063646000000001</v>
      </c>
      <c r="I25" s="3">
        <v>1319.2449999999999</v>
      </c>
      <c r="J25" s="3">
        <v>1488.2968800000001</v>
      </c>
      <c r="K25" s="17"/>
      <c r="L25" s="17"/>
      <c r="M25" s="17"/>
      <c r="N25" s="24"/>
      <c r="O25" s="25"/>
    </row>
    <row r="26" spans="1:15" x14ac:dyDescent="0.2">
      <c r="A26" s="36"/>
      <c r="B26" s="36"/>
      <c r="C26" s="36"/>
      <c r="D26" s="4" t="s">
        <v>13</v>
      </c>
      <c r="E26" s="36">
        <v>3</v>
      </c>
      <c r="F26" s="36" t="s">
        <v>53</v>
      </c>
      <c r="G26" s="3">
        <v>7.9617099999999996E-2</v>
      </c>
      <c r="H26" s="3">
        <v>6.8686300000000006E-2</v>
      </c>
      <c r="I26" s="3">
        <v>0.120603</v>
      </c>
      <c r="J26" s="3">
        <v>444.86700000000002</v>
      </c>
      <c r="K26" s="17"/>
      <c r="L26" s="17"/>
      <c r="M26" s="17"/>
      <c r="N26" s="24"/>
      <c r="O26" s="17"/>
    </row>
    <row r="27" spans="1:15" x14ac:dyDescent="0.2">
      <c r="A27" s="36"/>
      <c r="B27" s="36"/>
      <c r="C27" s="36"/>
      <c r="D27" s="4" t="s">
        <v>11</v>
      </c>
      <c r="E27" s="36"/>
      <c r="F27" s="36"/>
      <c r="G27" s="3">
        <v>14.2755268</v>
      </c>
      <c r="H27" s="3">
        <v>0.14732242000000001</v>
      </c>
      <c r="I27" s="3">
        <v>2984.22</v>
      </c>
      <c r="J27" s="3">
        <v>28.515625</v>
      </c>
      <c r="K27" s="17"/>
      <c r="L27" s="17"/>
      <c r="M27" s="17"/>
      <c r="N27" s="24"/>
      <c r="O27" s="17"/>
    </row>
    <row r="28" spans="1:15" x14ac:dyDescent="0.2">
      <c r="A28" s="36"/>
      <c r="B28" s="36"/>
      <c r="C28" s="36"/>
      <c r="D28" s="4" t="s">
        <v>12</v>
      </c>
      <c r="E28" s="36"/>
      <c r="F28" s="36"/>
      <c r="G28" s="3">
        <v>58.006263699999998</v>
      </c>
      <c r="H28" s="3">
        <v>0.33510788000000002</v>
      </c>
      <c r="I28" s="3">
        <v>2.6150000000000002</v>
      </c>
      <c r="J28" s="3">
        <v>1604.59375</v>
      </c>
      <c r="K28" s="17"/>
      <c r="L28" s="17"/>
      <c r="M28" s="17"/>
      <c r="N28" s="24"/>
      <c r="O28" s="17"/>
    </row>
    <row r="29" spans="1:15" x14ac:dyDescent="0.2">
      <c r="A29" s="36">
        <v>1</v>
      </c>
      <c r="B29" s="36" t="s">
        <v>9</v>
      </c>
      <c r="C29" s="36" t="s">
        <v>10</v>
      </c>
      <c r="D29" s="4" t="s">
        <v>13</v>
      </c>
      <c r="E29" s="36">
        <v>1</v>
      </c>
      <c r="F29" s="38" t="s">
        <v>60</v>
      </c>
      <c r="G29" s="3">
        <v>0.69680299999999995</v>
      </c>
      <c r="H29" s="3">
        <v>0.57410399999999995</v>
      </c>
      <c r="I29" s="3">
        <v>0</v>
      </c>
      <c r="J29" s="3">
        <v>4438.66</v>
      </c>
      <c r="K29" s="17"/>
      <c r="L29" s="17"/>
      <c r="M29" s="17"/>
      <c r="N29" s="24"/>
      <c r="O29" s="17"/>
    </row>
    <row r="30" spans="1:15" x14ac:dyDescent="0.2">
      <c r="A30" s="36"/>
      <c r="B30" s="36"/>
      <c r="C30" s="36"/>
      <c r="D30" s="4" t="s">
        <v>11</v>
      </c>
      <c r="E30" s="36"/>
      <c r="F30" s="38"/>
      <c r="G30" s="3">
        <v>135.585526263981</v>
      </c>
      <c r="H30" s="3">
        <v>1.2109863620135</v>
      </c>
      <c r="I30" s="3">
        <v>1.9810000000000001</v>
      </c>
      <c r="J30" s="3">
        <v>28.515625</v>
      </c>
      <c r="K30" s="17"/>
      <c r="L30" s="17"/>
      <c r="M30" s="17"/>
      <c r="N30" s="24"/>
      <c r="O30" s="17"/>
    </row>
    <row r="31" spans="1:15" x14ac:dyDescent="0.2">
      <c r="A31" s="36"/>
      <c r="B31" s="36"/>
      <c r="C31" s="36"/>
      <c r="D31" s="4" t="s">
        <v>12</v>
      </c>
      <c r="E31" s="36"/>
      <c r="F31" s="38"/>
      <c r="G31" s="3">
        <v>994.52015342202503</v>
      </c>
      <c r="H31" s="3">
        <v>2.7435304590035199</v>
      </c>
      <c r="I31" s="3">
        <v>0.109</v>
      </c>
      <c r="J31" s="3">
        <v>29784.9921875</v>
      </c>
      <c r="K31" s="17"/>
      <c r="L31" s="17"/>
      <c r="M31" s="17"/>
      <c r="N31" s="24"/>
      <c r="O31" s="17"/>
    </row>
    <row r="32" spans="1:15" x14ac:dyDescent="0.2">
      <c r="A32" s="36"/>
      <c r="B32" s="36"/>
      <c r="C32" s="36"/>
      <c r="D32" s="4" t="s">
        <v>13</v>
      </c>
      <c r="E32" s="37">
        <v>2</v>
      </c>
      <c r="F32" s="37" t="s">
        <v>54</v>
      </c>
      <c r="G32" s="3">
        <v>0.96174300000000001</v>
      </c>
      <c r="H32" s="3">
        <v>0.58534200000000003</v>
      </c>
      <c r="I32" s="3">
        <v>0</v>
      </c>
      <c r="J32" s="3">
        <v>4438.66</v>
      </c>
      <c r="K32" s="17"/>
      <c r="L32" s="17"/>
      <c r="M32" s="17"/>
      <c r="N32" s="24"/>
      <c r="O32" s="25"/>
    </row>
    <row r="33" spans="1:15" x14ac:dyDescent="0.2">
      <c r="A33" s="36"/>
      <c r="B33" s="36"/>
      <c r="C33" s="36"/>
      <c r="D33" s="4" t="s">
        <v>11</v>
      </c>
      <c r="E33" s="37"/>
      <c r="F33" s="37"/>
      <c r="G33" s="3">
        <v>143.45529908</v>
      </c>
      <c r="H33" s="3">
        <v>1.1781733959796801</v>
      </c>
      <c r="I33" s="3">
        <v>1.347</v>
      </c>
      <c r="J33" s="3">
        <v>28.515625</v>
      </c>
      <c r="K33" s="17"/>
      <c r="L33" s="17"/>
      <c r="M33" s="17"/>
      <c r="N33" s="24"/>
      <c r="O33" s="25"/>
    </row>
    <row r="34" spans="1:15" x14ac:dyDescent="0.2">
      <c r="A34" s="36"/>
      <c r="B34" s="36"/>
      <c r="C34" s="36"/>
      <c r="D34" s="4" t="s">
        <v>12</v>
      </c>
      <c r="E34" s="37"/>
      <c r="F34" s="37"/>
      <c r="G34" s="3">
        <v>1054.15672565298</v>
      </c>
      <c r="H34" s="3">
        <v>2.70139687700429</v>
      </c>
      <c r="I34" s="3">
        <v>0.1045</v>
      </c>
      <c r="J34" s="3">
        <v>29768.671875</v>
      </c>
      <c r="K34" s="17"/>
      <c r="L34" s="17"/>
      <c r="M34" s="17"/>
      <c r="N34" s="24"/>
      <c r="O34" s="25"/>
    </row>
    <row r="35" spans="1:15" x14ac:dyDescent="0.2">
      <c r="A35" s="36"/>
      <c r="B35" s="36"/>
      <c r="C35" s="36"/>
      <c r="D35" s="4" t="s">
        <v>13</v>
      </c>
      <c r="E35" s="36">
        <v>3</v>
      </c>
      <c r="F35" s="39" t="s">
        <v>55</v>
      </c>
      <c r="G35" s="3">
        <v>0.60395399999999999</v>
      </c>
      <c r="H35" s="3">
        <v>0.56403599999999998</v>
      </c>
      <c r="I35" s="3">
        <v>0</v>
      </c>
      <c r="J35" s="3">
        <v>4438.66</v>
      </c>
      <c r="K35" s="17"/>
      <c r="L35" s="17"/>
      <c r="M35" s="17"/>
      <c r="N35" s="24"/>
      <c r="O35" s="17"/>
    </row>
    <row r="36" spans="1:15" x14ac:dyDescent="0.2">
      <c r="A36" s="36"/>
      <c r="B36" s="36"/>
      <c r="C36" s="36"/>
      <c r="D36" s="4" t="s">
        <v>11</v>
      </c>
      <c r="E36" s="36"/>
      <c r="F36" s="36"/>
      <c r="G36" s="3">
        <v>136.06553299999999</v>
      </c>
      <c r="H36" s="3">
        <v>1.2350154099999999</v>
      </c>
      <c r="I36" s="3">
        <v>1.1875</v>
      </c>
      <c r="J36" s="3">
        <v>28.515625</v>
      </c>
      <c r="K36" s="17"/>
      <c r="L36" s="17"/>
      <c r="M36" s="17"/>
      <c r="N36" s="24"/>
      <c r="O36" s="17"/>
    </row>
    <row r="37" spans="1:15" x14ac:dyDescent="0.2">
      <c r="A37" s="36"/>
      <c r="B37" s="36"/>
      <c r="C37" s="36"/>
      <c r="D37" s="4" t="s">
        <v>12</v>
      </c>
      <c r="E37" s="36"/>
      <c r="F37" s="36"/>
      <c r="G37" s="3">
        <v>1030.57969</v>
      </c>
      <c r="H37" s="3">
        <v>2.94550014</v>
      </c>
      <c r="I37" s="3">
        <v>0.10249999999999999</v>
      </c>
      <c r="J37" s="3">
        <v>29654.031299999999</v>
      </c>
      <c r="K37" s="17"/>
      <c r="L37" s="17"/>
      <c r="M37" s="17"/>
      <c r="N37" s="24"/>
      <c r="O37" s="17"/>
    </row>
    <row r="38" spans="1:15" x14ac:dyDescent="0.2">
      <c r="A38" s="36"/>
      <c r="B38" s="36" t="s">
        <v>15</v>
      </c>
      <c r="C38" s="36" t="s">
        <v>10</v>
      </c>
      <c r="D38" s="4" t="s">
        <v>13</v>
      </c>
      <c r="E38" s="36">
        <v>1</v>
      </c>
      <c r="F38" s="36" t="s">
        <v>56</v>
      </c>
      <c r="G38" s="3">
        <v>0.75375499999999995</v>
      </c>
      <c r="H38" s="3">
        <v>0.55578799999999995</v>
      </c>
      <c r="I38" s="3">
        <v>2E-3</v>
      </c>
      <c r="J38" s="3">
        <v>4377.24</v>
      </c>
      <c r="K38" s="17"/>
      <c r="L38" s="17"/>
      <c r="M38" s="17"/>
      <c r="N38" s="24"/>
      <c r="O38" s="17"/>
    </row>
    <row r="39" spans="1:15" x14ac:dyDescent="0.2">
      <c r="A39" s="36"/>
      <c r="B39" s="36"/>
      <c r="C39" s="36"/>
      <c r="D39" s="4" t="s">
        <v>11</v>
      </c>
      <c r="E39" s="36"/>
      <c r="F39" s="36"/>
      <c r="G39" s="3">
        <v>139.803682780999</v>
      </c>
      <c r="H39" s="3">
        <v>1.20251489803195</v>
      </c>
      <c r="I39" s="3">
        <v>1.0615000000000001</v>
      </c>
      <c r="J39" s="3">
        <v>28.515625</v>
      </c>
      <c r="K39" s="17"/>
      <c r="L39" s="17"/>
      <c r="M39" s="17"/>
      <c r="N39" s="24"/>
      <c r="O39" s="17"/>
    </row>
    <row r="40" spans="1:15" x14ac:dyDescent="0.2">
      <c r="A40" s="36"/>
      <c r="B40" s="36"/>
      <c r="C40" s="36"/>
      <c r="D40" s="4" t="s">
        <v>12</v>
      </c>
      <c r="E40" s="36"/>
      <c r="F40" s="36"/>
      <c r="G40" s="3">
        <v>937.76541735901196</v>
      </c>
      <c r="H40" s="3">
        <v>2.71045410103397</v>
      </c>
      <c r="I40" s="3">
        <v>0.39950000000000002</v>
      </c>
      <c r="J40" s="3">
        <v>27814.90625</v>
      </c>
      <c r="K40" s="17"/>
      <c r="L40" s="17"/>
      <c r="M40" s="17"/>
      <c r="N40" s="24"/>
      <c r="O40" s="17"/>
    </row>
    <row r="41" spans="1:15" x14ac:dyDescent="0.2">
      <c r="A41" s="36"/>
      <c r="B41" s="36"/>
      <c r="C41" s="36"/>
      <c r="D41" s="4" t="s">
        <v>13</v>
      </c>
      <c r="E41" s="37">
        <v>2</v>
      </c>
      <c r="F41" s="37" t="s">
        <v>57</v>
      </c>
      <c r="G41" s="3">
        <v>0.83785200000000004</v>
      </c>
      <c r="H41" s="3">
        <v>0.58460100000000004</v>
      </c>
      <c r="I41" s="3">
        <v>1E-3</v>
      </c>
      <c r="J41" s="3">
        <v>4377.24</v>
      </c>
      <c r="K41" s="17"/>
      <c r="L41" s="17"/>
      <c r="M41" s="17"/>
      <c r="N41" s="24"/>
      <c r="O41" s="25"/>
    </row>
    <row r="42" spans="1:15" x14ac:dyDescent="0.2">
      <c r="A42" s="36"/>
      <c r="B42" s="36"/>
      <c r="C42" s="36"/>
      <c r="D42" s="4" t="s">
        <v>11</v>
      </c>
      <c r="E42" s="37"/>
      <c r="F42" s="37"/>
      <c r="G42" s="3">
        <v>138.93720416200799</v>
      </c>
      <c r="H42" s="3">
        <v>1.2042828359990301</v>
      </c>
      <c r="I42" s="3">
        <v>9.3339999999999996</v>
      </c>
      <c r="J42" s="3">
        <v>28.515625</v>
      </c>
      <c r="K42" s="17"/>
      <c r="L42" s="17"/>
      <c r="M42" s="17"/>
      <c r="N42" s="24"/>
      <c r="O42" s="25"/>
    </row>
    <row r="43" spans="1:15" x14ac:dyDescent="0.2">
      <c r="A43" s="36"/>
      <c r="B43" s="36"/>
      <c r="C43" s="36"/>
      <c r="D43" s="4" t="s">
        <v>12</v>
      </c>
      <c r="E43" s="37"/>
      <c r="F43" s="37"/>
      <c r="G43" s="3">
        <v>557.50881961203402</v>
      </c>
      <c r="H43" s="3">
        <v>2.73099467903375</v>
      </c>
      <c r="I43" s="3">
        <v>3.1589999999999998</v>
      </c>
      <c r="J43" s="3">
        <v>16049.09375</v>
      </c>
      <c r="K43" s="17"/>
      <c r="L43" s="17"/>
      <c r="M43" s="17"/>
      <c r="N43" s="24"/>
      <c r="O43" s="25"/>
    </row>
    <row r="44" spans="1:15" x14ac:dyDescent="0.2">
      <c r="A44" s="36"/>
      <c r="B44" s="36"/>
      <c r="C44" s="36"/>
      <c r="D44" s="4" t="s">
        <v>13</v>
      </c>
      <c r="E44" s="36">
        <v>3</v>
      </c>
      <c r="F44" s="36" t="s">
        <v>58</v>
      </c>
      <c r="G44" s="3">
        <v>0.81938999999999995</v>
      </c>
      <c r="H44" s="3">
        <v>0.65889900000000001</v>
      </c>
      <c r="I44" s="3">
        <v>1.5E-3</v>
      </c>
      <c r="J44" s="3">
        <v>4377.24</v>
      </c>
      <c r="K44" s="17"/>
      <c r="L44" s="17"/>
      <c r="M44" s="17"/>
      <c r="N44" s="24"/>
      <c r="O44" s="17"/>
    </row>
    <row r="45" spans="1:15" x14ac:dyDescent="0.2">
      <c r="A45" s="36"/>
      <c r="B45" s="36"/>
      <c r="C45" s="36"/>
      <c r="D45" s="4" t="s">
        <v>11</v>
      </c>
      <c r="E45" s="36"/>
      <c r="F45" s="36"/>
      <c r="G45" s="3">
        <v>136.94363628997201</v>
      </c>
      <c r="H45" s="3">
        <v>1.2264652249868899</v>
      </c>
      <c r="I45" s="3">
        <v>2.8025000000000002</v>
      </c>
      <c r="J45" s="3">
        <v>28.515625</v>
      </c>
      <c r="K45" s="17"/>
      <c r="L45" s="17"/>
      <c r="M45" s="17"/>
      <c r="N45" s="24"/>
      <c r="O45" s="17"/>
    </row>
    <row r="46" spans="1:15" x14ac:dyDescent="0.2">
      <c r="A46" s="36"/>
      <c r="B46" s="36"/>
      <c r="C46" s="36"/>
      <c r="D46" s="4" t="s">
        <v>12</v>
      </c>
      <c r="E46" s="36"/>
      <c r="F46" s="36"/>
      <c r="G46" s="3">
        <v>569.53035333298601</v>
      </c>
      <c r="H46" s="3">
        <v>2.7092108029755702</v>
      </c>
      <c r="I46" s="3">
        <v>1.865</v>
      </c>
      <c r="J46" s="3">
        <v>16816.8359375</v>
      </c>
      <c r="K46" s="17"/>
      <c r="L46" s="17"/>
      <c r="M46" s="17"/>
      <c r="N46" s="24"/>
      <c r="O46" s="17"/>
    </row>
    <row r="47" spans="1:15" x14ac:dyDescent="0.2">
      <c r="A47" s="36"/>
      <c r="B47" s="36" t="s">
        <v>14</v>
      </c>
      <c r="C47" s="36" t="s">
        <v>10</v>
      </c>
      <c r="D47" s="4" t="s">
        <v>13</v>
      </c>
      <c r="E47" s="36">
        <v>1</v>
      </c>
      <c r="F47" s="36" t="s">
        <v>59</v>
      </c>
      <c r="G47" s="3">
        <v>1.0274300000000001</v>
      </c>
      <c r="H47" s="3">
        <v>0.74972799999999995</v>
      </c>
      <c r="I47" s="3">
        <v>0.102551</v>
      </c>
      <c r="J47" s="3">
        <v>4437.3</v>
      </c>
      <c r="K47" s="17"/>
      <c r="L47" s="17"/>
      <c r="M47" s="17"/>
      <c r="N47" s="24"/>
      <c r="O47" s="17"/>
    </row>
    <row r="48" spans="1:15" x14ac:dyDescent="0.2">
      <c r="A48" s="36"/>
      <c r="B48" s="36"/>
      <c r="C48" s="36"/>
      <c r="D48" s="4" t="s">
        <v>11</v>
      </c>
      <c r="E48" s="36"/>
      <c r="F48" s="36"/>
      <c r="G48" s="3">
        <v>136.71543104702101</v>
      </c>
      <c r="H48" s="3">
        <v>1.15055383299477</v>
      </c>
      <c r="I48" s="3">
        <v>82639.803499999995</v>
      </c>
      <c r="J48" s="3">
        <v>28.515625</v>
      </c>
      <c r="K48" s="17"/>
      <c r="L48" s="17"/>
      <c r="M48" s="17"/>
      <c r="N48" s="24"/>
      <c r="O48" s="17"/>
    </row>
    <row r="49" spans="1:15" x14ac:dyDescent="0.2">
      <c r="A49" s="36"/>
      <c r="B49" s="36"/>
      <c r="C49" s="36"/>
      <c r="D49" s="4" t="s">
        <v>12</v>
      </c>
      <c r="E49" s="36"/>
      <c r="F49" s="36"/>
      <c r="G49" s="3">
        <v>771.56486897799095</v>
      </c>
      <c r="H49" s="3">
        <v>2.6365638000424898</v>
      </c>
      <c r="I49" s="3">
        <v>19.225000000000001</v>
      </c>
      <c r="J49" s="3">
        <v>22807.4453125</v>
      </c>
      <c r="K49" s="17"/>
      <c r="L49" s="17"/>
      <c r="M49" s="17"/>
      <c r="N49" s="24"/>
      <c r="O49" s="17"/>
    </row>
    <row r="50" spans="1:15" x14ac:dyDescent="0.2">
      <c r="A50" s="36"/>
      <c r="B50" s="36"/>
      <c r="C50" s="36"/>
      <c r="D50" s="4" t="s">
        <v>13</v>
      </c>
      <c r="E50" s="37">
        <v>2</v>
      </c>
      <c r="F50" s="37" t="s">
        <v>71</v>
      </c>
      <c r="G50" s="3">
        <v>0.77021899999999999</v>
      </c>
      <c r="H50" s="3">
        <v>0.64394499999999999</v>
      </c>
      <c r="I50" s="3">
        <v>9.7548800000000005E-2</v>
      </c>
      <c r="J50" s="3">
        <v>4437.3</v>
      </c>
      <c r="K50" s="17"/>
      <c r="L50" s="17"/>
      <c r="M50" s="17"/>
      <c r="N50" s="24"/>
      <c r="O50" s="25"/>
    </row>
    <row r="51" spans="1:15" x14ac:dyDescent="0.2">
      <c r="A51" s="36"/>
      <c r="B51" s="36"/>
      <c r="C51" s="36"/>
      <c r="D51" s="4" t="s">
        <v>11</v>
      </c>
      <c r="E51" s="37"/>
      <c r="F51" s="37"/>
      <c r="G51" s="3">
        <v>133.76215766899901</v>
      </c>
      <c r="H51" s="3">
        <v>1.1751656439737399</v>
      </c>
      <c r="I51" s="3">
        <v>88057.736499999999</v>
      </c>
      <c r="J51" s="3">
        <v>28.515625</v>
      </c>
      <c r="K51" s="17"/>
      <c r="L51" s="17"/>
      <c r="M51" s="17"/>
      <c r="N51" s="24"/>
      <c r="O51" s="25"/>
    </row>
    <row r="52" spans="1:15" x14ac:dyDescent="0.2">
      <c r="A52" s="36"/>
      <c r="B52" s="36"/>
      <c r="C52" s="36"/>
      <c r="D52" s="4" t="s">
        <v>12</v>
      </c>
      <c r="E52" s="37"/>
      <c r="F52" s="37"/>
      <c r="G52" s="3">
        <v>460.02056048699802</v>
      </c>
      <c r="H52" s="3">
        <v>2.6419338760315401</v>
      </c>
      <c r="I52" s="3">
        <v>90243.41</v>
      </c>
      <c r="J52" s="3">
        <v>12553.390625</v>
      </c>
      <c r="K52" s="17"/>
      <c r="L52" s="17"/>
      <c r="M52" s="17"/>
      <c r="N52" s="24"/>
      <c r="O52" s="25"/>
    </row>
    <row r="53" spans="1:15" x14ac:dyDescent="0.2">
      <c r="A53" s="36"/>
      <c r="B53" s="36"/>
      <c r="C53" s="36"/>
      <c r="D53" s="4" t="s">
        <v>13</v>
      </c>
      <c r="E53" s="36">
        <v>3</v>
      </c>
      <c r="F53" s="36" t="s">
        <v>73</v>
      </c>
      <c r="G53" s="3">
        <v>0.71264300000000003</v>
      </c>
      <c r="H53" s="3">
        <v>0.58107299999999995</v>
      </c>
      <c r="I53" s="3">
        <v>9.1545799999999997E-2</v>
      </c>
      <c r="J53" s="3">
        <v>4437.3</v>
      </c>
      <c r="K53" s="17"/>
      <c r="L53" s="17"/>
      <c r="M53" s="17"/>
      <c r="N53" s="24"/>
      <c r="O53" s="17"/>
    </row>
    <row r="54" spans="1:15" x14ac:dyDescent="0.2">
      <c r="A54" s="36"/>
      <c r="B54" s="36"/>
      <c r="C54" s="36"/>
      <c r="D54" s="4" t="s">
        <v>11</v>
      </c>
      <c r="E54" s="36"/>
      <c r="F54" s="36"/>
      <c r="G54" s="3">
        <v>142.19209599999999</v>
      </c>
      <c r="H54" s="3">
        <v>1.1923473499999999</v>
      </c>
      <c r="I54" s="3">
        <v>80618.093500000003</v>
      </c>
      <c r="J54" s="3">
        <v>28.515625</v>
      </c>
      <c r="K54" s="17"/>
      <c r="L54" s="17"/>
      <c r="M54" s="17"/>
      <c r="N54" s="24"/>
      <c r="O54" s="17"/>
    </row>
    <row r="55" spans="1:15" x14ac:dyDescent="0.2">
      <c r="A55" s="36"/>
      <c r="B55" s="36"/>
      <c r="C55" s="36"/>
      <c r="D55" s="4" t="s">
        <v>12</v>
      </c>
      <c r="E55" s="36"/>
      <c r="F55" s="36"/>
      <c r="G55" s="3">
        <v>451.57930900000002</v>
      </c>
      <c r="H55" s="3">
        <v>2.66201336</v>
      </c>
      <c r="I55" s="3">
        <v>5.1234999999999999</v>
      </c>
      <c r="J55" s="3">
        <v>12154.9766</v>
      </c>
      <c r="K55" s="17"/>
      <c r="L55" s="17"/>
      <c r="M55" s="17"/>
      <c r="N55" s="24"/>
      <c r="O55" s="17"/>
    </row>
    <row r="56" spans="1:15" x14ac:dyDescent="0.2">
      <c r="A56" s="36">
        <v>1</v>
      </c>
      <c r="B56" s="36" t="s">
        <v>9</v>
      </c>
      <c r="C56" s="36" t="s">
        <v>43</v>
      </c>
      <c r="D56" s="4" t="s">
        <v>13</v>
      </c>
      <c r="E56" s="36">
        <v>1</v>
      </c>
      <c r="F56" s="36" t="s">
        <v>61</v>
      </c>
      <c r="G56" s="3">
        <v>9.2280999999999995</v>
      </c>
      <c r="H56" s="3">
        <v>6.0417399999999999</v>
      </c>
      <c r="I56" s="3">
        <v>0</v>
      </c>
      <c r="J56" s="3">
        <v>44346.9</v>
      </c>
      <c r="K56" s="17"/>
      <c r="L56" s="17"/>
      <c r="M56" s="17"/>
      <c r="N56" s="24"/>
      <c r="O56" s="17"/>
    </row>
    <row r="57" spans="1:15" x14ac:dyDescent="0.2">
      <c r="A57" s="36"/>
      <c r="B57" s="36"/>
      <c r="C57" s="36"/>
      <c r="D57" s="4" t="s">
        <v>11</v>
      </c>
      <c r="E57" s="36"/>
      <c r="F57" s="36"/>
      <c r="G57" s="3">
        <v>1324.14579</v>
      </c>
      <c r="H57" s="3">
        <v>11.300632</v>
      </c>
      <c r="I57" s="3">
        <v>7.20505</v>
      </c>
      <c r="J57" s="3">
        <v>28.515625</v>
      </c>
      <c r="K57" s="17"/>
      <c r="L57" s="17"/>
      <c r="M57" s="17"/>
      <c r="N57" s="24"/>
      <c r="O57" s="17"/>
    </row>
    <row r="58" spans="1:15" x14ac:dyDescent="0.2">
      <c r="A58" s="36"/>
      <c r="B58" s="36"/>
      <c r="C58" s="36"/>
      <c r="D58" s="4" t="s">
        <v>12</v>
      </c>
      <c r="E58" s="36"/>
      <c r="F58" s="36"/>
      <c r="G58" s="3">
        <v>1263.6989799999999</v>
      </c>
      <c r="H58" s="3">
        <v>26.164000699999999</v>
      </c>
      <c r="I58" s="3">
        <v>196.0685</v>
      </c>
      <c r="J58" s="3">
        <v>18802.398399999998</v>
      </c>
      <c r="K58" s="17"/>
      <c r="L58" s="17"/>
      <c r="M58" s="17"/>
      <c r="N58" s="24"/>
      <c r="O58" s="17"/>
    </row>
    <row r="59" spans="1:15" x14ac:dyDescent="0.2">
      <c r="A59" s="36"/>
      <c r="B59" s="36"/>
      <c r="C59" s="36"/>
      <c r="D59" s="4" t="s">
        <v>13</v>
      </c>
      <c r="E59" s="37">
        <v>2</v>
      </c>
      <c r="F59" s="36" t="s">
        <v>62</v>
      </c>
      <c r="G59" s="3">
        <v>10.049200000000001</v>
      </c>
      <c r="H59" s="3">
        <v>7.6186999999999996</v>
      </c>
      <c r="I59" s="3">
        <v>0</v>
      </c>
      <c r="J59" s="3">
        <v>44346.9</v>
      </c>
      <c r="K59" s="17"/>
      <c r="L59" s="17"/>
      <c r="M59" s="17"/>
      <c r="N59" s="24"/>
      <c r="O59" s="25"/>
    </row>
    <row r="60" spans="1:15" x14ac:dyDescent="0.2">
      <c r="A60" s="36"/>
      <c r="B60" s="36"/>
      <c r="C60" s="36"/>
      <c r="D60" s="4" t="s">
        <v>11</v>
      </c>
      <c r="E60" s="37"/>
      <c r="F60" s="36"/>
      <c r="G60" s="3">
        <v>1337.1462100000001</v>
      </c>
      <c r="H60" s="3">
        <v>10.794181500000001</v>
      </c>
      <c r="I60" s="3">
        <v>19.43045</v>
      </c>
      <c r="J60" s="3">
        <v>28.515625</v>
      </c>
      <c r="K60" s="17"/>
      <c r="L60" s="17"/>
      <c r="M60" s="17"/>
      <c r="N60" s="24"/>
      <c r="O60" s="25"/>
    </row>
    <row r="61" spans="1:15" x14ac:dyDescent="0.2">
      <c r="A61" s="36"/>
      <c r="B61" s="36"/>
      <c r="C61" s="36"/>
      <c r="D61" s="4" t="s">
        <v>12</v>
      </c>
      <c r="E61" s="37"/>
      <c r="F61" s="36"/>
      <c r="G61" s="3">
        <v>1239.37895</v>
      </c>
      <c r="H61" s="3">
        <v>26.175075400000001</v>
      </c>
      <c r="I61" s="3">
        <v>207.4503</v>
      </c>
      <c r="J61" s="3">
        <v>17687.296900000001</v>
      </c>
      <c r="K61" s="17"/>
      <c r="L61" s="17"/>
      <c r="M61" s="17"/>
      <c r="N61" s="24"/>
      <c r="O61" s="25"/>
    </row>
    <row r="62" spans="1:15" x14ac:dyDescent="0.2">
      <c r="A62" s="36"/>
      <c r="B62" s="36"/>
      <c r="C62" s="36"/>
      <c r="D62" s="4" t="s">
        <v>13</v>
      </c>
      <c r="E62" s="36">
        <v>3</v>
      </c>
      <c r="F62" s="37" t="s">
        <v>63</v>
      </c>
      <c r="G62" s="3">
        <v>9.6735799999999994</v>
      </c>
      <c r="H62" s="3">
        <v>6.2213500000000002</v>
      </c>
      <c r="I62" s="3">
        <v>0</v>
      </c>
      <c r="J62" s="3">
        <v>44346.9</v>
      </c>
      <c r="K62" s="17"/>
      <c r="L62" s="17"/>
      <c r="M62" s="17"/>
      <c r="N62" s="24"/>
      <c r="O62" s="17"/>
    </row>
    <row r="63" spans="1:15" x14ac:dyDescent="0.2">
      <c r="A63" s="36"/>
      <c r="B63" s="36"/>
      <c r="C63" s="36"/>
      <c r="D63" s="4" t="s">
        <v>11</v>
      </c>
      <c r="E63" s="36"/>
      <c r="F63" s="37"/>
      <c r="G63" s="3">
        <v>1325.36374</v>
      </c>
      <c r="H63" s="3">
        <v>11.222800700000001</v>
      </c>
      <c r="I63" s="3">
        <v>10.171749999999999</v>
      </c>
      <c r="J63" s="3">
        <v>28.515625</v>
      </c>
      <c r="K63" s="17"/>
      <c r="L63" s="17"/>
      <c r="M63" s="17"/>
      <c r="N63" s="24"/>
      <c r="O63" s="17"/>
    </row>
    <row r="64" spans="1:15" x14ac:dyDescent="0.2">
      <c r="A64" s="36"/>
      <c r="B64" s="36"/>
      <c r="C64" s="36"/>
      <c r="D64" s="4" t="s">
        <v>12</v>
      </c>
      <c r="E64" s="36"/>
      <c r="F64" s="37"/>
      <c r="G64" s="3">
        <v>1316.13453</v>
      </c>
      <c r="H64" s="3">
        <v>25.786826900000001</v>
      </c>
      <c r="I64" s="3">
        <v>238.73994999999999</v>
      </c>
      <c r="J64" s="3">
        <v>17447.593799999999</v>
      </c>
      <c r="K64" s="17"/>
      <c r="L64" s="17"/>
      <c r="M64" s="17"/>
      <c r="N64" s="24"/>
      <c r="O64" s="17"/>
    </row>
    <row r="65" spans="1:15" x14ac:dyDescent="0.2">
      <c r="A65" s="36"/>
      <c r="B65" s="36" t="s">
        <v>15</v>
      </c>
      <c r="C65" s="36" t="s">
        <v>43</v>
      </c>
      <c r="D65" s="4" t="s">
        <v>13</v>
      </c>
      <c r="E65" s="36">
        <v>1</v>
      </c>
      <c r="F65" s="36" t="s">
        <v>64</v>
      </c>
      <c r="G65" s="3">
        <v>14.2156</v>
      </c>
      <c r="H65" s="3">
        <v>7.7441399999999998</v>
      </c>
      <c r="I65" s="3">
        <v>1.1000000000000001E-3</v>
      </c>
      <c r="J65" s="3">
        <v>43745.599999999999</v>
      </c>
      <c r="K65" s="17"/>
      <c r="L65" s="17"/>
      <c r="M65" s="17"/>
      <c r="N65" s="24"/>
      <c r="O65" s="17"/>
    </row>
    <row r="66" spans="1:15" x14ac:dyDescent="0.2">
      <c r="A66" s="36"/>
      <c r="B66" s="36"/>
      <c r="C66" s="36"/>
      <c r="D66" s="4" t="s">
        <v>11</v>
      </c>
      <c r="E66" s="36"/>
      <c r="F66" s="36"/>
      <c r="G66" s="3">
        <v>1360.3326500000001</v>
      </c>
      <c r="H66" s="3">
        <v>9.9085972499999997</v>
      </c>
      <c r="I66" s="3">
        <v>32.612900000000003</v>
      </c>
      <c r="J66" s="3">
        <v>28.515625</v>
      </c>
      <c r="K66" s="17"/>
      <c r="L66" s="17"/>
      <c r="M66" s="17"/>
      <c r="N66" s="24"/>
      <c r="O66" s="17"/>
    </row>
    <row r="67" spans="1:15" x14ac:dyDescent="0.2">
      <c r="A67" s="36"/>
      <c r="B67" s="36"/>
      <c r="C67" s="36"/>
      <c r="D67" s="4" t="s">
        <v>12</v>
      </c>
      <c r="E67" s="36"/>
      <c r="F67" s="36"/>
      <c r="G67" s="3">
        <v>1617.94694</v>
      </c>
      <c r="H67" s="3">
        <v>22.171301499999998</v>
      </c>
      <c r="I67" s="3">
        <v>1733.50495</v>
      </c>
      <c r="J67" s="3">
        <v>31509.242200000001</v>
      </c>
      <c r="K67" s="17"/>
      <c r="L67" s="17"/>
      <c r="M67" s="17"/>
      <c r="N67" s="24"/>
      <c r="O67" s="17"/>
    </row>
    <row r="68" spans="1:15" x14ac:dyDescent="0.2">
      <c r="A68" s="36"/>
      <c r="B68" s="36"/>
      <c r="C68" s="36"/>
      <c r="D68" s="4" t="s">
        <v>13</v>
      </c>
      <c r="E68" s="37">
        <v>2</v>
      </c>
      <c r="F68" s="36" t="s">
        <v>65</v>
      </c>
      <c r="G68" s="3">
        <v>9.5960900000000002</v>
      </c>
      <c r="H68" s="3">
        <v>5.8493000000000004</v>
      </c>
      <c r="I68" s="3">
        <v>1.5E-3</v>
      </c>
      <c r="J68" s="3">
        <v>43745.599999999999</v>
      </c>
      <c r="K68" s="17"/>
      <c r="L68" s="17"/>
      <c r="M68" s="17"/>
      <c r="N68" s="24"/>
      <c r="O68" s="25"/>
    </row>
    <row r="69" spans="1:15" x14ac:dyDescent="0.2">
      <c r="A69" s="36"/>
      <c r="B69" s="36"/>
      <c r="C69" s="36"/>
      <c r="D69" s="4" t="s">
        <v>11</v>
      </c>
      <c r="E69" s="37"/>
      <c r="F69" s="36"/>
      <c r="G69" s="3">
        <v>1375.1419900000001</v>
      </c>
      <c r="H69" s="3">
        <v>11.1852237</v>
      </c>
      <c r="I69" s="3">
        <v>38.751049999999999</v>
      </c>
      <c r="J69" s="3">
        <v>28.515625</v>
      </c>
      <c r="K69" s="17"/>
      <c r="L69" s="17"/>
      <c r="M69" s="17"/>
      <c r="N69" s="24"/>
      <c r="O69" s="25"/>
    </row>
    <row r="70" spans="1:15" x14ac:dyDescent="0.2">
      <c r="A70" s="36"/>
      <c r="B70" s="36"/>
      <c r="C70" s="36"/>
      <c r="D70" s="4" t="s">
        <v>12</v>
      </c>
      <c r="E70" s="37"/>
      <c r="F70" s="36"/>
      <c r="G70" s="3">
        <v>1604.15642</v>
      </c>
      <c r="H70" s="3">
        <v>25.3796204</v>
      </c>
      <c r="I70" s="3">
        <v>170.33189999999999</v>
      </c>
      <c r="J70" s="3">
        <v>30627.031299999999</v>
      </c>
      <c r="K70" s="17"/>
      <c r="L70" s="17"/>
      <c r="M70" s="17"/>
      <c r="N70" s="24"/>
      <c r="O70" s="25"/>
    </row>
    <row r="71" spans="1:15" x14ac:dyDescent="0.2">
      <c r="A71" s="36"/>
      <c r="B71" s="36"/>
      <c r="C71" s="36"/>
      <c r="D71" s="4" t="s">
        <v>13</v>
      </c>
      <c r="E71" s="36">
        <v>3</v>
      </c>
      <c r="F71" s="37" t="s">
        <v>66</v>
      </c>
      <c r="G71" s="3">
        <v>9.9154</v>
      </c>
      <c r="H71" s="3">
        <v>5.9918899999999997</v>
      </c>
      <c r="I71" s="3">
        <v>1.1999999999999999E-3</v>
      </c>
      <c r="J71" s="3">
        <v>43745.599999999999</v>
      </c>
      <c r="K71" s="17"/>
      <c r="L71" s="17"/>
      <c r="M71" s="17"/>
      <c r="N71" s="24"/>
      <c r="O71" s="17"/>
    </row>
    <row r="72" spans="1:15" x14ac:dyDescent="0.2">
      <c r="A72" s="36"/>
      <c r="B72" s="36"/>
      <c r="C72" s="36"/>
      <c r="D72" s="4" t="s">
        <v>11</v>
      </c>
      <c r="E72" s="36"/>
      <c r="F72" s="37"/>
      <c r="G72" s="3">
        <v>1443.8668500000001</v>
      </c>
      <c r="H72" s="3">
        <v>11.362181100000001</v>
      </c>
      <c r="I72" s="3">
        <v>45.301049999999996</v>
      </c>
      <c r="J72" s="3">
        <v>28.515625</v>
      </c>
      <c r="K72" s="17"/>
      <c r="L72" s="17"/>
      <c r="M72" s="17"/>
      <c r="N72" s="24"/>
      <c r="O72" s="17"/>
    </row>
    <row r="73" spans="1:15" x14ac:dyDescent="0.2">
      <c r="A73" s="36"/>
      <c r="B73" s="36"/>
      <c r="C73" s="36"/>
      <c r="D73" s="4" t="s">
        <v>12</v>
      </c>
      <c r="E73" s="36"/>
      <c r="F73" s="37"/>
      <c r="G73" s="3">
        <v>1223.54069</v>
      </c>
      <c r="H73" s="3">
        <v>26.0741102</v>
      </c>
      <c r="I73" s="3">
        <v>31693.927199999998</v>
      </c>
      <c r="J73" s="3">
        <v>14179.984399999999</v>
      </c>
      <c r="K73" s="17"/>
      <c r="L73" s="17"/>
      <c r="M73" s="17"/>
      <c r="N73" s="24"/>
      <c r="O73" s="17"/>
    </row>
    <row r="74" spans="1:15" x14ac:dyDescent="0.2">
      <c r="A74" s="36"/>
      <c r="B74" s="36" t="s">
        <v>14</v>
      </c>
      <c r="C74" s="36" t="s">
        <v>43</v>
      </c>
      <c r="D74" s="4" t="s">
        <v>13</v>
      </c>
      <c r="E74" s="36">
        <v>1</v>
      </c>
      <c r="F74" s="39" t="s">
        <v>67</v>
      </c>
      <c r="G74" s="3">
        <v>9.7339699999999993</v>
      </c>
      <c r="H74" s="3">
        <v>5.71333</v>
      </c>
      <c r="I74" s="3">
        <v>9.8654900000000004E-2</v>
      </c>
      <c r="J74" s="3">
        <v>44345.5</v>
      </c>
      <c r="K74" s="17"/>
      <c r="L74" s="17"/>
      <c r="M74" s="17"/>
      <c r="N74" s="24"/>
      <c r="O74" s="17"/>
    </row>
    <row r="75" spans="1:15" x14ac:dyDescent="0.2">
      <c r="A75" s="36"/>
      <c r="B75" s="36"/>
      <c r="C75" s="36"/>
      <c r="D75" s="4" t="s">
        <v>11</v>
      </c>
      <c r="E75" s="36"/>
      <c r="F75" s="36"/>
      <c r="G75" s="3">
        <v>1535.6609000000001</v>
      </c>
      <c r="H75" s="3">
        <v>11.597531699999999</v>
      </c>
      <c r="I75" s="3">
        <v>8365269.6900000004</v>
      </c>
      <c r="J75" s="3">
        <v>28.515625</v>
      </c>
      <c r="K75" s="17"/>
      <c r="L75" s="17"/>
      <c r="M75" s="17"/>
      <c r="N75" s="24"/>
      <c r="O75" s="17"/>
    </row>
    <row r="76" spans="1:15" x14ac:dyDescent="0.2">
      <c r="A76" s="36"/>
      <c r="B76" s="36"/>
      <c r="C76" s="36"/>
      <c r="D76" s="4" t="s">
        <v>12</v>
      </c>
      <c r="E76" s="36"/>
      <c r="F76" s="36"/>
      <c r="G76" s="3">
        <v>869.39322400000003</v>
      </c>
      <c r="H76" s="3">
        <v>25.964785599999999</v>
      </c>
      <c r="I76" s="3">
        <v>629577.93799999997</v>
      </c>
      <c r="J76" s="3">
        <v>206.132813</v>
      </c>
      <c r="K76" s="17"/>
      <c r="L76" s="17"/>
      <c r="M76" s="17"/>
      <c r="N76" s="24"/>
      <c r="O76" s="17"/>
    </row>
    <row r="77" spans="1:15" x14ac:dyDescent="0.2">
      <c r="A77" s="36"/>
      <c r="B77" s="36"/>
      <c r="C77" s="36"/>
      <c r="D77" s="4" t="s">
        <v>13</v>
      </c>
      <c r="E77" s="37">
        <v>2</v>
      </c>
      <c r="F77" s="36" t="s">
        <v>74</v>
      </c>
      <c r="G77" s="3">
        <v>9.6201699999999999</v>
      </c>
      <c r="H77" s="3">
        <v>6.1563499999999998</v>
      </c>
      <c r="I77" s="3">
        <v>0.100005</v>
      </c>
      <c r="J77" s="3">
        <v>44345.5</v>
      </c>
      <c r="K77" s="17"/>
      <c r="L77" s="17"/>
      <c r="M77" s="17"/>
      <c r="N77" s="24"/>
      <c r="O77" s="25"/>
    </row>
    <row r="78" spans="1:15" x14ac:dyDescent="0.2">
      <c r="A78" s="36"/>
      <c r="B78" s="36"/>
      <c r="C78" s="36"/>
      <c r="D78" s="4" t="s">
        <v>11</v>
      </c>
      <c r="E78" s="37"/>
      <c r="F78" s="36"/>
      <c r="G78" s="3">
        <v>1353.8020100000001</v>
      </c>
      <c r="H78" s="3">
        <v>11.7045581</v>
      </c>
      <c r="I78" s="3">
        <v>33443361.399999999</v>
      </c>
      <c r="J78" s="3">
        <v>28.515625</v>
      </c>
      <c r="K78" s="17"/>
      <c r="L78" s="17"/>
      <c r="M78" s="17"/>
      <c r="N78" s="24"/>
      <c r="O78" s="25"/>
    </row>
    <row r="79" spans="1:15" x14ac:dyDescent="0.2">
      <c r="A79" s="36"/>
      <c r="B79" s="36"/>
      <c r="C79" s="36"/>
      <c r="D79" s="4" t="s">
        <v>12</v>
      </c>
      <c r="E79" s="37"/>
      <c r="F79" s="36"/>
      <c r="G79" s="3">
        <v>934.655933</v>
      </c>
      <c r="H79" s="3">
        <v>26.542077299999999</v>
      </c>
      <c r="I79" s="3">
        <v>1858162.77</v>
      </c>
      <c r="J79" s="3">
        <v>4419.1640600000001</v>
      </c>
      <c r="K79" s="17"/>
      <c r="L79" s="17"/>
      <c r="M79" s="17"/>
      <c r="N79" s="24"/>
      <c r="O79" s="25"/>
    </row>
    <row r="80" spans="1:15" x14ac:dyDescent="0.2">
      <c r="A80" s="36"/>
      <c r="B80" s="36"/>
      <c r="C80" s="36"/>
      <c r="D80" s="4" t="s">
        <v>13</v>
      </c>
      <c r="E80" s="36">
        <v>3</v>
      </c>
      <c r="F80" s="36" t="s">
        <v>68</v>
      </c>
      <c r="G80" s="3">
        <v>10.0746</v>
      </c>
      <c r="H80" s="3">
        <v>6.4166499999999997</v>
      </c>
      <c r="I80" s="3">
        <v>0.100105</v>
      </c>
      <c r="J80" s="3">
        <v>44345.5</v>
      </c>
      <c r="K80" s="17"/>
      <c r="L80" s="17"/>
      <c r="M80" s="17"/>
      <c r="N80" s="24"/>
      <c r="O80" s="17"/>
    </row>
    <row r="81" spans="1:15" x14ac:dyDescent="0.2">
      <c r="A81" s="36"/>
      <c r="B81" s="36"/>
      <c r="C81" s="36"/>
      <c r="D81" s="4" t="s">
        <v>11</v>
      </c>
      <c r="E81" s="36"/>
      <c r="F81" s="36"/>
      <c r="G81" s="3">
        <v>1678.7888600000001</v>
      </c>
      <c r="H81" s="3">
        <v>11.3099966</v>
      </c>
      <c r="I81" s="3">
        <v>8447911.9100000001</v>
      </c>
      <c r="J81" s="3">
        <v>28.515625</v>
      </c>
      <c r="K81" s="17"/>
      <c r="L81" s="17"/>
      <c r="M81" s="17"/>
      <c r="N81" s="24"/>
      <c r="O81" s="17"/>
    </row>
    <row r="82" spans="1:15" x14ac:dyDescent="0.2">
      <c r="A82" s="36"/>
      <c r="B82" s="36"/>
      <c r="C82" s="36"/>
      <c r="D82" s="4" t="s">
        <v>12</v>
      </c>
      <c r="E82" s="36"/>
      <c r="F82" s="36"/>
      <c r="G82" s="3">
        <v>969.77034500000002</v>
      </c>
      <c r="H82" s="3">
        <v>25.640923600000001</v>
      </c>
      <c r="I82" s="3">
        <v>5938.3471</v>
      </c>
      <c r="J82" s="3">
        <v>3914.8125</v>
      </c>
      <c r="K82" s="17"/>
      <c r="L82" s="17"/>
      <c r="M82" s="17"/>
      <c r="N82" s="24"/>
      <c r="O82" s="17"/>
    </row>
    <row r="83" spans="1:15" x14ac:dyDescent="0.2">
      <c r="A83" s="36">
        <v>1</v>
      </c>
      <c r="B83" s="36" t="s">
        <v>9</v>
      </c>
      <c r="C83" s="36" t="s">
        <v>44</v>
      </c>
      <c r="D83" s="4" t="s">
        <v>13</v>
      </c>
      <c r="E83" s="36">
        <v>1</v>
      </c>
      <c r="F83" s="36" t="s">
        <v>75</v>
      </c>
      <c r="G83" s="3">
        <v>128.20400000000001</v>
      </c>
      <c r="H83" s="3">
        <v>67.146199999999993</v>
      </c>
      <c r="I83" s="3">
        <v>9.9826499999999999E-2</v>
      </c>
      <c r="J83" s="27">
        <v>444583</v>
      </c>
    </row>
    <row r="84" spans="1:15" x14ac:dyDescent="0.2">
      <c r="A84" s="36"/>
      <c r="B84" s="36"/>
      <c r="C84" s="36"/>
      <c r="D84" s="4" t="s">
        <v>11</v>
      </c>
      <c r="E84" s="36"/>
      <c r="F84" s="36"/>
      <c r="G84" s="3">
        <v>13397.115430411999</v>
      </c>
      <c r="H84" s="3">
        <v>116.69103307405</v>
      </c>
      <c r="I84" s="3">
        <v>150.22358500000001</v>
      </c>
      <c r="J84" s="3">
        <v>28.515625</v>
      </c>
    </row>
    <row r="85" spans="1:15" x14ac:dyDescent="0.2">
      <c r="A85" s="36"/>
      <c r="B85" s="36"/>
      <c r="C85" s="36"/>
      <c r="D85" s="4" t="s">
        <v>12</v>
      </c>
      <c r="E85" s="36"/>
      <c r="F85" s="36"/>
      <c r="G85" s="3">
        <v>8431.2620896680692</v>
      </c>
      <c r="H85" s="3">
        <v>261.16280181694299</v>
      </c>
      <c r="I85" s="3">
        <v>275.50619</v>
      </c>
      <c r="J85" s="3">
        <v>61.9921875</v>
      </c>
    </row>
    <row r="86" spans="1:15" x14ac:dyDescent="0.2">
      <c r="A86" s="36"/>
      <c r="B86" s="36"/>
      <c r="C86" s="36"/>
      <c r="D86" s="4" t="s">
        <v>13</v>
      </c>
      <c r="E86" s="37">
        <v>2</v>
      </c>
      <c r="F86" s="39" t="s">
        <v>76</v>
      </c>
      <c r="G86" s="3">
        <v>122.51</v>
      </c>
      <c r="H86" s="3">
        <v>65.766199999999998</v>
      </c>
      <c r="I86" s="3">
        <v>0</v>
      </c>
      <c r="J86" s="27">
        <v>444583</v>
      </c>
    </row>
    <row r="87" spans="1:15" x14ac:dyDescent="0.2">
      <c r="A87" s="36"/>
      <c r="B87" s="36"/>
      <c r="C87" s="36"/>
      <c r="D87" s="4" t="s">
        <v>11</v>
      </c>
      <c r="E87" s="37"/>
      <c r="F87" s="36"/>
      <c r="G87" s="3">
        <v>13728.4467993819</v>
      </c>
      <c r="H87" s="3">
        <v>118.905526515969</v>
      </c>
      <c r="I87" s="3">
        <v>188.78162499999999</v>
      </c>
      <c r="J87" s="3">
        <v>28.515625</v>
      </c>
    </row>
    <row r="88" spans="1:15" x14ac:dyDescent="0.2">
      <c r="A88" s="36"/>
      <c r="B88" s="36"/>
      <c r="C88" s="36"/>
      <c r="D88" s="4" t="s">
        <v>12</v>
      </c>
      <c r="E88" s="37"/>
      <c r="F88" s="36"/>
      <c r="G88" s="3">
        <v>8977.8839493480009</v>
      </c>
      <c r="H88" s="3">
        <v>275.48420359299001</v>
      </c>
      <c r="I88" s="3">
        <v>18938.139480000002</v>
      </c>
      <c r="J88" s="3">
        <v>18456.1875</v>
      </c>
    </row>
    <row r="89" spans="1:15" x14ac:dyDescent="0.2">
      <c r="A89" s="36"/>
      <c r="B89" s="36"/>
      <c r="C89" s="36"/>
      <c r="D89" s="4" t="s">
        <v>13</v>
      </c>
      <c r="E89" s="36">
        <v>3</v>
      </c>
      <c r="F89" s="37" t="s">
        <v>77</v>
      </c>
      <c r="G89" s="3">
        <v>120.34</v>
      </c>
      <c r="H89" s="3">
        <v>66.765100000000004</v>
      </c>
      <c r="I89" s="3">
        <v>0</v>
      </c>
      <c r="J89" s="27">
        <v>444583</v>
      </c>
    </row>
    <row r="90" spans="1:15" x14ac:dyDescent="0.2">
      <c r="A90" s="36"/>
      <c r="B90" s="36"/>
      <c r="C90" s="36"/>
      <c r="D90" s="4" t="s">
        <v>11</v>
      </c>
      <c r="E90" s="36"/>
      <c r="F90" s="37"/>
      <c r="G90" s="3">
        <v>13709.4894</v>
      </c>
      <c r="H90" s="3">
        <v>127.325777</v>
      </c>
      <c r="I90" s="3">
        <v>69.887204999999994</v>
      </c>
      <c r="J90" s="3">
        <v>28.515625</v>
      </c>
    </row>
    <row r="91" spans="1:15" x14ac:dyDescent="0.2">
      <c r="A91" s="36"/>
      <c r="B91" s="36"/>
      <c r="C91" s="36"/>
      <c r="D91" s="4" t="s">
        <v>12</v>
      </c>
      <c r="E91" s="36"/>
      <c r="F91" s="37"/>
      <c r="G91" s="3">
        <v>9209.4228399999993</v>
      </c>
      <c r="H91" s="3">
        <v>281.25911200000002</v>
      </c>
      <c r="I91" s="3">
        <v>100.880505</v>
      </c>
      <c r="J91" s="3">
        <v>32069.218799999999</v>
      </c>
    </row>
    <row r="92" spans="1:15" x14ac:dyDescent="0.2">
      <c r="A92" s="36"/>
      <c r="B92" s="36" t="s">
        <v>15</v>
      </c>
      <c r="C92" s="36" t="s">
        <v>44</v>
      </c>
      <c r="D92" s="4" t="s">
        <v>13</v>
      </c>
      <c r="E92" s="36">
        <v>1</v>
      </c>
      <c r="F92" s="36" t="s">
        <v>78</v>
      </c>
      <c r="G92" s="3">
        <v>127.607</v>
      </c>
      <c r="H92" s="3">
        <v>67.233199999999997</v>
      </c>
      <c r="I92" s="3">
        <v>0</v>
      </c>
      <c r="J92" s="27">
        <v>438666</v>
      </c>
    </row>
    <row r="93" spans="1:15" x14ac:dyDescent="0.2">
      <c r="A93" s="36"/>
      <c r="B93" s="36"/>
      <c r="C93" s="36"/>
      <c r="D93" s="4" t="s">
        <v>11</v>
      </c>
      <c r="E93" s="36"/>
      <c r="F93" s="36"/>
      <c r="G93" s="3">
        <v>296.97463599999998</v>
      </c>
      <c r="H93" s="3">
        <v>148.41375099999999</v>
      </c>
      <c r="I93" s="3">
        <v>147418154</v>
      </c>
      <c r="J93" s="3">
        <v>28.515625</v>
      </c>
    </row>
    <row r="94" spans="1:15" x14ac:dyDescent="0.2">
      <c r="A94" s="36"/>
      <c r="B94" s="36"/>
      <c r="C94" s="36"/>
      <c r="D94" s="4" t="s">
        <v>12</v>
      </c>
      <c r="E94" s="36"/>
      <c r="F94" s="36"/>
      <c r="G94" s="3">
        <v>1183.7641599999999</v>
      </c>
      <c r="H94" s="3">
        <v>397.24357300000003</v>
      </c>
      <c r="I94" s="3">
        <v>49971062</v>
      </c>
      <c r="J94" s="3">
        <v>3750.0546899999999</v>
      </c>
    </row>
    <row r="95" spans="1:15" x14ac:dyDescent="0.2">
      <c r="A95" s="36"/>
      <c r="B95" s="36"/>
      <c r="C95" s="36"/>
      <c r="D95" s="4" t="s">
        <v>13</v>
      </c>
      <c r="E95" s="37">
        <v>2</v>
      </c>
      <c r="F95" s="36" t="s">
        <v>79</v>
      </c>
      <c r="G95" s="3">
        <v>159.53399999999999</v>
      </c>
      <c r="H95" s="3">
        <v>67.230199999999996</v>
      </c>
      <c r="I95" s="3">
        <v>1.5100000000000001E-3</v>
      </c>
      <c r="J95" s="27">
        <v>438666</v>
      </c>
    </row>
    <row r="96" spans="1:15" x14ac:dyDescent="0.2">
      <c r="A96" s="36"/>
      <c r="B96" s="36"/>
      <c r="C96" s="36"/>
      <c r="D96" s="4" t="s">
        <v>11</v>
      </c>
      <c r="E96" s="37"/>
      <c r="F96" s="36"/>
      <c r="G96" s="3">
        <v>309.51980800000001</v>
      </c>
      <c r="H96" s="3">
        <v>202.17394100000001</v>
      </c>
      <c r="I96" s="3">
        <v>3334095058</v>
      </c>
      <c r="J96" s="3">
        <v>28.515625</v>
      </c>
    </row>
    <row r="97" spans="1:10" x14ac:dyDescent="0.2">
      <c r="A97" s="36"/>
      <c r="B97" s="36"/>
      <c r="C97" s="36"/>
      <c r="D97" s="4" t="s">
        <v>12</v>
      </c>
      <c r="E97" s="37"/>
      <c r="F97" s="36"/>
      <c r="G97" s="3">
        <v>1371.4509499999999</v>
      </c>
      <c r="H97" s="3">
        <v>482.923948</v>
      </c>
      <c r="I97" s="3">
        <v>6140439.1699999999</v>
      </c>
      <c r="J97" s="3">
        <v>8940.6796900000008</v>
      </c>
    </row>
    <row r="98" spans="1:10" x14ac:dyDescent="0.2">
      <c r="A98" s="36"/>
      <c r="B98" s="36"/>
      <c r="C98" s="36"/>
      <c r="D98" s="4" t="s">
        <v>13</v>
      </c>
      <c r="E98" s="36">
        <v>3</v>
      </c>
      <c r="F98" s="37" t="s">
        <v>80</v>
      </c>
      <c r="G98" s="3">
        <v>120.48099999999999</v>
      </c>
      <c r="H98" s="3">
        <v>67.389300000000006</v>
      </c>
      <c r="I98" s="3">
        <v>1.565E-3</v>
      </c>
      <c r="J98" s="27">
        <v>438666</v>
      </c>
    </row>
    <row r="99" spans="1:10" x14ac:dyDescent="0.2">
      <c r="A99" s="36"/>
      <c r="B99" s="36"/>
      <c r="C99" s="36"/>
      <c r="D99" s="4" t="s">
        <v>11</v>
      </c>
      <c r="E99" s="36"/>
      <c r="F99" s="37"/>
      <c r="G99" s="3">
        <v>316.58371</v>
      </c>
      <c r="H99" s="3">
        <v>175.42542800000001</v>
      </c>
      <c r="I99" s="3">
        <v>322809288</v>
      </c>
      <c r="J99" s="3">
        <v>28.515625</v>
      </c>
    </row>
    <row r="100" spans="1:10" x14ac:dyDescent="0.2">
      <c r="A100" s="36"/>
      <c r="B100" s="36"/>
      <c r="C100" s="36"/>
      <c r="D100" s="4" t="s">
        <v>12</v>
      </c>
      <c r="E100" s="36"/>
      <c r="F100" s="37"/>
      <c r="G100" s="3">
        <v>1171.1716100000001</v>
      </c>
      <c r="H100" s="3">
        <v>434.61725200000001</v>
      </c>
      <c r="I100" s="3">
        <v>261267.69399999999</v>
      </c>
      <c r="J100" s="3">
        <v>6189.6484399999999</v>
      </c>
    </row>
    <row r="101" spans="1:10" x14ac:dyDescent="0.2">
      <c r="A101" s="36"/>
      <c r="B101" s="36" t="s">
        <v>14</v>
      </c>
      <c r="C101" s="40" t="s">
        <v>44</v>
      </c>
      <c r="D101" s="4" t="s">
        <v>13</v>
      </c>
      <c r="E101" s="36">
        <v>1</v>
      </c>
      <c r="F101" s="39" t="s">
        <v>69</v>
      </c>
      <c r="G101" s="3">
        <v>122.809</v>
      </c>
      <c r="H101" s="3">
        <v>66.4542</v>
      </c>
      <c r="I101" s="3">
        <v>0.100186</v>
      </c>
      <c r="J101" s="3">
        <v>444582</v>
      </c>
    </row>
    <row r="102" spans="1:10" x14ac:dyDescent="0.2">
      <c r="A102" s="36"/>
      <c r="B102" s="36"/>
      <c r="C102" s="36"/>
      <c r="D102" s="4" t="s">
        <v>11</v>
      </c>
      <c r="E102" s="36"/>
      <c r="F102" s="36"/>
      <c r="G102" s="3">
        <v>19113.426299999999</v>
      </c>
      <c r="H102" s="3">
        <v>111.443029</v>
      </c>
      <c r="I102" s="3">
        <v>854713535</v>
      </c>
      <c r="J102" s="3">
        <v>28.515625</v>
      </c>
    </row>
    <row r="103" spans="1:10" x14ac:dyDescent="0.2">
      <c r="A103" s="36"/>
      <c r="B103" s="36"/>
      <c r="C103" s="36"/>
      <c r="D103" s="4" t="s">
        <v>12</v>
      </c>
      <c r="E103" s="36"/>
      <c r="F103" s="36"/>
      <c r="G103" s="3">
        <v>8769.1954499999993</v>
      </c>
      <c r="H103" s="3">
        <v>255.111108</v>
      </c>
      <c r="I103" s="3">
        <v>327801.30200000003</v>
      </c>
      <c r="J103" s="3">
        <v>14604.179700000001</v>
      </c>
    </row>
    <row r="104" spans="1:10" x14ac:dyDescent="0.2">
      <c r="A104" s="36"/>
      <c r="B104" s="36"/>
      <c r="C104" s="36"/>
      <c r="D104" s="4" t="s">
        <v>13</v>
      </c>
      <c r="E104" s="37">
        <v>2</v>
      </c>
      <c r="F104" s="36" t="s">
        <v>81</v>
      </c>
      <c r="G104" s="3">
        <v>124.84699999999999</v>
      </c>
      <c r="H104" s="3">
        <v>86.072500000000005</v>
      </c>
      <c r="I104" s="3">
        <v>9.9415500000000004E-2</v>
      </c>
      <c r="J104" s="27">
        <v>444582</v>
      </c>
    </row>
    <row r="105" spans="1:10" x14ac:dyDescent="0.2">
      <c r="A105" s="36"/>
      <c r="B105" s="36"/>
      <c r="C105" s="36"/>
      <c r="D105" s="4" t="s">
        <v>11</v>
      </c>
      <c r="E105" s="37"/>
      <c r="F105" s="36"/>
      <c r="G105" s="3">
        <v>17709.027900000001</v>
      </c>
      <c r="H105" s="3">
        <v>119.480486</v>
      </c>
      <c r="I105" s="3">
        <v>832420388</v>
      </c>
      <c r="J105" s="3">
        <v>28.515625</v>
      </c>
    </row>
    <row r="106" spans="1:10" x14ac:dyDescent="0.2">
      <c r="A106" s="36"/>
      <c r="B106" s="36"/>
      <c r="C106" s="36"/>
      <c r="D106" s="4" t="s">
        <v>12</v>
      </c>
      <c r="E106" s="37"/>
      <c r="F106" s="36"/>
      <c r="G106" s="3">
        <v>9547.8684400000002</v>
      </c>
      <c r="H106" s="3">
        <v>275.241894</v>
      </c>
      <c r="I106" s="3">
        <v>4018913.31</v>
      </c>
      <c r="J106" s="3">
        <v>28914.140599999999</v>
      </c>
    </row>
    <row r="107" spans="1:10" x14ac:dyDescent="0.2">
      <c r="A107" s="36"/>
      <c r="B107" s="36"/>
      <c r="C107" s="36"/>
      <c r="D107" s="4" t="s">
        <v>13</v>
      </c>
      <c r="E107" s="36">
        <v>3</v>
      </c>
      <c r="F107" s="36" t="s">
        <v>70</v>
      </c>
      <c r="G107" s="3">
        <v>49.953103800000001</v>
      </c>
      <c r="H107" s="3">
        <v>50.516494000000002</v>
      </c>
      <c r="I107" s="3">
        <v>11.384460000000001</v>
      </c>
      <c r="J107" s="3">
        <v>105727.367</v>
      </c>
    </row>
    <row r="108" spans="1:10" x14ac:dyDescent="0.2">
      <c r="A108" s="36"/>
      <c r="B108" s="36"/>
      <c r="C108" s="36"/>
      <c r="D108" s="4" t="s">
        <v>11</v>
      </c>
      <c r="E108" s="36"/>
      <c r="F108" s="36"/>
      <c r="G108" s="3">
        <v>13209.852500000001</v>
      </c>
      <c r="H108" s="3">
        <v>120.064336</v>
      </c>
      <c r="I108" s="3">
        <v>3339319425</v>
      </c>
      <c r="J108" s="3">
        <v>28.515625</v>
      </c>
    </row>
    <row r="109" spans="1:10" x14ac:dyDescent="0.2">
      <c r="A109" s="36"/>
      <c r="B109" s="36"/>
      <c r="C109" s="36"/>
      <c r="D109" s="4" t="s">
        <v>12</v>
      </c>
      <c r="E109" s="36"/>
      <c r="F109" s="36"/>
      <c r="G109" s="3">
        <v>9106.2262599999995</v>
      </c>
      <c r="H109" s="3">
        <v>266.95394099999999</v>
      </c>
      <c r="I109" s="3">
        <v>488679.17800000001</v>
      </c>
      <c r="J109" s="3">
        <v>23297.25</v>
      </c>
    </row>
    <row r="110" spans="1:10" x14ac:dyDescent="0.2">
      <c r="A110" s="35"/>
      <c r="B110" s="35"/>
      <c r="C110" s="35"/>
      <c r="D110" s="24"/>
      <c r="E110" s="35"/>
      <c r="F110" s="43"/>
    </row>
    <row r="111" spans="1:10" x14ac:dyDescent="0.2">
      <c r="A111" s="35"/>
      <c r="B111" s="35"/>
      <c r="C111" s="35"/>
      <c r="D111" s="24"/>
      <c r="E111" s="35"/>
      <c r="F111" s="43"/>
    </row>
    <row r="112" spans="1:10" x14ac:dyDescent="0.2">
      <c r="A112" s="35"/>
      <c r="B112" s="35"/>
      <c r="C112" s="35"/>
      <c r="D112" s="24"/>
      <c r="E112" s="35"/>
      <c r="F112" s="43"/>
    </row>
    <row r="113" spans="1:6" x14ac:dyDescent="0.2">
      <c r="A113" s="35"/>
      <c r="B113" s="35"/>
      <c r="C113" s="35"/>
      <c r="D113" s="24"/>
      <c r="E113" s="42"/>
      <c r="F113" s="35"/>
    </row>
    <row r="114" spans="1:6" x14ac:dyDescent="0.2">
      <c r="A114" s="35"/>
      <c r="B114" s="35"/>
      <c r="C114" s="35"/>
      <c r="D114" s="24"/>
      <c r="E114" s="42"/>
      <c r="F114" s="35"/>
    </row>
    <row r="115" spans="1:6" x14ac:dyDescent="0.2">
      <c r="A115" s="35"/>
      <c r="B115" s="35"/>
      <c r="C115" s="35"/>
      <c r="D115" s="24"/>
      <c r="E115" s="42"/>
      <c r="F115" s="35"/>
    </row>
    <row r="116" spans="1:6" x14ac:dyDescent="0.2">
      <c r="A116" s="35"/>
      <c r="B116" s="35"/>
      <c r="C116" s="35"/>
      <c r="D116" s="24"/>
      <c r="E116" s="35"/>
      <c r="F116" s="42"/>
    </row>
    <row r="117" spans="1:6" x14ac:dyDescent="0.2">
      <c r="A117" s="35"/>
      <c r="B117" s="35"/>
      <c r="C117" s="35"/>
      <c r="D117" s="24"/>
      <c r="E117" s="35"/>
      <c r="F117" s="42"/>
    </row>
    <row r="118" spans="1:6" x14ac:dyDescent="0.2">
      <c r="A118" s="35"/>
      <c r="B118" s="35"/>
      <c r="C118" s="35"/>
      <c r="D118" s="24"/>
      <c r="E118" s="35"/>
      <c r="F118" s="42"/>
    </row>
    <row r="119" spans="1:6" x14ac:dyDescent="0.2">
      <c r="A119" s="35"/>
      <c r="B119" s="35"/>
      <c r="C119" s="35"/>
      <c r="D119" s="24"/>
      <c r="E119" s="35"/>
      <c r="F119" s="35"/>
    </row>
    <row r="120" spans="1:6" x14ac:dyDescent="0.2">
      <c r="A120" s="35"/>
      <c r="B120" s="35"/>
      <c r="C120" s="35"/>
      <c r="D120" s="24"/>
      <c r="E120" s="35"/>
      <c r="F120" s="35"/>
    </row>
    <row r="121" spans="1:6" x14ac:dyDescent="0.2">
      <c r="A121" s="35"/>
      <c r="B121" s="35"/>
      <c r="C121" s="35"/>
      <c r="D121" s="24"/>
      <c r="E121" s="35"/>
      <c r="F121" s="35"/>
    </row>
    <row r="122" spans="1:6" x14ac:dyDescent="0.2">
      <c r="A122" s="35"/>
      <c r="B122" s="35"/>
      <c r="C122" s="35"/>
      <c r="D122" s="24"/>
      <c r="E122" s="42"/>
      <c r="F122" s="35"/>
    </row>
    <row r="123" spans="1:6" x14ac:dyDescent="0.2">
      <c r="A123" s="35"/>
      <c r="B123" s="35"/>
      <c r="C123" s="35"/>
      <c r="D123" s="24"/>
      <c r="E123" s="42"/>
      <c r="F123" s="35"/>
    </row>
    <row r="124" spans="1:6" x14ac:dyDescent="0.2">
      <c r="A124" s="35"/>
      <c r="B124" s="35"/>
      <c r="C124" s="35"/>
      <c r="D124" s="24"/>
      <c r="E124" s="42"/>
      <c r="F124" s="35"/>
    </row>
    <row r="125" spans="1:6" x14ac:dyDescent="0.2">
      <c r="A125" s="35"/>
      <c r="B125" s="35"/>
      <c r="C125" s="35"/>
      <c r="D125" s="24"/>
      <c r="E125" s="35"/>
      <c r="F125" s="42"/>
    </row>
    <row r="126" spans="1:6" x14ac:dyDescent="0.2">
      <c r="A126" s="35"/>
      <c r="B126" s="35"/>
      <c r="C126" s="35"/>
      <c r="D126" s="24"/>
      <c r="E126" s="35"/>
      <c r="F126" s="42"/>
    </row>
    <row r="127" spans="1:6" x14ac:dyDescent="0.2">
      <c r="A127" s="35"/>
      <c r="B127" s="35"/>
      <c r="C127" s="35"/>
      <c r="D127" s="24"/>
      <c r="E127" s="35"/>
      <c r="F127" s="42"/>
    </row>
    <row r="128" spans="1:6" x14ac:dyDescent="0.2">
      <c r="A128" s="35"/>
      <c r="B128" s="35"/>
      <c r="C128" s="35"/>
      <c r="D128" s="24"/>
      <c r="E128" s="35"/>
      <c r="F128" s="41"/>
    </row>
    <row r="129" spans="1:6" x14ac:dyDescent="0.2">
      <c r="A129" s="35"/>
      <c r="B129" s="35"/>
      <c r="C129" s="35"/>
      <c r="D129" s="24"/>
      <c r="E129" s="35"/>
      <c r="F129" s="35"/>
    </row>
    <row r="130" spans="1:6" x14ac:dyDescent="0.2">
      <c r="A130" s="35"/>
      <c r="B130" s="35"/>
      <c r="C130" s="35"/>
      <c r="D130" s="24"/>
      <c r="E130" s="35"/>
      <c r="F130" s="35"/>
    </row>
    <row r="131" spans="1:6" x14ac:dyDescent="0.2">
      <c r="A131" s="35"/>
      <c r="B131" s="35"/>
      <c r="C131" s="35"/>
      <c r="D131" s="24"/>
      <c r="E131" s="42"/>
      <c r="F131" s="35"/>
    </row>
    <row r="132" spans="1:6" x14ac:dyDescent="0.2">
      <c r="A132" s="35"/>
      <c r="B132" s="35"/>
      <c r="C132" s="35"/>
      <c r="D132" s="24"/>
      <c r="E132" s="42"/>
      <c r="F132" s="35"/>
    </row>
    <row r="133" spans="1:6" x14ac:dyDescent="0.2">
      <c r="A133" s="35"/>
      <c r="B133" s="35"/>
      <c r="C133" s="35"/>
      <c r="D133" s="24"/>
      <c r="E133" s="42"/>
      <c r="F133" s="35"/>
    </row>
    <row r="134" spans="1:6" x14ac:dyDescent="0.2">
      <c r="A134" s="35"/>
      <c r="B134" s="35"/>
      <c r="C134" s="35"/>
      <c r="D134" s="24"/>
      <c r="E134" s="35"/>
      <c r="F134" s="43"/>
    </row>
    <row r="135" spans="1:6" x14ac:dyDescent="0.2">
      <c r="A135" s="35"/>
      <c r="B135" s="35"/>
      <c r="C135" s="35"/>
      <c r="D135" s="24"/>
      <c r="E135" s="35"/>
      <c r="F135" s="43"/>
    </row>
    <row r="136" spans="1:6" x14ac:dyDescent="0.2">
      <c r="A136" s="35"/>
      <c r="B136" s="35"/>
      <c r="C136" s="35"/>
      <c r="D136" s="24"/>
      <c r="E136" s="35"/>
      <c r="F136" s="43"/>
    </row>
  </sheetData>
  <mergeCells count="125">
    <mergeCell ref="F134:F136"/>
    <mergeCell ref="E104:E106"/>
    <mergeCell ref="F104:F106"/>
    <mergeCell ref="E107:E109"/>
    <mergeCell ref="F107:F109"/>
    <mergeCell ref="A110:A136"/>
    <mergeCell ref="B110:B118"/>
    <mergeCell ref="C110:C118"/>
    <mergeCell ref="E110:E112"/>
    <mergeCell ref="F110:F112"/>
    <mergeCell ref="E113:E115"/>
    <mergeCell ref="F113:F115"/>
    <mergeCell ref="E116:E118"/>
    <mergeCell ref="F116:F118"/>
    <mergeCell ref="B119:B127"/>
    <mergeCell ref="C119:C127"/>
    <mergeCell ref="E119:E121"/>
    <mergeCell ref="F119:F121"/>
    <mergeCell ref="E122:E124"/>
    <mergeCell ref="F122:F124"/>
    <mergeCell ref="E125:E127"/>
    <mergeCell ref="F125:F127"/>
    <mergeCell ref="B128:B136"/>
    <mergeCell ref="C128:C136"/>
    <mergeCell ref="E128:E130"/>
    <mergeCell ref="F128:F130"/>
    <mergeCell ref="E131:E133"/>
    <mergeCell ref="F131:F133"/>
    <mergeCell ref="E134:E136"/>
    <mergeCell ref="F5:F7"/>
    <mergeCell ref="F8:F10"/>
    <mergeCell ref="F11:F13"/>
    <mergeCell ref="A83:A109"/>
    <mergeCell ref="B83:B91"/>
    <mergeCell ref="C83:C91"/>
    <mergeCell ref="E83:E85"/>
    <mergeCell ref="F83:F85"/>
    <mergeCell ref="E86:E88"/>
    <mergeCell ref="F86:F88"/>
    <mergeCell ref="E89:E91"/>
    <mergeCell ref="F89:F91"/>
    <mergeCell ref="B92:B100"/>
    <mergeCell ref="C92:C100"/>
    <mergeCell ref="E92:E94"/>
    <mergeCell ref="F92:F94"/>
    <mergeCell ref="E95:E97"/>
    <mergeCell ref="F95:F97"/>
    <mergeCell ref="E98:E100"/>
    <mergeCell ref="F98:F100"/>
    <mergeCell ref="B101:B109"/>
    <mergeCell ref="C101:C109"/>
    <mergeCell ref="E101:E103"/>
    <mergeCell ref="F101:F103"/>
    <mergeCell ref="F50:F52"/>
    <mergeCell ref="E53:E55"/>
    <mergeCell ref="E11:E13"/>
    <mergeCell ref="B2:B10"/>
    <mergeCell ref="B11:B19"/>
    <mergeCell ref="B20:B28"/>
    <mergeCell ref="F26:F28"/>
    <mergeCell ref="F14:F16"/>
    <mergeCell ref="F17:F19"/>
    <mergeCell ref="F20:F22"/>
    <mergeCell ref="F23:F25"/>
    <mergeCell ref="F2:F4"/>
    <mergeCell ref="F59:F61"/>
    <mergeCell ref="F62:F64"/>
    <mergeCell ref="F65:F67"/>
    <mergeCell ref="F68:F70"/>
    <mergeCell ref="F71:F73"/>
    <mergeCell ref="F74:F76"/>
    <mergeCell ref="F77:F79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A29:A55"/>
    <mergeCell ref="B29:B37"/>
    <mergeCell ref="C29:C37"/>
    <mergeCell ref="B38:B46"/>
    <mergeCell ref="C38:C46"/>
    <mergeCell ref="B47:B55"/>
    <mergeCell ref="C47:C55"/>
    <mergeCell ref="E29:E31"/>
    <mergeCell ref="F29:F31"/>
    <mergeCell ref="E32:E34"/>
    <mergeCell ref="F32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53:F55"/>
    <mergeCell ref="F80:F82"/>
    <mergeCell ref="F56:F58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</mergeCells>
  <phoneticPr fontId="18" type="noConversion"/>
  <pageMargins left="0.75" right="0.75" top="1" bottom="1" header="0.5" footer="0.5"/>
  <ignoredErrors>
    <ignoredError sqref="F29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D28" sqref="D28:I29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  <col min="9" max="9" width="2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s="28" t="s">
        <v>82</v>
      </c>
    </row>
    <row r="2" spans="1:9" x14ac:dyDescent="0.2">
      <c r="A2" s="33">
        <v>1</v>
      </c>
      <c r="B2" s="33" t="s">
        <v>9</v>
      </c>
      <c r="C2" s="33" t="s">
        <v>45</v>
      </c>
      <c r="D2" s="1" t="s">
        <v>13</v>
      </c>
      <c r="E2" s="2">
        <f>AVERAGE(exp2_details!G2,exp2_details!G5,exp2_details!G8)</f>
        <v>8.0148433333333338E-2</v>
      </c>
      <c r="F2" s="2">
        <f>AVERAGE(exp2_details!H2,exp2_details!H5,exp2_details!H8)</f>
        <v>4.9349766666666663E-2</v>
      </c>
      <c r="G2" s="2">
        <f>AVERAGE(exp2_details!I2,exp2_details!I5,exp2_details!I8)</f>
        <v>0</v>
      </c>
      <c r="H2" s="2">
        <f>AVERAGE(exp2_details!J2,exp2_details!J5,exp2_details!J8)</f>
        <v>446.23399999999998</v>
      </c>
      <c r="I2" s="28">
        <f t="shared" ref="I2:I10" si="0">(F2/1000)</f>
        <v>4.934976666666666E-5</v>
      </c>
    </row>
    <row r="3" spans="1:9" x14ac:dyDescent="0.2">
      <c r="A3" s="33"/>
      <c r="B3" s="33"/>
      <c r="C3" s="33"/>
      <c r="D3" s="1" t="s">
        <v>11</v>
      </c>
      <c r="E3" s="2">
        <f>AVERAGE(exp2_details!G3,exp2_details!G6,exp2_details!G9)</f>
        <v>14.086203884003467</v>
      </c>
      <c r="F3" s="2">
        <f>AVERAGE(exp2_details!H3,exp2_details!H6,exp2_details!H9)</f>
        <v>0.13437450298806566</v>
      </c>
      <c r="G3" s="2">
        <f>AVERAGE(exp2_details!I3,exp2_details!I6,exp2_details!I9)</f>
        <v>0.27500000000000002</v>
      </c>
      <c r="H3" s="2">
        <f>AVERAGE(exp2_details!J3,exp2_details!J6,exp2_details!J9)</f>
        <v>28.515625</v>
      </c>
      <c r="I3" s="28">
        <f t="shared" si="0"/>
        <v>1.3437450298806565E-4</v>
      </c>
    </row>
    <row r="4" spans="1:9" x14ac:dyDescent="0.2">
      <c r="A4" s="33"/>
      <c r="B4" s="33"/>
      <c r="C4" s="33"/>
      <c r="D4" s="1" t="s">
        <v>12</v>
      </c>
      <c r="E4" s="2">
        <f>AVERAGE(exp2_details!G4,exp2_details!G7,exp2_details!G10)</f>
        <v>155.48207567032634</v>
      </c>
      <c r="F4" s="2">
        <f>AVERAGE(exp2_details!H4,exp2_details!H7,exp2_details!H10)</f>
        <v>0.28905264868323333</v>
      </c>
      <c r="G4" s="2">
        <f>AVERAGE(exp2_details!I4,exp2_details!I7,exp2_details!I10)</f>
        <v>0.11333333333333334</v>
      </c>
      <c r="H4" s="2">
        <f>AVERAGE(exp2_details!J4,exp2_details!J7,exp2_details!J10)</f>
        <v>4805.135416666667</v>
      </c>
      <c r="I4" s="28">
        <f t="shared" si="0"/>
        <v>2.8905264868323331E-4</v>
      </c>
    </row>
    <row r="5" spans="1:9" x14ac:dyDescent="0.2">
      <c r="A5" s="33"/>
      <c r="B5" s="33" t="s">
        <v>15</v>
      </c>
      <c r="C5" s="33" t="s">
        <v>45</v>
      </c>
      <c r="D5" s="1" t="s">
        <v>13</v>
      </c>
      <c r="E5" s="2">
        <f>AVERAGE(exp2_details!G5,exp2_details!G8,exp2_details!G11)</f>
        <v>6.8578733333333336E-2</v>
      </c>
      <c r="F5" s="2">
        <f>AVERAGE(exp2_details!H5,exp2_details!H8,exp2_details!H11)</f>
        <v>4.7729466666666664E-2</v>
      </c>
      <c r="G5" s="2">
        <f>AVERAGE(exp2_details!I5,exp2_details!I8,exp2_details!I11)</f>
        <v>1.6666666666666668E-3</v>
      </c>
      <c r="H5" s="2">
        <f>AVERAGE(exp2_details!J5,exp2_details!J8,exp2_details!J11)</f>
        <v>444.07266666666663</v>
      </c>
      <c r="I5" s="28">
        <f t="shared" si="0"/>
        <v>4.7729466666666664E-5</v>
      </c>
    </row>
    <row r="6" spans="1:9" x14ac:dyDescent="0.2">
      <c r="A6" s="33"/>
      <c r="B6" s="33"/>
      <c r="C6" s="33"/>
      <c r="D6" s="1" t="s">
        <v>11</v>
      </c>
      <c r="E6" s="2">
        <f>AVERAGE(exp2_details!G6,exp2_details!G9,exp2_details!G12)</f>
        <v>14.014275949002034</v>
      </c>
      <c r="F6" s="2">
        <f>AVERAGE(exp2_details!H6,exp2_details!H9,exp2_details!H12)</f>
        <v>0.13734757533529698</v>
      </c>
      <c r="G6" s="2">
        <f>AVERAGE(exp2_details!I6,exp2_details!I9,exp2_details!I12)</f>
        <v>0.315</v>
      </c>
      <c r="H6" s="2">
        <f>AVERAGE(exp2_details!J6,exp2_details!J9,exp2_details!J12)</f>
        <v>28.515625</v>
      </c>
      <c r="I6" s="28">
        <f t="shared" si="0"/>
        <v>1.3734757533529699E-4</v>
      </c>
    </row>
    <row r="7" spans="1:9" x14ac:dyDescent="0.2">
      <c r="A7" s="33"/>
      <c r="B7" s="33"/>
      <c r="C7" s="33"/>
      <c r="D7" s="1" t="s">
        <v>12</v>
      </c>
      <c r="E7" s="2">
        <f>AVERAGE(exp2_details!G7,exp2_details!G10,exp2_details!G13)</f>
        <v>153.06124420500865</v>
      </c>
      <c r="F7" s="2">
        <f>AVERAGE(exp2_details!H7,exp2_details!H10,exp2_details!H13)</f>
        <v>0.27525479067116904</v>
      </c>
      <c r="G7" s="2">
        <f>AVERAGE(exp2_details!I7,exp2_details!I10,exp2_details!I13)</f>
        <v>0.10666666666666669</v>
      </c>
      <c r="H7" s="2">
        <f>AVERAGE(exp2_details!J7,exp2_details!J10,exp2_details!J13)</f>
        <v>4767.96875</v>
      </c>
      <c r="I7" s="28">
        <f t="shared" si="0"/>
        <v>2.7525479067116906E-4</v>
      </c>
    </row>
    <row r="8" spans="1:9" x14ac:dyDescent="0.2">
      <c r="A8" s="33"/>
      <c r="B8" s="33" t="s">
        <v>14</v>
      </c>
      <c r="C8" s="33" t="s">
        <v>45</v>
      </c>
      <c r="D8" s="1" t="s">
        <v>13</v>
      </c>
      <c r="E8" s="2">
        <f>AVERAGE(exp2_details!G8,exp2_details!G11,exp2_details!G14)</f>
        <v>7.3407500000000001E-2</v>
      </c>
      <c r="F8" s="2">
        <f>AVERAGE(exp2_details!H8,exp2_details!H11,exp2_details!H14)</f>
        <v>6.0155699999999999E-2</v>
      </c>
      <c r="G8" s="2">
        <f>AVERAGE(exp2_details!I8,exp2_details!I11,exp2_details!I14)</f>
        <v>3.3333333333333335E-3</v>
      </c>
      <c r="H8" s="2">
        <f>AVERAGE(exp2_details!J8,exp2_details!J11,exp2_details!J14)</f>
        <v>441.91133333333329</v>
      </c>
      <c r="I8" s="28">
        <f t="shared" si="0"/>
        <v>6.0155699999999997E-5</v>
      </c>
    </row>
    <row r="9" spans="1:9" x14ac:dyDescent="0.2">
      <c r="A9" s="33"/>
      <c r="B9" s="33"/>
      <c r="C9" s="33"/>
      <c r="D9" s="1" t="s">
        <v>11</v>
      </c>
      <c r="E9" s="2">
        <f>AVERAGE(exp2_details!G9,exp2_details!G12,exp2_details!G15)</f>
        <v>14.501024443675567</v>
      </c>
      <c r="F9" s="2">
        <f>AVERAGE(exp2_details!H9,exp2_details!H12,exp2_details!H15)</f>
        <v>0.13824949134141132</v>
      </c>
      <c r="G9" s="2">
        <f>AVERAGE(exp2_details!I9,exp2_details!I12,exp2_details!I15)</f>
        <v>0.42666666666666658</v>
      </c>
      <c r="H9" s="2">
        <f>AVERAGE(exp2_details!J9,exp2_details!J12,exp2_details!J15)</f>
        <v>28.515625</v>
      </c>
      <c r="I9" s="28">
        <f t="shared" si="0"/>
        <v>1.3824949134141131E-4</v>
      </c>
    </row>
    <row r="10" spans="1:9" x14ac:dyDescent="0.2">
      <c r="A10" s="33"/>
      <c r="B10" s="33"/>
      <c r="C10" s="33"/>
      <c r="D10" s="1" t="s">
        <v>12</v>
      </c>
      <c r="E10" s="2">
        <f>AVERAGE(exp2_details!G10,exp2_details!G13,exp2_details!G16)</f>
        <v>148.53427994835235</v>
      </c>
      <c r="F10" s="2">
        <f>AVERAGE(exp2_details!H10,exp2_details!H13,exp2_details!H16)</f>
        <v>0.27348688365115398</v>
      </c>
      <c r="G10" s="2">
        <f>AVERAGE(exp2_details!I10,exp2_details!I13,exp2_details!I16)</f>
        <v>0.10833333333333334</v>
      </c>
      <c r="H10" s="2">
        <f>AVERAGE(exp2_details!J10,exp2_details!J13,exp2_details!J16)</f>
        <v>4424.9921875</v>
      </c>
      <c r="I10" s="28">
        <f t="shared" si="0"/>
        <v>2.7348688365115396E-4</v>
      </c>
    </row>
    <row r="11" spans="1:9" x14ac:dyDescent="0.2">
      <c r="A11" s="33"/>
      <c r="B11" s="33" t="s">
        <v>9</v>
      </c>
      <c r="C11" s="33" t="s">
        <v>10</v>
      </c>
      <c r="D11" s="1" t="s">
        <v>13</v>
      </c>
      <c r="E11" s="2">
        <f>AVERAGE(exp2_details!G29,exp2_details!G32,exp2_details!G35)</f>
        <v>0.75416666666666654</v>
      </c>
      <c r="F11" s="2">
        <f>AVERAGE(exp2_details!H29,exp2_details!H32,exp2_details!H35)</f>
        <v>0.57449399999999995</v>
      </c>
      <c r="G11" s="2">
        <f>AVERAGE(exp2_details!I29,exp2_details!I32,exp2_details!I35)</f>
        <v>0</v>
      </c>
      <c r="H11" s="2">
        <f>AVERAGE(exp2_details!J29,exp2_details!J32,exp2_details!J35)</f>
        <v>4438.66</v>
      </c>
      <c r="I11" s="28">
        <f t="shared" ref="I11:I19" si="1">(F11/10000)</f>
        <v>5.7449399999999992E-5</v>
      </c>
    </row>
    <row r="12" spans="1:9" x14ac:dyDescent="0.2">
      <c r="A12" s="33"/>
      <c r="B12" s="33"/>
      <c r="C12" s="33"/>
      <c r="D12" s="1" t="s">
        <v>11</v>
      </c>
      <c r="E12" s="2">
        <f>AVERAGE(exp2_details!G30,exp2_details!G33,exp2_details!G36)</f>
        <v>138.36878611466034</v>
      </c>
      <c r="F12" s="2">
        <f>AVERAGE(exp2_details!H30,exp2_details!H33,exp2_details!H36)</f>
        <v>1.2080583893310599</v>
      </c>
      <c r="G12" s="2">
        <f>AVERAGE(exp2_details!I30,exp2_details!I33,exp2_details!I36)</f>
        <v>1.5051666666666668</v>
      </c>
      <c r="H12" s="2">
        <f>AVERAGE(exp2_details!J30,exp2_details!J33,exp2_details!J36)</f>
        <v>28.515625</v>
      </c>
      <c r="I12" s="28">
        <f t="shared" si="1"/>
        <v>1.2080583893310599E-4</v>
      </c>
    </row>
    <row r="13" spans="1:9" x14ac:dyDescent="0.2">
      <c r="A13" s="33"/>
      <c r="B13" s="33"/>
      <c r="C13" s="33"/>
      <c r="D13" s="1" t="s">
        <v>12</v>
      </c>
      <c r="E13" s="2">
        <f>AVERAGE(exp2_details!G31,exp2_details!G34,exp2_details!G37)</f>
        <v>1026.418856358335</v>
      </c>
      <c r="F13" s="2">
        <f>AVERAGE(exp2_details!H31,exp2_details!H34,exp2_details!H37)</f>
        <v>2.7968091586692698</v>
      </c>
      <c r="G13" s="2">
        <f>AVERAGE(exp2_details!I31,exp2_details!I34,exp2_details!I37)</f>
        <v>0.10533333333333333</v>
      </c>
      <c r="H13" s="2">
        <f>AVERAGE(exp2_details!J31,exp2_details!J34,exp2_details!J37)</f>
        <v>29735.898454166669</v>
      </c>
      <c r="I13" s="28">
        <f t="shared" si="1"/>
        <v>2.7968091586692698E-4</v>
      </c>
    </row>
    <row r="14" spans="1:9" x14ac:dyDescent="0.2">
      <c r="A14" s="33"/>
      <c r="B14" s="33" t="s">
        <v>15</v>
      </c>
      <c r="C14" s="33" t="s">
        <v>10</v>
      </c>
      <c r="D14" s="1" t="s">
        <v>13</v>
      </c>
      <c r="E14" s="2">
        <f>AVERAGE(exp2_details!G38,exp2_details!G41,exp2_details!G44)</f>
        <v>0.80366566666666672</v>
      </c>
      <c r="F14" s="2">
        <f>AVERAGE(exp2_details!H38,exp2_details!H41,exp2_details!H44)</f>
        <v>0.59976266666666656</v>
      </c>
      <c r="G14" s="2">
        <f>AVERAGE(exp2_details!I38,exp2_details!I41,exp2_details!I44)</f>
        <v>1.5000000000000002E-3</v>
      </c>
      <c r="H14" s="2">
        <f>AVERAGE(exp2_details!J38,exp2_details!J41,exp2_details!J44)</f>
        <v>4377.24</v>
      </c>
      <c r="I14" s="28">
        <f t="shared" si="1"/>
        <v>5.9976266666666657E-5</v>
      </c>
    </row>
    <row r="15" spans="1:9" x14ac:dyDescent="0.2">
      <c r="A15" s="33"/>
      <c r="B15" s="33"/>
      <c r="C15" s="33"/>
      <c r="D15" s="1" t="s">
        <v>11</v>
      </c>
      <c r="E15" s="2">
        <f>AVERAGE(exp2_details!G39,exp2_details!G42,exp2_details!G45)</f>
        <v>138.56150774432635</v>
      </c>
      <c r="F15" s="2">
        <f>AVERAGE(exp2_details!H39,exp2_details!H42,exp2_details!H45)</f>
        <v>1.2110876530059567</v>
      </c>
      <c r="G15" s="2">
        <f>AVERAGE(exp2_details!I39,exp2_details!I42,exp2_details!I45)</f>
        <v>4.3993333333333338</v>
      </c>
      <c r="H15" s="2">
        <f>AVERAGE(exp2_details!J39,exp2_details!J42,exp2_details!J45)</f>
        <v>28.515625</v>
      </c>
      <c r="I15" s="28">
        <f t="shared" si="1"/>
        <v>1.2110876530059566E-4</v>
      </c>
    </row>
    <row r="16" spans="1:9" x14ac:dyDescent="0.2">
      <c r="A16" s="33"/>
      <c r="B16" s="33"/>
      <c r="C16" s="33"/>
      <c r="D16" s="1" t="s">
        <v>12</v>
      </c>
      <c r="E16" s="2">
        <f>AVERAGE(exp2_details!G40,exp2_details!G43,exp2_details!G46)</f>
        <v>688.26819676801063</v>
      </c>
      <c r="F16" s="2">
        <f>AVERAGE(exp2_details!H40,exp2_details!H43,exp2_details!H46)</f>
        <v>2.7168865276810963</v>
      </c>
      <c r="G16" s="2">
        <f>AVERAGE(exp2_details!I40,exp2_details!I43,exp2_details!I46)</f>
        <v>1.8078333333333332</v>
      </c>
      <c r="H16" s="2">
        <f>AVERAGE(exp2_details!J40,exp2_details!J43,exp2_details!J46)</f>
        <v>20226.9453125</v>
      </c>
      <c r="I16" s="28">
        <f t="shared" si="1"/>
        <v>2.716886527681096E-4</v>
      </c>
    </row>
    <row r="17" spans="1:9" x14ac:dyDescent="0.2">
      <c r="A17" s="33"/>
      <c r="B17" s="33" t="s">
        <v>14</v>
      </c>
      <c r="C17" s="33" t="s">
        <v>10</v>
      </c>
      <c r="D17" s="1" t="s">
        <v>13</v>
      </c>
      <c r="E17" s="2">
        <f>AVERAGE(exp2_details!G47,exp2_details!G50,exp2_details!G53)</f>
        <v>0.83676400000000006</v>
      </c>
      <c r="F17" s="2">
        <f>AVERAGE(exp2_details!H47,exp2_details!H50,exp2_details!H53)</f>
        <v>0.65824866666666659</v>
      </c>
      <c r="G17" s="2">
        <f>AVERAGE(exp2_details!I47,exp2_details!I50,exp2_details!I53)</f>
        <v>9.7215200000000002E-2</v>
      </c>
      <c r="H17" s="2">
        <f>AVERAGE(exp2_details!J47,exp2_details!J50,exp2_details!J53)</f>
        <v>4437.3</v>
      </c>
      <c r="I17" s="28">
        <f t="shared" si="1"/>
        <v>6.5824866666666654E-5</v>
      </c>
    </row>
    <row r="18" spans="1:9" x14ac:dyDescent="0.2">
      <c r="A18" s="33"/>
      <c r="B18" s="33"/>
      <c r="C18" s="33"/>
      <c r="D18" s="1" t="s">
        <v>11</v>
      </c>
      <c r="E18" s="2">
        <f>AVERAGE(exp2_details!G48,exp2_details!G51,exp2_details!G54)</f>
        <v>137.55656157200667</v>
      </c>
      <c r="F18" s="2">
        <f>AVERAGE(exp2_details!H48,exp2_details!H51,exp2_details!H54)</f>
        <v>1.1726889423228366</v>
      </c>
      <c r="G18" s="2">
        <f>AVERAGE(exp2_details!I48,exp2_details!I51,exp2_details!I54)</f>
        <v>83771.877833333332</v>
      </c>
      <c r="H18" s="2">
        <f>AVERAGE(exp2_details!J48,exp2_details!J51,exp2_details!J54)</f>
        <v>28.515625</v>
      </c>
      <c r="I18" s="28">
        <f t="shared" si="1"/>
        <v>1.1726889423228366E-4</v>
      </c>
    </row>
    <row r="19" spans="1:9" x14ac:dyDescent="0.2">
      <c r="A19" s="33"/>
      <c r="B19" s="33"/>
      <c r="C19" s="33"/>
      <c r="D19" s="1" t="s">
        <v>12</v>
      </c>
      <c r="E19" s="2">
        <f>AVERAGE(exp2_details!G49,exp2_details!G52,exp2_details!G55)</f>
        <v>561.05491282166292</v>
      </c>
      <c r="F19" s="2">
        <f>AVERAGE(exp2_details!H49,exp2_details!H52,exp2_details!H55)</f>
        <v>2.6468370120246765</v>
      </c>
      <c r="G19" s="2">
        <f>AVERAGE(exp2_details!I49,exp2_details!I52,exp2_details!I55)</f>
        <v>30089.252833333336</v>
      </c>
      <c r="H19" s="2">
        <f>AVERAGE(exp2_details!J49,exp2_details!J52,exp2_details!J55)</f>
        <v>15838.604179166667</v>
      </c>
      <c r="I19" s="28">
        <f t="shared" si="1"/>
        <v>2.6468370120246766E-4</v>
      </c>
    </row>
    <row r="20" spans="1:9" x14ac:dyDescent="0.2">
      <c r="A20" s="33"/>
      <c r="B20" s="33" t="s">
        <v>9</v>
      </c>
      <c r="C20" s="33" t="s">
        <v>72</v>
      </c>
      <c r="D20" s="1" t="s">
        <v>13</v>
      </c>
      <c r="E20" s="2">
        <f>AVERAGE(exp2_details!G56,exp2_details!G59,exp2_details!G62)</f>
        <v>9.6502933333333321</v>
      </c>
      <c r="F20" s="2">
        <f>AVERAGE(exp2_details!H56,exp2_details!H59,exp2_details!H62)</f>
        <v>6.6272633333333326</v>
      </c>
      <c r="G20" s="2">
        <f>AVERAGE(exp2_details!I56,exp2_details!I59,exp2_details!I62)</f>
        <v>0</v>
      </c>
      <c r="H20" s="2">
        <f>AVERAGE(exp2_details!J56,exp2_details!J59,exp2_details!J62)</f>
        <v>44346.9</v>
      </c>
      <c r="I20" s="28">
        <f t="shared" ref="I20:I28" si="2">(F20/100000)</f>
        <v>6.627263333333332E-5</v>
      </c>
    </row>
    <row r="21" spans="1:9" x14ac:dyDescent="0.2">
      <c r="A21" s="33"/>
      <c r="B21" s="33"/>
      <c r="C21" s="33"/>
      <c r="D21" s="1" t="s">
        <v>11</v>
      </c>
      <c r="E21" s="2">
        <f>AVERAGE(exp2_details!G57,exp2_details!G60,exp2_details!G63)</f>
        <v>1328.8852466666667</v>
      </c>
      <c r="F21" s="2">
        <f>AVERAGE(exp2_details!H57,exp2_details!H60,exp2_details!H63)</f>
        <v>11.1058714</v>
      </c>
      <c r="G21" s="2">
        <f>AVERAGE(exp2_details!I57,exp2_details!I60,exp2_details!I63)</f>
        <v>12.269083333333333</v>
      </c>
      <c r="H21" s="2">
        <f>AVERAGE(exp2_details!J57,exp2_details!J60,exp2_details!J63)</f>
        <v>28.515625</v>
      </c>
      <c r="I21" s="28">
        <f t="shared" si="2"/>
        <v>1.11058714E-4</v>
      </c>
    </row>
    <row r="22" spans="1:9" x14ac:dyDescent="0.2">
      <c r="A22" s="33"/>
      <c r="B22" s="33"/>
      <c r="C22" s="33"/>
      <c r="D22" s="1" t="s">
        <v>12</v>
      </c>
      <c r="E22" s="2">
        <f>AVERAGE(exp2_details!G58,exp2_details!G61,exp2_details!G64)</f>
        <v>1273.0708199999999</v>
      </c>
      <c r="F22" s="2">
        <f>AVERAGE(exp2_details!H58,exp2_details!H61,exp2_details!H64)</f>
        <v>26.041967666666665</v>
      </c>
      <c r="G22" s="2">
        <f>AVERAGE(exp2_details!I58,exp2_details!I61,exp2_details!I64)</f>
        <v>214.08624999999998</v>
      </c>
      <c r="H22" s="2">
        <f>AVERAGE(exp2_details!J58,exp2_details!J61,exp2_details!J64)</f>
        <v>17979.096366666665</v>
      </c>
      <c r="I22" s="28">
        <f t="shared" si="2"/>
        <v>2.6041967666666667E-4</v>
      </c>
    </row>
    <row r="23" spans="1:9" x14ac:dyDescent="0.2">
      <c r="A23" s="33"/>
      <c r="B23" s="33" t="s">
        <v>15</v>
      </c>
      <c r="C23" s="33" t="s">
        <v>72</v>
      </c>
      <c r="D23" s="1" t="s">
        <v>13</v>
      </c>
      <c r="E23" s="2">
        <f>AVERAGE(exp2_details!G65,exp2_details!G68,exp2_details!G71)</f>
        <v>11.242363333333332</v>
      </c>
      <c r="F23" s="2">
        <f>AVERAGE(exp2_details!H65,exp2_details!H68,exp2_details!H71)</f>
        <v>6.5284433333333327</v>
      </c>
      <c r="G23" s="2">
        <f>AVERAGE(exp2_details!I65,exp2_details!I68,exp2_details!I71)</f>
        <v>1.2666666666666666E-3</v>
      </c>
      <c r="H23" s="2">
        <f>AVERAGE(exp2_details!J65,exp2_details!J68,exp2_details!J71)</f>
        <v>43745.599999999999</v>
      </c>
      <c r="I23" s="28">
        <f t="shared" si="2"/>
        <v>6.5284433333333321E-5</v>
      </c>
    </row>
    <row r="24" spans="1:9" x14ac:dyDescent="0.2">
      <c r="A24" s="33"/>
      <c r="B24" s="33"/>
      <c r="C24" s="33"/>
      <c r="D24" s="1" t="s">
        <v>11</v>
      </c>
      <c r="E24" s="2">
        <f>AVERAGE(exp2_details!G66,exp2_details!G69,exp2_details!G72)</f>
        <v>1393.1138300000002</v>
      </c>
      <c r="F24" s="2">
        <f>AVERAGE(exp2_details!H66,exp2_details!H69,exp2_details!H72)</f>
        <v>10.81866735</v>
      </c>
      <c r="G24" s="2">
        <f>AVERAGE(exp2_details!I66,exp2_details!I69,exp2_details!I72)</f>
        <v>38.888333333333328</v>
      </c>
      <c r="H24" s="2">
        <f>AVERAGE(exp2_details!J66,exp2_details!J69,exp2_details!J72)</f>
        <v>28.515625</v>
      </c>
      <c r="I24" s="28">
        <f t="shared" si="2"/>
        <v>1.081866735E-4</v>
      </c>
    </row>
    <row r="25" spans="1:9" x14ac:dyDescent="0.2">
      <c r="A25" s="33"/>
      <c r="B25" s="33"/>
      <c r="C25" s="33"/>
      <c r="D25" s="1" t="s">
        <v>12</v>
      </c>
      <c r="E25" s="2">
        <f>AVERAGE(exp2_details!G67,exp2_details!G70,exp2_details!G73)</f>
        <v>1481.8813499999999</v>
      </c>
      <c r="F25" s="2">
        <f>AVERAGE(exp2_details!H67,exp2_details!H70,exp2_details!H73)</f>
        <v>24.541677366666665</v>
      </c>
      <c r="G25" s="2">
        <f>AVERAGE(exp2_details!I67,exp2_details!I70,exp2_details!I73)</f>
        <v>11199.254683333333</v>
      </c>
      <c r="H25" s="2">
        <f>AVERAGE(exp2_details!J67,exp2_details!J70,exp2_details!J73)</f>
        <v>25438.752633333334</v>
      </c>
      <c r="I25" s="28">
        <f t="shared" si="2"/>
        <v>2.4541677366666663E-4</v>
      </c>
    </row>
    <row r="26" spans="1:9" x14ac:dyDescent="0.2">
      <c r="A26" s="33"/>
      <c r="B26" s="33" t="s">
        <v>14</v>
      </c>
      <c r="C26" s="33" t="s">
        <v>72</v>
      </c>
      <c r="D26" s="1" t="s">
        <v>13</v>
      </c>
      <c r="E26" s="2">
        <f>AVERAGE(exp2_details!G74,exp2_details!G77,exp2_details!G80)</f>
        <v>9.8095800000000004</v>
      </c>
      <c r="F26" s="2">
        <f>AVERAGE(exp2_details!H74,exp2_details!H77,exp2_details!H80)</f>
        <v>6.0954433333333329</v>
      </c>
      <c r="G26" s="2">
        <f>AVERAGE(exp2_details!I74,exp2_details!I77,exp2_details!I80)</f>
        <v>9.9588300000000005E-2</v>
      </c>
      <c r="H26" s="2">
        <f>AVERAGE(exp2_details!J74,exp2_details!J77,exp2_details!J80)</f>
        <v>44345.5</v>
      </c>
      <c r="I26" s="28">
        <f t="shared" si="2"/>
        <v>6.0954433333333327E-5</v>
      </c>
    </row>
    <row r="27" spans="1:9" x14ac:dyDescent="0.2">
      <c r="A27" s="33"/>
      <c r="B27" s="33"/>
      <c r="C27" s="33"/>
      <c r="D27" s="1" t="s">
        <v>11</v>
      </c>
      <c r="E27" s="2">
        <f>AVERAGE(exp2_details!G75,exp2_details!G78,exp2_details!G81)</f>
        <v>1522.7505900000003</v>
      </c>
      <c r="F27" s="2">
        <f>AVERAGE(exp2_details!H75,exp2_details!H78,exp2_details!H81)</f>
        <v>11.537362133333332</v>
      </c>
      <c r="G27" s="2">
        <f>AVERAGE(exp2_details!I75,exp2_details!I78,exp2_details!I81)</f>
        <v>16752181</v>
      </c>
      <c r="H27" s="2">
        <f>AVERAGE(exp2_details!J75,exp2_details!J78,exp2_details!J81)</f>
        <v>28.515625</v>
      </c>
      <c r="I27" s="28">
        <f t="shared" si="2"/>
        <v>1.1537362133333332E-4</v>
      </c>
    </row>
    <row r="28" spans="1:9" x14ac:dyDescent="0.2">
      <c r="A28" s="33"/>
      <c r="B28" s="33"/>
      <c r="C28" s="33"/>
      <c r="D28" s="1" t="s">
        <v>12</v>
      </c>
      <c r="E28" s="2">
        <f>AVERAGE(exp2_details!G76,exp2_details!G79,exp2_details!G82)</f>
        <v>924.60650066666665</v>
      </c>
      <c r="F28" s="2">
        <f>AVERAGE(exp2_details!H76,exp2_details!H79,exp2_details!H82)</f>
        <v>26.049262166666665</v>
      </c>
      <c r="G28" s="2">
        <f>AVERAGE(exp2_details!I76,exp2_details!I79,exp2_details!I82)</f>
        <v>831226.3517</v>
      </c>
      <c r="H28" s="2">
        <f>AVERAGE(exp2_details!J76,exp2_details!J79,exp2_details!J82)</f>
        <v>2846.7031243333331</v>
      </c>
      <c r="I28" s="28">
        <f t="shared" si="2"/>
        <v>2.6049262166666663E-4</v>
      </c>
    </row>
    <row r="29" spans="1:9" x14ac:dyDescent="0.2">
      <c r="A29" s="33"/>
      <c r="B29" s="33" t="s">
        <v>9</v>
      </c>
      <c r="C29" s="33" t="s">
        <v>44</v>
      </c>
      <c r="D29" s="1" t="s">
        <v>13</v>
      </c>
      <c r="E29" s="2">
        <f>AVERAGE(exp2_details!G83,exp2_details!G86,exp2_details!G89)</f>
        <v>123.68466666666666</v>
      </c>
      <c r="F29" s="2">
        <f>AVERAGE(exp2_details!H83,exp2_details!H86,exp2_details!H89)</f>
        <v>66.55916666666667</v>
      </c>
      <c r="G29" s="2">
        <f>AVERAGE(exp2_details!I83,exp2_details!I86,exp2_details!I89)</f>
        <v>3.32755E-2</v>
      </c>
      <c r="H29" s="2">
        <f>AVERAGE(exp2_details!J83,exp2_details!J86,exp2_details!J89)</f>
        <v>444583</v>
      </c>
      <c r="I29" s="28">
        <f t="shared" ref="I29:I37" si="3">(F29/1000000)</f>
        <v>6.6559166666666671E-5</v>
      </c>
    </row>
    <row r="30" spans="1:9" x14ac:dyDescent="0.2">
      <c r="A30" s="33"/>
      <c r="B30" s="33"/>
      <c r="C30" s="33"/>
      <c r="D30" s="1" t="s">
        <v>11</v>
      </c>
      <c r="E30" s="2">
        <f>AVERAGE(exp2_details!G84,exp2_details!G87,exp2_details!G90)</f>
        <v>13611.683876597965</v>
      </c>
      <c r="F30" s="2">
        <f>AVERAGE(exp2_details!H84,exp2_details!H87,exp2_details!H90)</f>
        <v>120.974112196673</v>
      </c>
      <c r="G30" s="2">
        <f>AVERAGE(exp2_details!I84,exp2_details!I87,exp2_details!I90)</f>
        <v>136.29747166666667</v>
      </c>
      <c r="H30" s="2">
        <f>AVERAGE(exp2_details!J84,exp2_details!J87,exp2_details!J90)</f>
        <v>28.515625</v>
      </c>
      <c r="I30" s="28">
        <f t="shared" si="3"/>
        <v>1.2097411219667301E-4</v>
      </c>
    </row>
    <row r="31" spans="1:9" x14ac:dyDescent="0.2">
      <c r="A31" s="33"/>
      <c r="B31" s="33"/>
      <c r="C31" s="33"/>
      <c r="D31" s="1" t="s">
        <v>12</v>
      </c>
      <c r="E31" s="2">
        <f>AVERAGE(exp2_details!G85,exp2_details!G88,exp2_details!G91)</f>
        <v>8872.8562930053577</v>
      </c>
      <c r="F31" s="2">
        <f>AVERAGE(exp2_details!H85,exp2_details!H88,exp2_details!H91)</f>
        <v>272.63537246997765</v>
      </c>
      <c r="G31" s="2">
        <f>AVERAGE(exp2_details!I85,exp2_details!I88,exp2_details!I91)</f>
        <v>6438.1753916666676</v>
      </c>
      <c r="H31" s="2">
        <f>AVERAGE(exp2_details!J85,exp2_details!J88,exp2_details!J91)</f>
        <v>16862.466162500001</v>
      </c>
      <c r="I31" s="28">
        <f t="shared" si="3"/>
        <v>2.7263537246997768E-4</v>
      </c>
    </row>
    <row r="32" spans="1:9" x14ac:dyDescent="0.2">
      <c r="A32" s="33"/>
      <c r="B32" s="33" t="s">
        <v>15</v>
      </c>
      <c r="C32" s="33" t="s">
        <v>44</v>
      </c>
      <c r="D32" s="1" t="s">
        <v>13</v>
      </c>
      <c r="E32" s="2">
        <f>AVERAGE(exp2_details!G92,exp2_details!G95,exp2_details!G98)</f>
        <v>135.874</v>
      </c>
      <c r="F32" s="2">
        <f>AVERAGE(exp2_details!H92,exp2_details!H95,exp2_details!H98)</f>
        <v>67.284233333333319</v>
      </c>
      <c r="G32" s="2">
        <f>AVERAGE(exp2_details!I92,exp2_details!I95,exp2_details!I98)</f>
        <v>1.0250000000000001E-3</v>
      </c>
      <c r="H32" s="2">
        <f>AVERAGE(exp2_details!J92,exp2_details!J95,exp2_details!J98)</f>
        <v>438666</v>
      </c>
      <c r="I32" s="28">
        <f t="shared" si="3"/>
        <v>6.7284233333333315E-5</v>
      </c>
    </row>
    <row r="33" spans="1:9" x14ac:dyDescent="0.2">
      <c r="A33" s="33"/>
      <c r="B33" s="33"/>
      <c r="C33" s="33"/>
      <c r="D33" s="1" t="s">
        <v>11</v>
      </c>
      <c r="E33" s="2">
        <f>AVERAGE(exp2_details!G93,exp2_details!G96,exp2_details!G99)</f>
        <v>307.69271799999996</v>
      </c>
      <c r="F33" s="2">
        <f>AVERAGE(exp2_details!H93,exp2_details!H96,exp2_details!H99)</f>
        <v>175.33770666666669</v>
      </c>
      <c r="G33" s="2">
        <f>AVERAGE(exp2_details!I93,exp2_details!I96,exp2_details!I99)</f>
        <v>1268107500</v>
      </c>
      <c r="H33" s="2">
        <f>AVERAGE(exp2_details!J93,exp2_details!J96,exp2_details!J99)</f>
        <v>28.515625</v>
      </c>
      <c r="I33" s="28">
        <f t="shared" si="3"/>
        <v>1.7533770666666669E-4</v>
      </c>
    </row>
    <row r="34" spans="1:9" x14ac:dyDescent="0.2">
      <c r="A34" s="33"/>
      <c r="B34" s="33"/>
      <c r="C34" s="33"/>
      <c r="D34" s="1" t="s">
        <v>12</v>
      </c>
      <c r="E34" s="2">
        <f>AVERAGE(exp2_details!G94,exp2_details!G97,exp2_details!G100)</f>
        <v>1242.1289066666668</v>
      </c>
      <c r="F34" s="2">
        <f>AVERAGE(exp2_details!H94,exp2_details!H97,exp2_details!H100)</f>
        <v>438.26159100000001</v>
      </c>
      <c r="G34" s="2">
        <f>AVERAGE(exp2_details!I94,exp2_details!I97,exp2_details!I100)</f>
        <v>18790922.954666667</v>
      </c>
      <c r="H34" s="2">
        <f>AVERAGE(exp2_details!J94,exp2_details!J97,exp2_details!J100)</f>
        <v>6293.4609400000008</v>
      </c>
      <c r="I34" s="28">
        <f t="shared" si="3"/>
        <v>4.3826159100000003E-4</v>
      </c>
    </row>
    <row r="35" spans="1:9" x14ac:dyDescent="0.2">
      <c r="A35" s="33"/>
      <c r="B35" s="33" t="s">
        <v>14</v>
      </c>
      <c r="C35" s="33" t="s">
        <v>44</v>
      </c>
      <c r="D35" s="1" t="s">
        <v>13</v>
      </c>
      <c r="E35" s="2">
        <f>AVERAGE(exp2_details!G101,exp2_details!G104,exp2_details!G107)</f>
        <v>99.203034600000009</v>
      </c>
      <c r="F35" s="2">
        <f>AVERAGE(exp2_details!H101,exp2_details!H104,exp2_details!H107)</f>
        <v>67.681064666666671</v>
      </c>
      <c r="G35" s="2">
        <f>AVERAGE(exp2_details!I101,exp2_details!I104,exp2_details!I107)</f>
        <v>3.8613538333333337</v>
      </c>
      <c r="H35" s="2">
        <f>AVERAGE(exp2_details!J101,exp2_details!J104,exp2_details!J107)</f>
        <v>331630.45566666668</v>
      </c>
      <c r="I35" s="28">
        <f t="shared" si="3"/>
        <v>6.7681064666666666E-5</v>
      </c>
    </row>
    <row r="36" spans="1:9" x14ac:dyDescent="0.2">
      <c r="A36" s="33"/>
      <c r="B36" s="33"/>
      <c r="C36" s="33"/>
      <c r="D36" s="1" t="s">
        <v>11</v>
      </c>
      <c r="E36" s="2">
        <f>AVERAGE(exp2_details!G102,exp2_details!G105,exp2_details!G108)</f>
        <v>16677.435566666667</v>
      </c>
      <c r="F36" s="2">
        <f>AVERAGE(exp2_details!H102,exp2_details!H105,exp2_details!H108)</f>
        <v>116.99595033333333</v>
      </c>
      <c r="G36" s="2">
        <f>AVERAGE(exp2_details!I102,exp2_details!I105,exp2_details!I108)</f>
        <v>1675484449.3333333</v>
      </c>
      <c r="H36" s="2">
        <f>AVERAGE(exp2_details!J102,exp2_details!J105,exp2_details!J108)</f>
        <v>28.515625</v>
      </c>
      <c r="I36" s="28">
        <f t="shared" si="3"/>
        <v>1.1699595033333332E-4</v>
      </c>
    </row>
    <row r="37" spans="1:9" x14ac:dyDescent="0.2">
      <c r="A37" s="33"/>
      <c r="B37" s="33"/>
      <c r="C37" s="33"/>
      <c r="D37" s="1" t="s">
        <v>12</v>
      </c>
      <c r="E37" s="2">
        <f>AVERAGE(exp2_details!G103,exp2_details!G106,exp2_details!G109)</f>
        <v>9141.0967166666651</v>
      </c>
      <c r="F37" s="2">
        <f>AVERAGE(exp2_details!H103,exp2_details!H106,exp2_details!H109)</f>
        <v>265.768981</v>
      </c>
      <c r="G37" s="2">
        <f>AVERAGE(exp2_details!I103,exp2_details!I106,exp2_details!I109)</f>
        <v>1611797.93</v>
      </c>
      <c r="H37" s="2">
        <f>AVERAGE(exp2_details!J103,exp2_details!J106,exp2_details!J109)</f>
        <v>22271.856766666664</v>
      </c>
      <c r="I37" s="28">
        <f t="shared" si="3"/>
        <v>2.6576898099999998E-4</v>
      </c>
    </row>
  </sheetData>
  <mergeCells count="25">
    <mergeCell ref="B20:B22"/>
    <mergeCell ref="C20:C22"/>
    <mergeCell ref="B23:B25"/>
    <mergeCell ref="B11:B13"/>
    <mergeCell ref="C11:C13"/>
    <mergeCell ref="B14:B16"/>
    <mergeCell ref="C14:C16"/>
    <mergeCell ref="B17:B19"/>
    <mergeCell ref="C17:C19"/>
    <mergeCell ref="B32:B34"/>
    <mergeCell ref="C32:C34"/>
    <mergeCell ref="B35:B37"/>
    <mergeCell ref="C35:C37"/>
    <mergeCell ref="A2:A37"/>
    <mergeCell ref="C23:C25"/>
    <mergeCell ref="B26:B28"/>
    <mergeCell ref="C26:C28"/>
    <mergeCell ref="B29:B31"/>
    <mergeCell ref="C29:C31"/>
    <mergeCell ref="B2:B4"/>
    <mergeCell ref="B8:B10"/>
    <mergeCell ref="B5:B7"/>
    <mergeCell ref="C2:C4"/>
    <mergeCell ref="C5:C7"/>
    <mergeCell ref="C8:C10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B17-69F2-A143-B30A-D1D5D86960F5}">
  <dimension ref="A1:D43"/>
  <sheetViews>
    <sheetView topLeftCell="A2" workbookViewId="0">
      <selection activeCell="G30" sqref="G30"/>
    </sheetView>
  </sheetViews>
  <sheetFormatPr baseColWidth="10" defaultRowHeight="16" x14ac:dyDescent="0.2"/>
  <cols>
    <col min="1" max="1" width="16.6640625" customWidth="1"/>
    <col min="3" max="3" width="17.83203125" customWidth="1"/>
    <col min="4" max="4" width="11.1640625" bestFit="1" customWidth="1"/>
  </cols>
  <sheetData>
    <row r="1" spans="1:4" x14ac:dyDescent="0.2">
      <c r="A1" s="44" t="s">
        <v>87</v>
      </c>
      <c r="B1" s="44"/>
      <c r="C1" s="44"/>
      <c r="D1" s="44"/>
    </row>
    <row r="2" spans="1:4" x14ac:dyDescent="0.2">
      <c r="A2" s="44"/>
      <c r="B2" s="44"/>
      <c r="C2" s="44"/>
      <c r="D2" s="44"/>
    </row>
    <row r="3" spans="1:4" x14ac:dyDescent="0.2">
      <c r="A3" s="3" t="s">
        <v>83</v>
      </c>
      <c r="B3" s="3" t="s">
        <v>1</v>
      </c>
      <c r="C3" s="22" t="s">
        <v>3</v>
      </c>
      <c r="D3" s="22" t="s">
        <v>84</v>
      </c>
    </row>
    <row r="4" spans="1:4" x14ac:dyDescent="0.2">
      <c r="A4" s="36">
        <v>1000</v>
      </c>
      <c r="B4" s="36" t="s">
        <v>9</v>
      </c>
      <c r="C4" s="26" t="s">
        <v>85</v>
      </c>
      <c r="D4" s="3">
        <f>exp2_summary!G3</f>
        <v>0.27500000000000002</v>
      </c>
    </row>
    <row r="5" spans="1:4" x14ac:dyDescent="0.2">
      <c r="A5" s="36"/>
      <c r="B5" s="36"/>
      <c r="C5" s="26" t="s">
        <v>86</v>
      </c>
      <c r="D5" s="3">
        <f>exp2_summary!G4</f>
        <v>0.11333333333333334</v>
      </c>
    </row>
    <row r="6" spans="1:4" x14ac:dyDescent="0.2">
      <c r="A6" s="36"/>
      <c r="B6" s="36" t="s">
        <v>15</v>
      </c>
      <c r="C6" s="26" t="s">
        <v>85</v>
      </c>
      <c r="D6" s="3">
        <f>exp2_summary!G6</f>
        <v>0.315</v>
      </c>
    </row>
    <row r="7" spans="1:4" x14ac:dyDescent="0.2">
      <c r="A7" s="36"/>
      <c r="B7" s="36"/>
      <c r="C7" s="26" t="s">
        <v>86</v>
      </c>
      <c r="D7" s="3">
        <f>exp2_summary!G7</f>
        <v>0.10666666666666669</v>
      </c>
    </row>
    <row r="8" spans="1:4" x14ac:dyDescent="0.2">
      <c r="A8" s="36"/>
      <c r="B8" s="36" t="s">
        <v>14</v>
      </c>
      <c r="C8" s="26" t="s">
        <v>85</v>
      </c>
      <c r="D8" s="3">
        <f>exp2_summary!G9</f>
        <v>0.42666666666666658</v>
      </c>
    </row>
    <row r="9" spans="1:4" x14ac:dyDescent="0.2">
      <c r="A9" s="36"/>
      <c r="B9" s="36"/>
      <c r="C9" s="26" t="s">
        <v>86</v>
      </c>
      <c r="D9" s="3">
        <f>exp2_summary!G10</f>
        <v>0.10833333333333334</v>
      </c>
    </row>
    <row r="10" spans="1:4" x14ac:dyDescent="0.2">
      <c r="A10" s="36">
        <v>10000</v>
      </c>
      <c r="B10" s="36" t="s">
        <v>9</v>
      </c>
      <c r="C10" s="26" t="s">
        <v>85</v>
      </c>
      <c r="D10" s="3">
        <f>exp2_summary!G12</f>
        <v>1.5051666666666668</v>
      </c>
    </row>
    <row r="11" spans="1:4" x14ac:dyDescent="0.2">
      <c r="A11" s="36"/>
      <c r="B11" s="36"/>
      <c r="C11" s="26" t="s">
        <v>86</v>
      </c>
      <c r="D11" s="3">
        <f>exp2_summary!G13</f>
        <v>0.10533333333333333</v>
      </c>
    </row>
    <row r="12" spans="1:4" x14ac:dyDescent="0.2">
      <c r="A12" s="36"/>
      <c r="B12" s="36" t="s">
        <v>15</v>
      </c>
      <c r="C12" s="26" t="s">
        <v>85</v>
      </c>
      <c r="D12" s="3">
        <f>exp2_summary!G15</f>
        <v>4.3993333333333338</v>
      </c>
    </row>
    <row r="13" spans="1:4" x14ac:dyDescent="0.2">
      <c r="A13" s="36"/>
      <c r="B13" s="36"/>
      <c r="C13" s="26" t="s">
        <v>86</v>
      </c>
      <c r="D13" s="3">
        <f>exp2_summary!G16</f>
        <v>1.8078333333333332</v>
      </c>
    </row>
    <row r="14" spans="1:4" x14ac:dyDescent="0.2">
      <c r="A14" s="36"/>
      <c r="B14" s="36" t="s">
        <v>14</v>
      </c>
      <c r="C14" s="26" t="s">
        <v>85</v>
      </c>
      <c r="D14" s="3">
        <f>exp2_summary!G18</f>
        <v>83771.877833333332</v>
      </c>
    </row>
    <row r="15" spans="1:4" x14ac:dyDescent="0.2">
      <c r="A15" s="36"/>
      <c r="B15" s="36"/>
      <c r="C15" s="26" t="s">
        <v>86</v>
      </c>
      <c r="D15" s="3">
        <f>exp2_summary!G19</f>
        <v>30089.252833333336</v>
      </c>
    </row>
    <row r="16" spans="1:4" x14ac:dyDescent="0.2">
      <c r="A16" s="36">
        <v>100000</v>
      </c>
      <c r="B16" s="36" t="s">
        <v>9</v>
      </c>
      <c r="C16" s="26" t="s">
        <v>85</v>
      </c>
      <c r="D16" s="3">
        <f>exp2_summary!G21</f>
        <v>12.269083333333333</v>
      </c>
    </row>
    <row r="17" spans="1:4" x14ac:dyDescent="0.2">
      <c r="A17" s="36"/>
      <c r="B17" s="36"/>
      <c r="C17" s="26" t="s">
        <v>86</v>
      </c>
      <c r="D17" s="3">
        <f>exp2_summary!G22</f>
        <v>214.08624999999998</v>
      </c>
    </row>
    <row r="18" spans="1:4" x14ac:dyDescent="0.2">
      <c r="A18" s="36"/>
      <c r="B18" s="36" t="s">
        <v>15</v>
      </c>
      <c r="C18" s="26" t="s">
        <v>85</v>
      </c>
      <c r="D18" s="3">
        <f>exp2_summary!G24</f>
        <v>38.888333333333328</v>
      </c>
    </row>
    <row r="19" spans="1:4" x14ac:dyDescent="0.2">
      <c r="A19" s="36"/>
      <c r="B19" s="36"/>
      <c r="C19" s="26" t="s">
        <v>86</v>
      </c>
      <c r="D19" s="3">
        <f>exp2_summary!G25</f>
        <v>11199.254683333333</v>
      </c>
    </row>
    <row r="20" spans="1:4" x14ac:dyDescent="0.2">
      <c r="A20" s="36"/>
      <c r="B20" s="36" t="s">
        <v>14</v>
      </c>
      <c r="C20" s="26" t="s">
        <v>85</v>
      </c>
      <c r="D20" s="3">
        <f>exp2_summary!G27</f>
        <v>16752181</v>
      </c>
    </row>
    <row r="21" spans="1:4" x14ac:dyDescent="0.2">
      <c r="A21" s="36"/>
      <c r="B21" s="36"/>
      <c r="C21" s="26" t="s">
        <v>86</v>
      </c>
      <c r="D21" s="3">
        <f>exp2_summary!G28</f>
        <v>831226.3517</v>
      </c>
    </row>
    <row r="22" spans="1:4" x14ac:dyDescent="0.2">
      <c r="A22" s="36">
        <v>1000000</v>
      </c>
      <c r="B22" s="36" t="s">
        <v>9</v>
      </c>
      <c r="C22" s="26" t="s">
        <v>85</v>
      </c>
      <c r="D22" s="3">
        <f>exp2_summary!G30</f>
        <v>136.29747166666667</v>
      </c>
    </row>
    <row r="23" spans="1:4" x14ac:dyDescent="0.2">
      <c r="A23" s="36"/>
      <c r="B23" s="36"/>
      <c r="C23" s="26" t="s">
        <v>86</v>
      </c>
      <c r="D23" s="3">
        <f>exp2_summary!G31</f>
        <v>6438.1753916666676</v>
      </c>
    </row>
    <row r="24" spans="1:4" x14ac:dyDescent="0.2">
      <c r="A24" s="36"/>
      <c r="B24" s="36" t="s">
        <v>15</v>
      </c>
      <c r="C24" s="26" t="s">
        <v>85</v>
      </c>
      <c r="D24" s="3">
        <f>exp2_summary!G33</f>
        <v>1268107500</v>
      </c>
    </row>
    <row r="25" spans="1:4" x14ac:dyDescent="0.2">
      <c r="A25" s="36"/>
      <c r="B25" s="36"/>
      <c r="C25" s="26" t="s">
        <v>86</v>
      </c>
      <c r="D25" s="3">
        <f>exp2_summary!G34</f>
        <v>18790922.954666667</v>
      </c>
    </row>
    <row r="26" spans="1:4" x14ac:dyDescent="0.2">
      <c r="A26" s="36"/>
      <c r="B26" s="36" t="s">
        <v>14</v>
      </c>
      <c r="C26" s="26" t="s">
        <v>85</v>
      </c>
      <c r="D26" s="3">
        <f>exp2_summary!G36</f>
        <v>1675484449.3333333</v>
      </c>
    </row>
    <row r="27" spans="1:4" x14ac:dyDescent="0.2">
      <c r="A27" s="36"/>
      <c r="B27" s="36"/>
      <c r="C27" s="26" t="s">
        <v>86</v>
      </c>
      <c r="D27" s="3">
        <f>exp2_summary!G37</f>
        <v>1611797.93</v>
      </c>
    </row>
    <row r="29" spans="1:4" x14ac:dyDescent="0.2">
      <c r="A29" s="44" t="s">
        <v>88</v>
      </c>
      <c r="B29" s="44"/>
      <c r="C29" s="44"/>
      <c r="D29" s="44"/>
    </row>
    <row r="30" spans="1:4" x14ac:dyDescent="0.2">
      <c r="A30" s="44"/>
      <c r="B30" s="44"/>
      <c r="C30" s="44"/>
      <c r="D30" s="44"/>
    </row>
    <row r="31" spans="1:4" x14ac:dyDescent="0.2">
      <c r="A31" s="3" t="s">
        <v>83</v>
      </c>
      <c r="B31" s="3" t="s">
        <v>3</v>
      </c>
      <c r="C31" s="29" t="s">
        <v>89</v>
      </c>
      <c r="D31" s="3"/>
    </row>
    <row r="32" spans="1:4" x14ac:dyDescent="0.2">
      <c r="A32" s="36">
        <v>1000</v>
      </c>
      <c r="B32" s="22" t="s">
        <v>13</v>
      </c>
      <c r="C32" s="3">
        <f>AVERAGE(exp2_summary!E2,exp2_summary!E5,exp2_summary!E8)</f>
        <v>7.4044888888888896E-2</v>
      </c>
      <c r="D32" s="3"/>
    </row>
    <row r="33" spans="1:4" x14ac:dyDescent="0.2">
      <c r="A33" s="36"/>
      <c r="B33" s="22" t="s">
        <v>85</v>
      </c>
      <c r="C33" s="3">
        <f>AVERAGE(exp2_summary!E3,exp2_summary!E6,exp2_summary!E9)</f>
        <v>14.200501425560356</v>
      </c>
      <c r="D33" s="3"/>
    </row>
    <row r="34" spans="1:4" x14ac:dyDescent="0.2">
      <c r="A34" s="36"/>
      <c r="B34" s="26" t="s">
        <v>86</v>
      </c>
      <c r="C34" s="3">
        <f>AVERAGE(exp2_summary!E4,exp2_summary!E7,exp2_summary!E10)</f>
        <v>152.35919994122912</v>
      </c>
      <c r="D34" s="3"/>
    </row>
    <row r="35" spans="1:4" x14ac:dyDescent="0.2">
      <c r="A35" s="36">
        <v>10000</v>
      </c>
      <c r="B35" s="22" t="s">
        <v>13</v>
      </c>
      <c r="C35" s="3">
        <f>AVERAGE(exp2_summary!E11,exp2_summary!E14,exp2_summary!E17)</f>
        <v>0.79819877777777781</v>
      </c>
      <c r="D35" s="3"/>
    </row>
    <row r="36" spans="1:4" x14ac:dyDescent="0.2">
      <c r="A36" s="36"/>
      <c r="B36" s="22" t="s">
        <v>85</v>
      </c>
      <c r="C36" s="3">
        <f>AVERAGE(exp2_summary!E12,exp2_summary!E15,exp2_summary!E18)</f>
        <v>138.16228514366446</v>
      </c>
      <c r="D36" s="3"/>
    </row>
    <row r="37" spans="1:4" x14ac:dyDescent="0.2">
      <c r="A37" s="36"/>
      <c r="B37" s="26" t="s">
        <v>86</v>
      </c>
      <c r="C37" s="3">
        <f>AVERAGE(exp2_summary!E13,exp2_summary!E16,exp2_summary!E19)</f>
        <v>758.58065531600289</v>
      </c>
      <c r="D37" s="3"/>
    </row>
    <row r="38" spans="1:4" x14ac:dyDescent="0.2">
      <c r="A38" s="36">
        <v>100000</v>
      </c>
      <c r="B38" s="22" t="s">
        <v>13</v>
      </c>
      <c r="C38" s="3">
        <f>AVERAGE(exp2_summary!E20,exp2_summary!E23,exp2_summary!E26)</f>
        <v>10.234078888888888</v>
      </c>
      <c r="D38" s="3"/>
    </row>
    <row r="39" spans="1:4" x14ac:dyDescent="0.2">
      <c r="A39" s="36"/>
      <c r="B39" s="22" t="s">
        <v>85</v>
      </c>
      <c r="C39" s="3">
        <f>AVERAGE(exp2_summary!E21,exp2_summary!E24,exp2_summary!E27)</f>
        <v>1414.9165555555558</v>
      </c>
      <c r="D39" s="3"/>
    </row>
    <row r="40" spans="1:4" x14ac:dyDescent="0.2">
      <c r="A40" s="36"/>
      <c r="B40" s="26" t="s">
        <v>86</v>
      </c>
      <c r="C40" s="3">
        <f>AVERAGE(exp2_summary!E22,exp2_summary!E25,exp2_summary!E28)</f>
        <v>1226.5195568888887</v>
      </c>
      <c r="D40" s="3"/>
    </row>
    <row r="41" spans="1:4" x14ac:dyDescent="0.2">
      <c r="A41" s="36">
        <v>1000000</v>
      </c>
      <c r="B41" s="22" t="s">
        <v>13</v>
      </c>
      <c r="C41" s="3">
        <f>AVERAGE(exp2_summary!E29,exp2_summary!E32,exp2_summary!E35)</f>
        <v>119.58723375555557</v>
      </c>
      <c r="D41" s="3"/>
    </row>
    <row r="42" spans="1:4" x14ac:dyDescent="0.2">
      <c r="A42" s="36"/>
      <c r="B42" s="22" t="s">
        <v>85</v>
      </c>
      <c r="C42" s="3">
        <f>AVERAGE(exp2_summary!E30,exp2_summary!E33,exp2_summary!E36)</f>
        <v>10198.93738708821</v>
      </c>
      <c r="D42" s="3"/>
    </row>
    <row r="43" spans="1:4" x14ac:dyDescent="0.2">
      <c r="A43" s="36"/>
      <c r="B43" s="26" t="s">
        <v>86</v>
      </c>
      <c r="C43" s="3">
        <f>AVERAGE(exp2_summary!E31,exp2_summary!E34,exp2_summary!E37)</f>
        <v>6418.6939721128974</v>
      </c>
      <c r="D43" s="3"/>
    </row>
  </sheetData>
  <mergeCells count="22">
    <mergeCell ref="A32:A34"/>
    <mergeCell ref="A35:A37"/>
    <mergeCell ref="A38:A40"/>
    <mergeCell ref="A41:A43"/>
    <mergeCell ref="A1:D2"/>
    <mergeCell ref="A29:D30"/>
    <mergeCell ref="A16:A21"/>
    <mergeCell ref="B16:B17"/>
    <mergeCell ref="B18:B19"/>
    <mergeCell ref="B20:B21"/>
    <mergeCell ref="A22:A27"/>
    <mergeCell ref="B22:B23"/>
    <mergeCell ref="B24:B25"/>
    <mergeCell ref="B26:B27"/>
    <mergeCell ref="B4:B5"/>
    <mergeCell ref="B6:B7"/>
    <mergeCell ref="B8:B9"/>
    <mergeCell ref="A4:A9"/>
    <mergeCell ref="A10:A15"/>
    <mergeCell ref="B10:B11"/>
    <mergeCell ref="B12:B13"/>
    <mergeCell ref="B14:B15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BE54-4D66-9D41-8B2D-85207E2CB621}">
  <dimension ref="A1:H21"/>
  <sheetViews>
    <sheetView workbookViewId="0">
      <selection activeCell="H20" sqref="H20"/>
    </sheetView>
  </sheetViews>
  <sheetFormatPr baseColWidth="10" defaultRowHeight="16" x14ac:dyDescent="0.2"/>
  <cols>
    <col min="1" max="1" width="18.83203125" customWidth="1"/>
    <col min="2" max="2" width="17.83203125" customWidth="1"/>
    <col min="3" max="3" width="23.83203125" customWidth="1"/>
    <col min="4" max="4" width="25.1640625" customWidth="1"/>
    <col min="5" max="5" width="15.1640625" customWidth="1"/>
    <col min="7" max="7" width="20.33203125" customWidth="1"/>
    <col min="8" max="8" width="21.6640625" customWidth="1"/>
  </cols>
  <sheetData>
    <row r="1" spans="1:8" x14ac:dyDescent="0.2">
      <c r="A1" s="30" t="s">
        <v>90</v>
      </c>
      <c r="B1" s="30" t="s">
        <v>91</v>
      </c>
      <c r="C1" s="30" t="s">
        <v>104</v>
      </c>
      <c r="D1" s="30" t="s">
        <v>103</v>
      </c>
      <c r="E1" s="30" t="s">
        <v>92</v>
      </c>
      <c r="G1" s="30" t="s">
        <v>105</v>
      </c>
      <c r="H1" s="30" t="s">
        <v>89</v>
      </c>
    </row>
    <row r="2" spans="1:8" x14ac:dyDescent="0.2">
      <c r="A2" t="s">
        <v>93</v>
      </c>
      <c r="B2" s="33">
        <v>334.83626520000001</v>
      </c>
      <c r="C2">
        <v>50753.497807879903</v>
      </c>
      <c r="D2" s="28">
        <v>21269863958.383801</v>
      </c>
      <c r="E2">
        <v>8836.8671875</v>
      </c>
      <c r="G2" s="33">
        <f>SUM(C2:C11)*1000/190000000</f>
        <v>2.6504692231739293</v>
      </c>
    </row>
    <row r="3" spans="1:8" x14ac:dyDescent="0.2">
      <c r="A3" t="s">
        <v>94</v>
      </c>
      <c r="B3" s="33"/>
      <c r="C3">
        <v>49880.734050367901</v>
      </c>
      <c r="D3" s="28">
        <v>16647532223.003401</v>
      </c>
      <c r="E3">
        <v>8836.8671875</v>
      </c>
      <c r="G3" s="33"/>
    </row>
    <row r="4" spans="1:8" x14ac:dyDescent="0.2">
      <c r="A4" t="s">
        <v>95</v>
      </c>
      <c r="B4" s="33"/>
      <c r="C4">
        <v>50632.480565926897</v>
      </c>
      <c r="D4" s="28">
        <v>5356444602.0320396</v>
      </c>
      <c r="E4">
        <v>8836.8671875</v>
      </c>
      <c r="G4" s="33"/>
    </row>
    <row r="5" spans="1:8" x14ac:dyDescent="0.2">
      <c r="A5" t="s">
        <v>96</v>
      </c>
      <c r="B5" s="33"/>
      <c r="C5">
        <v>49850.349150124901</v>
      </c>
      <c r="D5" s="28">
        <v>14764391622.511801</v>
      </c>
      <c r="E5">
        <v>8836.8671875</v>
      </c>
      <c r="G5" s="33"/>
    </row>
    <row r="6" spans="1:8" x14ac:dyDescent="0.2">
      <c r="A6" t="s">
        <v>97</v>
      </c>
      <c r="B6" s="33"/>
      <c r="C6">
        <v>50329.191327385</v>
      </c>
      <c r="D6" s="28">
        <v>7088005140.2020197</v>
      </c>
      <c r="E6">
        <v>8836.8671875</v>
      </c>
      <c r="G6" s="33"/>
    </row>
    <row r="7" spans="1:8" x14ac:dyDescent="0.2">
      <c r="A7" t="s">
        <v>98</v>
      </c>
      <c r="B7" s="33"/>
      <c r="C7">
        <v>50784.991176659998</v>
      </c>
      <c r="D7" s="28">
        <v>4393279612.2337198</v>
      </c>
      <c r="E7">
        <v>8836.8671875</v>
      </c>
      <c r="G7" s="33"/>
    </row>
    <row r="8" spans="1:8" x14ac:dyDescent="0.2">
      <c r="A8" t="s">
        <v>99</v>
      </c>
      <c r="B8" s="33"/>
      <c r="C8">
        <v>50523.308204430999</v>
      </c>
      <c r="D8" s="28">
        <v>54400905362.069702</v>
      </c>
      <c r="E8">
        <v>8836.8671875</v>
      </c>
      <c r="G8" s="33"/>
    </row>
    <row r="9" spans="1:8" x14ac:dyDescent="0.2">
      <c r="A9" t="s">
        <v>100</v>
      </c>
      <c r="B9" s="33"/>
      <c r="C9">
        <v>51002.657220270899</v>
      </c>
      <c r="D9" s="28">
        <v>1012057115731.3199</v>
      </c>
      <c r="E9">
        <v>8836.8671875</v>
      </c>
      <c r="G9" s="33"/>
    </row>
    <row r="10" spans="1:8" x14ac:dyDescent="0.2">
      <c r="A10" t="s">
        <v>101</v>
      </c>
      <c r="B10" s="33"/>
      <c r="C10">
        <v>50165.0651</v>
      </c>
      <c r="D10" s="32">
        <v>422190000000</v>
      </c>
      <c r="E10">
        <v>8836.8671900000008</v>
      </c>
      <c r="G10" s="33"/>
    </row>
    <row r="11" spans="1:8" x14ac:dyDescent="0.2">
      <c r="A11" t="s">
        <v>102</v>
      </c>
      <c r="B11" s="33"/>
      <c r="C11">
        <v>49666.877800000002</v>
      </c>
      <c r="D11" s="28">
        <v>8692933774</v>
      </c>
      <c r="E11">
        <v>8836.8671900000008</v>
      </c>
      <c r="G11" s="33"/>
    </row>
    <row r="12" spans="1:8" x14ac:dyDescent="0.2">
      <c r="A12" t="s">
        <v>13</v>
      </c>
      <c r="B12" s="31">
        <v>26356.461546099999</v>
      </c>
      <c r="C12">
        <v>66284</v>
      </c>
      <c r="D12">
        <v>0</v>
      </c>
      <c r="E12">
        <v>9691186380.7999992</v>
      </c>
      <c r="G12" s="9">
        <f>SUM(C12)*1000/190000000</f>
        <v>0.34886315789473682</v>
      </c>
    </row>
    <row r="13" spans="1:8" x14ac:dyDescent="0.2">
      <c r="G13" s="9"/>
    </row>
    <row r="14" spans="1:8" x14ac:dyDescent="0.2">
      <c r="G14" s="9"/>
    </row>
    <row r="15" spans="1:8" x14ac:dyDescent="0.2">
      <c r="G15" s="9"/>
    </row>
    <row r="16" spans="1:8" x14ac:dyDescent="0.2">
      <c r="G16" s="9"/>
    </row>
    <row r="17" spans="7:7" x14ac:dyDescent="0.2">
      <c r="G17" s="9"/>
    </row>
    <row r="18" spans="7:7" x14ac:dyDescent="0.2">
      <c r="G18" s="9"/>
    </row>
    <row r="19" spans="7:7" x14ac:dyDescent="0.2">
      <c r="G19" s="9"/>
    </row>
    <row r="20" spans="7:7" x14ac:dyDescent="0.2">
      <c r="G20" s="9"/>
    </row>
    <row r="21" spans="7:7" x14ac:dyDescent="0.2">
      <c r="G21" s="9"/>
    </row>
  </sheetData>
  <mergeCells count="2">
    <mergeCell ref="B2:B11"/>
    <mergeCell ref="G2:G11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44C1-2785-724D-A0F1-3AA221C1B06E}">
  <dimension ref="A1:B1"/>
  <sheetViews>
    <sheetView tabSelected="1" workbookViewId="0">
      <selection activeCell="I5" sqref="I5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s="30" t="s">
        <v>83</v>
      </c>
      <c r="B1" s="30" t="s">
        <v>106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exp1_details</vt:lpstr>
      <vt:lpstr>exp1_summary</vt:lpstr>
      <vt:lpstr>exp2_details</vt:lpstr>
      <vt:lpstr>exp2_summary</vt:lpstr>
      <vt:lpstr>exp2_temporary</vt:lpstr>
      <vt:lpstr>exp3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2021-04-26T10:00:22Z</dcterms:modified>
</cp:coreProperties>
</file>