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CB87DE4D-06C5-7640-95BD-696113EA9FEA}" xr6:coauthVersionLast="45" xr6:coauthVersionMax="45" xr10:uidLastSave="{00000000-0000-0000-0000-000000000000}"/>
  <bookViews>
    <workbookView xWindow="-38400" yWindow="460" windowWidth="38400" windowHeight="21140" activeTab="6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  <sheet name="exp2_temporary" sheetId="5" r:id="rId5"/>
    <sheet name="exp3" sheetId="6" r:id="rId6"/>
    <sheet name="conv" sheetId="7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3" i="7" l="1"/>
  <c r="G4" i="7"/>
  <c r="G5" i="7"/>
  <c r="G6" i="7"/>
  <c r="G7" i="7"/>
  <c r="G8" i="7"/>
  <c r="G9" i="7"/>
  <c r="G2" i="7"/>
  <c r="G12" i="6" l="1"/>
  <c r="G2" i="6"/>
  <c r="C42" i="5" l="1"/>
  <c r="C43" i="5"/>
  <c r="C41" i="5"/>
  <c r="C39" i="5"/>
  <c r="C40" i="5"/>
  <c r="C38" i="5"/>
  <c r="C36" i="5"/>
  <c r="C37" i="5"/>
  <c r="C35" i="5"/>
  <c r="C33" i="5"/>
  <c r="C34" i="5"/>
  <c r="C32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F35" i="2"/>
  <c r="I35" i="2" s="1"/>
  <c r="G35" i="2"/>
  <c r="H35" i="2"/>
  <c r="F36" i="2"/>
  <c r="I36" i="2" s="1"/>
  <c r="G36" i="2"/>
  <c r="H36" i="2"/>
  <c r="F37" i="2"/>
  <c r="I37" i="2" s="1"/>
  <c r="G37" i="2"/>
  <c r="H37" i="2"/>
  <c r="E36" i="2"/>
  <c r="E37" i="2"/>
  <c r="E35" i="2"/>
  <c r="F32" i="2"/>
  <c r="I32" i="2" s="1"/>
  <c r="G32" i="2"/>
  <c r="H32" i="2"/>
  <c r="F33" i="2"/>
  <c r="I33" i="2" s="1"/>
  <c r="G33" i="2"/>
  <c r="H33" i="2"/>
  <c r="F34" i="2"/>
  <c r="I34" i="2" s="1"/>
  <c r="G34" i="2"/>
  <c r="H34" i="2"/>
  <c r="E33" i="2"/>
  <c r="E34" i="2"/>
  <c r="E32" i="2"/>
  <c r="F29" i="2"/>
  <c r="I29" i="2" s="1"/>
  <c r="G29" i="2"/>
  <c r="H29" i="2"/>
  <c r="F30" i="2"/>
  <c r="I30" i="2" s="1"/>
  <c r="G30" i="2"/>
  <c r="H30" i="2"/>
  <c r="F31" i="2"/>
  <c r="I31" i="2" s="1"/>
  <c r="G31" i="2"/>
  <c r="H31" i="2"/>
  <c r="E30" i="2"/>
  <c r="E31" i="2"/>
  <c r="E29" i="2"/>
  <c r="F26" i="2"/>
  <c r="I26" i="2" s="1"/>
  <c r="G26" i="2"/>
  <c r="H26" i="2"/>
  <c r="F27" i="2"/>
  <c r="I27" i="2" s="1"/>
  <c r="G27" i="2"/>
  <c r="H27" i="2"/>
  <c r="F28" i="2"/>
  <c r="I28" i="2" s="1"/>
  <c r="G28" i="2"/>
  <c r="H28" i="2"/>
  <c r="E27" i="2"/>
  <c r="E28" i="2"/>
  <c r="E26" i="2"/>
  <c r="F25" i="2"/>
  <c r="I25" i="2" s="1"/>
  <c r="G25" i="2"/>
  <c r="H25" i="2"/>
  <c r="F24" i="2"/>
  <c r="I24" i="2" s="1"/>
  <c r="G24" i="2"/>
  <c r="H24" i="2"/>
  <c r="F23" i="2"/>
  <c r="I23" i="2" s="1"/>
  <c r="G23" i="2"/>
  <c r="H23" i="2"/>
  <c r="F22" i="2"/>
  <c r="I22" i="2" s="1"/>
  <c r="G22" i="2"/>
  <c r="H22" i="2"/>
  <c r="F17" i="2"/>
  <c r="I17" i="2" s="1"/>
  <c r="G17" i="2"/>
  <c r="H17" i="2"/>
  <c r="F18" i="2"/>
  <c r="I18" i="2" s="1"/>
  <c r="G18" i="2"/>
  <c r="H18" i="2"/>
  <c r="F19" i="2"/>
  <c r="I19" i="2" s="1"/>
  <c r="G19" i="2"/>
  <c r="H19" i="2"/>
  <c r="F20" i="2"/>
  <c r="I20" i="2" s="1"/>
  <c r="G20" i="2"/>
  <c r="H20" i="2"/>
  <c r="F21" i="2"/>
  <c r="I21" i="2" s="1"/>
  <c r="G21" i="2"/>
  <c r="H21" i="2"/>
  <c r="E24" i="2"/>
  <c r="E25" i="2"/>
  <c r="E23" i="2"/>
  <c r="E21" i="2"/>
  <c r="E22" i="2"/>
  <c r="E20" i="2"/>
  <c r="E18" i="2"/>
  <c r="E19" i="2"/>
  <c r="E17" i="2"/>
  <c r="E15" i="2"/>
  <c r="F15" i="2"/>
  <c r="I15" i="2" s="1"/>
  <c r="G15" i="2"/>
  <c r="H15" i="2"/>
  <c r="E16" i="2"/>
  <c r="F16" i="2"/>
  <c r="I16" i="2" s="1"/>
  <c r="G16" i="2"/>
  <c r="H16" i="2"/>
  <c r="F14" i="2"/>
  <c r="I14" i="2" s="1"/>
  <c r="G14" i="2"/>
  <c r="H14" i="2"/>
  <c r="E14" i="2"/>
  <c r="F11" i="2"/>
  <c r="I11" i="2" s="1"/>
  <c r="G11" i="2"/>
  <c r="H11" i="2"/>
  <c r="F12" i="2"/>
  <c r="I12" i="2" s="1"/>
  <c r="G12" i="2"/>
  <c r="H12" i="2"/>
  <c r="F13" i="2"/>
  <c r="I13" i="2" s="1"/>
  <c r="G13" i="2"/>
  <c r="H13" i="2"/>
  <c r="E12" i="2"/>
  <c r="E13" i="2"/>
  <c r="E11" i="2" l="1"/>
  <c r="E3" i="2"/>
  <c r="F3" i="2"/>
  <c r="I3" i="2" s="1"/>
  <c r="G3" i="2"/>
  <c r="H3" i="2"/>
  <c r="E4" i="2"/>
  <c r="F4" i="2"/>
  <c r="I4" i="2" s="1"/>
  <c r="G4" i="2"/>
  <c r="H4" i="2"/>
  <c r="E5" i="2"/>
  <c r="F5" i="2"/>
  <c r="I5" i="2" s="1"/>
  <c r="G5" i="2"/>
  <c r="H5" i="2"/>
  <c r="E6" i="2"/>
  <c r="F6" i="2"/>
  <c r="I6" i="2" s="1"/>
  <c r="G6" i="2"/>
  <c r="H6" i="2"/>
  <c r="E7" i="2"/>
  <c r="F7" i="2"/>
  <c r="I7" i="2" s="1"/>
  <c r="G7" i="2"/>
  <c r="H7" i="2"/>
  <c r="E8" i="2"/>
  <c r="F8" i="2"/>
  <c r="I8" i="2" s="1"/>
  <c r="G8" i="2"/>
  <c r="H8" i="2"/>
  <c r="E9" i="2"/>
  <c r="F9" i="2"/>
  <c r="I9" i="2" s="1"/>
  <c r="G9" i="2"/>
  <c r="H9" i="2"/>
  <c r="E10" i="2"/>
  <c r="F10" i="2"/>
  <c r="I10" i="2" s="1"/>
  <c r="G10" i="2"/>
  <c r="H10" i="2"/>
  <c r="F2" i="2"/>
  <c r="I2" i="2" s="1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<sst xmlns="http://purl.oclc.org/ooxml/spreadsheetml/main" count="649" uniqueCount="113">
  <si>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</si>
  <si>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</si>
  <si>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</si>
  <si>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</si>
  <si>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</si>
  <si>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</si>
  <si>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</si>
  <si>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</si>
  <si>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</si>
  <si>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</si>
  <si>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</si>
  <si>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</si>
  <si>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</si>
  <si>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</si>
  <si>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</si>
  <si>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</si>
  <si>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</si>
  <si>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</si>
  <si>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</si>
  <si>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</si>
  <si>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</si>
  <si>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</si>
  <si>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</si>
  <si>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</si>
  <si>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</si>
  <si>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</si>
  <si>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</si>
  <si>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</si>
  <si>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</si>
  <si>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</si>
  <si>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</si>
  <si>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</si>
  <si>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</si>
  <si>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</si>
  <si>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</si>
  <si>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</si>
  <si>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</si>
  <si>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</si>
  <si>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</si>
  <si>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</si>
  <si>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</si>
  <si>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</si>
  <si>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</si>
  <si>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</si>
  <si>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</si>
  <si>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</si>
  <si>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</si>
  <si>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</si>
  <si>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</si>
  <si>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</si>
  <si>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</si>
  <si>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</si>
  <si>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</si>
  <si>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</si>
  <si>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</si>
  <si>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</si>
  <si>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</si>
  <si>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</si>
  <si>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</si>
  <si>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</si>
  <si>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</si>
  <si>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</si>
  <si>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</si>
  <si>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</si>
  <si>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</si>
  <si>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</si>
  <si>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</si>
  <si>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</si>
  <si>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</si>
  <si>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</si>
  <si>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</si>
  <si>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</si>
  <si>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</si>
  <si>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</si>
  <si>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</si>
  <si>
    <t>833b6b1c</t>
  </si>
  <si>
    <t>92e0799c</t>
  </si>
  <si>
    <t>791cc7c5</t>
  </si>
  <si>
    <t>fa671778</t>
  </si>
  <si>
    <t>270e0db2</t>
  </si>
  <si>
    <t>39da2a7c</t>
  </si>
  <si>
    <t>7d5b0253</t>
  </si>
  <si>
    <t>Query Time per Key</t>
  </si>
  <si>
    <t>Number of Keys</t>
  </si>
  <si>
    <t>MSE</t>
  </si>
  <si>
    <t>FCN</t>
  </si>
  <si>
    <t>Staged</t>
  </si>
  <si>
    <t>EXP 2: Error in FCN and Recursive Model</t>
  </si>
  <si>
    <t>EXP 3: Construction Time</t>
  </si>
  <si>
    <t>Construction Time</t>
  </si>
  <si>
    <t>Name</t>
  </si>
  <si>
    <t>Build Time</t>
  </si>
  <si>
    <t>Memory Size</t>
  </si>
  <si>
    <t>Staged Model 1</t>
  </si>
  <si>
    <t>Staged Model 2</t>
  </si>
  <si>
    <t>Staged Model 3</t>
  </si>
  <si>
    <t>Staged Model 4</t>
  </si>
  <si>
    <t>Staged Model 5</t>
  </si>
  <si>
    <t>Staged Model 6</t>
  </si>
  <si>
    <t>Staged Model 7</t>
  </si>
  <si>
    <t>Staged Model 8</t>
  </si>
  <si>
    <t>Staged Model 9</t>
  </si>
  <si>
    <t>Staged Model 10</t>
  </si>
  <si>
    <t>Error</t>
  </si>
  <si>
    <t>Evaluation time (s)</t>
  </si>
  <si>
    <t>Average Query Time (ms)</t>
  </si>
  <si>
    <t>Model</t>
  </si>
  <si>
    <t>Lognormal</t>
  </si>
  <si>
    <t>RMI</t>
  </si>
  <si>
    <t>Construction</t>
  </si>
  <si>
    <t>Eval Time</t>
  </si>
  <si>
    <t>Memory</t>
  </si>
  <si>
    <t>CONV (b=32)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</si>
</sst>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34">
        <v>1</v>
      </c>
      <c r="B2" s="34" t="s">
        <v>18</v>
      </c>
      <c r="C2" s="5" t="s">
        <v>20</v>
      </c>
      <c r="D2" s="5" t="s">
        <v>28</v>
      </c>
      <c r="E2" s="5" t="s">
        <v>29</v>
      </c>
      <c r="F2" s="33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33"/>
      <c r="B3" s="35"/>
      <c r="C3" s="5" t="s">
        <v>20</v>
      </c>
      <c r="D3" s="5" t="s">
        <v>28</v>
      </c>
      <c r="E3" s="5" t="s">
        <v>30</v>
      </c>
      <c r="F3" s="33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33"/>
      <c r="B4" s="35"/>
      <c r="C4" s="5" t="s">
        <v>20</v>
      </c>
      <c r="D4" s="5" t="s">
        <v>28</v>
      </c>
      <c r="E4" s="5" t="s">
        <v>31</v>
      </c>
      <c r="F4" s="33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33"/>
      <c r="B5" s="35"/>
      <c r="C5" s="5" t="s">
        <v>20</v>
      </c>
      <c r="D5" s="5" t="s">
        <v>32</v>
      </c>
      <c r="E5" s="5" t="s">
        <v>29</v>
      </c>
      <c r="F5" s="33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33"/>
      <c r="B6" s="35"/>
      <c r="C6" s="5" t="s">
        <v>20</v>
      </c>
      <c r="D6" s="5" t="s">
        <v>32</v>
      </c>
      <c r="E6" s="5" t="s">
        <v>30</v>
      </c>
      <c r="F6" s="33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33"/>
      <c r="B7" s="35"/>
      <c r="C7" s="5" t="s">
        <v>20</v>
      </c>
      <c r="D7" s="5" t="s">
        <v>32</v>
      </c>
      <c r="E7" s="5" t="s">
        <v>31</v>
      </c>
      <c r="F7" s="33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33"/>
      <c r="B8" s="35"/>
      <c r="C8" s="5" t="s">
        <v>20</v>
      </c>
      <c r="D8" s="5" t="s">
        <v>33</v>
      </c>
      <c r="E8" s="5" t="s">
        <v>29</v>
      </c>
      <c r="F8" s="33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33"/>
      <c r="B9" s="35"/>
      <c r="C9" s="5" t="s">
        <v>20</v>
      </c>
      <c r="D9" s="5" t="s">
        <v>33</v>
      </c>
      <c r="E9" s="5" t="s">
        <v>30</v>
      </c>
      <c r="F9" s="33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33"/>
      <c r="B10" s="35"/>
      <c r="C10" s="5" t="s">
        <v>20</v>
      </c>
      <c r="D10" s="5" t="s">
        <v>33</v>
      </c>
      <c r="E10" s="5" t="s">
        <v>31</v>
      </c>
      <c r="F10" s="33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33"/>
      <c r="B11" s="35"/>
      <c r="C11" s="5" t="s">
        <v>20</v>
      </c>
      <c r="D11" s="5" t="s">
        <v>28</v>
      </c>
      <c r="E11" s="5" t="s">
        <v>29</v>
      </c>
      <c r="F11" s="33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33"/>
      <c r="B12" s="35"/>
      <c r="C12" s="5" t="s">
        <v>20</v>
      </c>
      <c r="D12" s="5" t="s">
        <v>28</v>
      </c>
      <c r="E12" s="5" t="s">
        <v>30</v>
      </c>
      <c r="F12" s="33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33"/>
      <c r="B13" s="35"/>
      <c r="C13" s="5" t="s">
        <v>20</v>
      </c>
      <c r="D13" s="5" t="s">
        <v>28</v>
      </c>
      <c r="E13" s="5" t="s">
        <v>31</v>
      </c>
      <c r="F13" s="33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33"/>
      <c r="B14" s="35"/>
      <c r="C14" s="5" t="s">
        <v>20</v>
      </c>
      <c r="D14" s="5" t="s">
        <v>32</v>
      </c>
      <c r="E14" s="5" t="s">
        <v>29</v>
      </c>
      <c r="F14" s="33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33"/>
      <c r="B15" s="35"/>
      <c r="C15" s="5" t="s">
        <v>20</v>
      </c>
      <c r="D15" s="5" t="s">
        <v>32</v>
      </c>
      <c r="E15" s="5" t="s">
        <v>30</v>
      </c>
      <c r="F15" s="33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33"/>
      <c r="B16" s="35"/>
      <c r="C16" s="5" t="s">
        <v>20</v>
      </c>
      <c r="D16" s="5" t="s">
        <v>32</v>
      </c>
      <c r="E16" s="5" t="s">
        <v>31</v>
      </c>
      <c r="F16" s="33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33"/>
      <c r="B17" s="35"/>
      <c r="C17" s="5" t="s">
        <v>20</v>
      </c>
      <c r="D17" s="5" t="s">
        <v>33</v>
      </c>
      <c r="E17" s="5" t="s">
        <v>29</v>
      </c>
      <c r="F17" s="33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33"/>
      <c r="B18" s="35"/>
      <c r="C18" s="5" t="s">
        <v>20</v>
      </c>
      <c r="D18" s="5" t="s">
        <v>33</v>
      </c>
      <c r="E18" s="5" t="s">
        <v>30</v>
      </c>
      <c r="F18" s="33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33"/>
      <c r="B19" s="35"/>
      <c r="C19" s="5" t="s">
        <v>20</v>
      </c>
      <c r="D19" s="5" t="s">
        <v>33</v>
      </c>
      <c r="E19" s="5" t="s">
        <v>31</v>
      </c>
      <c r="F19" s="33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33"/>
      <c r="B20" s="35"/>
      <c r="C20" s="5" t="s">
        <v>20</v>
      </c>
      <c r="D20" s="5" t="s">
        <v>28</v>
      </c>
      <c r="E20" s="5" t="s">
        <v>29</v>
      </c>
      <c r="F20" s="33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33"/>
      <c r="B21" s="35"/>
      <c r="C21" s="5" t="s">
        <v>20</v>
      </c>
      <c r="D21" s="5" t="s">
        <v>28</v>
      </c>
      <c r="E21" s="5" t="s">
        <v>30</v>
      </c>
      <c r="F21" s="33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33"/>
      <c r="B22" s="35"/>
      <c r="C22" s="5" t="s">
        <v>20</v>
      </c>
      <c r="D22" s="5" t="s">
        <v>28</v>
      </c>
      <c r="E22" s="5" t="s">
        <v>31</v>
      </c>
      <c r="F22" s="33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33"/>
      <c r="B23" s="35"/>
      <c r="C23" s="5" t="s">
        <v>20</v>
      </c>
      <c r="D23" s="5" t="s">
        <v>32</v>
      </c>
      <c r="E23" s="5" t="s">
        <v>29</v>
      </c>
      <c r="F23" s="33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33"/>
      <c r="B24" s="35"/>
      <c r="C24" s="5" t="s">
        <v>20</v>
      </c>
      <c r="D24" s="5" t="s">
        <v>32</v>
      </c>
      <c r="E24" s="5" t="s">
        <v>30</v>
      </c>
      <c r="F24" s="33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33"/>
      <c r="B25" s="35"/>
      <c r="C25" s="5" t="s">
        <v>20</v>
      </c>
      <c r="D25" s="5" t="s">
        <v>32</v>
      </c>
      <c r="E25" s="5" t="s">
        <v>31</v>
      </c>
      <c r="F25" s="33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33"/>
      <c r="B26" s="35"/>
      <c r="C26" s="5" t="s">
        <v>20</v>
      </c>
      <c r="D26" s="5" t="s">
        <v>33</v>
      </c>
      <c r="E26" s="5" t="s">
        <v>29</v>
      </c>
      <c r="F26" s="33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33"/>
      <c r="B27" s="35"/>
      <c r="C27" s="5" t="s">
        <v>20</v>
      </c>
      <c r="D27" s="5" t="s">
        <v>33</v>
      </c>
      <c r="E27" s="5" t="s">
        <v>30</v>
      </c>
      <c r="F27" s="33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33"/>
      <c r="B28" s="35"/>
      <c r="C28" s="5" t="s">
        <v>20</v>
      </c>
      <c r="D28" s="5" t="s">
        <v>33</v>
      </c>
      <c r="E28" s="5" t="s">
        <v>31</v>
      </c>
      <c r="F28" s="33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33"/>
      <c r="B29" s="35"/>
      <c r="C29" s="5" t="s">
        <v>22</v>
      </c>
      <c r="D29" s="5" t="s">
        <v>37</v>
      </c>
      <c r="E29" s="5" t="s">
        <v>35</v>
      </c>
      <c r="F29" s="33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33"/>
      <c r="B30" s="35"/>
      <c r="C30" s="5" t="s">
        <v>22</v>
      </c>
      <c r="D30" s="5" t="s">
        <v>37</v>
      </c>
      <c r="E30" s="5" t="s">
        <v>36</v>
      </c>
      <c r="F30" s="33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33"/>
      <c r="B31" s="35"/>
      <c r="C31" s="5" t="s">
        <v>22</v>
      </c>
      <c r="D31" s="5" t="s">
        <v>37</v>
      </c>
      <c r="E31" s="5" t="s">
        <v>38</v>
      </c>
      <c r="F31" s="33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33"/>
      <c r="B32" s="35"/>
      <c r="C32" s="5" t="s">
        <v>22</v>
      </c>
      <c r="D32" s="5" t="s">
        <v>39</v>
      </c>
      <c r="E32" s="5" t="s">
        <v>35</v>
      </c>
      <c r="F32" s="33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33"/>
      <c r="B33" s="35"/>
      <c r="C33" s="5" t="s">
        <v>22</v>
      </c>
      <c r="D33" s="5" t="s">
        <v>39</v>
      </c>
      <c r="E33" s="5" t="s">
        <v>36</v>
      </c>
      <c r="F33" s="33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33"/>
      <c r="B34" s="35"/>
      <c r="C34" s="5" t="s">
        <v>22</v>
      </c>
      <c r="D34" s="5" t="s">
        <v>39</v>
      </c>
      <c r="E34" s="5" t="s">
        <v>38</v>
      </c>
      <c r="F34" s="33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33"/>
      <c r="B35" s="35"/>
      <c r="C35" s="5" t="s">
        <v>22</v>
      </c>
      <c r="D35" s="5" t="s">
        <v>40</v>
      </c>
      <c r="E35" s="5" t="s">
        <v>35</v>
      </c>
      <c r="F35" s="33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33"/>
      <c r="B36" s="35"/>
      <c r="C36" s="5" t="s">
        <v>22</v>
      </c>
      <c r="D36" s="5" t="s">
        <v>40</v>
      </c>
      <c r="E36" s="5" t="s">
        <v>36</v>
      </c>
      <c r="F36" s="33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33"/>
      <c r="B37" s="35"/>
      <c r="C37" s="5" t="s">
        <v>22</v>
      </c>
      <c r="D37" s="5" t="s">
        <v>40</v>
      </c>
      <c r="E37" s="5" t="s">
        <v>38</v>
      </c>
      <c r="F37" s="33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33"/>
      <c r="B38" s="35"/>
      <c r="C38" s="5" t="s">
        <v>22</v>
      </c>
      <c r="D38" s="5" t="s">
        <v>37</v>
      </c>
      <c r="E38" s="5" t="s">
        <v>35</v>
      </c>
      <c r="F38" s="33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33"/>
      <c r="B39" s="35"/>
      <c r="C39" s="5" t="s">
        <v>22</v>
      </c>
      <c r="D39" s="5" t="s">
        <v>37</v>
      </c>
      <c r="E39" s="5" t="s">
        <v>36</v>
      </c>
      <c r="F39" s="33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33"/>
      <c r="B40" s="35"/>
      <c r="C40" s="5" t="s">
        <v>22</v>
      </c>
      <c r="D40" s="5" t="s">
        <v>37</v>
      </c>
      <c r="E40" s="5" t="s">
        <v>38</v>
      </c>
      <c r="F40" s="33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33"/>
      <c r="B41" s="35"/>
      <c r="C41" s="5" t="s">
        <v>22</v>
      </c>
      <c r="D41" s="5" t="s">
        <v>39</v>
      </c>
      <c r="E41" s="5" t="s">
        <v>35</v>
      </c>
      <c r="F41" s="33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33"/>
      <c r="B42" s="35"/>
      <c r="C42" s="5" t="s">
        <v>22</v>
      </c>
      <c r="D42" s="5" t="s">
        <v>39</v>
      </c>
      <c r="E42" s="5" t="s">
        <v>36</v>
      </c>
      <c r="F42" s="33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33"/>
      <c r="B43" s="35"/>
      <c r="C43" s="5" t="s">
        <v>22</v>
      </c>
      <c r="D43" s="5" t="s">
        <v>39</v>
      </c>
      <c r="E43" s="5" t="s">
        <v>38</v>
      </c>
      <c r="F43" s="33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33"/>
      <c r="B44" s="35"/>
      <c r="C44" s="5" t="s">
        <v>22</v>
      </c>
      <c r="D44" s="5" t="s">
        <v>40</v>
      </c>
      <c r="E44" s="5" t="s">
        <v>35</v>
      </c>
      <c r="F44" s="33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33"/>
      <c r="B45" s="35"/>
      <c r="C45" s="5" t="s">
        <v>22</v>
      </c>
      <c r="D45" s="5" t="s">
        <v>40</v>
      </c>
      <c r="E45" s="5" t="s">
        <v>36</v>
      </c>
      <c r="F45" s="33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33"/>
      <c r="B46" s="35"/>
      <c r="C46" s="5" t="s">
        <v>22</v>
      </c>
      <c r="D46" s="5" t="s">
        <v>40</v>
      </c>
      <c r="E46" s="5" t="s">
        <v>38</v>
      </c>
      <c r="F46" s="33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33"/>
      <c r="B47" s="35"/>
      <c r="C47" s="5" t="s">
        <v>22</v>
      </c>
      <c r="D47" s="5" t="s">
        <v>37</v>
      </c>
      <c r="E47" s="5" t="s">
        <v>35</v>
      </c>
      <c r="F47" s="33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33"/>
      <c r="B48" s="35"/>
      <c r="C48" s="5" t="s">
        <v>22</v>
      </c>
      <c r="D48" s="5" t="s">
        <v>37</v>
      </c>
      <c r="E48" s="5" t="s">
        <v>36</v>
      </c>
      <c r="F48" s="33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33"/>
      <c r="B49" s="35"/>
      <c r="C49" s="5" t="s">
        <v>22</v>
      </c>
      <c r="D49" s="5" t="s">
        <v>37</v>
      </c>
      <c r="E49" s="5" t="s">
        <v>38</v>
      </c>
      <c r="F49" s="33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33"/>
      <c r="B50" s="35"/>
      <c r="C50" s="5" t="s">
        <v>22</v>
      </c>
      <c r="D50" s="5" t="s">
        <v>39</v>
      </c>
      <c r="E50" s="5" t="s">
        <v>35</v>
      </c>
      <c r="F50" s="33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33"/>
      <c r="B51" s="35"/>
      <c r="C51" s="5" t="s">
        <v>22</v>
      </c>
      <c r="D51" s="5" t="s">
        <v>39</v>
      </c>
      <c r="E51" s="5" t="s">
        <v>36</v>
      </c>
      <c r="F51" s="33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33"/>
      <c r="B52" s="35"/>
      <c r="C52" s="5" t="s">
        <v>22</v>
      </c>
      <c r="D52" s="5" t="s">
        <v>39</v>
      </c>
      <c r="E52" s="5" t="s">
        <v>38</v>
      </c>
      <c r="F52" s="33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33"/>
      <c r="B53" s="35"/>
      <c r="C53" s="5" t="s">
        <v>22</v>
      </c>
      <c r="D53" s="5" t="s">
        <v>40</v>
      </c>
      <c r="E53" s="5" t="s">
        <v>35</v>
      </c>
      <c r="F53" s="33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33"/>
      <c r="B54" s="35"/>
      <c r="C54" s="5" t="s">
        <v>22</v>
      </c>
      <c r="D54" s="5" t="s">
        <v>40</v>
      </c>
      <c r="E54" s="5" t="s">
        <v>36</v>
      </c>
      <c r="F54" s="33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33"/>
      <c r="B55" s="35"/>
      <c r="C55" s="5" t="s">
        <v>22</v>
      </c>
      <c r="D55" s="5" t="s">
        <v>40</v>
      </c>
      <c r="E55" s="5" t="s">
        <v>38</v>
      </c>
      <c r="F55" s="33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33"/>
      <c r="B56" s="35"/>
      <c r="C56" s="7" t="s">
        <v>22</v>
      </c>
      <c r="D56" s="7" t="s">
        <v>37</v>
      </c>
      <c r="E56" s="7" t="s">
        <v>30</v>
      </c>
      <c r="F56" s="33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33"/>
      <c r="B57" s="35"/>
      <c r="C57" s="7" t="s">
        <v>22</v>
      </c>
      <c r="D57" s="7" t="s">
        <v>28</v>
      </c>
      <c r="E57" s="7" t="s">
        <v>30</v>
      </c>
      <c r="F57" s="33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33"/>
      <c r="B58" s="35"/>
      <c r="C58" s="7" t="s">
        <v>20</v>
      </c>
      <c r="D58" s="7" t="s">
        <v>28</v>
      </c>
      <c r="E58" s="7" t="s">
        <v>36</v>
      </c>
      <c r="F58" s="33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33"/>
      <c r="B59" s="35"/>
      <c r="C59" s="7" t="s">
        <v>20</v>
      </c>
      <c r="D59" s="7" t="s">
        <v>37</v>
      </c>
      <c r="E59" s="7" t="s">
        <v>36</v>
      </c>
      <c r="F59" s="33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33"/>
      <c r="B60" s="35"/>
      <c r="C60" s="7" t="s">
        <v>22</v>
      </c>
      <c r="D60" s="7" t="s">
        <v>28</v>
      </c>
      <c r="E60" s="7" t="s">
        <v>36</v>
      </c>
      <c r="F60" s="33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33"/>
      <c r="B61" s="35"/>
      <c r="C61" s="7" t="s">
        <v>20</v>
      </c>
      <c r="D61" s="7" t="s">
        <v>37</v>
      </c>
      <c r="E61" s="7" t="s">
        <v>30</v>
      </c>
      <c r="F61" s="33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33"/>
      <c r="B62" s="35"/>
      <c r="C62" s="7" t="s">
        <v>22</v>
      </c>
      <c r="D62" s="7" t="s">
        <v>37</v>
      </c>
      <c r="E62" s="7" t="s">
        <v>30</v>
      </c>
      <c r="F62" s="33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33"/>
      <c r="B63" s="35"/>
      <c r="C63" s="7" t="s">
        <v>22</v>
      </c>
      <c r="D63" s="7" t="s">
        <v>28</v>
      </c>
      <c r="E63" s="7" t="s">
        <v>30</v>
      </c>
      <c r="F63" s="33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33"/>
      <c r="B64" s="35"/>
      <c r="C64" s="7" t="s">
        <v>20</v>
      </c>
      <c r="D64" s="7" t="s">
        <v>28</v>
      </c>
      <c r="E64" s="7" t="s">
        <v>36</v>
      </c>
      <c r="F64" s="33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33"/>
      <c r="B65" s="35"/>
      <c r="C65" s="7" t="s">
        <v>20</v>
      </c>
      <c r="D65" s="7" t="s">
        <v>37</v>
      </c>
      <c r="E65" s="7" t="s">
        <v>36</v>
      </c>
      <c r="F65" s="33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33"/>
      <c r="B66" s="35"/>
      <c r="C66" s="7" t="s">
        <v>22</v>
      </c>
      <c r="D66" s="7" t="s">
        <v>28</v>
      </c>
      <c r="E66" s="7" t="s">
        <v>36</v>
      </c>
      <c r="F66" s="33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33"/>
      <c r="B67" s="35"/>
      <c r="C67" s="7" t="s">
        <v>20</v>
      </c>
      <c r="D67" s="7" t="s">
        <v>37</v>
      </c>
      <c r="E67" s="7" t="s">
        <v>30</v>
      </c>
      <c r="F67" s="33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33"/>
      <c r="B68" s="35"/>
      <c r="C68" s="7" t="s">
        <v>22</v>
      </c>
      <c r="D68" s="7" t="s">
        <v>37</v>
      </c>
      <c r="E68" s="7" t="s">
        <v>30</v>
      </c>
      <c r="F68" s="33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33"/>
      <c r="B69" s="35"/>
      <c r="C69" s="7" t="s">
        <v>22</v>
      </c>
      <c r="D69" s="7" t="s">
        <v>28</v>
      </c>
      <c r="E69" s="7" t="s">
        <v>30</v>
      </c>
      <c r="F69" s="33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33"/>
      <c r="B70" s="35"/>
      <c r="C70" s="7" t="s">
        <v>20</v>
      </c>
      <c r="D70" s="7" t="s">
        <v>28</v>
      </c>
      <c r="E70" s="7" t="s">
        <v>36</v>
      </c>
      <c r="F70" s="33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33"/>
      <c r="B71" s="35"/>
      <c r="C71" s="7" t="s">
        <v>20</v>
      </c>
      <c r="D71" s="7" t="s">
        <v>37</v>
      </c>
      <c r="E71" s="7" t="s">
        <v>36</v>
      </c>
      <c r="F71" s="33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33"/>
      <c r="B72" s="35"/>
      <c r="C72" s="7" t="s">
        <v>22</v>
      </c>
      <c r="D72" s="7" t="s">
        <v>28</v>
      </c>
      <c r="E72" s="7" t="s">
        <v>36</v>
      </c>
      <c r="F72" s="33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33"/>
      <c r="B73" s="35"/>
      <c r="C73" s="7" t="s">
        <v>20</v>
      </c>
      <c r="D73" s="7" t="s">
        <v>37</v>
      </c>
      <c r="E73" s="7" t="s">
        <v>30</v>
      </c>
      <c r="F73" s="33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36">
        <v>1</v>
      </c>
      <c r="C2" s="36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36"/>
      <c r="C3" s="36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36"/>
      <c r="C4" s="36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36"/>
      <c r="C5" s="36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36"/>
      <c r="C6" s="36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36"/>
      <c r="C7" s="36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36"/>
      <c r="C8" s="36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36"/>
      <c r="C9" s="36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36"/>
      <c r="C10" s="36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36"/>
      <c r="C11" s="36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36"/>
      <c r="C12" s="36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36"/>
      <c r="C13" s="36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36"/>
      <c r="C14" s="36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36"/>
      <c r="C15" s="36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36"/>
      <c r="C16" s="36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36"/>
      <c r="C17" s="36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36"/>
      <c r="C18" s="36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36"/>
      <c r="C19" s="36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36"/>
      <c r="C20" s="36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36"/>
      <c r="C21" s="36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36"/>
      <c r="C22" s="36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36"/>
      <c r="C23" s="36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36"/>
      <c r="C24" s="36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36"/>
      <c r="C25" s="36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A71" zoomScale="101" workbookViewId="0">
      <selection activeCell="G94" sqref="G94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36">
        <v>1</v>
      </c>
      <c r="B2" s="36" t="s">
        <v>9</v>
      </c>
      <c r="C2" s="36" t="s">
        <v>45</v>
      </c>
      <c r="D2" s="4" t="s">
        <v>13</v>
      </c>
      <c r="E2" s="36">
        <v>1</v>
      </c>
      <c r="F2" s="36" t="s">
        <v>46</v>
      </c>
      <c r="G2" s="3">
        <v>8.9210200000000003E-2</v>
      </c>
      <c r="H2" s="3">
        <v>5.6772400000000001E-2</v>
      </c>
      <c r="I2" s="3">
        <v>0</v>
      </c>
      <c r="J2" s="3">
        <v>446.23399999999998</v>
      </c>
      <c r="K2" s="17"/>
      <c r="L2" s="17"/>
      <c r="M2" s="17"/>
      <c r="N2" s="24"/>
      <c r="O2" s="17"/>
    </row>
    <row r="3" spans="1:15" x14ac:dyDescent="0.2">
      <c r="A3" s="36"/>
      <c r="B3" s="36"/>
      <c r="C3" s="36"/>
      <c r="D3" s="4" t="s">
        <v>11</v>
      </c>
      <c r="E3" s="36"/>
      <c r="F3" s="36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36"/>
      <c r="B4" s="36"/>
      <c r="C4" s="36"/>
      <c r="D4" s="4" t="s">
        <v>12</v>
      </c>
      <c r="E4" s="36"/>
      <c r="F4" s="36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36"/>
      <c r="B5" s="36"/>
      <c r="C5" s="36"/>
      <c r="D5" s="4" t="s">
        <v>13</v>
      </c>
      <c r="E5" s="37">
        <v>2</v>
      </c>
      <c r="F5" s="37" t="s">
        <v>47</v>
      </c>
      <c r="G5" s="3">
        <v>4.54151E-2</v>
      </c>
      <c r="H5" s="3">
        <v>3.64173E-2</v>
      </c>
      <c r="I5" s="3">
        <v>0</v>
      </c>
      <c r="J5" s="3">
        <v>446.23399999999998</v>
      </c>
      <c r="K5" s="17"/>
      <c r="L5" s="17"/>
      <c r="M5" s="17"/>
      <c r="N5" s="24"/>
      <c r="O5" s="25"/>
    </row>
    <row r="6" spans="1:15" x14ac:dyDescent="0.2">
      <c r="A6" s="36"/>
      <c r="B6" s="36"/>
      <c r="C6" s="36"/>
      <c r="D6" s="4" t="s">
        <v>11</v>
      </c>
      <c r="E6" s="37"/>
      <c r="F6" s="37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36"/>
      <c r="B7" s="36"/>
      <c r="C7" s="36"/>
      <c r="D7" s="4" t="s">
        <v>12</v>
      </c>
      <c r="E7" s="37"/>
      <c r="F7" s="37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36"/>
      <c r="B8" s="36"/>
      <c r="C8" s="36"/>
      <c r="D8" s="4" t="s">
        <v>13</v>
      </c>
      <c r="E8" s="36">
        <v>3</v>
      </c>
      <c r="F8" s="39" t="s">
        <v>48</v>
      </c>
      <c r="G8" s="3">
        <v>0.10582</v>
      </c>
      <c r="H8" s="3">
        <v>5.4859600000000001E-2</v>
      </c>
      <c r="I8" s="3">
        <v>0</v>
      </c>
      <c r="J8" s="3">
        <v>446.23399999999998</v>
      </c>
      <c r="K8" s="17"/>
      <c r="L8" s="17"/>
      <c r="M8" s="17"/>
      <c r="N8" s="24"/>
      <c r="O8" s="17"/>
    </row>
    <row r="9" spans="1:15" x14ac:dyDescent="0.2">
      <c r="A9" s="36"/>
      <c r="B9" s="36"/>
      <c r="C9" s="36"/>
      <c r="D9" s="4" t="s">
        <v>11</v>
      </c>
      <c r="E9" s="36"/>
      <c r="F9" s="36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36"/>
      <c r="B10" s="36"/>
      <c r="C10" s="36"/>
      <c r="D10" s="4" t="s">
        <v>12</v>
      </c>
      <c r="E10" s="36"/>
      <c r="F10" s="36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36"/>
      <c r="B11" s="36" t="s">
        <v>15</v>
      </c>
      <c r="C11" s="36" t="s">
        <v>45</v>
      </c>
      <c r="D11" s="4" t="s">
        <v>13</v>
      </c>
      <c r="E11" s="36">
        <v>1</v>
      </c>
      <c r="F11" s="36">
        <v>69638089</v>
      </c>
      <c r="G11" s="3">
        <v>5.4501099999999997E-2</v>
      </c>
      <c r="H11" s="3">
        <v>5.1911499999999999E-2</v>
      </c>
      <c r="I11" s="3">
        <v>5.0000000000000001E-3</v>
      </c>
      <c r="J11" s="3">
        <v>439.75</v>
      </c>
      <c r="K11" s="17"/>
      <c r="L11" s="17"/>
      <c r="M11" s="17"/>
      <c r="N11" s="24"/>
      <c r="O11" s="17"/>
    </row>
    <row r="12" spans="1:15" x14ac:dyDescent="0.2">
      <c r="A12" s="36"/>
      <c r="B12" s="36"/>
      <c r="C12" s="36"/>
      <c r="D12" s="4" t="s">
        <v>11</v>
      </c>
      <c r="E12" s="36"/>
      <c r="F12" s="36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36"/>
      <c r="B13" s="36"/>
      <c r="C13" s="36"/>
      <c r="D13" s="4" t="s">
        <v>12</v>
      </c>
      <c r="E13" s="36"/>
      <c r="F13" s="36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36"/>
      <c r="B14" s="36"/>
      <c r="C14" s="36"/>
      <c r="D14" s="4" t="s">
        <v>13</v>
      </c>
      <c r="E14" s="37">
        <v>2</v>
      </c>
      <c r="F14" s="37" t="s">
        <v>49</v>
      </c>
      <c r="G14" s="3">
        <v>5.99014E-2</v>
      </c>
      <c r="H14" s="3">
        <v>7.3695999999999998E-2</v>
      </c>
      <c r="I14" s="3">
        <v>5.0000000000000001E-3</v>
      </c>
      <c r="J14" s="3">
        <v>439.75</v>
      </c>
      <c r="K14" s="17"/>
      <c r="L14" s="17"/>
      <c r="M14" s="17"/>
      <c r="N14" s="24"/>
      <c r="O14" s="25"/>
    </row>
    <row r="15" spans="1:15" x14ac:dyDescent="0.2">
      <c r="A15" s="36"/>
      <c r="B15" s="36"/>
      <c r="C15" s="36"/>
      <c r="D15" s="4" t="s">
        <v>11</v>
      </c>
      <c r="E15" s="37"/>
      <c r="F15" s="37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36"/>
      <c r="B16" s="36"/>
      <c r="C16" s="36"/>
      <c r="D16" s="4" t="s">
        <v>12</v>
      </c>
      <c r="E16" s="37"/>
      <c r="F16" s="37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36"/>
      <c r="B17" s="36"/>
      <c r="C17" s="36"/>
      <c r="D17" s="4" t="s">
        <v>13</v>
      </c>
      <c r="E17" s="36">
        <v>3</v>
      </c>
      <c r="F17" s="36" t="s">
        <v>50</v>
      </c>
      <c r="G17" s="3">
        <v>5.4307800000000003E-2</v>
      </c>
      <c r="H17" s="3">
        <v>3.7657200000000002E-2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36"/>
      <c r="B18" s="36"/>
      <c r="C18" s="36"/>
      <c r="D18" s="4" t="s">
        <v>11</v>
      </c>
      <c r="E18" s="36"/>
      <c r="F18" s="36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36"/>
      <c r="B19" s="36"/>
      <c r="C19" s="36"/>
      <c r="D19" s="4" t="s">
        <v>12</v>
      </c>
      <c r="E19" s="36"/>
      <c r="F19" s="36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36"/>
      <c r="B20" s="36" t="s">
        <v>14</v>
      </c>
      <c r="C20" s="36" t="s">
        <v>45</v>
      </c>
      <c r="D20" s="4" t="s">
        <v>13</v>
      </c>
      <c r="E20" s="36">
        <v>1</v>
      </c>
      <c r="F20" s="36" t="s">
        <v>51</v>
      </c>
      <c r="G20" s="3">
        <v>5.42008E-2</v>
      </c>
      <c r="H20" s="3">
        <v>5.2620899999999998E-2</v>
      </c>
      <c r="I20" s="3">
        <v>9.5477400000000004E-2</v>
      </c>
      <c r="J20" s="3">
        <v>444.86700000000002</v>
      </c>
      <c r="K20" s="17"/>
      <c r="L20" s="17"/>
      <c r="M20" s="17"/>
      <c r="N20" s="24"/>
      <c r="O20" s="17"/>
    </row>
    <row r="21" spans="1:15" x14ac:dyDescent="0.2">
      <c r="A21" s="36"/>
      <c r="B21" s="36"/>
      <c r="C21" s="36"/>
      <c r="D21" s="4" t="s">
        <v>11</v>
      </c>
      <c r="E21" s="36"/>
      <c r="F21" s="36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36"/>
      <c r="B22" s="36"/>
      <c r="C22" s="36"/>
      <c r="D22" s="4" t="s">
        <v>12</v>
      </c>
      <c r="E22" s="36"/>
      <c r="F22" s="36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36"/>
      <c r="B23" s="36"/>
      <c r="C23" s="36"/>
      <c r="D23" s="4" t="s">
        <v>13</v>
      </c>
      <c r="E23" s="37">
        <v>2</v>
      </c>
      <c r="F23" s="37" t="s">
        <v>52</v>
      </c>
      <c r="G23" s="3">
        <v>5.6907300000000001E-2</v>
      </c>
      <c r="H23" s="3">
        <v>5.33053E-2</v>
      </c>
      <c r="I23" s="3">
        <v>9.0452299999999999E-2</v>
      </c>
      <c r="J23" s="3">
        <v>444.86700000000002</v>
      </c>
      <c r="K23" s="17"/>
      <c r="L23" s="17"/>
      <c r="M23" s="17"/>
      <c r="N23" s="24"/>
      <c r="O23" s="25"/>
    </row>
    <row r="24" spans="1:15" x14ac:dyDescent="0.2">
      <c r="A24" s="36"/>
      <c r="B24" s="36"/>
      <c r="C24" s="36"/>
      <c r="D24" s="4" t="s">
        <v>11</v>
      </c>
      <c r="E24" s="37"/>
      <c r="F24" s="37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36"/>
      <c r="B25" s="36"/>
      <c r="C25" s="36"/>
      <c r="D25" s="4" t="s">
        <v>12</v>
      </c>
      <c r="E25" s="37"/>
      <c r="F25" s="37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36"/>
      <c r="B26" s="36"/>
      <c r="C26" s="36"/>
      <c r="D26" s="4" t="s">
        <v>13</v>
      </c>
      <c r="E26" s="36">
        <v>3</v>
      </c>
      <c r="F26" s="36" t="s">
        <v>53</v>
      </c>
      <c r="G26" s="3">
        <v>7.9617099999999996E-2</v>
      </c>
      <c r="H26" s="3">
        <v>6.8686300000000006E-2</v>
      </c>
      <c r="I26" s="3">
        <v>0.120603</v>
      </c>
      <c r="J26" s="3">
        <v>444.86700000000002</v>
      </c>
      <c r="K26" s="17"/>
      <c r="L26" s="17"/>
      <c r="M26" s="17"/>
      <c r="N26" s="24"/>
      <c r="O26" s="17"/>
    </row>
    <row r="27" spans="1:15" x14ac:dyDescent="0.2">
      <c r="A27" s="36"/>
      <c r="B27" s="36"/>
      <c r="C27" s="36"/>
      <c r="D27" s="4" t="s">
        <v>11</v>
      </c>
      <c r="E27" s="36"/>
      <c r="F27" s="36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36"/>
      <c r="B28" s="36"/>
      <c r="C28" s="36"/>
      <c r="D28" s="4" t="s">
        <v>12</v>
      </c>
      <c r="E28" s="36"/>
      <c r="F28" s="36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36">
        <v>1</v>
      </c>
      <c r="B29" s="36" t="s">
        <v>9</v>
      </c>
      <c r="C29" s="36" t="s">
        <v>10</v>
      </c>
      <c r="D29" s="4" t="s">
        <v>13</v>
      </c>
      <c r="E29" s="36">
        <v>1</v>
      </c>
      <c r="F29" s="38" t="s">
        <v>60</v>
      </c>
      <c r="G29" s="3">
        <v>0.69680299999999995</v>
      </c>
      <c r="H29" s="3">
        <v>0.57410399999999995</v>
      </c>
      <c r="I29" s="3">
        <v>0</v>
      </c>
      <c r="J29" s="3">
        <v>4438.66</v>
      </c>
      <c r="K29" s="17"/>
      <c r="L29" s="17"/>
      <c r="M29" s="17"/>
      <c r="N29" s="24"/>
      <c r="O29" s="17"/>
    </row>
    <row r="30" spans="1:15" x14ac:dyDescent="0.2">
      <c r="A30" s="36"/>
      <c r="B30" s="36"/>
      <c r="C30" s="36"/>
      <c r="D30" s="4" t="s">
        <v>11</v>
      </c>
      <c r="E30" s="36"/>
      <c r="F30" s="38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36"/>
      <c r="B31" s="36"/>
      <c r="C31" s="36"/>
      <c r="D31" s="4" t="s">
        <v>12</v>
      </c>
      <c r="E31" s="36"/>
      <c r="F31" s="38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36"/>
      <c r="B32" s="36"/>
      <c r="C32" s="36"/>
      <c r="D32" s="4" t="s">
        <v>13</v>
      </c>
      <c r="E32" s="37">
        <v>2</v>
      </c>
      <c r="F32" s="37" t="s">
        <v>54</v>
      </c>
      <c r="G32" s="3">
        <v>0.96174300000000001</v>
      </c>
      <c r="H32" s="3">
        <v>0.58534200000000003</v>
      </c>
      <c r="I32" s="3">
        <v>0</v>
      </c>
      <c r="J32" s="3">
        <v>4438.66</v>
      </c>
      <c r="K32" s="17"/>
      <c r="L32" s="17"/>
      <c r="M32" s="17"/>
      <c r="N32" s="24"/>
      <c r="O32" s="25"/>
    </row>
    <row r="33" spans="1:15" x14ac:dyDescent="0.2">
      <c r="A33" s="36"/>
      <c r="B33" s="36"/>
      <c r="C33" s="36"/>
      <c r="D33" s="4" t="s">
        <v>11</v>
      </c>
      <c r="E33" s="37"/>
      <c r="F33" s="37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36"/>
      <c r="B34" s="36"/>
      <c r="C34" s="36"/>
      <c r="D34" s="4" t="s">
        <v>12</v>
      </c>
      <c r="E34" s="37"/>
      <c r="F34" s="37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36"/>
      <c r="B35" s="36"/>
      <c r="C35" s="36"/>
      <c r="D35" s="4" t="s">
        <v>13</v>
      </c>
      <c r="E35" s="36">
        <v>3</v>
      </c>
      <c r="F35" s="39" t="s">
        <v>55</v>
      </c>
      <c r="G35" s="3">
        <v>0.60395399999999999</v>
      </c>
      <c r="H35" s="3">
        <v>0.56403599999999998</v>
      </c>
      <c r="I35" s="3">
        <v>0</v>
      </c>
      <c r="J35" s="3">
        <v>4438.66</v>
      </c>
      <c r="K35" s="17"/>
      <c r="L35" s="17"/>
      <c r="M35" s="17"/>
      <c r="N35" s="24"/>
      <c r="O35" s="17"/>
    </row>
    <row r="36" spans="1:15" x14ac:dyDescent="0.2">
      <c r="A36" s="36"/>
      <c r="B36" s="36"/>
      <c r="C36" s="36"/>
      <c r="D36" s="4" t="s">
        <v>11</v>
      </c>
      <c r="E36" s="36"/>
      <c r="F36" s="36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36"/>
      <c r="B37" s="36"/>
      <c r="C37" s="36"/>
      <c r="D37" s="4" t="s">
        <v>12</v>
      </c>
      <c r="E37" s="36"/>
      <c r="F37" s="36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36"/>
      <c r="B38" s="36" t="s">
        <v>15</v>
      </c>
      <c r="C38" s="36" t="s">
        <v>10</v>
      </c>
      <c r="D38" s="4" t="s">
        <v>13</v>
      </c>
      <c r="E38" s="36">
        <v>1</v>
      </c>
      <c r="F38" s="36" t="s">
        <v>56</v>
      </c>
      <c r="G38" s="3">
        <v>0.75375499999999995</v>
      </c>
      <c r="H38" s="3">
        <v>0.55578799999999995</v>
      </c>
      <c r="I38" s="3">
        <v>2E-3</v>
      </c>
      <c r="J38" s="3">
        <v>4377.24</v>
      </c>
      <c r="K38" s="17"/>
      <c r="L38" s="17"/>
      <c r="M38" s="17"/>
      <c r="N38" s="24"/>
      <c r="O38" s="17"/>
    </row>
    <row r="39" spans="1:15" x14ac:dyDescent="0.2">
      <c r="A39" s="36"/>
      <c r="B39" s="36"/>
      <c r="C39" s="36"/>
      <c r="D39" s="4" t="s">
        <v>11</v>
      </c>
      <c r="E39" s="36"/>
      <c r="F39" s="36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36"/>
      <c r="B40" s="36"/>
      <c r="C40" s="36"/>
      <c r="D40" s="4" t="s">
        <v>12</v>
      </c>
      <c r="E40" s="36"/>
      <c r="F40" s="36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36"/>
      <c r="B41" s="36"/>
      <c r="C41" s="36"/>
      <c r="D41" s="4" t="s">
        <v>13</v>
      </c>
      <c r="E41" s="37">
        <v>2</v>
      </c>
      <c r="F41" s="37" t="s">
        <v>57</v>
      </c>
      <c r="G41" s="3">
        <v>0.83785200000000004</v>
      </c>
      <c r="H41" s="3">
        <v>0.58460100000000004</v>
      </c>
      <c r="I41" s="3">
        <v>1E-3</v>
      </c>
      <c r="J41" s="3">
        <v>4377.24</v>
      </c>
      <c r="K41" s="17"/>
      <c r="L41" s="17"/>
      <c r="M41" s="17"/>
      <c r="N41" s="24"/>
      <c r="O41" s="25"/>
    </row>
    <row r="42" spans="1:15" x14ac:dyDescent="0.2">
      <c r="A42" s="36"/>
      <c r="B42" s="36"/>
      <c r="C42" s="36"/>
      <c r="D42" s="4" t="s">
        <v>11</v>
      </c>
      <c r="E42" s="37"/>
      <c r="F42" s="37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36"/>
      <c r="B43" s="36"/>
      <c r="C43" s="36"/>
      <c r="D43" s="4" t="s">
        <v>12</v>
      </c>
      <c r="E43" s="37"/>
      <c r="F43" s="37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36"/>
      <c r="B44" s="36"/>
      <c r="C44" s="36"/>
      <c r="D44" s="4" t="s">
        <v>13</v>
      </c>
      <c r="E44" s="36">
        <v>3</v>
      </c>
      <c r="F44" s="36" t="s">
        <v>58</v>
      </c>
      <c r="G44" s="3">
        <v>0.81938999999999995</v>
      </c>
      <c r="H44" s="3">
        <v>0.65889900000000001</v>
      </c>
      <c r="I44" s="3">
        <v>1.5E-3</v>
      </c>
      <c r="J44" s="3">
        <v>4377.24</v>
      </c>
      <c r="K44" s="17"/>
      <c r="L44" s="17"/>
      <c r="M44" s="17"/>
      <c r="N44" s="24"/>
      <c r="O44" s="17"/>
    </row>
    <row r="45" spans="1:15" x14ac:dyDescent="0.2">
      <c r="A45" s="36"/>
      <c r="B45" s="36"/>
      <c r="C45" s="36"/>
      <c r="D45" s="4" t="s">
        <v>11</v>
      </c>
      <c r="E45" s="36"/>
      <c r="F45" s="36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36"/>
      <c r="B46" s="36"/>
      <c r="C46" s="36"/>
      <c r="D46" s="4" t="s">
        <v>12</v>
      </c>
      <c r="E46" s="36"/>
      <c r="F46" s="36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36"/>
      <c r="B47" s="36" t="s">
        <v>14</v>
      </c>
      <c r="C47" s="36" t="s">
        <v>10</v>
      </c>
      <c r="D47" s="4" t="s">
        <v>13</v>
      </c>
      <c r="E47" s="36">
        <v>1</v>
      </c>
      <c r="F47" s="36" t="s">
        <v>59</v>
      </c>
      <c r="G47" s="3">
        <v>1.0274300000000001</v>
      </c>
      <c r="H47" s="3">
        <v>0.74972799999999995</v>
      </c>
      <c r="I47" s="3">
        <v>0.102551</v>
      </c>
      <c r="J47" s="3">
        <v>4437.3</v>
      </c>
      <c r="K47" s="17"/>
      <c r="L47" s="17"/>
      <c r="M47" s="17"/>
      <c r="N47" s="24"/>
      <c r="O47" s="17"/>
    </row>
    <row r="48" spans="1:15" x14ac:dyDescent="0.2">
      <c r="A48" s="36"/>
      <c r="B48" s="36"/>
      <c r="C48" s="36"/>
      <c r="D48" s="4" t="s">
        <v>11</v>
      </c>
      <c r="E48" s="36"/>
      <c r="F48" s="36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36"/>
      <c r="B49" s="36"/>
      <c r="C49" s="36"/>
      <c r="D49" s="4" t="s">
        <v>12</v>
      </c>
      <c r="E49" s="36"/>
      <c r="F49" s="36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36"/>
      <c r="B50" s="36"/>
      <c r="C50" s="36"/>
      <c r="D50" s="4" t="s">
        <v>13</v>
      </c>
      <c r="E50" s="37">
        <v>2</v>
      </c>
      <c r="F50" s="37" t="s">
        <v>71</v>
      </c>
      <c r="G50" s="3">
        <v>0.77021899999999999</v>
      </c>
      <c r="H50" s="3">
        <v>0.64394499999999999</v>
      </c>
      <c r="I50" s="3">
        <v>9.7548800000000005E-2</v>
      </c>
      <c r="J50" s="3">
        <v>4437.3</v>
      </c>
      <c r="K50" s="17"/>
      <c r="L50" s="17"/>
      <c r="M50" s="17"/>
      <c r="N50" s="24"/>
      <c r="O50" s="25"/>
    </row>
    <row r="51" spans="1:15" x14ac:dyDescent="0.2">
      <c r="A51" s="36"/>
      <c r="B51" s="36"/>
      <c r="C51" s="36"/>
      <c r="D51" s="4" t="s">
        <v>11</v>
      </c>
      <c r="E51" s="37"/>
      <c r="F51" s="37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36"/>
      <c r="B52" s="36"/>
      <c r="C52" s="36"/>
      <c r="D52" s="4" t="s">
        <v>12</v>
      </c>
      <c r="E52" s="37"/>
      <c r="F52" s="37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36"/>
      <c r="B53" s="36"/>
      <c r="C53" s="36"/>
      <c r="D53" s="4" t="s">
        <v>13</v>
      </c>
      <c r="E53" s="36">
        <v>3</v>
      </c>
      <c r="F53" s="36" t="s">
        <v>73</v>
      </c>
      <c r="G53" s="3">
        <v>0.71264300000000003</v>
      </c>
      <c r="H53" s="3">
        <v>0.58107299999999995</v>
      </c>
      <c r="I53" s="3">
        <v>9.1545799999999997E-2</v>
      </c>
      <c r="J53" s="3">
        <v>4437.3</v>
      </c>
      <c r="K53" s="17"/>
      <c r="L53" s="17"/>
      <c r="M53" s="17"/>
      <c r="N53" s="24"/>
      <c r="O53" s="17"/>
    </row>
    <row r="54" spans="1:15" x14ac:dyDescent="0.2">
      <c r="A54" s="36"/>
      <c r="B54" s="36"/>
      <c r="C54" s="36"/>
      <c r="D54" s="4" t="s">
        <v>11</v>
      </c>
      <c r="E54" s="36"/>
      <c r="F54" s="36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36"/>
      <c r="B55" s="36"/>
      <c r="C55" s="36"/>
      <c r="D55" s="4" t="s">
        <v>12</v>
      </c>
      <c r="E55" s="36"/>
      <c r="F55" s="36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36">
        <v>1</v>
      </c>
      <c r="B56" s="36" t="s">
        <v>9</v>
      </c>
      <c r="C56" s="36" t="s">
        <v>43</v>
      </c>
      <c r="D56" s="4" t="s">
        <v>13</v>
      </c>
      <c r="E56" s="36">
        <v>1</v>
      </c>
      <c r="F56" s="36" t="s">
        <v>61</v>
      </c>
      <c r="G56" s="3">
        <v>9.2280999999999995</v>
      </c>
      <c r="H56" s="3">
        <v>6.0417399999999999</v>
      </c>
      <c r="I56" s="3">
        <v>0</v>
      </c>
      <c r="J56" s="3">
        <v>44346.9</v>
      </c>
      <c r="K56" s="17"/>
      <c r="L56" s="17"/>
      <c r="M56" s="17"/>
      <c r="N56" s="24"/>
      <c r="O56" s="17"/>
    </row>
    <row r="57" spans="1:15" x14ac:dyDescent="0.2">
      <c r="A57" s="36"/>
      <c r="B57" s="36"/>
      <c r="C57" s="36"/>
      <c r="D57" s="4" t="s">
        <v>11</v>
      </c>
      <c r="E57" s="36"/>
      <c r="F57" s="36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36"/>
      <c r="B58" s="36"/>
      <c r="C58" s="36"/>
      <c r="D58" s="4" t="s">
        <v>12</v>
      </c>
      <c r="E58" s="36"/>
      <c r="F58" s="36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36"/>
      <c r="B59" s="36"/>
      <c r="C59" s="36"/>
      <c r="D59" s="4" t="s">
        <v>13</v>
      </c>
      <c r="E59" s="37">
        <v>2</v>
      </c>
      <c r="F59" s="36" t="s">
        <v>62</v>
      </c>
      <c r="G59" s="3">
        <v>10.049200000000001</v>
      </c>
      <c r="H59" s="3">
        <v>7.6186999999999996</v>
      </c>
      <c r="I59" s="3">
        <v>0</v>
      </c>
      <c r="J59" s="3">
        <v>44346.9</v>
      </c>
      <c r="K59" s="17"/>
      <c r="L59" s="17"/>
      <c r="M59" s="17"/>
      <c r="N59" s="24"/>
      <c r="O59" s="25"/>
    </row>
    <row r="60" spans="1:15" x14ac:dyDescent="0.2">
      <c r="A60" s="36"/>
      <c r="B60" s="36"/>
      <c r="C60" s="36"/>
      <c r="D60" s="4" t="s">
        <v>11</v>
      </c>
      <c r="E60" s="37"/>
      <c r="F60" s="36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36"/>
      <c r="B61" s="36"/>
      <c r="C61" s="36"/>
      <c r="D61" s="4" t="s">
        <v>12</v>
      </c>
      <c r="E61" s="37"/>
      <c r="F61" s="36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36"/>
      <c r="B62" s="36"/>
      <c r="C62" s="36"/>
      <c r="D62" s="4" t="s">
        <v>13</v>
      </c>
      <c r="E62" s="36">
        <v>3</v>
      </c>
      <c r="F62" s="37" t="s">
        <v>63</v>
      </c>
      <c r="G62" s="3">
        <v>9.6735799999999994</v>
      </c>
      <c r="H62" s="3">
        <v>6.2213500000000002</v>
      </c>
      <c r="I62" s="3">
        <v>0</v>
      </c>
      <c r="J62" s="3">
        <v>44346.9</v>
      </c>
      <c r="K62" s="17"/>
      <c r="L62" s="17"/>
      <c r="M62" s="17"/>
      <c r="N62" s="24"/>
      <c r="O62" s="17"/>
    </row>
    <row r="63" spans="1:15" x14ac:dyDescent="0.2">
      <c r="A63" s="36"/>
      <c r="B63" s="36"/>
      <c r="C63" s="36"/>
      <c r="D63" s="4" t="s">
        <v>11</v>
      </c>
      <c r="E63" s="36"/>
      <c r="F63" s="37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36"/>
      <c r="B64" s="36"/>
      <c r="C64" s="36"/>
      <c r="D64" s="4" t="s">
        <v>12</v>
      </c>
      <c r="E64" s="36"/>
      <c r="F64" s="37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36"/>
      <c r="B65" s="36" t="s">
        <v>15</v>
      </c>
      <c r="C65" s="36" t="s">
        <v>43</v>
      </c>
      <c r="D65" s="4" t="s">
        <v>13</v>
      </c>
      <c r="E65" s="36">
        <v>1</v>
      </c>
      <c r="F65" s="36" t="s">
        <v>64</v>
      </c>
      <c r="G65" s="3">
        <v>14.2156</v>
      </c>
      <c r="H65" s="3">
        <v>7.7441399999999998</v>
      </c>
      <c r="I65" s="3">
        <v>1.1000000000000001E-3</v>
      </c>
      <c r="J65" s="3">
        <v>43745.599999999999</v>
      </c>
      <c r="K65" s="17"/>
      <c r="L65" s="17"/>
      <c r="M65" s="17"/>
      <c r="N65" s="24"/>
      <c r="O65" s="17"/>
    </row>
    <row r="66" spans="1:15" x14ac:dyDescent="0.2">
      <c r="A66" s="36"/>
      <c r="B66" s="36"/>
      <c r="C66" s="36"/>
      <c r="D66" s="4" t="s">
        <v>11</v>
      </c>
      <c r="E66" s="36"/>
      <c r="F66" s="36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36"/>
      <c r="B67" s="36"/>
      <c r="C67" s="36"/>
      <c r="D67" s="4" t="s">
        <v>12</v>
      </c>
      <c r="E67" s="36"/>
      <c r="F67" s="36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36"/>
      <c r="B68" s="36"/>
      <c r="C68" s="36"/>
      <c r="D68" s="4" t="s">
        <v>13</v>
      </c>
      <c r="E68" s="37">
        <v>2</v>
      </c>
      <c r="F68" s="36" t="s">
        <v>65</v>
      </c>
      <c r="G68" s="3">
        <v>9.5960900000000002</v>
      </c>
      <c r="H68" s="3">
        <v>5.8493000000000004</v>
      </c>
      <c r="I68" s="3">
        <v>1.5E-3</v>
      </c>
      <c r="J68" s="3">
        <v>43745.599999999999</v>
      </c>
      <c r="K68" s="17"/>
      <c r="L68" s="17"/>
      <c r="M68" s="17"/>
      <c r="N68" s="24"/>
      <c r="O68" s="25"/>
    </row>
    <row r="69" spans="1:15" x14ac:dyDescent="0.2">
      <c r="A69" s="36"/>
      <c r="B69" s="36"/>
      <c r="C69" s="36"/>
      <c r="D69" s="4" t="s">
        <v>11</v>
      </c>
      <c r="E69" s="37"/>
      <c r="F69" s="36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36"/>
      <c r="B70" s="36"/>
      <c r="C70" s="36"/>
      <c r="D70" s="4" t="s">
        <v>12</v>
      </c>
      <c r="E70" s="37"/>
      <c r="F70" s="36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36"/>
      <c r="B71" s="36"/>
      <c r="C71" s="36"/>
      <c r="D71" s="4" t="s">
        <v>13</v>
      </c>
      <c r="E71" s="36">
        <v>3</v>
      </c>
      <c r="F71" s="37" t="s">
        <v>66</v>
      </c>
      <c r="G71" s="3">
        <v>9.9154</v>
      </c>
      <c r="H71" s="3">
        <v>5.9918899999999997</v>
      </c>
      <c r="I71" s="3">
        <v>1.1999999999999999E-3</v>
      </c>
      <c r="J71" s="3">
        <v>43745.599999999999</v>
      </c>
      <c r="K71" s="17"/>
      <c r="L71" s="17"/>
      <c r="M71" s="17"/>
      <c r="N71" s="24"/>
      <c r="O71" s="17"/>
    </row>
    <row r="72" spans="1:15" x14ac:dyDescent="0.2">
      <c r="A72" s="36"/>
      <c r="B72" s="36"/>
      <c r="C72" s="36"/>
      <c r="D72" s="4" t="s">
        <v>11</v>
      </c>
      <c r="E72" s="36"/>
      <c r="F72" s="37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36"/>
      <c r="B73" s="36"/>
      <c r="C73" s="36"/>
      <c r="D73" s="4" t="s">
        <v>12</v>
      </c>
      <c r="E73" s="36"/>
      <c r="F73" s="37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36"/>
      <c r="B74" s="36" t="s">
        <v>14</v>
      </c>
      <c r="C74" s="36" t="s">
        <v>43</v>
      </c>
      <c r="D74" s="4" t="s">
        <v>13</v>
      </c>
      <c r="E74" s="36">
        <v>1</v>
      </c>
      <c r="F74" s="39" t="s">
        <v>67</v>
      </c>
      <c r="G74" s="3">
        <v>9.7339699999999993</v>
      </c>
      <c r="H74" s="3">
        <v>5.71333</v>
      </c>
      <c r="I74" s="3">
        <v>9.8654900000000004E-2</v>
      </c>
      <c r="J74" s="3">
        <v>44345.5</v>
      </c>
      <c r="K74" s="17"/>
      <c r="L74" s="17"/>
      <c r="M74" s="17"/>
      <c r="N74" s="24"/>
      <c r="O74" s="17"/>
    </row>
    <row r="75" spans="1:15" x14ac:dyDescent="0.2">
      <c r="A75" s="36"/>
      <c r="B75" s="36"/>
      <c r="C75" s="36"/>
      <c r="D75" s="4" t="s">
        <v>11</v>
      </c>
      <c r="E75" s="36"/>
      <c r="F75" s="36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36"/>
      <c r="B76" s="36"/>
      <c r="C76" s="36"/>
      <c r="D76" s="4" t="s">
        <v>12</v>
      </c>
      <c r="E76" s="36"/>
      <c r="F76" s="36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36"/>
      <c r="B77" s="36"/>
      <c r="C77" s="36"/>
      <c r="D77" s="4" t="s">
        <v>13</v>
      </c>
      <c r="E77" s="37">
        <v>2</v>
      </c>
      <c r="F77" s="36" t="s">
        <v>74</v>
      </c>
      <c r="G77" s="3">
        <v>9.6201699999999999</v>
      </c>
      <c r="H77" s="3">
        <v>6.1563499999999998</v>
      </c>
      <c r="I77" s="3">
        <v>0.100005</v>
      </c>
      <c r="J77" s="3">
        <v>44345.5</v>
      </c>
      <c r="K77" s="17"/>
      <c r="L77" s="17"/>
      <c r="M77" s="17"/>
      <c r="N77" s="24"/>
      <c r="O77" s="25"/>
    </row>
    <row r="78" spans="1:15" x14ac:dyDescent="0.2">
      <c r="A78" s="36"/>
      <c r="B78" s="36"/>
      <c r="C78" s="36"/>
      <c r="D78" s="4" t="s">
        <v>11</v>
      </c>
      <c r="E78" s="37"/>
      <c r="F78" s="36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36"/>
      <c r="B79" s="36"/>
      <c r="C79" s="36"/>
      <c r="D79" s="4" t="s">
        <v>12</v>
      </c>
      <c r="E79" s="37"/>
      <c r="F79" s="36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36"/>
      <c r="B80" s="36"/>
      <c r="C80" s="36"/>
      <c r="D80" s="4" t="s">
        <v>13</v>
      </c>
      <c r="E80" s="36">
        <v>3</v>
      </c>
      <c r="F80" s="36" t="s">
        <v>68</v>
      </c>
      <c r="G80" s="3">
        <v>10.0746</v>
      </c>
      <c r="H80" s="3">
        <v>6.4166499999999997</v>
      </c>
      <c r="I80" s="3">
        <v>0.100105</v>
      </c>
      <c r="J80" s="3">
        <v>44345.5</v>
      </c>
      <c r="K80" s="17"/>
      <c r="L80" s="17"/>
      <c r="M80" s="17"/>
      <c r="N80" s="24"/>
      <c r="O80" s="17"/>
    </row>
    <row r="81" spans="1:15" x14ac:dyDescent="0.2">
      <c r="A81" s="36"/>
      <c r="B81" s="36"/>
      <c r="C81" s="36"/>
      <c r="D81" s="4" t="s">
        <v>11</v>
      </c>
      <c r="E81" s="36"/>
      <c r="F81" s="36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36"/>
      <c r="B82" s="36"/>
      <c r="C82" s="36"/>
      <c r="D82" s="4" t="s">
        <v>12</v>
      </c>
      <c r="E82" s="36"/>
      <c r="F82" s="36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36">
        <v>1</v>
      </c>
      <c r="B83" s="36" t="s">
        <v>9</v>
      </c>
      <c r="C83" s="36" t="s">
        <v>44</v>
      </c>
      <c r="D83" s="4" t="s">
        <v>13</v>
      </c>
      <c r="E83" s="36">
        <v>1</v>
      </c>
      <c r="F83" s="36" t="s">
        <v>75</v>
      </c>
      <c r="G83" s="3">
        <v>128.20400000000001</v>
      </c>
      <c r="H83" s="3">
        <v>67.146199999999993</v>
      </c>
      <c r="I83" s="3">
        <v>9.9826499999999999E-2</v>
      </c>
      <c r="J83" s="27">
        <v>444583</v>
      </c>
    </row>
    <row r="84" spans="1:15" x14ac:dyDescent="0.2">
      <c r="A84" s="36"/>
      <c r="B84" s="36"/>
      <c r="C84" s="36"/>
      <c r="D84" s="4" t="s">
        <v>11</v>
      </c>
      <c r="E84" s="36"/>
      <c r="F84" s="36"/>
      <c r="G84" s="3">
        <v>13397.115430411999</v>
      </c>
      <c r="H84" s="3">
        <v>116.69103307405</v>
      </c>
      <c r="I84" s="3">
        <v>150.22358500000001</v>
      </c>
      <c r="J84" s="3">
        <v>28.515625</v>
      </c>
    </row>
    <row r="85" spans="1:15" x14ac:dyDescent="0.2">
      <c r="A85" s="36"/>
      <c r="B85" s="36"/>
      <c r="C85" s="36"/>
      <c r="D85" s="4" t="s">
        <v>12</v>
      </c>
      <c r="E85" s="36"/>
      <c r="F85" s="36"/>
      <c r="G85" s="3">
        <v>8431.2620896680692</v>
      </c>
      <c r="H85" s="3">
        <v>261.16280181694299</v>
      </c>
      <c r="I85" s="3">
        <v>275.50619</v>
      </c>
      <c r="J85" s="3">
        <v>61.9921875</v>
      </c>
    </row>
    <row r="86" spans="1:15" x14ac:dyDescent="0.2">
      <c r="A86" s="36"/>
      <c r="B86" s="36"/>
      <c r="C86" s="36"/>
      <c r="D86" s="4" t="s">
        <v>13</v>
      </c>
      <c r="E86" s="37">
        <v>2</v>
      </c>
      <c r="F86" s="39" t="s">
        <v>76</v>
      </c>
      <c r="G86" s="3">
        <v>122.51</v>
      </c>
      <c r="H86" s="3">
        <v>65.766199999999998</v>
      </c>
      <c r="I86" s="3">
        <v>0</v>
      </c>
      <c r="J86" s="27">
        <v>444583</v>
      </c>
    </row>
    <row r="87" spans="1:15" x14ac:dyDescent="0.2">
      <c r="A87" s="36"/>
      <c r="B87" s="36"/>
      <c r="C87" s="36"/>
      <c r="D87" s="4" t="s">
        <v>11</v>
      </c>
      <c r="E87" s="37"/>
      <c r="F87" s="36"/>
      <c r="G87" s="3">
        <v>13728.4467993819</v>
      </c>
      <c r="H87" s="3">
        <v>118.905526515969</v>
      </c>
      <c r="I87" s="3">
        <v>188.78162499999999</v>
      </c>
      <c r="J87" s="3">
        <v>28.515625</v>
      </c>
    </row>
    <row r="88" spans="1:15" x14ac:dyDescent="0.2">
      <c r="A88" s="36"/>
      <c r="B88" s="36"/>
      <c r="C88" s="36"/>
      <c r="D88" s="4" t="s">
        <v>12</v>
      </c>
      <c r="E88" s="37"/>
      <c r="F88" s="36"/>
      <c r="G88" s="3">
        <v>8977.8839493480009</v>
      </c>
      <c r="H88" s="3">
        <v>275.48420359299001</v>
      </c>
      <c r="I88" s="3">
        <v>18938.139480000002</v>
      </c>
      <c r="J88" s="3">
        <v>18456.1875</v>
      </c>
    </row>
    <row r="89" spans="1:15" x14ac:dyDescent="0.2">
      <c r="A89" s="36"/>
      <c r="B89" s="36"/>
      <c r="C89" s="36"/>
      <c r="D89" s="4" t="s">
        <v>13</v>
      </c>
      <c r="E89" s="36">
        <v>3</v>
      </c>
      <c r="F89" s="37" t="s">
        <v>77</v>
      </c>
      <c r="G89" s="3">
        <v>120.34</v>
      </c>
      <c r="H89" s="3">
        <v>66.765100000000004</v>
      </c>
      <c r="I89" s="3">
        <v>0</v>
      </c>
      <c r="J89" s="27">
        <v>444583</v>
      </c>
    </row>
    <row r="90" spans="1:15" x14ac:dyDescent="0.2">
      <c r="A90" s="36"/>
      <c r="B90" s="36"/>
      <c r="C90" s="36"/>
      <c r="D90" s="4" t="s">
        <v>11</v>
      </c>
      <c r="E90" s="36"/>
      <c r="F90" s="37"/>
      <c r="G90" s="3">
        <v>13709.4894</v>
      </c>
      <c r="H90" s="3">
        <v>127.325777</v>
      </c>
      <c r="I90" s="3">
        <v>69.887204999999994</v>
      </c>
      <c r="J90" s="3">
        <v>28.515625</v>
      </c>
    </row>
    <row r="91" spans="1:15" x14ac:dyDescent="0.2">
      <c r="A91" s="36"/>
      <c r="B91" s="36"/>
      <c r="C91" s="36"/>
      <c r="D91" s="4" t="s">
        <v>12</v>
      </c>
      <c r="E91" s="36"/>
      <c r="F91" s="37"/>
      <c r="G91" s="3">
        <v>9209.4228399999993</v>
      </c>
      <c r="H91" s="3">
        <v>281.25911200000002</v>
      </c>
      <c r="I91" s="3">
        <v>100.880505</v>
      </c>
      <c r="J91" s="3">
        <v>32069.218799999999</v>
      </c>
    </row>
    <row r="92" spans="1:15" x14ac:dyDescent="0.2">
      <c r="A92" s="36"/>
      <c r="B92" s="36" t="s">
        <v>15</v>
      </c>
      <c r="C92" s="36" t="s">
        <v>44</v>
      </c>
      <c r="D92" s="4" t="s">
        <v>13</v>
      </c>
      <c r="E92" s="36">
        <v>1</v>
      </c>
      <c r="F92" s="36" t="s">
        <v>78</v>
      </c>
      <c r="G92" s="3">
        <v>127.607</v>
      </c>
      <c r="H92" s="3">
        <v>67.233199999999997</v>
      </c>
      <c r="I92" s="3">
        <v>0</v>
      </c>
      <c r="J92" s="27">
        <v>438666</v>
      </c>
    </row>
    <row r="93" spans="1:15" x14ac:dyDescent="0.2">
      <c r="A93" s="36"/>
      <c r="B93" s="36"/>
      <c r="C93" s="36"/>
      <c r="D93" s="4" t="s">
        <v>11</v>
      </c>
      <c r="E93" s="36"/>
      <c r="F93" s="36"/>
      <c r="G93" s="3">
        <v>296.97463599999998</v>
      </c>
      <c r="H93" s="3">
        <v>148.41375099999999</v>
      </c>
      <c r="I93" s="3">
        <v>147418154</v>
      </c>
      <c r="J93" s="3">
        <v>28.515625</v>
      </c>
    </row>
    <row r="94" spans="1:15" x14ac:dyDescent="0.2">
      <c r="A94" s="36"/>
      <c r="B94" s="36"/>
      <c r="C94" s="36"/>
      <c r="D94" s="4" t="s">
        <v>12</v>
      </c>
      <c r="E94" s="36"/>
      <c r="F94" s="36"/>
      <c r="G94" s="3">
        <v>1183.7641599999999</v>
      </c>
      <c r="H94" s="3">
        <v>397.24357300000003</v>
      </c>
      <c r="I94" s="3">
        <v>49971062</v>
      </c>
      <c r="J94" s="3">
        <v>3750.0546899999999</v>
      </c>
    </row>
    <row r="95" spans="1:15" x14ac:dyDescent="0.2">
      <c r="A95" s="36"/>
      <c r="B95" s="36"/>
      <c r="C95" s="36"/>
      <c r="D95" s="4" t="s">
        <v>13</v>
      </c>
      <c r="E95" s="37">
        <v>2</v>
      </c>
      <c r="F95" s="36" t="s">
        <v>79</v>
      </c>
      <c r="G95" s="3">
        <v>159.53399999999999</v>
      </c>
      <c r="H95" s="3">
        <v>67.230199999999996</v>
      </c>
      <c r="I95" s="3">
        <v>1.5100000000000001E-3</v>
      </c>
      <c r="J95" s="27">
        <v>438666</v>
      </c>
    </row>
    <row r="96" spans="1:15" x14ac:dyDescent="0.2">
      <c r="A96" s="36"/>
      <c r="B96" s="36"/>
      <c r="C96" s="36"/>
      <c r="D96" s="4" t="s">
        <v>11</v>
      </c>
      <c r="E96" s="37"/>
      <c r="F96" s="36"/>
      <c r="G96" s="3">
        <v>309.51980800000001</v>
      </c>
      <c r="H96" s="3">
        <v>202.17394100000001</v>
      </c>
      <c r="I96" s="3">
        <v>3334095058</v>
      </c>
      <c r="J96" s="3">
        <v>28.515625</v>
      </c>
    </row>
    <row r="97" spans="1:10" x14ac:dyDescent="0.2">
      <c r="A97" s="36"/>
      <c r="B97" s="36"/>
      <c r="C97" s="36"/>
      <c r="D97" s="4" t="s">
        <v>12</v>
      </c>
      <c r="E97" s="37"/>
      <c r="F97" s="36"/>
      <c r="G97" s="3">
        <v>1371.4509499999999</v>
      </c>
      <c r="H97" s="3">
        <v>482.923948</v>
      </c>
      <c r="I97" s="3">
        <v>6140439.1699999999</v>
      </c>
      <c r="J97" s="3">
        <v>8940.6796900000008</v>
      </c>
    </row>
    <row r="98" spans="1:10" x14ac:dyDescent="0.2">
      <c r="A98" s="36"/>
      <c r="B98" s="36"/>
      <c r="C98" s="36"/>
      <c r="D98" s="4" t="s">
        <v>13</v>
      </c>
      <c r="E98" s="36">
        <v>3</v>
      </c>
      <c r="F98" s="37" t="s">
        <v>80</v>
      </c>
      <c r="G98" s="3">
        <v>120.48099999999999</v>
      </c>
      <c r="H98" s="3">
        <v>67.389300000000006</v>
      </c>
      <c r="I98" s="3">
        <v>1.565E-3</v>
      </c>
      <c r="J98" s="27">
        <v>438666</v>
      </c>
    </row>
    <row r="99" spans="1:10" x14ac:dyDescent="0.2">
      <c r="A99" s="36"/>
      <c r="B99" s="36"/>
      <c r="C99" s="36"/>
      <c r="D99" s="4" t="s">
        <v>11</v>
      </c>
      <c r="E99" s="36"/>
      <c r="F99" s="37"/>
      <c r="G99" s="3">
        <v>316.58371</v>
      </c>
      <c r="H99" s="3">
        <v>175.42542800000001</v>
      </c>
      <c r="I99" s="3">
        <v>322809288</v>
      </c>
      <c r="J99" s="3">
        <v>28.515625</v>
      </c>
    </row>
    <row r="100" spans="1:10" x14ac:dyDescent="0.2">
      <c r="A100" s="36"/>
      <c r="B100" s="36"/>
      <c r="C100" s="36"/>
      <c r="D100" s="4" t="s">
        <v>12</v>
      </c>
      <c r="E100" s="36"/>
      <c r="F100" s="37"/>
      <c r="G100" s="3">
        <v>1171.1716100000001</v>
      </c>
      <c r="H100" s="3">
        <v>434.61725200000001</v>
      </c>
      <c r="I100" s="3">
        <v>261267.69399999999</v>
      </c>
      <c r="J100" s="3">
        <v>6189.6484399999999</v>
      </c>
    </row>
    <row r="101" spans="1:10" x14ac:dyDescent="0.2">
      <c r="A101" s="36"/>
      <c r="B101" s="36" t="s">
        <v>14</v>
      </c>
      <c r="C101" s="40" t="s">
        <v>44</v>
      </c>
      <c r="D101" s="4" t="s">
        <v>13</v>
      </c>
      <c r="E101" s="36">
        <v>1</v>
      </c>
      <c r="F101" s="39" t="s">
        <v>69</v>
      </c>
      <c r="G101" s="3">
        <v>122.809</v>
      </c>
      <c r="H101" s="3">
        <v>66.4542</v>
      </c>
      <c r="I101" s="3">
        <v>0.100186</v>
      </c>
      <c r="J101" s="3">
        <v>444582</v>
      </c>
    </row>
    <row r="102" spans="1:10" x14ac:dyDescent="0.2">
      <c r="A102" s="36"/>
      <c r="B102" s="36"/>
      <c r="C102" s="36"/>
      <c r="D102" s="4" t="s">
        <v>11</v>
      </c>
      <c r="E102" s="36"/>
      <c r="F102" s="36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36"/>
      <c r="B103" s="36"/>
      <c r="C103" s="36"/>
      <c r="D103" s="4" t="s">
        <v>12</v>
      </c>
      <c r="E103" s="36"/>
      <c r="F103" s="36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36"/>
      <c r="B104" s="36"/>
      <c r="C104" s="36"/>
      <c r="D104" s="4" t="s">
        <v>13</v>
      </c>
      <c r="E104" s="37">
        <v>2</v>
      </c>
      <c r="F104" s="36" t="s">
        <v>81</v>
      </c>
      <c r="G104" s="3">
        <v>124.84699999999999</v>
      </c>
      <c r="H104" s="3">
        <v>86.072500000000005</v>
      </c>
      <c r="I104" s="3">
        <v>9.9415500000000004E-2</v>
      </c>
      <c r="J104" s="27">
        <v>444582</v>
      </c>
    </row>
    <row r="105" spans="1:10" x14ac:dyDescent="0.2">
      <c r="A105" s="36"/>
      <c r="B105" s="36"/>
      <c r="C105" s="36"/>
      <c r="D105" s="4" t="s">
        <v>11</v>
      </c>
      <c r="E105" s="37"/>
      <c r="F105" s="36"/>
      <c r="G105" s="3">
        <v>17709.027900000001</v>
      </c>
      <c r="H105" s="3">
        <v>119.480486</v>
      </c>
      <c r="I105" s="3">
        <v>832420388</v>
      </c>
      <c r="J105" s="3">
        <v>28.515625</v>
      </c>
    </row>
    <row r="106" spans="1:10" x14ac:dyDescent="0.2">
      <c r="A106" s="36"/>
      <c r="B106" s="36"/>
      <c r="C106" s="36"/>
      <c r="D106" s="4" t="s">
        <v>12</v>
      </c>
      <c r="E106" s="37"/>
      <c r="F106" s="36"/>
      <c r="G106" s="3">
        <v>9547.8684400000002</v>
      </c>
      <c r="H106" s="3">
        <v>275.241894</v>
      </c>
      <c r="I106" s="3">
        <v>4018913.31</v>
      </c>
      <c r="J106" s="3">
        <v>28914.140599999999</v>
      </c>
    </row>
    <row r="107" spans="1:10" x14ac:dyDescent="0.2">
      <c r="A107" s="36"/>
      <c r="B107" s="36"/>
      <c r="C107" s="36"/>
      <c r="D107" s="4" t="s">
        <v>13</v>
      </c>
      <c r="E107" s="36">
        <v>3</v>
      </c>
      <c r="F107" s="36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36"/>
      <c r="B108" s="36"/>
      <c r="C108" s="36"/>
      <c r="D108" s="4" t="s">
        <v>11</v>
      </c>
      <c r="E108" s="36"/>
      <c r="F108" s="36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36"/>
      <c r="B109" s="36"/>
      <c r="C109" s="36"/>
      <c r="D109" s="4" t="s">
        <v>12</v>
      </c>
      <c r="E109" s="36"/>
      <c r="F109" s="36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35"/>
      <c r="B110" s="35"/>
      <c r="C110" s="35"/>
      <c r="D110" s="24"/>
      <c r="E110" s="35"/>
      <c r="F110" s="43"/>
    </row>
    <row r="111" spans="1:10" x14ac:dyDescent="0.2">
      <c r="A111" s="35"/>
      <c r="B111" s="35"/>
      <c r="C111" s="35"/>
      <c r="D111" s="24"/>
      <c r="E111" s="35"/>
      <c r="F111" s="43"/>
    </row>
    <row r="112" spans="1:10" x14ac:dyDescent="0.2">
      <c r="A112" s="35"/>
      <c r="B112" s="35"/>
      <c r="C112" s="35"/>
      <c r="D112" s="24"/>
      <c r="E112" s="35"/>
      <c r="F112" s="43"/>
    </row>
    <row r="113" spans="1:6" x14ac:dyDescent="0.2">
      <c r="A113" s="35"/>
      <c r="B113" s="35"/>
      <c r="C113" s="35"/>
      <c r="D113" s="24"/>
      <c r="E113" s="42"/>
      <c r="F113" s="35"/>
    </row>
    <row r="114" spans="1:6" x14ac:dyDescent="0.2">
      <c r="A114" s="35"/>
      <c r="B114" s="35"/>
      <c r="C114" s="35"/>
      <c r="D114" s="24"/>
      <c r="E114" s="42"/>
      <c r="F114" s="35"/>
    </row>
    <row r="115" spans="1:6" x14ac:dyDescent="0.2">
      <c r="A115" s="35"/>
      <c r="B115" s="35"/>
      <c r="C115" s="35"/>
      <c r="D115" s="24"/>
      <c r="E115" s="42"/>
      <c r="F115" s="35"/>
    </row>
    <row r="116" spans="1:6" x14ac:dyDescent="0.2">
      <c r="A116" s="35"/>
      <c r="B116" s="35"/>
      <c r="C116" s="35"/>
      <c r="D116" s="24"/>
      <c r="E116" s="35"/>
      <c r="F116" s="42"/>
    </row>
    <row r="117" spans="1:6" x14ac:dyDescent="0.2">
      <c r="A117" s="35"/>
      <c r="B117" s="35"/>
      <c r="C117" s="35"/>
      <c r="D117" s="24"/>
      <c r="E117" s="35"/>
      <c r="F117" s="42"/>
    </row>
    <row r="118" spans="1:6" x14ac:dyDescent="0.2">
      <c r="A118" s="35"/>
      <c r="B118" s="35"/>
      <c r="C118" s="35"/>
      <c r="D118" s="24"/>
      <c r="E118" s="35"/>
      <c r="F118" s="42"/>
    </row>
    <row r="119" spans="1:6" x14ac:dyDescent="0.2">
      <c r="A119" s="35"/>
      <c r="B119" s="35"/>
      <c r="C119" s="35"/>
      <c r="D119" s="24"/>
      <c r="E119" s="35"/>
      <c r="F119" s="35"/>
    </row>
    <row r="120" spans="1:6" x14ac:dyDescent="0.2">
      <c r="A120" s="35"/>
      <c r="B120" s="35"/>
      <c r="C120" s="35"/>
      <c r="D120" s="24"/>
      <c r="E120" s="35"/>
      <c r="F120" s="35"/>
    </row>
    <row r="121" spans="1:6" x14ac:dyDescent="0.2">
      <c r="A121" s="35"/>
      <c r="B121" s="35"/>
      <c r="C121" s="35"/>
      <c r="D121" s="24"/>
      <c r="E121" s="35"/>
      <c r="F121" s="35"/>
    </row>
    <row r="122" spans="1:6" x14ac:dyDescent="0.2">
      <c r="A122" s="35"/>
      <c r="B122" s="35"/>
      <c r="C122" s="35"/>
      <c r="D122" s="24"/>
      <c r="E122" s="42"/>
      <c r="F122" s="35"/>
    </row>
    <row r="123" spans="1:6" x14ac:dyDescent="0.2">
      <c r="A123" s="35"/>
      <c r="B123" s="35"/>
      <c r="C123" s="35"/>
      <c r="D123" s="24"/>
      <c r="E123" s="42"/>
      <c r="F123" s="35"/>
    </row>
    <row r="124" spans="1:6" x14ac:dyDescent="0.2">
      <c r="A124" s="35"/>
      <c r="B124" s="35"/>
      <c r="C124" s="35"/>
      <c r="D124" s="24"/>
      <c r="E124" s="42"/>
      <c r="F124" s="35"/>
    </row>
    <row r="125" spans="1:6" x14ac:dyDescent="0.2">
      <c r="A125" s="35"/>
      <c r="B125" s="35"/>
      <c r="C125" s="35"/>
      <c r="D125" s="24"/>
      <c r="E125" s="35"/>
      <c r="F125" s="42"/>
    </row>
    <row r="126" spans="1:6" x14ac:dyDescent="0.2">
      <c r="A126" s="35"/>
      <c r="B126" s="35"/>
      <c r="C126" s="35"/>
      <c r="D126" s="24"/>
      <c r="E126" s="35"/>
      <c r="F126" s="42"/>
    </row>
    <row r="127" spans="1:6" x14ac:dyDescent="0.2">
      <c r="A127" s="35"/>
      <c r="B127" s="35"/>
      <c r="C127" s="35"/>
      <c r="D127" s="24"/>
      <c r="E127" s="35"/>
      <c r="F127" s="42"/>
    </row>
    <row r="128" spans="1:6" x14ac:dyDescent="0.2">
      <c r="A128" s="35"/>
      <c r="B128" s="35"/>
      <c r="C128" s="35"/>
      <c r="D128" s="24"/>
      <c r="E128" s="35"/>
      <c r="F128" s="41"/>
    </row>
    <row r="129" spans="1:6" x14ac:dyDescent="0.2">
      <c r="A129" s="35"/>
      <c r="B129" s="35"/>
      <c r="C129" s="35"/>
      <c r="D129" s="24"/>
      <c r="E129" s="35"/>
      <c r="F129" s="35"/>
    </row>
    <row r="130" spans="1:6" x14ac:dyDescent="0.2">
      <c r="A130" s="35"/>
      <c r="B130" s="35"/>
      <c r="C130" s="35"/>
      <c r="D130" s="24"/>
      <c r="E130" s="35"/>
      <c r="F130" s="35"/>
    </row>
    <row r="131" spans="1:6" x14ac:dyDescent="0.2">
      <c r="A131" s="35"/>
      <c r="B131" s="35"/>
      <c r="C131" s="35"/>
      <c r="D131" s="24"/>
      <c r="E131" s="42"/>
      <c r="F131" s="35"/>
    </row>
    <row r="132" spans="1:6" x14ac:dyDescent="0.2">
      <c r="A132" s="35"/>
      <c r="B132" s="35"/>
      <c r="C132" s="35"/>
      <c r="D132" s="24"/>
      <c r="E132" s="42"/>
      <c r="F132" s="35"/>
    </row>
    <row r="133" spans="1:6" x14ac:dyDescent="0.2">
      <c r="A133" s="35"/>
      <c r="B133" s="35"/>
      <c r="C133" s="35"/>
      <c r="D133" s="24"/>
      <c r="E133" s="42"/>
      <c r="F133" s="35"/>
    </row>
    <row r="134" spans="1:6" x14ac:dyDescent="0.2">
      <c r="A134" s="35"/>
      <c r="B134" s="35"/>
      <c r="C134" s="35"/>
      <c r="D134" s="24"/>
      <c r="E134" s="35"/>
      <c r="F134" s="43"/>
    </row>
    <row r="135" spans="1:6" x14ac:dyDescent="0.2">
      <c r="A135" s="35"/>
      <c r="B135" s="35"/>
      <c r="C135" s="35"/>
      <c r="D135" s="24"/>
      <c r="E135" s="35"/>
      <c r="F135" s="43"/>
    </row>
    <row r="136" spans="1:6" x14ac:dyDescent="0.2">
      <c r="A136" s="35"/>
      <c r="B136" s="35"/>
      <c r="C136" s="35"/>
      <c r="D136" s="24"/>
      <c r="E136" s="35"/>
      <c r="F136" s="43"/>
    </row>
  </sheetData>
  <mergeCells count="125"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  <mergeCell ref="E128:E130"/>
    <mergeCell ref="F128:F130"/>
    <mergeCell ref="E131:E133"/>
    <mergeCell ref="F131:F133"/>
    <mergeCell ref="E134:E136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F26:F28"/>
    <mergeCell ref="F14:F16"/>
    <mergeCell ref="F17:F19"/>
    <mergeCell ref="F20:F22"/>
    <mergeCell ref="F23:F25"/>
    <mergeCell ref="F2:F4"/>
    <mergeCell ref="F59:F61"/>
    <mergeCell ref="F62:F64"/>
    <mergeCell ref="F65:F67"/>
    <mergeCell ref="F68:F70"/>
    <mergeCell ref="F71:F73"/>
    <mergeCell ref="F74:F76"/>
    <mergeCell ref="F77:F79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3:F55"/>
    <mergeCell ref="F80:F82"/>
    <mergeCell ref="F56:F58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D28" sqref="D28:I29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  <col min="9" max="9" width="2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s="28" t="s">
        <v>82</v>
      </c>
    </row>
    <row r="2" spans="1:9" x14ac:dyDescent="0.2">
      <c r="A2" s="33">
        <v>1</v>
      </c>
      <c r="B2" s="33" t="s">
        <v>9</v>
      </c>
      <c r="C2" s="33" t="s">
        <v>45</v>
      </c>
      <c r="D2" s="1" t="s">
        <v>13</v>
      </c>
      <c r="E2" s="2">
        <f>AVERAGE(exp2_details!G2,exp2_details!G5,exp2_details!G8)</f>
        <v>8.0148433333333338E-2</v>
      </c>
      <c r="F2" s="2">
        <f>AVERAGE(exp2_details!H2,exp2_details!H5,exp2_details!H8)</f>
        <v>4.9349766666666663E-2</v>
      </c>
      <c r="G2" s="2">
        <f>AVERAGE(exp2_details!I2,exp2_details!I5,exp2_details!I8)</f>
        <v>0</v>
      </c>
      <c r="H2" s="2">
        <f>AVERAGE(exp2_details!J2,exp2_details!J5,exp2_details!J8)</f>
        <v>446.23399999999998</v>
      </c>
      <c r="I2" s="28">
        <f t="shared" ref="I2:I10" si="0">(F2/1000)</f>
        <v>4.934976666666666E-5</v>
      </c>
    </row>
    <row r="3" spans="1:9" x14ac:dyDescent="0.2">
      <c r="A3" s="33"/>
      <c r="B3" s="33"/>
      <c r="C3" s="33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  <c r="I3" s="28">
        <f t="shared" si="0"/>
        <v>1.3437450298806565E-4</v>
      </c>
    </row>
    <row r="4" spans="1:9" x14ac:dyDescent="0.2">
      <c r="A4" s="33"/>
      <c r="B4" s="33"/>
      <c r="C4" s="33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  <c r="I4" s="28">
        <f t="shared" si="0"/>
        <v>2.8905264868323331E-4</v>
      </c>
    </row>
    <row r="5" spans="1:9" x14ac:dyDescent="0.2">
      <c r="A5" s="33"/>
      <c r="B5" s="33" t="s">
        <v>15</v>
      </c>
      <c r="C5" s="33" t="s">
        <v>45</v>
      </c>
      <c r="D5" s="1" t="s">
        <v>13</v>
      </c>
      <c r="E5" s="2">
        <f>AVERAGE(exp2_details!G5,exp2_details!G8,exp2_details!G11)</f>
        <v>6.8578733333333336E-2</v>
      </c>
      <c r="F5" s="2">
        <f>AVERAGE(exp2_details!H5,exp2_details!H8,exp2_details!H11)</f>
        <v>4.7729466666666664E-2</v>
      </c>
      <c r="G5" s="2">
        <f>AVERAGE(exp2_details!I5,exp2_details!I8,exp2_details!I11)</f>
        <v>1.6666666666666668E-3</v>
      </c>
      <c r="H5" s="2">
        <f>AVERAGE(exp2_details!J5,exp2_details!J8,exp2_details!J11)</f>
        <v>444.07266666666663</v>
      </c>
      <c r="I5" s="28">
        <f t="shared" si="0"/>
        <v>4.7729466666666664E-5</v>
      </c>
    </row>
    <row r="6" spans="1:9" x14ac:dyDescent="0.2">
      <c r="A6" s="33"/>
      <c r="B6" s="33"/>
      <c r="C6" s="33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  <c r="I6" s="28">
        <f t="shared" si="0"/>
        <v>1.3734757533529699E-4</v>
      </c>
    </row>
    <row r="7" spans="1:9" x14ac:dyDescent="0.2">
      <c r="A7" s="33"/>
      <c r="B7" s="33"/>
      <c r="C7" s="33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  <c r="I7" s="28">
        <f t="shared" si="0"/>
        <v>2.7525479067116906E-4</v>
      </c>
    </row>
    <row r="8" spans="1:9" x14ac:dyDescent="0.2">
      <c r="A8" s="33"/>
      <c r="B8" s="33" t="s">
        <v>14</v>
      </c>
      <c r="C8" s="33" t="s">
        <v>45</v>
      </c>
      <c r="D8" s="1" t="s">
        <v>13</v>
      </c>
      <c r="E8" s="2">
        <f>AVERAGE(exp2_details!G8,exp2_details!G11,exp2_details!G14)</f>
        <v>7.3407500000000001E-2</v>
      </c>
      <c r="F8" s="2">
        <f>AVERAGE(exp2_details!H8,exp2_details!H11,exp2_details!H14)</f>
        <v>6.0155699999999999E-2</v>
      </c>
      <c r="G8" s="2">
        <f>AVERAGE(exp2_details!I8,exp2_details!I11,exp2_details!I14)</f>
        <v>3.3333333333333335E-3</v>
      </c>
      <c r="H8" s="2">
        <f>AVERAGE(exp2_details!J8,exp2_details!J11,exp2_details!J14)</f>
        <v>441.91133333333329</v>
      </c>
      <c r="I8" s="28">
        <f t="shared" si="0"/>
        <v>6.0155699999999997E-5</v>
      </c>
    </row>
    <row r="9" spans="1:9" x14ac:dyDescent="0.2">
      <c r="A9" s="33"/>
      <c r="B9" s="33"/>
      <c r="C9" s="33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  <c r="I9" s="28">
        <f t="shared" si="0"/>
        <v>1.3824949134141131E-4</v>
      </c>
    </row>
    <row r="10" spans="1:9" x14ac:dyDescent="0.2">
      <c r="A10" s="33"/>
      <c r="B10" s="33"/>
      <c r="C10" s="33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  <c r="I10" s="28">
        <f t="shared" si="0"/>
        <v>2.7348688365115396E-4</v>
      </c>
    </row>
    <row r="11" spans="1:9" x14ac:dyDescent="0.2">
      <c r="A11" s="33"/>
      <c r="B11" s="33" t="s">
        <v>9</v>
      </c>
      <c r="C11" s="33" t="s">
        <v>10</v>
      </c>
      <c r="D11" s="1" t="s">
        <v>13</v>
      </c>
      <c r="E11" s="2">
        <f>AVERAGE(exp2_details!G29,exp2_details!G32,exp2_details!G35)</f>
        <v>0.75416666666666654</v>
      </c>
      <c r="F11" s="2">
        <f>AVERAGE(exp2_details!H29,exp2_details!H32,exp2_details!H35)</f>
        <v>0.57449399999999995</v>
      </c>
      <c r="G11" s="2">
        <f>AVERAGE(exp2_details!I29,exp2_details!I32,exp2_details!I35)</f>
        <v>0</v>
      </c>
      <c r="H11" s="2">
        <f>AVERAGE(exp2_details!J29,exp2_details!J32,exp2_details!J35)</f>
        <v>4438.66</v>
      </c>
      <c r="I11" s="28">
        <f t="shared" ref="I11:I19" si="1">(F11/10000)</f>
        <v>5.7449399999999992E-5</v>
      </c>
    </row>
    <row r="12" spans="1:9" x14ac:dyDescent="0.2">
      <c r="A12" s="33"/>
      <c r="B12" s="33"/>
      <c r="C12" s="33"/>
      <c r="D12" s="1" t="s">
        <v>11</v>
      </c>
      <c r="E12" s="2">
        <f>AVERAGE(exp2_details!G30,exp2_details!G33,exp2_details!G36)</f>
        <v>138.36878611466034</v>
      </c>
      <c r="F12" s="2">
        <f>AVERAGE(exp2_details!H30,exp2_details!H33,exp2_details!H36)</f>
        <v>1.2080583893310599</v>
      </c>
      <c r="G12" s="2">
        <f>AVERAGE(exp2_details!I30,exp2_details!I33,exp2_details!I36)</f>
        <v>1.5051666666666668</v>
      </c>
      <c r="H12" s="2">
        <f>AVERAGE(exp2_details!J30,exp2_details!J33,exp2_details!J36)</f>
        <v>28.515625</v>
      </c>
      <c r="I12" s="28">
        <f t="shared" si="1"/>
        <v>1.2080583893310599E-4</v>
      </c>
    </row>
    <row r="13" spans="1:9" x14ac:dyDescent="0.2">
      <c r="A13" s="33"/>
      <c r="B13" s="33"/>
      <c r="C13" s="33"/>
      <c r="D13" s="1" t="s">
        <v>12</v>
      </c>
      <c r="E13" s="2">
        <f>AVERAGE(exp2_details!G31,exp2_details!G34,exp2_details!G37)</f>
        <v>1026.418856358335</v>
      </c>
      <c r="F13" s="2">
        <f>AVERAGE(exp2_details!H31,exp2_details!H34,exp2_details!H37)</f>
        <v>2.7968091586692698</v>
      </c>
      <c r="G13" s="2">
        <f>AVERAGE(exp2_details!I31,exp2_details!I34,exp2_details!I37)</f>
        <v>0.10533333333333333</v>
      </c>
      <c r="H13" s="2">
        <f>AVERAGE(exp2_details!J31,exp2_details!J34,exp2_details!J37)</f>
        <v>29735.898454166669</v>
      </c>
      <c r="I13" s="28">
        <f t="shared" si="1"/>
        <v>2.7968091586692698E-4</v>
      </c>
    </row>
    <row r="14" spans="1:9" x14ac:dyDescent="0.2">
      <c r="A14" s="33"/>
      <c r="B14" s="33" t="s">
        <v>15</v>
      </c>
      <c r="C14" s="33" t="s">
        <v>10</v>
      </c>
      <c r="D14" s="1" t="s">
        <v>13</v>
      </c>
      <c r="E14" s="2">
        <f>AVERAGE(exp2_details!G38,exp2_details!G41,exp2_details!G44)</f>
        <v>0.80366566666666672</v>
      </c>
      <c r="F14" s="2">
        <f>AVERAGE(exp2_details!H38,exp2_details!H41,exp2_details!H44)</f>
        <v>0.59976266666666656</v>
      </c>
      <c r="G14" s="2">
        <f>AVERAGE(exp2_details!I38,exp2_details!I41,exp2_details!I44)</f>
        <v>1.5000000000000002E-3</v>
      </c>
      <c r="H14" s="2">
        <f>AVERAGE(exp2_details!J38,exp2_details!J41,exp2_details!J44)</f>
        <v>4377.24</v>
      </c>
      <c r="I14" s="28">
        <f t="shared" si="1"/>
        <v>5.9976266666666657E-5</v>
      </c>
    </row>
    <row r="15" spans="1:9" x14ac:dyDescent="0.2">
      <c r="A15" s="33"/>
      <c r="B15" s="33"/>
      <c r="C15" s="33"/>
      <c r="D15" s="1" t="s">
        <v>11</v>
      </c>
      <c r="E15" s="2">
        <f>AVERAGE(exp2_details!G39,exp2_details!G42,exp2_details!G45)</f>
        <v>138.56150774432635</v>
      </c>
      <c r="F15" s="2">
        <f>AVERAGE(exp2_details!H39,exp2_details!H42,exp2_details!H45)</f>
        <v>1.2110876530059567</v>
      </c>
      <c r="G15" s="2">
        <f>AVERAGE(exp2_details!I39,exp2_details!I42,exp2_details!I45)</f>
        <v>4.3993333333333338</v>
      </c>
      <c r="H15" s="2">
        <f>AVERAGE(exp2_details!J39,exp2_details!J42,exp2_details!J45)</f>
        <v>28.515625</v>
      </c>
      <c r="I15" s="28">
        <f t="shared" si="1"/>
        <v>1.2110876530059566E-4</v>
      </c>
    </row>
    <row r="16" spans="1:9" x14ac:dyDescent="0.2">
      <c r="A16" s="33"/>
      <c r="B16" s="33"/>
      <c r="C16" s="33"/>
      <c r="D16" s="1" t="s">
        <v>12</v>
      </c>
      <c r="E16" s="2">
        <f>AVERAGE(exp2_details!G40,exp2_details!G43,exp2_details!G46)</f>
        <v>688.26819676801063</v>
      </c>
      <c r="F16" s="2">
        <f>AVERAGE(exp2_details!H40,exp2_details!H43,exp2_details!H46)</f>
        <v>2.7168865276810963</v>
      </c>
      <c r="G16" s="2">
        <f>AVERAGE(exp2_details!I40,exp2_details!I43,exp2_details!I46)</f>
        <v>1.8078333333333332</v>
      </c>
      <c r="H16" s="2">
        <f>AVERAGE(exp2_details!J40,exp2_details!J43,exp2_details!J46)</f>
        <v>20226.9453125</v>
      </c>
      <c r="I16" s="28">
        <f t="shared" si="1"/>
        <v>2.716886527681096E-4</v>
      </c>
    </row>
    <row r="17" spans="1:9" x14ac:dyDescent="0.2">
      <c r="A17" s="33"/>
      <c r="B17" s="33" t="s">
        <v>14</v>
      </c>
      <c r="C17" s="33" t="s">
        <v>10</v>
      </c>
      <c r="D17" s="1" t="s">
        <v>13</v>
      </c>
      <c r="E17" s="2">
        <f>AVERAGE(exp2_details!G47,exp2_details!G50,exp2_details!G53)</f>
        <v>0.83676400000000006</v>
      </c>
      <c r="F17" s="2">
        <f>AVERAGE(exp2_details!H47,exp2_details!H50,exp2_details!H53)</f>
        <v>0.65824866666666659</v>
      </c>
      <c r="G17" s="2">
        <f>AVERAGE(exp2_details!I47,exp2_details!I50,exp2_details!I53)</f>
        <v>9.7215200000000002E-2</v>
      </c>
      <c r="H17" s="2">
        <f>AVERAGE(exp2_details!J47,exp2_details!J50,exp2_details!J53)</f>
        <v>4437.3</v>
      </c>
      <c r="I17" s="28">
        <f t="shared" si="1"/>
        <v>6.5824866666666654E-5</v>
      </c>
    </row>
    <row r="18" spans="1:9" x14ac:dyDescent="0.2">
      <c r="A18" s="33"/>
      <c r="B18" s="33"/>
      <c r="C18" s="33"/>
      <c r="D18" s="1" t="s">
        <v>11</v>
      </c>
      <c r="E18" s="2">
        <f>AVERAGE(exp2_details!G48,exp2_details!G51,exp2_details!G54)</f>
        <v>137.55656157200667</v>
      </c>
      <c r="F18" s="2">
        <f>AVERAGE(exp2_details!H48,exp2_details!H51,exp2_details!H54)</f>
        <v>1.1726889423228366</v>
      </c>
      <c r="G18" s="2">
        <f>AVERAGE(exp2_details!I48,exp2_details!I51,exp2_details!I54)</f>
        <v>83771.877833333332</v>
      </c>
      <c r="H18" s="2">
        <f>AVERAGE(exp2_details!J48,exp2_details!J51,exp2_details!J54)</f>
        <v>28.515625</v>
      </c>
      <c r="I18" s="28">
        <f t="shared" si="1"/>
        <v>1.1726889423228366E-4</v>
      </c>
    </row>
    <row r="19" spans="1:9" x14ac:dyDescent="0.2">
      <c r="A19" s="33"/>
      <c r="B19" s="33"/>
      <c r="C19" s="33"/>
      <c r="D19" s="1" t="s">
        <v>12</v>
      </c>
      <c r="E19" s="2">
        <f>AVERAGE(exp2_details!G49,exp2_details!G52,exp2_details!G55)</f>
        <v>561.05491282166292</v>
      </c>
      <c r="F19" s="2">
        <f>AVERAGE(exp2_details!H49,exp2_details!H52,exp2_details!H55)</f>
        <v>2.6468370120246765</v>
      </c>
      <c r="G19" s="2">
        <f>AVERAGE(exp2_details!I49,exp2_details!I52,exp2_details!I55)</f>
        <v>30089.252833333336</v>
      </c>
      <c r="H19" s="2">
        <f>AVERAGE(exp2_details!J49,exp2_details!J52,exp2_details!J55)</f>
        <v>15838.604179166667</v>
      </c>
      <c r="I19" s="28">
        <f t="shared" si="1"/>
        <v>2.6468370120246766E-4</v>
      </c>
    </row>
    <row r="20" spans="1:9" x14ac:dyDescent="0.2">
      <c r="A20" s="33"/>
      <c r="B20" s="33" t="s">
        <v>9</v>
      </c>
      <c r="C20" s="33" t="s">
        <v>72</v>
      </c>
      <c r="D20" s="1" t="s">
        <v>13</v>
      </c>
      <c r="E20" s="2">
        <f>AVERAGE(exp2_details!G56,exp2_details!G59,exp2_details!G62)</f>
        <v>9.6502933333333321</v>
      </c>
      <c r="F20" s="2">
        <f>AVERAGE(exp2_details!H56,exp2_details!H59,exp2_details!H62)</f>
        <v>6.6272633333333326</v>
      </c>
      <c r="G20" s="2">
        <f>AVERAGE(exp2_details!I56,exp2_details!I59,exp2_details!I62)</f>
        <v>0</v>
      </c>
      <c r="H20" s="2">
        <f>AVERAGE(exp2_details!J56,exp2_details!J59,exp2_details!J62)</f>
        <v>44346.9</v>
      </c>
      <c r="I20" s="28">
        <f t="shared" ref="I20:I28" si="2">(F20/100000)</f>
        <v>6.627263333333332E-5</v>
      </c>
    </row>
    <row r="21" spans="1:9" x14ac:dyDescent="0.2">
      <c r="A21" s="33"/>
      <c r="B21" s="33"/>
      <c r="C21" s="33"/>
      <c r="D21" s="1" t="s">
        <v>11</v>
      </c>
      <c r="E21" s="2">
        <f>AVERAGE(exp2_details!G57,exp2_details!G60,exp2_details!G63)</f>
        <v>1328.8852466666667</v>
      </c>
      <c r="F21" s="2">
        <f>AVERAGE(exp2_details!H57,exp2_details!H60,exp2_details!H63)</f>
        <v>11.1058714</v>
      </c>
      <c r="G21" s="2">
        <f>AVERAGE(exp2_details!I57,exp2_details!I60,exp2_details!I63)</f>
        <v>12.269083333333333</v>
      </c>
      <c r="H21" s="2">
        <f>AVERAGE(exp2_details!J57,exp2_details!J60,exp2_details!J63)</f>
        <v>28.515625</v>
      </c>
      <c r="I21" s="28">
        <f t="shared" si="2"/>
        <v>1.11058714E-4</v>
      </c>
    </row>
    <row r="22" spans="1:9" x14ac:dyDescent="0.2">
      <c r="A22" s="33"/>
      <c r="B22" s="33"/>
      <c r="C22" s="33"/>
      <c r="D22" s="1" t="s">
        <v>12</v>
      </c>
      <c r="E22" s="2">
        <f>AVERAGE(exp2_details!G58,exp2_details!G61,exp2_details!G64)</f>
        <v>1273.0708199999999</v>
      </c>
      <c r="F22" s="2">
        <f>AVERAGE(exp2_details!H58,exp2_details!H61,exp2_details!H64)</f>
        <v>26.041967666666665</v>
      </c>
      <c r="G22" s="2">
        <f>AVERAGE(exp2_details!I58,exp2_details!I61,exp2_details!I64)</f>
        <v>214.08624999999998</v>
      </c>
      <c r="H22" s="2">
        <f>AVERAGE(exp2_details!J58,exp2_details!J61,exp2_details!J64)</f>
        <v>17979.096366666665</v>
      </c>
      <c r="I22" s="28">
        <f t="shared" si="2"/>
        <v>2.6041967666666667E-4</v>
      </c>
    </row>
    <row r="23" spans="1:9" x14ac:dyDescent="0.2">
      <c r="A23" s="33"/>
      <c r="B23" s="33" t="s">
        <v>15</v>
      </c>
      <c r="C23" s="33" t="s">
        <v>72</v>
      </c>
      <c r="D23" s="1" t="s">
        <v>13</v>
      </c>
      <c r="E23" s="2">
        <f>AVERAGE(exp2_details!G65,exp2_details!G68,exp2_details!G71)</f>
        <v>11.242363333333332</v>
      </c>
      <c r="F23" s="2">
        <f>AVERAGE(exp2_details!H65,exp2_details!H68,exp2_details!H71)</f>
        <v>6.5284433333333327</v>
      </c>
      <c r="G23" s="2">
        <f>AVERAGE(exp2_details!I65,exp2_details!I68,exp2_details!I71)</f>
        <v>1.2666666666666666E-3</v>
      </c>
      <c r="H23" s="2">
        <f>AVERAGE(exp2_details!J65,exp2_details!J68,exp2_details!J71)</f>
        <v>43745.599999999999</v>
      </c>
      <c r="I23" s="28">
        <f t="shared" si="2"/>
        <v>6.5284433333333321E-5</v>
      </c>
    </row>
    <row r="24" spans="1:9" x14ac:dyDescent="0.2">
      <c r="A24" s="33"/>
      <c r="B24" s="33"/>
      <c r="C24" s="33"/>
      <c r="D24" s="1" t="s">
        <v>11</v>
      </c>
      <c r="E24" s="2">
        <f>AVERAGE(exp2_details!G66,exp2_details!G69,exp2_details!G72)</f>
        <v>1393.1138300000002</v>
      </c>
      <c r="F24" s="2">
        <f>AVERAGE(exp2_details!H66,exp2_details!H69,exp2_details!H72)</f>
        <v>10.81866735</v>
      </c>
      <c r="G24" s="2">
        <f>AVERAGE(exp2_details!I66,exp2_details!I69,exp2_details!I72)</f>
        <v>38.888333333333328</v>
      </c>
      <c r="H24" s="2">
        <f>AVERAGE(exp2_details!J66,exp2_details!J69,exp2_details!J72)</f>
        <v>28.515625</v>
      </c>
      <c r="I24" s="28">
        <f t="shared" si="2"/>
        <v>1.081866735E-4</v>
      </c>
    </row>
    <row r="25" spans="1:9" x14ac:dyDescent="0.2">
      <c r="A25" s="33"/>
      <c r="B25" s="33"/>
      <c r="C25" s="33"/>
      <c r="D25" s="1" t="s">
        <v>12</v>
      </c>
      <c r="E25" s="2">
        <f>AVERAGE(exp2_details!G67,exp2_details!G70,exp2_details!G73)</f>
        <v>1481.8813499999999</v>
      </c>
      <c r="F25" s="2">
        <f>AVERAGE(exp2_details!H67,exp2_details!H70,exp2_details!H73)</f>
        <v>24.541677366666665</v>
      </c>
      <c r="G25" s="2">
        <f>AVERAGE(exp2_details!I67,exp2_details!I70,exp2_details!I73)</f>
        <v>11199.254683333333</v>
      </c>
      <c r="H25" s="2">
        <f>AVERAGE(exp2_details!J67,exp2_details!J70,exp2_details!J73)</f>
        <v>25438.752633333334</v>
      </c>
      <c r="I25" s="28">
        <f t="shared" si="2"/>
        <v>2.4541677366666663E-4</v>
      </c>
    </row>
    <row r="26" spans="1:9" x14ac:dyDescent="0.2">
      <c r="A26" s="33"/>
      <c r="B26" s="33" t="s">
        <v>14</v>
      </c>
      <c r="C26" s="33" t="s">
        <v>72</v>
      </c>
      <c r="D26" s="1" t="s">
        <v>13</v>
      </c>
      <c r="E26" s="2">
        <f>AVERAGE(exp2_details!G74,exp2_details!G77,exp2_details!G80)</f>
        <v>9.8095800000000004</v>
      </c>
      <c r="F26" s="2">
        <f>AVERAGE(exp2_details!H74,exp2_details!H77,exp2_details!H80)</f>
        <v>6.0954433333333329</v>
      </c>
      <c r="G26" s="2">
        <f>AVERAGE(exp2_details!I74,exp2_details!I77,exp2_details!I80)</f>
        <v>9.9588300000000005E-2</v>
      </c>
      <c r="H26" s="2">
        <f>AVERAGE(exp2_details!J74,exp2_details!J77,exp2_details!J80)</f>
        <v>44345.5</v>
      </c>
      <c r="I26" s="28">
        <f t="shared" si="2"/>
        <v>6.0954433333333327E-5</v>
      </c>
    </row>
    <row r="27" spans="1:9" x14ac:dyDescent="0.2">
      <c r="A27" s="33"/>
      <c r="B27" s="33"/>
      <c r="C27" s="33"/>
      <c r="D27" s="1" t="s">
        <v>11</v>
      </c>
      <c r="E27" s="2">
        <f>AVERAGE(exp2_details!G75,exp2_details!G78,exp2_details!G81)</f>
        <v>1522.7505900000003</v>
      </c>
      <c r="F27" s="2">
        <f>AVERAGE(exp2_details!H75,exp2_details!H78,exp2_details!H81)</f>
        <v>11.537362133333332</v>
      </c>
      <c r="G27" s="2">
        <f>AVERAGE(exp2_details!I75,exp2_details!I78,exp2_details!I81)</f>
        <v>16752181</v>
      </c>
      <c r="H27" s="2">
        <f>AVERAGE(exp2_details!J75,exp2_details!J78,exp2_details!J81)</f>
        <v>28.515625</v>
      </c>
      <c r="I27" s="28">
        <f t="shared" si="2"/>
        <v>1.1537362133333332E-4</v>
      </c>
    </row>
    <row r="28" spans="1:9" x14ac:dyDescent="0.2">
      <c r="A28" s="33"/>
      <c r="B28" s="33"/>
      <c r="C28" s="33"/>
      <c r="D28" s="1" t="s">
        <v>12</v>
      </c>
      <c r="E28" s="2">
        <f>AVERAGE(exp2_details!G76,exp2_details!G79,exp2_details!G82)</f>
        <v>924.60650066666665</v>
      </c>
      <c r="F28" s="2">
        <f>AVERAGE(exp2_details!H76,exp2_details!H79,exp2_details!H82)</f>
        <v>26.049262166666665</v>
      </c>
      <c r="G28" s="2">
        <f>AVERAGE(exp2_details!I76,exp2_details!I79,exp2_details!I82)</f>
        <v>831226.3517</v>
      </c>
      <c r="H28" s="2">
        <f>AVERAGE(exp2_details!J76,exp2_details!J79,exp2_details!J82)</f>
        <v>2846.7031243333331</v>
      </c>
      <c r="I28" s="28">
        <f t="shared" si="2"/>
        <v>2.6049262166666663E-4</v>
      </c>
    </row>
    <row r="29" spans="1:9" x14ac:dyDescent="0.2">
      <c r="A29" s="33"/>
      <c r="B29" s="33" t="s">
        <v>9</v>
      </c>
      <c r="C29" s="33" t="s">
        <v>44</v>
      </c>
      <c r="D29" s="1" t="s">
        <v>13</v>
      </c>
      <c r="E29" s="2">
        <f>AVERAGE(exp2_details!G83,exp2_details!G86,exp2_details!G89)</f>
        <v>123.68466666666666</v>
      </c>
      <c r="F29" s="2">
        <f>AVERAGE(exp2_details!H83,exp2_details!H86,exp2_details!H89)</f>
        <v>66.55916666666667</v>
      </c>
      <c r="G29" s="2">
        <f>AVERAGE(exp2_details!I83,exp2_details!I86,exp2_details!I89)</f>
        <v>3.32755E-2</v>
      </c>
      <c r="H29" s="2">
        <f>AVERAGE(exp2_details!J83,exp2_details!J86,exp2_details!J89)</f>
        <v>444583</v>
      </c>
      <c r="I29" s="28">
        <f t="shared" ref="I29:I37" si="3">(F29/1000000)</f>
        <v>6.6559166666666671E-5</v>
      </c>
    </row>
    <row r="30" spans="1:9" x14ac:dyDescent="0.2">
      <c r="A30" s="33"/>
      <c r="B30" s="33"/>
      <c r="C30" s="33"/>
      <c r="D30" s="1" t="s">
        <v>11</v>
      </c>
      <c r="E30" s="2">
        <f>AVERAGE(exp2_details!G84,exp2_details!G87,exp2_details!G90)</f>
        <v>13611.683876597965</v>
      </c>
      <c r="F30" s="2">
        <f>AVERAGE(exp2_details!H84,exp2_details!H87,exp2_details!H90)</f>
        <v>120.974112196673</v>
      </c>
      <c r="G30" s="2">
        <f>AVERAGE(exp2_details!I84,exp2_details!I87,exp2_details!I90)</f>
        <v>136.29747166666667</v>
      </c>
      <c r="H30" s="2">
        <f>AVERAGE(exp2_details!J84,exp2_details!J87,exp2_details!J90)</f>
        <v>28.515625</v>
      </c>
      <c r="I30" s="28">
        <f t="shared" si="3"/>
        <v>1.2097411219667301E-4</v>
      </c>
    </row>
    <row r="31" spans="1:9" x14ac:dyDescent="0.2">
      <c r="A31" s="33"/>
      <c r="B31" s="33"/>
      <c r="C31" s="33"/>
      <c r="D31" s="1" t="s">
        <v>12</v>
      </c>
      <c r="E31" s="2">
        <f>AVERAGE(exp2_details!G85,exp2_details!G88,exp2_details!G91)</f>
        <v>8872.8562930053577</v>
      </c>
      <c r="F31" s="2">
        <f>AVERAGE(exp2_details!H85,exp2_details!H88,exp2_details!H91)</f>
        <v>272.63537246997765</v>
      </c>
      <c r="G31" s="2">
        <f>AVERAGE(exp2_details!I85,exp2_details!I88,exp2_details!I91)</f>
        <v>6438.1753916666676</v>
      </c>
      <c r="H31" s="2">
        <f>AVERAGE(exp2_details!J85,exp2_details!J88,exp2_details!J91)</f>
        <v>16862.466162500001</v>
      </c>
      <c r="I31" s="28">
        <f t="shared" si="3"/>
        <v>2.7263537246997768E-4</v>
      </c>
    </row>
    <row r="32" spans="1:9" x14ac:dyDescent="0.2">
      <c r="A32" s="33"/>
      <c r="B32" s="33" t="s">
        <v>15</v>
      </c>
      <c r="C32" s="33" t="s">
        <v>44</v>
      </c>
      <c r="D32" s="1" t="s">
        <v>13</v>
      </c>
      <c r="E32" s="2">
        <f>AVERAGE(exp2_details!G92,exp2_details!G95,exp2_details!G98)</f>
        <v>135.874</v>
      </c>
      <c r="F32" s="2">
        <f>AVERAGE(exp2_details!H92,exp2_details!H95,exp2_details!H98)</f>
        <v>67.284233333333319</v>
      </c>
      <c r="G32" s="2">
        <f>AVERAGE(exp2_details!I92,exp2_details!I95,exp2_details!I98)</f>
        <v>1.0250000000000001E-3</v>
      </c>
      <c r="H32" s="2">
        <f>AVERAGE(exp2_details!J92,exp2_details!J95,exp2_details!J98)</f>
        <v>438666</v>
      </c>
      <c r="I32" s="28">
        <f t="shared" si="3"/>
        <v>6.7284233333333315E-5</v>
      </c>
    </row>
    <row r="33" spans="1:9" x14ac:dyDescent="0.2">
      <c r="A33" s="33"/>
      <c r="B33" s="33"/>
      <c r="C33" s="33"/>
      <c r="D33" s="1" t="s">
        <v>11</v>
      </c>
      <c r="E33" s="2">
        <f>AVERAGE(exp2_details!G93,exp2_details!G96,exp2_details!G99)</f>
        <v>307.69271799999996</v>
      </c>
      <c r="F33" s="2">
        <f>AVERAGE(exp2_details!H93,exp2_details!H96,exp2_details!H99)</f>
        <v>175.33770666666669</v>
      </c>
      <c r="G33" s="2">
        <f>AVERAGE(exp2_details!I93,exp2_details!I96,exp2_details!I99)</f>
        <v>1268107500</v>
      </c>
      <c r="H33" s="2">
        <f>AVERAGE(exp2_details!J93,exp2_details!J96,exp2_details!J99)</f>
        <v>28.515625</v>
      </c>
      <c r="I33" s="28">
        <f t="shared" si="3"/>
        <v>1.7533770666666669E-4</v>
      </c>
    </row>
    <row r="34" spans="1:9" x14ac:dyDescent="0.2">
      <c r="A34" s="33"/>
      <c r="B34" s="33"/>
      <c r="C34" s="33"/>
      <c r="D34" s="1" t="s">
        <v>12</v>
      </c>
      <c r="E34" s="2">
        <f>AVERAGE(exp2_details!G94,exp2_details!G97,exp2_details!G100)</f>
        <v>1242.1289066666668</v>
      </c>
      <c r="F34" s="2">
        <f>AVERAGE(exp2_details!H94,exp2_details!H97,exp2_details!H100)</f>
        <v>438.26159100000001</v>
      </c>
      <c r="G34" s="2">
        <f>AVERAGE(exp2_details!I94,exp2_details!I97,exp2_details!I100)</f>
        <v>18790922.954666667</v>
      </c>
      <c r="H34" s="2">
        <f>AVERAGE(exp2_details!J94,exp2_details!J97,exp2_details!J100)</f>
        <v>6293.4609400000008</v>
      </c>
      <c r="I34" s="28">
        <f t="shared" si="3"/>
        <v>4.3826159100000003E-4</v>
      </c>
    </row>
    <row r="35" spans="1:9" x14ac:dyDescent="0.2">
      <c r="A35" s="33"/>
      <c r="B35" s="33" t="s">
        <v>14</v>
      </c>
      <c r="C35" s="33" t="s">
        <v>44</v>
      </c>
      <c r="D35" s="1" t="s">
        <v>13</v>
      </c>
      <c r="E35" s="2">
        <f>AVERAGE(exp2_details!G101,exp2_details!G104,exp2_details!G107)</f>
        <v>99.203034600000009</v>
      </c>
      <c r="F35" s="2">
        <f>AVERAGE(exp2_details!H101,exp2_details!H104,exp2_details!H107)</f>
        <v>67.681064666666671</v>
      </c>
      <c r="G35" s="2">
        <f>AVERAGE(exp2_details!I101,exp2_details!I104,exp2_details!I107)</f>
        <v>3.8613538333333337</v>
      </c>
      <c r="H35" s="2">
        <f>AVERAGE(exp2_details!J101,exp2_details!J104,exp2_details!J107)</f>
        <v>331630.45566666668</v>
      </c>
      <c r="I35" s="28">
        <f t="shared" si="3"/>
        <v>6.7681064666666666E-5</v>
      </c>
    </row>
    <row r="36" spans="1:9" x14ac:dyDescent="0.2">
      <c r="A36" s="33"/>
      <c r="B36" s="33"/>
      <c r="C36" s="33"/>
      <c r="D36" s="1" t="s">
        <v>11</v>
      </c>
      <c r="E36" s="2">
        <f>AVERAGE(exp2_details!G102,exp2_details!G105,exp2_details!G108)</f>
        <v>16677.435566666667</v>
      </c>
      <c r="F36" s="2">
        <f>AVERAGE(exp2_details!H102,exp2_details!H105,exp2_details!H108)</f>
        <v>116.99595033333333</v>
      </c>
      <c r="G36" s="2">
        <f>AVERAGE(exp2_details!I102,exp2_details!I105,exp2_details!I108)</f>
        <v>1675484449.3333333</v>
      </c>
      <c r="H36" s="2">
        <f>AVERAGE(exp2_details!J102,exp2_details!J105,exp2_details!J108)</f>
        <v>28.515625</v>
      </c>
      <c r="I36" s="28">
        <f t="shared" si="3"/>
        <v>1.1699595033333332E-4</v>
      </c>
    </row>
    <row r="37" spans="1:9" x14ac:dyDescent="0.2">
      <c r="A37" s="33"/>
      <c r="B37" s="33"/>
      <c r="C37" s="33"/>
      <c r="D37" s="1" t="s">
        <v>12</v>
      </c>
      <c r="E37" s="2">
        <f>AVERAGE(exp2_details!G103,exp2_details!G106,exp2_details!G109)</f>
        <v>9141.0967166666651</v>
      </c>
      <c r="F37" s="2">
        <f>AVERAGE(exp2_details!H103,exp2_details!H106,exp2_details!H109)</f>
        <v>265.768981</v>
      </c>
      <c r="G37" s="2">
        <f>AVERAGE(exp2_details!I103,exp2_details!I106,exp2_details!I109)</f>
        <v>1611797.93</v>
      </c>
      <c r="H37" s="2">
        <f>AVERAGE(exp2_details!J103,exp2_details!J106,exp2_details!J109)</f>
        <v>22271.856766666664</v>
      </c>
      <c r="I37" s="28">
        <f t="shared" si="3"/>
        <v>2.6576898099999998E-4</v>
      </c>
    </row>
  </sheetData>
  <mergeCells count="25"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B17-69F2-A143-B30A-D1D5D86960F5}">
  <dimension ref="A1:D43"/>
  <sheetViews>
    <sheetView topLeftCell="A2" workbookViewId="0">
      <selection activeCell="G30" sqref="G30"/>
    </sheetView>
  </sheetViews>
  <sheetFormatPr baseColWidth="10" defaultRowHeight="16" x14ac:dyDescent="0.2"/>
  <cols>
    <col min="1" max="1" width="16.6640625" customWidth="1"/>
    <col min="3" max="3" width="17.83203125" customWidth="1"/>
    <col min="4" max="4" width="11.1640625" bestFit="1" customWidth="1"/>
  </cols>
  <sheetData>
    <row r="1" spans="1:4" x14ac:dyDescent="0.2">
      <c r="A1" s="44" t="s">
        <v>87</v>
      </c>
      <c r="B1" s="44"/>
      <c r="C1" s="44"/>
      <c r="D1" s="44"/>
    </row>
    <row r="2" spans="1:4" x14ac:dyDescent="0.2">
      <c r="A2" s="44"/>
      <c r="B2" s="44"/>
      <c r="C2" s="44"/>
      <c r="D2" s="44"/>
    </row>
    <row r="3" spans="1:4" x14ac:dyDescent="0.2">
      <c r="A3" s="3" t="s">
        <v>83</v>
      </c>
      <c r="B3" s="3" t="s">
        <v>1</v>
      </c>
      <c r="C3" s="22" t="s">
        <v>3</v>
      </c>
      <c r="D3" s="22" t="s">
        <v>84</v>
      </c>
    </row>
    <row r="4" spans="1:4" x14ac:dyDescent="0.2">
      <c r="A4" s="36">
        <v>1000</v>
      </c>
      <c r="B4" s="36" t="s">
        <v>9</v>
      </c>
      <c r="C4" s="26" t="s">
        <v>85</v>
      </c>
      <c r="D4" s="3">
        <f>exp2_summary!G3</f>
        <v>0.27500000000000002</v>
      </c>
    </row>
    <row r="5" spans="1:4" x14ac:dyDescent="0.2">
      <c r="A5" s="36"/>
      <c r="B5" s="36"/>
      <c r="C5" s="26" t="s">
        <v>86</v>
      </c>
      <c r="D5" s="3">
        <f>exp2_summary!G4</f>
        <v>0.11333333333333334</v>
      </c>
    </row>
    <row r="6" spans="1:4" x14ac:dyDescent="0.2">
      <c r="A6" s="36"/>
      <c r="B6" s="36" t="s">
        <v>15</v>
      </c>
      <c r="C6" s="26" t="s">
        <v>85</v>
      </c>
      <c r="D6" s="3">
        <f>exp2_summary!G6</f>
        <v>0.315</v>
      </c>
    </row>
    <row r="7" spans="1:4" x14ac:dyDescent="0.2">
      <c r="A7" s="36"/>
      <c r="B7" s="36"/>
      <c r="C7" s="26" t="s">
        <v>86</v>
      </c>
      <c r="D7" s="3">
        <f>exp2_summary!G7</f>
        <v>0.10666666666666669</v>
      </c>
    </row>
    <row r="8" spans="1:4" x14ac:dyDescent="0.2">
      <c r="A8" s="36"/>
      <c r="B8" s="36" t="s">
        <v>14</v>
      </c>
      <c r="C8" s="26" t="s">
        <v>85</v>
      </c>
      <c r="D8" s="3">
        <f>exp2_summary!G9</f>
        <v>0.42666666666666658</v>
      </c>
    </row>
    <row r="9" spans="1:4" x14ac:dyDescent="0.2">
      <c r="A9" s="36"/>
      <c r="B9" s="36"/>
      <c r="C9" s="26" t="s">
        <v>86</v>
      </c>
      <c r="D9" s="3">
        <f>exp2_summary!G10</f>
        <v>0.10833333333333334</v>
      </c>
    </row>
    <row r="10" spans="1:4" x14ac:dyDescent="0.2">
      <c r="A10" s="36">
        <v>10000</v>
      </c>
      <c r="B10" s="36" t="s">
        <v>9</v>
      </c>
      <c r="C10" s="26" t="s">
        <v>85</v>
      </c>
      <c r="D10" s="3">
        <f>exp2_summary!G12</f>
        <v>1.5051666666666668</v>
      </c>
    </row>
    <row r="11" spans="1:4" x14ac:dyDescent="0.2">
      <c r="A11" s="36"/>
      <c r="B11" s="36"/>
      <c r="C11" s="26" t="s">
        <v>86</v>
      </c>
      <c r="D11" s="3">
        <f>exp2_summary!G13</f>
        <v>0.10533333333333333</v>
      </c>
    </row>
    <row r="12" spans="1:4" x14ac:dyDescent="0.2">
      <c r="A12" s="36"/>
      <c r="B12" s="36" t="s">
        <v>15</v>
      </c>
      <c r="C12" s="26" t="s">
        <v>85</v>
      </c>
      <c r="D12" s="3">
        <f>exp2_summary!G15</f>
        <v>4.3993333333333338</v>
      </c>
    </row>
    <row r="13" spans="1:4" x14ac:dyDescent="0.2">
      <c r="A13" s="36"/>
      <c r="B13" s="36"/>
      <c r="C13" s="26" t="s">
        <v>86</v>
      </c>
      <c r="D13" s="3">
        <f>exp2_summary!G16</f>
        <v>1.8078333333333332</v>
      </c>
    </row>
    <row r="14" spans="1:4" x14ac:dyDescent="0.2">
      <c r="A14" s="36"/>
      <c r="B14" s="36" t="s">
        <v>14</v>
      </c>
      <c r="C14" s="26" t="s">
        <v>85</v>
      </c>
      <c r="D14" s="3">
        <f>exp2_summary!G18</f>
        <v>83771.877833333332</v>
      </c>
    </row>
    <row r="15" spans="1:4" x14ac:dyDescent="0.2">
      <c r="A15" s="36"/>
      <c r="B15" s="36"/>
      <c r="C15" s="26" t="s">
        <v>86</v>
      </c>
      <c r="D15" s="3">
        <f>exp2_summary!G19</f>
        <v>30089.252833333336</v>
      </c>
    </row>
    <row r="16" spans="1:4" x14ac:dyDescent="0.2">
      <c r="A16" s="36">
        <v>100000</v>
      </c>
      <c r="B16" s="36" t="s">
        <v>9</v>
      </c>
      <c r="C16" s="26" t="s">
        <v>85</v>
      </c>
      <c r="D16" s="3">
        <f>exp2_summary!G21</f>
        <v>12.269083333333333</v>
      </c>
    </row>
    <row r="17" spans="1:4" x14ac:dyDescent="0.2">
      <c r="A17" s="36"/>
      <c r="B17" s="36"/>
      <c r="C17" s="26" t="s">
        <v>86</v>
      </c>
      <c r="D17" s="3">
        <f>exp2_summary!G22</f>
        <v>214.08624999999998</v>
      </c>
    </row>
    <row r="18" spans="1:4" x14ac:dyDescent="0.2">
      <c r="A18" s="36"/>
      <c r="B18" s="36" t="s">
        <v>15</v>
      </c>
      <c r="C18" s="26" t="s">
        <v>85</v>
      </c>
      <c r="D18" s="3">
        <f>exp2_summary!G24</f>
        <v>38.888333333333328</v>
      </c>
    </row>
    <row r="19" spans="1:4" x14ac:dyDescent="0.2">
      <c r="A19" s="36"/>
      <c r="B19" s="36"/>
      <c r="C19" s="26" t="s">
        <v>86</v>
      </c>
      <c r="D19" s="3">
        <f>exp2_summary!G25</f>
        <v>11199.254683333333</v>
      </c>
    </row>
    <row r="20" spans="1:4" x14ac:dyDescent="0.2">
      <c r="A20" s="36"/>
      <c r="B20" s="36" t="s">
        <v>14</v>
      </c>
      <c r="C20" s="26" t="s">
        <v>85</v>
      </c>
      <c r="D20" s="3">
        <f>exp2_summary!G27</f>
        <v>16752181</v>
      </c>
    </row>
    <row r="21" spans="1:4" x14ac:dyDescent="0.2">
      <c r="A21" s="36"/>
      <c r="B21" s="36"/>
      <c r="C21" s="26" t="s">
        <v>86</v>
      </c>
      <c r="D21" s="3">
        <f>exp2_summary!G28</f>
        <v>831226.3517</v>
      </c>
    </row>
    <row r="22" spans="1:4" x14ac:dyDescent="0.2">
      <c r="A22" s="36">
        <v>1000000</v>
      </c>
      <c r="B22" s="36" t="s">
        <v>9</v>
      </c>
      <c r="C22" s="26" t="s">
        <v>85</v>
      </c>
      <c r="D22" s="3">
        <f>exp2_summary!G30</f>
        <v>136.29747166666667</v>
      </c>
    </row>
    <row r="23" spans="1:4" x14ac:dyDescent="0.2">
      <c r="A23" s="36"/>
      <c r="B23" s="36"/>
      <c r="C23" s="26" t="s">
        <v>86</v>
      </c>
      <c r="D23" s="3">
        <f>exp2_summary!G31</f>
        <v>6438.1753916666676</v>
      </c>
    </row>
    <row r="24" spans="1:4" x14ac:dyDescent="0.2">
      <c r="A24" s="36"/>
      <c r="B24" s="36" t="s">
        <v>15</v>
      </c>
      <c r="C24" s="26" t="s">
        <v>85</v>
      </c>
      <c r="D24" s="3">
        <f>exp2_summary!G33</f>
        <v>1268107500</v>
      </c>
    </row>
    <row r="25" spans="1:4" x14ac:dyDescent="0.2">
      <c r="A25" s="36"/>
      <c r="B25" s="36"/>
      <c r="C25" s="26" t="s">
        <v>86</v>
      </c>
      <c r="D25" s="3">
        <f>exp2_summary!G34</f>
        <v>18790922.954666667</v>
      </c>
    </row>
    <row r="26" spans="1:4" x14ac:dyDescent="0.2">
      <c r="A26" s="36"/>
      <c r="B26" s="36" t="s">
        <v>14</v>
      </c>
      <c r="C26" s="26" t="s">
        <v>85</v>
      </c>
      <c r="D26" s="3">
        <f>exp2_summary!G36</f>
        <v>1675484449.3333333</v>
      </c>
    </row>
    <row r="27" spans="1:4" x14ac:dyDescent="0.2">
      <c r="A27" s="36"/>
      <c r="B27" s="36"/>
      <c r="C27" s="26" t="s">
        <v>86</v>
      </c>
      <c r="D27" s="3">
        <f>exp2_summary!G37</f>
        <v>1611797.93</v>
      </c>
    </row>
    <row r="29" spans="1:4" x14ac:dyDescent="0.2">
      <c r="A29" s="44" t="s">
        <v>88</v>
      </c>
      <c r="B29" s="44"/>
      <c r="C29" s="44"/>
      <c r="D29" s="44"/>
    </row>
    <row r="30" spans="1:4" x14ac:dyDescent="0.2">
      <c r="A30" s="44"/>
      <c r="B30" s="44"/>
      <c r="C30" s="44"/>
      <c r="D30" s="44"/>
    </row>
    <row r="31" spans="1:4" x14ac:dyDescent="0.2">
      <c r="A31" s="3" t="s">
        <v>83</v>
      </c>
      <c r="B31" s="3" t="s">
        <v>3</v>
      </c>
      <c r="C31" s="29" t="s">
        <v>89</v>
      </c>
      <c r="D31" s="3"/>
    </row>
    <row r="32" spans="1:4" x14ac:dyDescent="0.2">
      <c r="A32" s="36">
        <v>1000</v>
      </c>
      <c r="B32" s="22" t="s">
        <v>13</v>
      </c>
      <c r="C32" s="3">
        <f>AVERAGE(exp2_summary!E2,exp2_summary!E5,exp2_summary!E8)</f>
        <v>7.4044888888888896E-2</v>
      </c>
      <c r="D32" s="3"/>
    </row>
    <row r="33" spans="1:4" x14ac:dyDescent="0.2">
      <c r="A33" s="36"/>
      <c r="B33" s="22" t="s">
        <v>85</v>
      </c>
      <c r="C33" s="3">
        <f>AVERAGE(exp2_summary!E3,exp2_summary!E6,exp2_summary!E9)</f>
        <v>14.200501425560356</v>
      </c>
      <c r="D33" s="3"/>
    </row>
    <row r="34" spans="1:4" x14ac:dyDescent="0.2">
      <c r="A34" s="36"/>
      <c r="B34" s="26" t="s">
        <v>86</v>
      </c>
      <c r="C34" s="3">
        <f>AVERAGE(exp2_summary!E4,exp2_summary!E7,exp2_summary!E10)</f>
        <v>152.35919994122912</v>
      </c>
      <c r="D34" s="3"/>
    </row>
    <row r="35" spans="1:4" x14ac:dyDescent="0.2">
      <c r="A35" s="36">
        <v>10000</v>
      </c>
      <c r="B35" s="22" t="s">
        <v>13</v>
      </c>
      <c r="C35" s="3">
        <f>AVERAGE(exp2_summary!E11,exp2_summary!E14,exp2_summary!E17)</f>
        <v>0.79819877777777781</v>
      </c>
      <c r="D35" s="3"/>
    </row>
    <row r="36" spans="1:4" x14ac:dyDescent="0.2">
      <c r="A36" s="36"/>
      <c r="B36" s="22" t="s">
        <v>85</v>
      </c>
      <c r="C36" s="3">
        <f>AVERAGE(exp2_summary!E12,exp2_summary!E15,exp2_summary!E18)</f>
        <v>138.16228514366446</v>
      </c>
      <c r="D36" s="3"/>
    </row>
    <row r="37" spans="1:4" x14ac:dyDescent="0.2">
      <c r="A37" s="36"/>
      <c r="B37" s="26" t="s">
        <v>86</v>
      </c>
      <c r="C37" s="3">
        <f>AVERAGE(exp2_summary!E13,exp2_summary!E16,exp2_summary!E19)</f>
        <v>758.58065531600289</v>
      </c>
      <c r="D37" s="3"/>
    </row>
    <row r="38" spans="1:4" x14ac:dyDescent="0.2">
      <c r="A38" s="36">
        <v>100000</v>
      </c>
      <c r="B38" s="22" t="s">
        <v>13</v>
      </c>
      <c r="C38" s="3">
        <f>AVERAGE(exp2_summary!E20,exp2_summary!E23,exp2_summary!E26)</f>
        <v>10.234078888888888</v>
      </c>
      <c r="D38" s="3"/>
    </row>
    <row r="39" spans="1:4" x14ac:dyDescent="0.2">
      <c r="A39" s="36"/>
      <c r="B39" s="22" t="s">
        <v>85</v>
      </c>
      <c r="C39" s="3">
        <f>AVERAGE(exp2_summary!E21,exp2_summary!E24,exp2_summary!E27)</f>
        <v>1414.9165555555558</v>
      </c>
      <c r="D39" s="3"/>
    </row>
    <row r="40" spans="1:4" x14ac:dyDescent="0.2">
      <c r="A40" s="36"/>
      <c r="B40" s="26" t="s">
        <v>86</v>
      </c>
      <c r="C40" s="3">
        <f>AVERAGE(exp2_summary!E22,exp2_summary!E25,exp2_summary!E28)</f>
        <v>1226.5195568888887</v>
      </c>
      <c r="D40" s="3"/>
    </row>
    <row r="41" spans="1:4" x14ac:dyDescent="0.2">
      <c r="A41" s="36">
        <v>1000000</v>
      </c>
      <c r="B41" s="22" t="s">
        <v>13</v>
      </c>
      <c r="C41" s="3">
        <f>AVERAGE(exp2_summary!E29,exp2_summary!E32,exp2_summary!E35)</f>
        <v>119.58723375555557</v>
      </c>
      <c r="D41" s="3"/>
    </row>
    <row r="42" spans="1:4" x14ac:dyDescent="0.2">
      <c r="A42" s="36"/>
      <c r="B42" s="22" t="s">
        <v>85</v>
      </c>
      <c r="C42" s="3">
        <f>AVERAGE(exp2_summary!E30,exp2_summary!E33,exp2_summary!E36)</f>
        <v>10198.93738708821</v>
      </c>
      <c r="D42" s="3"/>
    </row>
    <row r="43" spans="1:4" x14ac:dyDescent="0.2">
      <c r="A43" s="36"/>
      <c r="B43" s="26" t="s">
        <v>86</v>
      </c>
      <c r="C43" s="3">
        <f>AVERAGE(exp2_summary!E31,exp2_summary!E34,exp2_summary!E37)</f>
        <v>6418.6939721128974</v>
      </c>
      <c r="D43" s="3"/>
    </row>
  </sheetData>
  <mergeCells count="22">
    <mergeCell ref="A32:A34"/>
    <mergeCell ref="A35:A37"/>
    <mergeCell ref="A38:A40"/>
    <mergeCell ref="A41:A43"/>
    <mergeCell ref="A1:D2"/>
    <mergeCell ref="A29:D30"/>
    <mergeCell ref="A16:A21"/>
    <mergeCell ref="B16:B17"/>
    <mergeCell ref="B18:B19"/>
    <mergeCell ref="B20:B21"/>
    <mergeCell ref="A22:A27"/>
    <mergeCell ref="B22:B23"/>
    <mergeCell ref="B24:B25"/>
    <mergeCell ref="B26:B27"/>
    <mergeCell ref="B4:B5"/>
    <mergeCell ref="B6:B7"/>
    <mergeCell ref="B8:B9"/>
    <mergeCell ref="A4:A9"/>
    <mergeCell ref="A10:A15"/>
    <mergeCell ref="B10:B11"/>
    <mergeCell ref="B12:B13"/>
    <mergeCell ref="B14:B15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BE54-4D66-9D41-8B2D-85207E2CB621}">
  <dimension ref="A1:H21"/>
  <sheetViews>
    <sheetView workbookViewId="0">
      <selection activeCell="C2" sqref="C2"/>
    </sheetView>
  </sheetViews>
  <sheetFormatPr baseColWidth="10" defaultRowHeight="16" x14ac:dyDescent="0.2"/>
  <cols>
    <col min="1" max="1" width="18.83203125" customWidth="1"/>
    <col min="2" max="2" width="17.83203125" customWidth="1"/>
    <col min="3" max="3" width="23.83203125" customWidth="1"/>
    <col min="4" max="4" width="25.1640625" customWidth="1"/>
    <col min="5" max="5" width="15.1640625" customWidth="1"/>
    <col min="7" max="7" width="20.33203125" customWidth="1"/>
    <col min="8" max="8" width="21.6640625" customWidth="1"/>
  </cols>
  <sheetData>
    <row r="1" spans="1:8" x14ac:dyDescent="0.2">
      <c r="A1" s="30" t="s">
        <v>90</v>
      </c>
      <c r="B1" s="30" t="s">
        <v>91</v>
      </c>
      <c r="C1" s="30" t="s">
        <v>104</v>
      </c>
      <c r="D1" s="30" t="s">
        <v>103</v>
      </c>
      <c r="E1" s="30" t="s">
        <v>92</v>
      </c>
      <c r="G1" s="30" t="s">
        <v>105</v>
      </c>
      <c r="H1" s="30" t="s">
        <v>89</v>
      </c>
    </row>
    <row r="2" spans="1:8" x14ac:dyDescent="0.2">
      <c r="A2" t="s">
        <v>93</v>
      </c>
      <c r="B2" s="33">
        <v>334.83626520000001</v>
      </c>
      <c r="C2">
        <v>50753.497807879903</v>
      </c>
      <c r="D2" s="28">
        <v>21269863958.383801</v>
      </c>
      <c r="E2">
        <v>8836.8671875</v>
      </c>
      <c r="G2" s="33">
        <f>SUM(C2:C11)*1000/190000000</f>
        <v>2.6504692231739293</v>
      </c>
    </row>
    <row r="3" spans="1:8" x14ac:dyDescent="0.2">
      <c r="A3" t="s">
        <v>94</v>
      </c>
      <c r="B3" s="33"/>
      <c r="C3">
        <v>49880.734050367901</v>
      </c>
      <c r="D3" s="28">
        <v>16647532223.003401</v>
      </c>
      <c r="E3">
        <v>8836.8671875</v>
      </c>
      <c r="G3" s="33"/>
    </row>
    <row r="4" spans="1:8" x14ac:dyDescent="0.2">
      <c r="A4" t="s">
        <v>95</v>
      </c>
      <c r="B4" s="33"/>
      <c r="C4">
        <v>50632.480565926897</v>
      </c>
      <c r="D4" s="28">
        <v>5356444602.0320396</v>
      </c>
      <c r="E4">
        <v>8836.8671875</v>
      </c>
      <c r="G4" s="33"/>
    </row>
    <row r="5" spans="1:8" x14ac:dyDescent="0.2">
      <c r="A5" t="s">
        <v>96</v>
      </c>
      <c r="B5" s="33"/>
      <c r="C5">
        <v>49850.349150124901</v>
      </c>
      <c r="D5" s="28">
        <v>14764391622.511801</v>
      </c>
      <c r="E5">
        <v>8836.8671875</v>
      </c>
      <c r="G5" s="33"/>
    </row>
    <row r="6" spans="1:8" x14ac:dyDescent="0.2">
      <c r="A6" t="s">
        <v>97</v>
      </c>
      <c r="B6" s="33"/>
      <c r="C6">
        <v>50329.191327385</v>
      </c>
      <c r="D6" s="28">
        <v>7088005140.2020197</v>
      </c>
      <c r="E6">
        <v>8836.8671875</v>
      </c>
      <c r="G6" s="33"/>
    </row>
    <row r="7" spans="1:8" x14ac:dyDescent="0.2">
      <c r="A7" t="s">
        <v>98</v>
      </c>
      <c r="B7" s="33"/>
      <c r="C7">
        <v>50784.991176659998</v>
      </c>
      <c r="D7" s="28">
        <v>4393279612.2337198</v>
      </c>
      <c r="E7">
        <v>8836.8671875</v>
      </c>
      <c r="G7" s="33"/>
    </row>
    <row r="8" spans="1:8" x14ac:dyDescent="0.2">
      <c r="A8" t="s">
        <v>99</v>
      </c>
      <c r="B8" s="33"/>
      <c r="C8">
        <v>50523.308204430999</v>
      </c>
      <c r="D8" s="28">
        <v>54400905362.069702</v>
      </c>
      <c r="E8">
        <v>8836.8671875</v>
      </c>
      <c r="G8" s="33"/>
    </row>
    <row r="9" spans="1:8" x14ac:dyDescent="0.2">
      <c r="A9" t="s">
        <v>100</v>
      </c>
      <c r="B9" s="33"/>
      <c r="C9">
        <v>51002.657220270899</v>
      </c>
      <c r="D9" s="28">
        <v>1012057115731.3199</v>
      </c>
      <c r="E9">
        <v>8836.8671875</v>
      </c>
      <c r="G9" s="33"/>
    </row>
    <row r="10" spans="1:8" x14ac:dyDescent="0.2">
      <c r="A10" t="s">
        <v>101</v>
      </c>
      <c r="B10" s="33"/>
      <c r="C10">
        <v>50165.0651</v>
      </c>
      <c r="D10" s="32">
        <v>422190000000</v>
      </c>
      <c r="E10">
        <v>8836.8671900000008</v>
      </c>
      <c r="G10" s="33"/>
    </row>
    <row r="11" spans="1:8" x14ac:dyDescent="0.2">
      <c r="A11" t="s">
        <v>102</v>
      </c>
      <c r="B11" s="33"/>
      <c r="C11">
        <v>49666.877800000002</v>
      </c>
      <c r="D11" s="28">
        <v>8692933774</v>
      </c>
      <c r="E11">
        <v>8836.8671900000008</v>
      </c>
      <c r="G11" s="33"/>
    </row>
    <row r="12" spans="1:8" x14ac:dyDescent="0.2">
      <c r="A12" t="s">
        <v>13</v>
      </c>
      <c r="B12" s="31">
        <v>26356.461546099999</v>
      </c>
      <c r="C12">
        <v>66284</v>
      </c>
      <c r="D12">
        <v>0</v>
      </c>
      <c r="E12">
        <v>9691186380.7999992</v>
      </c>
      <c r="G12" s="9">
        <f>SUM(C12)*1000/190000000</f>
        <v>0.34886315789473682</v>
      </c>
    </row>
    <row r="13" spans="1:8" x14ac:dyDescent="0.2">
      <c r="G13" s="9"/>
    </row>
    <row r="14" spans="1:8" x14ac:dyDescent="0.2">
      <c r="G14" s="9"/>
    </row>
    <row r="15" spans="1:8" x14ac:dyDescent="0.2">
      <c r="G15" s="9"/>
    </row>
    <row r="16" spans="1:8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</sheetData>
  <mergeCells count="2">
    <mergeCell ref="B2:B11"/>
    <mergeCell ref="G2:G11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44C1-2785-724D-A0F1-3AA221C1B06E}">
  <dimension ref="A1:G9"/>
  <sheetViews>
    <sheetView tabSelected="1" workbookViewId="0">
      <selection activeCell="J9" sqref="J9"/>
    </sheetView>
  </sheetViews>
  <sheetFormatPr baseColWidth="10" defaultRowHeight="16" x14ac:dyDescent="0.2"/>
  <cols>
    <col min="1" max="1" width="19.33203125" customWidth="1"/>
    <col min="2" max="2" width="12.6640625" customWidth="1"/>
    <col min="3" max="3" width="12.83203125" customWidth="1"/>
    <col min="7" max="7" width="26" customWidth="1"/>
  </cols>
  <sheetData>
    <row r="1" spans="1:7" x14ac:dyDescent="0.2">
      <c r="A1" t="s">
        <v>17</v>
      </c>
      <c r="B1" s="30" t="s">
        <v>106</v>
      </c>
      <c r="C1" t="s">
        <v>109</v>
      </c>
      <c r="D1" t="s">
        <v>110</v>
      </c>
      <c r="E1" t="s">
        <v>103</v>
      </c>
      <c r="F1" t="s">
        <v>111</v>
      </c>
      <c r="G1" t="s">
        <v>105</v>
      </c>
    </row>
    <row r="2" spans="1:7" x14ac:dyDescent="0.2">
      <c r="A2" s="33" t="s">
        <v>107</v>
      </c>
      <c r="B2" s="9" t="s">
        <v>112</v>
      </c>
      <c r="C2" s="9"/>
      <c r="D2" s="9"/>
      <c r="E2" s="9"/>
      <c r="F2" s="9"/>
      <c r="G2">
        <f>(D2*1000/10000)</f>
        <v>0</v>
      </c>
    </row>
    <row r="3" spans="1:7" x14ac:dyDescent="0.2">
      <c r="A3" s="33"/>
      <c r="B3" s="9" t="s">
        <v>85</v>
      </c>
      <c r="C3" s="9">
        <v>1111.3399999999999</v>
      </c>
      <c r="D3" s="9">
        <v>3.1342599999999998</v>
      </c>
      <c r="E3" s="9">
        <v>6562.83</v>
      </c>
      <c r="F3" s="9">
        <v>11.085900000000001</v>
      </c>
      <c r="G3">
        <f t="shared" ref="G3:G9" si="0">(D3*1000/10000)</f>
        <v>0.31342599999999998</v>
      </c>
    </row>
    <row r="4" spans="1:7" x14ac:dyDescent="0.2">
      <c r="A4" s="33"/>
      <c r="B4" s="9" t="s">
        <v>108</v>
      </c>
      <c r="C4" s="9">
        <v>380.113</v>
      </c>
      <c r="D4" s="9">
        <v>7.1143000000000001</v>
      </c>
      <c r="E4" s="9">
        <v>135.89500000000001</v>
      </c>
      <c r="F4" s="9">
        <v>10407.1</v>
      </c>
      <c r="G4">
        <f t="shared" si="0"/>
        <v>0.71143000000000001</v>
      </c>
    </row>
    <row r="5" spans="1:7" x14ac:dyDescent="0.2">
      <c r="A5" s="33"/>
      <c r="B5" s="9" t="s">
        <v>13</v>
      </c>
      <c r="C5" s="9">
        <v>0.76058800000000004</v>
      </c>
      <c r="D5" s="9">
        <v>1.40713</v>
      </c>
      <c r="E5" s="9">
        <v>0</v>
      </c>
      <c r="F5" s="9">
        <v>3536.09</v>
      </c>
      <c r="G5">
        <f t="shared" si="0"/>
        <v>0.14071299999999998</v>
      </c>
    </row>
    <row r="6" spans="1:7" x14ac:dyDescent="0.2">
      <c r="A6" s="33" t="s">
        <v>15</v>
      </c>
      <c r="B6" s="9" t="s">
        <v>112</v>
      </c>
      <c r="C6" s="9">
        <v>1.81195E-2</v>
      </c>
      <c r="D6">
        <v>4.8521999999999998</v>
      </c>
      <c r="E6">
        <v>0.67620000000000002</v>
      </c>
      <c r="F6">
        <v>240.48400000000001</v>
      </c>
      <c r="G6">
        <f t="shared" si="0"/>
        <v>0.48521999999999998</v>
      </c>
    </row>
    <row r="7" spans="1:7" x14ac:dyDescent="0.2">
      <c r="A7" s="33"/>
      <c r="B7" s="9" t="s">
        <v>85</v>
      </c>
      <c r="C7">
        <v>1045.25</v>
      </c>
      <c r="D7">
        <v>3.1362399999999999</v>
      </c>
      <c r="E7">
        <v>3.8824999999999998</v>
      </c>
      <c r="F7">
        <v>11.085900000000001</v>
      </c>
      <c r="G7">
        <f t="shared" si="0"/>
        <v>0.31362399999999996</v>
      </c>
    </row>
    <row r="8" spans="1:7" x14ac:dyDescent="0.2">
      <c r="A8" s="33"/>
      <c r="B8" s="9" t="s">
        <v>108</v>
      </c>
      <c r="C8">
        <v>503.71899999999999</v>
      </c>
      <c r="D8">
        <v>7.0664999999999996</v>
      </c>
      <c r="E8">
        <v>2.1482999999999999</v>
      </c>
      <c r="F8">
        <v>15531.7</v>
      </c>
      <c r="G8">
        <f t="shared" si="0"/>
        <v>0.70665</v>
      </c>
    </row>
    <row r="9" spans="1:7" x14ac:dyDescent="0.2">
      <c r="A9" s="33"/>
      <c r="B9" s="9" t="s">
        <v>13</v>
      </c>
      <c r="C9">
        <v>1.03112</v>
      </c>
      <c r="D9">
        <v>1.39537</v>
      </c>
      <c r="E9">
        <v>1.6000000000000001E-3</v>
      </c>
      <c r="F9">
        <v>4056.05</v>
      </c>
      <c r="G9">
        <f t="shared" si="0"/>
        <v>0.13953699999999999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exp1_details</vt:lpstr>
      <vt:lpstr>exp1_summary</vt:lpstr>
      <vt:lpstr>exp2_details</vt:lpstr>
      <vt:lpstr>exp2_summary</vt:lpstr>
      <vt:lpstr>exp2_temporary</vt:lpstr>
      <vt:lpstr>exp3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2021-04-26T11:34:05Z</dcterms:modified>
</cp:coreProperties>
</file>