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14370" windowHeight="12780" activeTab="1"/>
  </bookViews>
  <sheets>
    <sheet name="Product List" sheetId="1" r:id="rId1"/>
    <sheet name="Sheet1" sheetId="3" r:id="rId2"/>
    <sheet name="Orders" sheetId="2" r:id="rId3"/>
  </sheets>
  <calcPr calcId="145621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E9" i="3"/>
  <c r="E8" i="3"/>
  <c r="E7" i="3"/>
  <c r="E6" i="3"/>
  <c r="E5" i="3"/>
  <c r="E4" i="3"/>
  <c r="A14" i="1" l="1"/>
  <c r="A15" i="1" s="1"/>
  <c r="A16" i="1" s="1"/>
  <c r="A17" i="1" s="1"/>
  <c r="A18" i="1" s="1"/>
  <c r="A13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<sst xmlns="http://schemas.openxmlformats.org/spreadsheetml/2006/main" count="64" uniqueCount="35">
  <si>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</si>
  <si>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</si>
  <si>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</si>
  <si>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</si>
  <si>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</si>
  <si>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</si>
  <si>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</si>
  <si>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</si>
  <si>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</si>
  <si>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</si>
  <si>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</si>
  <si>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</si>
  <si>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</si>
  <si>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</si>
  <si>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</si>
  <si>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</si>
  <si>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</si>
  <si>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</si>
  <si>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</si>
  <si>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</si>
  <si>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</si>
  <si>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</si>
  <si>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</si>
  <si>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</si>
  <si>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</si>
  <si>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</si>
  <si>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</si>
  <si>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</si>
  <si>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</si>
  <si>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</si>
  <si>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Sum of Price</t>
  </si>
  <si>
    <t>Sum of Shipping Price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</si>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</sst>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NCSI" refreshedDate="44422.836300578703" createdVersion="4" refreshedVersion="4" minRefreshableVersion="3" recordCount="29">
  <cacheSource type="worksheet">
    <worksheetSource ref="A1:E1048576" sheet="Orders"/>
  </cacheSource>
  <cacheFields count="5">
    <cacheField name="Order Number" numFmtId="0">
      <sharedItems containsString="0" containsBlank="1" containsNumber="1" containsInteger="1" minValue="10029367401" maxValue="10029367406" count="7">
        <n v="10029367401"/>
        <n v="10029367402"/>
        <n v="10029367403"/>
        <n v="10029367404"/>
        <n v="10029367405"/>
        <n v="10029367406"/>
        <m/>
      </sharedItems>
    </cacheField>
    <cacheField name="Product ID" numFmtId="0">
      <sharedItems containsString="0" containsBlank="1" containsNumber="1" containsInteger="1" minValue="100" maxValue="206" count="14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  <m/>
      </sharedItems>
    </cacheField>
    <cacheField name="Shipping Priority" numFmtId="0">
      <sharedItems containsBlank="1"/>
    </cacheField>
    <cacheField name="Price" numFmtId="0">
      <sharedItems containsString="0" containsBlank="1" containsNumber="1" minValue="3.99" maxValue="109.99"/>
    </cacheField>
    <cacheField name="Shipping Price" numFmtId="0">
      <sharedItems containsString="0" containsBlank="1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  <r>
    <x v="6"/>
    <x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1" firstHeaderRow="0" firstDataRow="1" firstDataCol="1"/>
  <pivotFields count="5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 sd="0"/>
      </items>
    </pivotField>
    <pivotField axis="axisRow" showAll="0">
      <items count="15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x="13"/>
        <item t="default"/>
      </items>
    </pivotField>
    <pivotField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hipping Price" fld="4" baseField="0" baseItem="1"/>
    <dataField name="Sum of Price" fld="3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B28" sqref="B28:B29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E11"/>
  <sheetViews>
    <sheetView tabSelected="1" workbookViewId="0">
      <selection activeCell="E9" sqref="E9"/>
    </sheetView>
  </sheetViews>
  <sheetFormatPr defaultRowHeight="15" x14ac:dyDescent="0.25"/>
  <cols>
    <col min="1" max="1" width="13.85546875" customWidth="1"/>
    <col min="2" max="2" width="20.42578125" customWidth="1"/>
    <col min="3" max="3" width="12" customWidth="1"/>
  </cols>
  <sheetData>
    <row r="3" spans="1:5" x14ac:dyDescent="0.25">
      <c r="A3" s="9" t="s">
        <v>32</v>
      </c>
      <c r="B3" t="s">
        <v>31</v>
      </c>
      <c r="C3" t="s">
        <v>30</v>
      </c>
    </row>
    <row r="4" spans="1:5" x14ac:dyDescent="0.25">
      <c r="A4" s="10">
        <v>10029367401</v>
      </c>
      <c r="B4" s="8">
        <v>15.5</v>
      </c>
      <c r="C4" s="8">
        <v>41.88</v>
      </c>
      <c r="E4">
        <f>GETPIVOTDATA("Sum of Shipping Price",$A$3,"Order Number",10029367401)+GETPIVOTDATA("Sum of Price",$A$3,"Order Number",10029367401)</f>
        <v>57.38</v>
      </c>
    </row>
    <row r="5" spans="1:5" x14ac:dyDescent="0.25">
      <c r="A5" s="10">
        <v>10029367402</v>
      </c>
      <c r="B5" s="8">
        <v>15</v>
      </c>
      <c r="C5" s="8">
        <v>35.659999999999997</v>
      </c>
      <c r="E5">
        <f>GETPIVOTDATA("Sum of Shipping Price",$A$3,"Order Number",10029367402)+GETPIVOTDATA("Sum of Price",$A$3,"Order Number",10029367402)</f>
        <v>50.66</v>
      </c>
    </row>
    <row r="6" spans="1:5" x14ac:dyDescent="0.25">
      <c r="A6" s="10">
        <v>10029367403</v>
      </c>
      <c r="B6" s="8">
        <v>33.25</v>
      </c>
      <c r="C6" s="8">
        <v>124.59</v>
      </c>
      <c r="E6">
        <f>GETPIVOTDATA("Sum of Shipping Price",$A$3,"Order Number",10029367403)+GETPIVOTDATA("Sum of Price",$A$3,"Order Number",10029367403)</f>
        <v>157.84</v>
      </c>
    </row>
    <row r="7" spans="1:5" x14ac:dyDescent="0.25">
      <c r="A7" s="10">
        <v>10029367404</v>
      </c>
      <c r="B7" s="8">
        <v>15.5</v>
      </c>
      <c r="C7" s="8">
        <v>37.69</v>
      </c>
      <c r="E7">
        <f>GETPIVOTDATA("Sum of Shipping Price",$A$3,"Order Number",10029367404)+GETPIVOTDATA("Sum of Price",$A$3,"Order Number",10029367404)</f>
        <v>53.19</v>
      </c>
    </row>
    <row r="8" spans="1:5" x14ac:dyDescent="0.25">
      <c r="A8" s="10">
        <v>10029367405</v>
      </c>
      <c r="B8" s="8">
        <v>5</v>
      </c>
      <c r="C8" s="8">
        <v>3.99</v>
      </c>
      <c r="E8">
        <f>GETPIVOTDATA("Sum of Shipping Price",$A$3,"Order Number",10029367405)+GETPIVOTDATA("Sum of Price",$A$3,"Order Number",10029367405)</f>
        <v>8.99</v>
      </c>
    </row>
    <row r="9" spans="1:5" x14ac:dyDescent="0.25">
      <c r="A9" s="10">
        <v>10029367406</v>
      </c>
      <c r="B9" s="8">
        <v>37.75</v>
      </c>
      <c r="C9" s="8">
        <v>282.71999999999997</v>
      </c>
      <c r="E9">
        <f>GETPIVOTDATA("Sum of Shipping Price",$A$3,"Order Number",10029367406)+GETPIVOTDATA("Sum of Price",$A$3,"Order Number",10029367406)</f>
        <v>320.46999999999997</v>
      </c>
    </row>
    <row r="10" spans="1:5" x14ac:dyDescent="0.25">
      <c r="A10" s="10" t="s">
        <v>33</v>
      </c>
      <c r="B10" s="8"/>
      <c r="C10" s="8"/>
    </row>
    <row r="11" spans="1:5" x14ac:dyDescent="0.25">
      <c r="A11" s="10" t="s">
        <v>34</v>
      </c>
      <c r="B11" s="8">
        <v>122</v>
      </c>
      <c r="C11" s="8">
        <v>526.53</v>
      </c>
    </row>
  </sheetData>
  <sortState columnSort="1" ref="A3:C11">
    <sortCondition descending="1" ref="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9"/>
  <sheetViews>
    <sheetView workbookViewId="0">
      <selection sqref="A1:XFD1048576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5">
      <c r="A2">
        <v>10029367401</v>
      </c>
      <c r="B2">
        <v>105</v>
      </c>
      <c r="C2" s="8" t="s">
        <v>22</v>
      </c>
      <c r="D2" s="4">
        <f>VLOOKUP(B2,'Product List'!$A$2:$C$18,3,)</f>
        <v>10.95</v>
      </c>
      <c r="E2" s="4">
        <f>VLOOKUP(C2,'Product List'!$E$2:$F$5,2,)</f>
        <v>0.5</v>
      </c>
    </row>
    <row r="3" spans="1:5" x14ac:dyDescent="0.25">
      <c r="A3" s="7">
        <v>10029367401</v>
      </c>
      <c r="B3">
        <v>200</v>
      </c>
      <c r="C3" s="8" t="s">
        <v>24</v>
      </c>
      <c r="D3" s="4">
        <f>VLOOKUP(B3,'Product List'!$A$2:$C$18,3,)</f>
        <v>15.99</v>
      </c>
      <c r="E3" s="4">
        <f>VLOOKUP(C3,'Product List'!$E$2:$F$5,2,)</f>
        <v>5</v>
      </c>
    </row>
    <row r="4" spans="1:5" x14ac:dyDescent="0.25">
      <c r="A4">
        <v>10029367401</v>
      </c>
      <c r="B4">
        <v>105</v>
      </c>
      <c r="C4" s="8" t="s">
        <v>25</v>
      </c>
      <c r="D4" s="4">
        <f>VLOOKUP(B4,'Product List'!$A$2:$C$18,3,)</f>
        <v>10.95</v>
      </c>
      <c r="E4" s="4">
        <f>VLOOKUP(C4,'Product List'!$E$2:$F$5,2,)</f>
        <v>7.25</v>
      </c>
    </row>
    <row r="5" spans="1:5" x14ac:dyDescent="0.25">
      <c r="A5">
        <v>10029367401</v>
      </c>
      <c r="B5">
        <v>106</v>
      </c>
      <c r="C5" s="8" t="s">
        <v>23</v>
      </c>
      <c r="D5" s="4">
        <f>VLOOKUP(B5,'Product List'!$A$2:$C$18,3,)</f>
        <v>3.99</v>
      </c>
      <c r="E5" s="4">
        <f>VLOOKUP(C5,'Product List'!$E$2:$F$5,2,)</f>
        <v>2.75</v>
      </c>
    </row>
    <row r="6" spans="1:5" x14ac:dyDescent="0.25">
      <c r="A6" s="7">
        <v>10029367402</v>
      </c>
      <c r="B6">
        <v>108</v>
      </c>
      <c r="C6" s="8" t="s">
        <v>25</v>
      </c>
      <c r="D6" s="4">
        <f>VLOOKUP(B6,'Product List'!$A$2:$C$18,3,)</f>
        <v>7.95</v>
      </c>
      <c r="E6" s="4">
        <f>VLOOKUP(C6,'Product List'!$E$2:$F$5,2,)</f>
        <v>7.25</v>
      </c>
    </row>
    <row r="7" spans="1:5" x14ac:dyDescent="0.25">
      <c r="A7" s="7">
        <v>10029367402</v>
      </c>
      <c r="B7">
        <v>107</v>
      </c>
      <c r="C7" s="8" t="s">
        <v>23</v>
      </c>
      <c r="D7" s="4">
        <f>VLOOKUP(B7,'Product List'!$A$2:$C$18,3,)</f>
        <v>7.75</v>
      </c>
      <c r="E7" s="4">
        <f>VLOOKUP(C7,'Product List'!$E$2:$F$5,2,)</f>
        <v>2.75</v>
      </c>
    </row>
    <row r="8" spans="1:5" x14ac:dyDescent="0.25">
      <c r="A8" s="7">
        <v>10029367402</v>
      </c>
      <c r="B8">
        <v>100</v>
      </c>
      <c r="C8" s="8" t="s">
        <v>24</v>
      </c>
      <c r="D8" s="4">
        <f>VLOOKUP(B8,'Product List'!$A$2:$C$18,3,)</f>
        <v>19.96</v>
      </c>
      <c r="E8" s="4">
        <f>VLOOKUP(C8,'Product List'!$E$2:$F$5,2,)</f>
        <v>5</v>
      </c>
    </row>
    <row r="9" spans="1:5" x14ac:dyDescent="0.25">
      <c r="A9" s="7">
        <v>10029367403</v>
      </c>
      <c r="B9">
        <v>202</v>
      </c>
      <c r="C9" s="8" t="s">
        <v>24</v>
      </c>
      <c r="D9" s="4">
        <f>VLOOKUP(B9,'Product List'!$A$2:$C$18,3,)</f>
        <v>6.76</v>
      </c>
      <c r="E9" s="4">
        <f>VLOOKUP(C9,'Product List'!$E$2:$F$5,2,)</f>
        <v>5</v>
      </c>
    </row>
    <row r="10" spans="1:5" x14ac:dyDescent="0.25">
      <c r="A10" s="7">
        <v>10029367403</v>
      </c>
      <c r="B10">
        <v>105</v>
      </c>
      <c r="C10" s="8" t="s">
        <v>25</v>
      </c>
      <c r="D10" s="4">
        <f>VLOOKUP(B10,'Product List'!$A$2:$C$18,3,)</f>
        <v>10.95</v>
      </c>
      <c r="E10" s="4">
        <f>VLOOKUP(C10,'Product List'!$E$2:$F$5,2,)</f>
        <v>7.25</v>
      </c>
    </row>
    <row r="11" spans="1:5" x14ac:dyDescent="0.25">
      <c r="A11" s="7">
        <v>10029367403</v>
      </c>
      <c r="B11">
        <v>106</v>
      </c>
      <c r="C11" s="8" t="s">
        <v>24</v>
      </c>
      <c r="D11" s="4">
        <f>VLOOKUP(B11,'Product List'!$A$2:$C$18,3,)</f>
        <v>3.99</v>
      </c>
      <c r="E11" s="4">
        <f>VLOOKUP(C11,'Product List'!$E$2:$F$5,2,)</f>
        <v>5</v>
      </c>
    </row>
    <row r="12" spans="1:5" x14ac:dyDescent="0.25">
      <c r="A12" s="7">
        <v>10029367403</v>
      </c>
      <c r="B12">
        <v>106</v>
      </c>
      <c r="C12" s="8" t="s">
        <v>24</v>
      </c>
      <c r="D12" s="4">
        <f>VLOOKUP(B12,'Product List'!$A$2:$C$18,3,)</f>
        <v>3.99</v>
      </c>
      <c r="E12" s="4">
        <f>VLOOKUP(C12,'Product List'!$E$2:$F$5,2,)</f>
        <v>5</v>
      </c>
    </row>
    <row r="13" spans="1:5" x14ac:dyDescent="0.25">
      <c r="A13" s="7">
        <v>10029367403</v>
      </c>
      <c r="B13">
        <v>201</v>
      </c>
      <c r="C13" s="8" t="s">
        <v>22</v>
      </c>
      <c r="D13" s="4">
        <f>VLOOKUP(B13,'Product List'!$A$2:$C$18,3,)</f>
        <v>31.99</v>
      </c>
      <c r="E13" s="4">
        <f>VLOOKUP(C13,'Product List'!$E$2:$F$5,2,)</f>
        <v>0.5</v>
      </c>
    </row>
    <row r="14" spans="1:5" x14ac:dyDescent="0.25">
      <c r="A14" s="7">
        <v>10029367403</v>
      </c>
      <c r="B14">
        <v>100</v>
      </c>
      <c r="C14" s="8" t="s">
        <v>23</v>
      </c>
      <c r="D14" s="4">
        <f>VLOOKUP(B14,'Product List'!$A$2:$C$18,3,)</f>
        <v>19.96</v>
      </c>
      <c r="E14" s="4">
        <f>VLOOKUP(C14,'Product List'!$E$2:$F$5,2,)</f>
        <v>2.75</v>
      </c>
    </row>
    <row r="15" spans="1:5" x14ac:dyDescent="0.25">
      <c r="A15" s="7">
        <v>10029367403</v>
      </c>
      <c r="B15">
        <v>201</v>
      </c>
      <c r="C15" s="8" t="s">
        <v>22</v>
      </c>
      <c r="D15" s="4">
        <f>VLOOKUP(B15,'Product List'!$A$2:$C$18,3,)</f>
        <v>31.99</v>
      </c>
      <c r="E15" s="4">
        <f>VLOOKUP(C15,'Product List'!$E$2:$F$5,2,)</f>
        <v>0.5</v>
      </c>
    </row>
    <row r="16" spans="1:5" x14ac:dyDescent="0.25">
      <c r="A16" s="7">
        <v>10029367403</v>
      </c>
      <c r="B16">
        <v>101</v>
      </c>
      <c r="C16" s="8" t="s">
        <v>25</v>
      </c>
      <c r="D16" s="4">
        <f>VLOOKUP(B16,'Product List'!$A$2:$C$18,3,)</f>
        <v>14.96</v>
      </c>
      <c r="E16" s="4">
        <f>VLOOKUP(C16,'Product List'!$E$2:$F$5,2,)</f>
        <v>7.25</v>
      </c>
    </row>
    <row r="17" spans="1:5" x14ac:dyDescent="0.25">
      <c r="A17" s="7">
        <v>10029367404</v>
      </c>
      <c r="B17">
        <v>106</v>
      </c>
      <c r="C17" s="8" t="s">
        <v>23</v>
      </c>
      <c r="D17" s="4">
        <f>VLOOKUP(B17,'Product List'!$A$2:$C$18,3,)</f>
        <v>3.99</v>
      </c>
      <c r="E17" s="4">
        <f>VLOOKUP(C17,'Product List'!$E$2:$F$5,2,)</f>
        <v>2.75</v>
      </c>
    </row>
    <row r="18" spans="1:5" x14ac:dyDescent="0.25">
      <c r="A18" s="7">
        <v>10029367404</v>
      </c>
      <c r="B18">
        <v>202</v>
      </c>
      <c r="C18" s="8" t="s">
        <v>23</v>
      </c>
      <c r="D18" s="4">
        <f>VLOOKUP(B18,'Product List'!$A$2:$C$18,3,)</f>
        <v>6.76</v>
      </c>
      <c r="E18" s="4">
        <f>VLOOKUP(C18,'Product List'!$E$2:$F$5,2,)</f>
        <v>2.75</v>
      </c>
    </row>
    <row r="19" spans="1:5" x14ac:dyDescent="0.25">
      <c r="A19" s="7">
        <v>10029367404</v>
      </c>
      <c r="B19">
        <v>105</v>
      </c>
      <c r="C19" s="8" t="s">
        <v>24</v>
      </c>
      <c r="D19" s="4">
        <f>VLOOKUP(B19,'Product List'!$A$2:$C$18,3,)</f>
        <v>10.95</v>
      </c>
      <c r="E19" s="4">
        <f>VLOOKUP(C19,'Product List'!$E$2:$F$5,2,)</f>
        <v>5</v>
      </c>
    </row>
    <row r="20" spans="1:5" x14ac:dyDescent="0.25">
      <c r="A20" s="7">
        <v>10029367404</v>
      </c>
      <c r="B20">
        <v>200</v>
      </c>
      <c r="C20" s="8" t="s">
        <v>24</v>
      </c>
      <c r="D20" s="4">
        <f>VLOOKUP(B20,'Product List'!$A$2:$C$18,3,)</f>
        <v>15.99</v>
      </c>
      <c r="E20" s="4">
        <f>VLOOKUP(C20,'Product List'!$E$2:$F$5,2,)</f>
        <v>5</v>
      </c>
    </row>
    <row r="21" spans="1:5" x14ac:dyDescent="0.25">
      <c r="A21" s="7">
        <v>10029367405</v>
      </c>
      <c r="B21">
        <v>106</v>
      </c>
      <c r="C21" s="8" t="s">
        <v>24</v>
      </c>
      <c r="D21" s="4">
        <f>VLOOKUP(B21,'Product List'!$A$2:$C$18,3,)</f>
        <v>3.99</v>
      </c>
      <c r="E21" s="4">
        <f>VLOOKUP(C21,'Product List'!$E$2:$F$5,2,)</f>
        <v>5</v>
      </c>
    </row>
    <row r="22" spans="1:5" x14ac:dyDescent="0.25">
      <c r="A22" s="7">
        <v>10029367406</v>
      </c>
      <c r="B22">
        <v>103</v>
      </c>
      <c r="C22" s="8" t="s">
        <v>23</v>
      </c>
      <c r="D22" s="4">
        <f>VLOOKUP(B22,'Product List'!$A$2:$C$18,3,)</f>
        <v>4.42</v>
      </c>
      <c r="E22" s="4">
        <f>VLOOKUP(C22,'Product List'!$E$2:$F$5,2,)</f>
        <v>2.75</v>
      </c>
    </row>
    <row r="23" spans="1:5" x14ac:dyDescent="0.25">
      <c r="A23" s="7">
        <v>10029367406</v>
      </c>
      <c r="B23">
        <v>206</v>
      </c>
      <c r="C23" s="8" t="s">
        <v>24</v>
      </c>
      <c r="D23" s="4">
        <f>VLOOKUP(B23,'Product List'!$A$2:$C$18,3,)</f>
        <v>109.99</v>
      </c>
      <c r="E23" s="4">
        <f>VLOOKUP(C23,'Product List'!$E$2:$F$5,2,)</f>
        <v>5</v>
      </c>
    </row>
    <row r="24" spans="1:5" x14ac:dyDescent="0.25">
      <c r="A24" s="7">
        <v>10029367406</v>
      </c>
      <c r="B24">
        <v>206</v>
      </c>
      <c r="C24" s="8" t="s">
        <v>25</v>
      </c>
      <c r="D24" s="4">
        <f>VLOOKUP(B24,'Product List'!$A$2:$C$18,3,)</f>
        <v>109.99</v>
      </c>
      <c r="E24" s="4">
        <f>VLOOKUP(C24,'Product List'!$E$2:$F$5,2,)</f>
        <v>7.25</v>
      </c>
    </row>
    <row r="25" spans="1:5" x14ac:dyDescent="0.25">
      <c r="A25" s="7">
        <v>10029367406</v>
      </c>
      <c r="B25">
        <v>103</v>
      </c>
      <c r="C25" s="8" t="s">
        <v>24</v>
      </c>
      <c r="D25" s="4">
        <f>VLOOKUP(B25,'Product List'!$A$2:$C$18,3,)</f>
        <v>4.42</v>
      </c>
      <c r="E25" s="4">
        <f>VLOOKUP(C25,'Product List'!$E$2:$F$5,2,)</f>
        <v>5</v>
      </c>
    </row>
    <row r="26" spans="1:5" x14ac:dyDescent="0.25">
      <c r="A26" s="7">
        <v>10029367406</v>
      </c>
      <c r="B26">
        <v>100</v>
      </c>
      <c r="C26" s="8" t="s">
        <v>23</v>
      </c>
      <c r="D26" s="4">
        <f>VLOOKUP(B26,'Product List'!$A$2:$C$18,3,)</f>
        <v>19.96</v>
      </c>
      <c r="E26" s="4">
        <f>VLOOKUP(C26,'Product List'!$E$2:$F$5,2,)</f>
        <v>2.75</v>
      </c>
    </row>
    <row r="27" spans="1:5" x14ac:dyDescent="0.25">
      <c r="A27" s="7">
        <v>10029367406</v>
      </c>
      <c r="B27">
        <v>102</v>
      </c>
      <c r="C27" s="8" t="s">
        <v>25</v>
      </c>
      <c r="D27" s="4">
        <f>VLOOKUP(B27,'Product List'!$A$2:$C$18,3,)</f>
        <v>3.99</v>
      </c>
      <c r="E27" s="4">
        <f>VLOOKUP(C27,'Product List'!$E$2:$F$5,2,)</f>
        <v>7.25</v>
      </c>
    </row>
    <row r="28" spans="1:5" x14ac:dyDescent="0.25">
      <c r="A28" s="7">
        <v>10029367406</v>
      </c>
      <c r="B28">
        <v>100</v>
      </c>
      <c r="C28" s="8" t="s">
        <v>22</v>
      </c>
      <c r="D28" s="4">
        <f>VLOOKUP(B28,'Product List'!$A$2:$C$18,3,)</f>
        <v>19.96</v>
      </c>
      <c r="E28" s="4">
        <f>VLOOKUP(C28,'Product List'!$E$2:$F$5,2,)</f>
        <v>0.5</v>
      </c>
    </row>
    <row r="29" spans="1:5" x14ac:dyDescent="0.25">
      <c r="A29" s="7">
        <v>10029367406</v>
      </c>
      <c r="B29">
        <v>109</v>
      </c>
      <c r="C29" s="8" t="s">
        <v>25</v>
      </c>
      <c r="D29" s="4">
        <f>VLOOKUP(B29,'Product List'!$A$2:$C$18,3,)</f>
        <v>9.99</v>
      </c>
      <c r="E29" s="4">
        <f>VLOOKUP(C29,'Product List'!$E$2:$F$5,2,)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PNCSI</cp:lastModifiedBy>
  <dcterms:created xsi:type="dcterms:W3CDTF">2017-06-08T18:33:19Z</dcterms:created>
  <dcterms:modified xsi:type="dcterms:W3CDTF">2021-08-15T01:14:24Z</dcterms:modified>
</cp:coreProperties>
</file>