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FPWT-Service\Excel\Templates\"/>
    </mc:Choice>
  </mc:AlternateContent>
  <bookViews>
    <workbookView xWindow="0" yWindow="0" windowWidth="19200" windowHeight="9795"/>
  </bookViews>
  <sheets>
    <sheet name="Template" sheetId="1" r:id="rId1"/>
    <sheet name="Sheet1 (2)" sheetId="3" r:id="rId2"/>
    <sheet name="Sheet2" sheetId="2" r:id="rId3"/>
  </sheets>
  <definedNames>
    <definedName name="_xlnm.Print_Area" localSheetId="0">Template!$C$2:$N$124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9" i="1" l="1"/>
  <c r="M27" i="1" s="1"/>
  <c r="J19" i="1"/>
  <c r="J27" i="1" s="1"/>
  <c r="I19" i="1"/>
  <c r="I27" i="1" s="1"/>
  <c r="K18" i="1"/>
  <c r="K19" i="1" s="1"/>
  <c r="K27" i="1" s="1"/>
  <c r="D71" i="3" l="1"/>
  <c r="D39" i="3"/>
  <c r="K25" i="3"/>
  <c r="K24" i="3"/>
  <c r="K23" i="3"/>
  <c r="K22" i="3"/>
  <c r="L20" i="3"/>
  <c r="L25" i="3" s="1"/>
  <c r="H20" i="3"/>
  <c r="H25" i="3" s="1"/>
  <c r="G20" i="3"/>
  <c r="G25" i="3" s="1"/>
  <c r="F20" i="3"/>
  <c r="F25" i="3" s="1"/>
  <c r="E20" i="3"/>
  <c r="E25" i="3" s="1"/>
  <c r="D20" i="3"/>
  <c r="I19" i="3"/>
  <c r="J19" i="3" s="1"/>
  <c r="L17" i="3"/>
  <c r="L24" i="3" s="1"/>
  <c r="H17" i="3"/>
  <c r="H24" i="3" s="1"/>
  <c r="G17" i="3"/>
  <c r="G24" i="3" s="1"/>
  <c r="F17" i="3"/>
  <c r="F24" i="3" s="1"/>
  <c r="E17" i="3"/>
  <c r="E24" i="3" s="1"/>
  <c r="D17" i="3"/>
  <c r="D24" i="3" s="1"/>
  <c r="I16" i="3"/>
  <c r="J16" i="3" s="1"/>
  <c r="L14" i="3"/>
  <c r="L23" i="3" s="1"/>
  <c r="H14" i="3"/>
  <c r="H23" i="3" s="1"/>
  <c r="G14" i="3"/>
  <c r="G23" i="3" s="1"/>
  <c r="F14" i="3"/>
  <c r="E68" i="3" s="1"/>
  <c r="E14" i="3"/>
  <c r="E23" i="3" s="1"/>
  <c r="D14" i="3"/>
  <c r="I13" i="3"/>
  <c r="J13" i="3" s="1"/>
  <c r="L11" i="3"/>
  <c r="L22" i="3" s="1"/>
  <c r="H11" i="3"/>
  <c r="H22" i="3" s="1"/>
  <c r="G11" i="3"/>
  <c r="G22" i="3" s="1"/>
  <c r="F11" i="3"/>
  <c r="F22" i="3" s="1"/>
  <c r="E11" i="3"/>
  <c r="E22" i="3" s="1"/>
  <c r="D11" i="3"/>
  <c r="D22" i="3" s="1"/>
  <c r="I10" i="3"/>
  <c r="J10" i="3" s="1"/>
  <c r="I9" i="3"/>
  <c r="I11" i="3" s="1"/>
  <c r="I22" i="3" s="1"/>
  <c r="E67" i="3" l="1"/>
  <c r="J9" i="3"/>
  <c r="E76" i="3"/>
  <c r="E92" i="3" s="1"/>
  <c r="G26" i="3"/>
  <c r="E77" i="3"/>
  <c r="I14" i="3"/>
  <c r="I23" i="3" s="1"/>
  <c r="I17" i="3"/>
  <c r="J17" i="3" s="1"/>
  <c r="J24" i="3" s="1"/>
  <c r="I20" i="3"/>
  <c r="I25" i="3" s="1"/>
  <c r="F23" i="3"/>
  <c r="F26" i="3" s="1"/>
  <c r="L26" i="3"/>
  <c r="H26" i="3"/>
  <c r="E69" i="3"/>
  <c r="E65" i="3"/>
  <c r="E70" i="3"/>
  <c r="J14" i="3"/>
  <c r="J23" i="3" s="1"/>
  <c r="D25" i="3"/>
  <c r="E66" i="3"/>
  <c r="E71" i="3"/>
  <c r="E26" i="3"/>
  <c r="J11" i="3"/>
  <c r="J22" i="3" s="1"/>
  <c r="D23" i="3"/>
  <c r="D26" i="3" s="1"/>
  <c r="E64" i="3"/>
  <c r="D100" i="3" l="1"/>
  <c r="I24" i="3"/>
  <c r="I26" i="3" s="1"/>
  <c r="E93" i="3"/>
  <c r="D101" i="3"/>
  <c r="J20" i="3"/>
  <c r="J25" i="3" s="1"/>
  <c r="J26" i="3"/>
  <c r="E37" i="3"/>
  <c r="E33" i="3"/>
  <c r="E36" i="3"/>
  <c r="E32" i="3"/>
  <c r="E35" i="3"/>
  <c r="E31" i="3"/>
  <c r="E38" i="3"/>
  <c r="E34" i="3"/>
  <c r="E39" i="3" l="1"/>
  <c r="I16" i="1" l="1"/>
  <c r="I13" i="1"/>
  <c r="I10" i="1"/>
  <c r="H13" i="2" l="1"/>
  <c r="H12" i="2"/>
  <c r="H11" i="2"/>
  <c r="H10" i="2"/>
  <c r="H9" i="2"/>
  <c r="H8" i="2"/>
  <c r="H7" i="2"/>
  <c r="H6" i="2"/>
  <c r="H5" i="2"/>
  <c r="H4" i="2"/>
  <c r="K21" i="1"/>
  <c r="K15" i="1"/>
  <c r="K12" i="1"/>
  <c r="M22" i="1"/>
  <c r="M28" i="1" s="1"/>
  <c r="J22" i="1"/>
  <c r="I22" i="1"/>
  <c r="I28" i="1" s="1"/>
  <c r="M16" i="1"/>
  <c r="M26" i="1" s="1"/>
  <c r="J16" i="1"/>
  <c r="J26" i="1" s="1"/>
  <c r="I26" i="1"/>
  <c r="M13" i="1"/>
  <c r="M25" i="1" s="1"/>
  <c r="J13" i="1"/>
  <c r="I25" i="1"/>
  <c r="M10" i="1"/>
  <c r="M24" i="1" s="1"/>
  <c r="K9" i="1"/>
  <c r="J10" i="1"/>
  <c r="J24" i="1" s="1"/>
  <c r="I24" i="1"/>
  <c r="K22" i="1" l="1"/>
  <c r="K28" i="1" s="1"/>
  <c r="J28" i="1"/>
  <c r="J25" i="1"/>
  <c r="D12" i="2"/>
  <c r="D9" i="2"/>
  <c r="D8" i="2"/>
  <c r="D13" i="2"/>
  <c r="D7" i="2"/>
  <c r="D11" i="2"/>
  <c r="D5" i="2"/>
  <c r="D4" i="2"/>
  <c r="D10" i="2"/>
  <c r="D6" i="2"/>
  <c r="M29" i="1"/>
  <c r="K16" i="1"/>
  <c r="K26" i="1" s="1"/>
  <c r="I29" i="1"/>
  <c r="K13" i="1"/>
  <c r="K25" i="1" s="1"/>
  <c r="K10" i="1"/>
  <c r="J29" i="1" l="1"/>
  <c r="K24" i="1"/>
  <c r="K29" i="1" s="1"/>
</calcChain>
</file>

<file path=xl/sharedStrings.xml><?xml version="1.0" encoding="utf-8"?>
<sst xmlns="http://schemas.openxmlformats.org/spreadsheetml/2006/main" count="250" uniqueCount="149">
  <si>
    <t>Performance Report</t>
  </si>
  <si>
    <t>Equity</t>
  </si>
  <si>
    <t>Purchase amount</t>
  </si>
  <si>
    <t>Cost of Current Market Value</t>
  </si>
  <si>
    <t>Current Market Value</t>
  </si>
  <si>
    <t>Dividend Payout</t>
  </si>
  <si>
    <t>Profit/Loss on Sale</t>
  </si>
  <si>
    <t>Unrealised Profit/Loss</t>
  </si>
  <si>
    <t>Annualised Yield (%)</t>
  </si>
  <si>
    <t>Absolute Return (%)</t>
  </si>
  <si>
    <t>Exposure (%)</t>
  </si>
  <si>
    <t>Debt</t>
  </si>
  <si>
    <t>Summary</t>
  </si>
  <si>
    <t>Total Summary</t>
  </si>
  <si>
    <t>Total Equity Mutual Funds</t>
  </si>
  <si>
    <t>Total Debt Mutual Funds</t>
  </si>
  <si>
    <t>Total Liquid Mutual Funds</t>
  </si>
  <si>
    <t>Grand Total</t>
  </si>
  <si>
    <t>Portfolio Analysis</t>
  </si>
  <si>
    <t>Asset Allocation</t>
  </si>
  <si>
    <t>Amount</t>
  </si>
  <si>
    <t>% to Portfolio</t>
  </si>
  <si>
    <t>Call, Net receivables, FD, Reverse Repo</t>
  </si>
  <si>
    <t>Certificates of deposit (CD)</t>
  </si>
  <si>
    <t>Futures (Near)</t>
  </si>
  <si>
    <t>Commercial Paper (CP)</t>
  </si>
  <si>
    <t>Non-convertible debentures (NCD) &amp; Bonds</t>
  </si>
  <si>
    <t>Preference shares</t>
  </si>
  <si>
    <t>Other</t>
  </si>
  <si>
    <t>Total</t>
  </si>
  <si>
    <t>Portfolio data as of:</t>
  </si>
  <si>
    <t>ICICI Prudential Top 100</t>
  </si>
  <si>
    <t>ICICI Prudential Midcap</t>
  </si>
  <si>
    <t>Transaction data as of:</t>
  </si>
  <si>
    <t>Market data as of:</t>
  </si>
  <si>
    <t>to</t>
  </si>
  <si>
    <t>Date Range</t>
  </si>
  <si>
    <t xml:space="preserve">Gold </t>
  </si>
  <si>
    <t>Liquid</t>
  </si>
  <si>
    <t>ICICI Prudential Liquid Fund</t>
  </si>
  <si>
    <t>ICICI Prudential Gold</t>
  </si>
  <si>
    <t>Total Gold Mutual Funds</t>
  </si>
  <si>
    <t xml:space="preserve">Top 10 Companies </t>
  </si>
  <si>
    <t>Infosys Ltd.</t>
  </si>
  <si>
    <t>Maruti Suzuki Ltd.</t>
  </si>
  <si>
    <t>Hero Motocorp</t>
  </si>
  <si>
    <t>Tata Motors</t>
  </si>
  <si>
    <t>Abbot Ltd.</t>
  </si>
  <si>
    <t>Lupin</t>
  </si>
  <si>
    <t>Cipla</t>
  </si>
  <si>
    <t>ONGC</t>
  </si>
  <si>
    <t>Unilever</t>
  </si>
  <si>
    <t>Nestle</t>
  </si>
  <si>
    <t>EQUITY</t>
  </si>
  <si>
    <t>Software</t>
  </si>
  <si>
    <t>Automobiles</t>
  </si>
  <si>
    <t>Pharmaceuticals</t>
  </si>
  <si>
    <t>Top 5 industries</t>
  </si>
  <si>
    <t>FMCG</t>
  </si>
  <si>
    <t>Oil &amp; gas</t>
  </si>
  <si>
    <t>Asset Quality</t>
  </si>
  <si>
    <t>AAA</t>
  </si>
  <si>
    <t>AA+</t>
  </si>
  <si>
    <t>A1</t>
  </si>
  <si>
    <t>LAA</t>
  </si>
  <si>
    <t>AA</t>
  </si>
  <si>
    <t>A</t>
  </si>
  <si>
    <t>Overall</t>
  </si>
  <si>
    <t>OVERALL</t>
  </si>
  <si>
    <t>SAIL</t>
  </si>
  <si>
    <t>BHEL</t>
  </si>
  <si>
    <t>Heavy electricals</t>
  </si>
  <si>
    <t>Asset Quality Grade</t>
  </si>
  <si>
    <t>Scheme Name</t>
  </si>
  <si>
    <t>Amount (Rs.)</t>
  </si>
  <si>
    <t>Amount (Rs)</t>
  </si>
  <si>
    <t>Very Good</t>
  </si>
  <si>
    <t>Classification*</t>
  </si>
  <si>
    <t>* Classification is based on a four point scale of 'Very Good', 'Good', 'Average' &amp; 'Below Average’</t>
  </si>
  <si>
    <t>Sensitive Sector Exposure</t>
  </si>
  <si>
    <t>Sector Name</t>
  </si>
  <si>
    <t>ICICI Prudential Corporate Bond Fund</t>
  </si>
  <si>
    <t>Average</t>
  </si>
  <si>
    <t>Debt Liquidity Grade</t>
  </si>
  <si>
    <t>Illiquid</t>
  </si>
  <si>
    <t>Classification^</t>
  </si>
  <si>
    <t>^ Classification is based on a three point scale of 'Liquid', 'Semi-Liquid' &amp; 'Illiquid’</t>
  </si>
  <si>
    <t>Interest rate sensitivity</t>
  </si>
  <si>
    <t>Sugar</t>
  </si>
  <si>
    <t>Steel</t>
  </si>
  <si>
    <t>Aluminium</t>
  </si>
  <si>
    <t>Hotels/Resorts</t>
  </si>
  <si>
    <t>Residential/Commercial/SEZ Project</t>
  </si>
  <si>
    <t>Changes in Interest Rate (in Bps)</t>
  </si>
  <si>
    <t>Current Value (Rs.)</t>
  </si>
  <si>
    <t>Sensitivity to Changes in Interest Rates(Rs.)</t>
  </si>
  <si>
    <t>Contribution Analysis</t>
  </si>
  <si>
    <t>1 year SIP Returns (%)</t>
  </si>
  <si>
    <t>Peer Benchmark / Standard Benchmark</t>
  </si>
  <si>
    <t>CRISIL – AMFI Large Cap Fund Performance Index</t>
  </si>
  <si>
    <t>CRISIL – AMFI Small &amp; Midcap Fund Performance Index</t>
  </si>
  <si>
    <t>CRISIL – AMFI Income Fund Performance Index</t>
  </si>
  <si>
    <t>CRISIL – AMFI Liquid Fund  Performance Index</t>
  </si>
  <si>
    <t>CRISIL Gold Index</t>
  </si>
  <si>
    <t>Benchmark 1 year SIP Return(%)</t>
  </si>
  <si>
    <t>Contribution to Portfolio Return (%)</t>
  </si>
  <si>
    <t>ICICI Prudential Gold Exchange Traded Fund</t>
  </si>
  <si>
    <t>Semi-liquid</t>
  </si>
  <si>
    <t>Good</t>
  </si>
  <si>
    <t>Credit quality</t>
  </si>
  <si>
    <t>Liquidity</t>
  </si>
  <si>
    <t>Portfolio Health Check-up Report</t>
  </si>
  <si>
    <t>Key indicators</t>
  </si>
  <si>
    <t>Modified Duration</t>
  </si>
  <si>
    <t>Average maturity (in years)</t>
  </si>
  <si>
    <t>Security class</t>
  </si>
  <si>
    <t>% to Debt Portfolio</t>
  </si>
  <si>
    <t>XIRR (%)</t>
  </si>
  <si>
    <t>Name of investor</t>
  </si>
  <si>
    <t>Mr. XYZ</t>
  </si>
  <si>
    <t>xxxxxx</t>
  </si>
  <si>
    <t>Fund Pulse</t>
  </si>
  <si>
    <t>ICICI Disclaimer</t>
  </si>
  <si>
    <t>Nifty 50</t>
  </si>
  <si>
    <t>Scheme / Index</t>
  </si>
  <si>
    <t>Returns in % 
^Annualised returns</t>
  </si>
  <si>
    <t>CRISIL Research has provided an asset allocation framework developed by it to take into account the risk tolerance levels, asset classes and products defined by ICICI Prudential Asset Management Company and as per the methodology mutually agreed with ICICI Prudential Asset Management Company. CRISIL Research, a division of CRISIL Limited (CRISIL) has used reasonable care and skill in preparing this framework based on the information obtained by CRISIL from sources which it considers reliable (Data). However, CRISIL does not guarantee the accuracy, adequacy or completeness of the Data / Framework (or Report generated from the Framework) and is not responsible for any errors or omissions or for the results obtained from the use of Data / Framework (or Report). This Framework (or Report) is not a recommendation to invest / disinvest/ redeem in any company/mutual fund scheme covered in the Report and no part of this Framework (or Report) should be construed as an investment advice. CRISIL especially states that it shall not be liable for use of the Framework (or Report) by any subscribers/ users/ transmitters/ distributors of ICICI Prudential Asset Management Company. CRISIL Research operates independently of, and does not have access to information obtained by CRISIL’s Ratings Division / CRISIL Risk and Infrastructure Solutions Limited (CRIS), which may, in their regular operations, obtain information of a confidential nature. The views expressed in this Report are that of CRISIL Research and not of CRISIL’s Ratings Division / CRIS. No part of this Report may be published / reproduced in any form without CRISIL’s prior written approval.</t>
  </si>
  <si>
    <t>CRISIL Disclaimer</t>
  </si>
  <si>
    <t>As on</t>
  </si>
  <si>
    <t>Equity Funds</t>
  </si>
  <si>
    <t>Debt Funds</t>
  </si>
  <si>
    <t xml:space="preserve">Liquid/Money Market Funds </t>
  </si>
  <si>
    <t>Advisor Series</t>
  </si>
  <si>
    <t>Balanced/Hybrid/Asset Allocation</t>
  </si>
  <si>
    <r>
      <t xml:space="preserve">This analysis of risk profiling is based on the data provided to us for your past investments only, basis internal third party analysis model. 
</t>
    </r>
    <r>
      <rPr>
        <b/>
        <sz val="11"/>
        <color theme="1"/>
        <rFont val="Arial"/>
        <family val="2"/>
      </rPr>
      <t>Mutual Fund investments are subject to market risks, read all scheme related documents carefully.</t>
    </r>
  </si>
  <si>
    <t>ICICI Prudential Advisor Series - Moderate Plan</t>
  </si>
  <si>
    <t>ICICI Prudential Balanced Fund</t>
  </si>
  <si>
    <t>Total Debt Funds</t>
  </si>
  <si>
    <t>Total Equity Funds</t>
  </si>
  <si>
    <t xml:space="preserve">Total Liquid/Money Market Funds </t>
  </si>
  <si>
    <t>Total Advisor Series</t>
  </si>
  <si>
    <t>Total Balanced/Hybrid/Asset Allocation</t>
  </si>
  <si>
    <t>3 months(%)</t>
  </si>
  <si>
    <t>6 months(%)</t>
  </si>
  <si>
    <t>1 year(%)</t>
  </si>
  <si>
    <t>3 years(%)^</t>
  </si>
  <si>
    <t>5 years(%)^</t>
  </si>
  <si>
    <t>Non-convertible debentures</t>
  </si>
  <si>
    <t>Pan 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</si>
</sst>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 * \-#,##0.00_ ;_ * &quot;-&quot;??_ ;_ @_ "/>
    <numFmt numFmtId="165" formatCode="_ * #,##0.0_ ;_ * \-#,##0.0_ ;_ * &quot;-&quot;??_ ;_ @_ "/>
    <numFmt numFmtId="166" formatCode="_ * #,##0_ ;_ * \-#,##0_ ;_ * &quot;-&quot;??_ ;_ @_ "/>
    <numFmt numFmtId="167" formatCode="[$-14009]dd/mmm/yyyy;@"/>
    <numFmt numFmtId="168" formatCode="_(* #,##0_);_(* \(#,##0\);_(* &quot;-&quot;??_);_(@_)"/>
  </numFmts>
  <fonts count="3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4" tint="-0.499984740745262"/>
      <name val="Calibri"/>
      <family val="2"/>
      <scheme val="minor"/>
    </font>
    <font>
      <b/>
      <sz val="11"/>
      <color theme="5" tint="-0.249977111117893"/>
      <name val="Calibri"/>
      <family val="2"/>
      <scheme val="minor"/>
    </font>
    <font>
      <b/>
      <i/>
      <sz val="11"/>
      <color theme="4" tint="-0.499984740745262"/>
      <name val="Calibri"/>
      <family val="2"/>
      <scheme val="minor"/>
    </font>
    <font>
      <i/>
      <sz val="11"/>
      <color theme="4" tint="-0.499984740745262"/>
      <name val="Calibri"/>
      <family val="2"/>
      <scheme val="minor"/>
    </font>
    <font>
      <sz val="10"/>
      <color theme="1"/>
      <name val="Franklin Gothic Book"/>
      <family val="2"/>
    </font>
    <font>
      <b/>
      <sz val="10"/>
      <color theme="5" tint="-0.499984740745262"/>
      <name val="Franklin Gothic Book"/>
      <family val="2"/>
    </font>
    <font>
      <b/>
      <sz val="10"/>
      <color theme="6" tint="-0.249977111117893"/>
      <name val="Franklin Gothic Book"/>
      <family val="2"/>
    </font>
    <font>
      <u/>
      <sz val="30"/>
      <color theme="8" tint="-0.249977111117893"/>
      <name val="Cambria"/>
      <family val="1"/>
    </font>
    <font>
      <b/>
      <sz val="10"/>
      <color theme="1"/>
      <name val="Franklin Gothic Book"/>
      <family val="2"/>
    </font>
    <font>
      <i/>
      <sz val="11"/>
      <color theme="1" tint="0.249977111117893"/>
      <name val="Calibri"/>
      <family val="2"/>
      <scheme val="minor"/>
    </font>
    <font>
      <b/>
      <sz val="10"/>
      <color theme="5" tint="-0.249977111117893"/>
      <name val="Franklin Gothic Book"/>
      <family val="2"/>
    </font>
    <font>
      <sz val="10"/>
      <color theme="5" tint="-0.249977111117893"/>
      <name val="Franklin Gothic Book"/>
      <family val="2"/>
    </font>
    <font>
      <b/>
      <u/>
      <sz val="18"/>
      <color theme="5" tint="-0.249977111117893"/>
      <name val="Cambria"/>
      <family val="1"/>
    </font>
    <font>
      <sz val="10"/>
      <color theme="3" tint="-0.249977111117893"/>
      <name val="Franklin Gothic Book"/>
      <family val="2"/>
    </font>
    <font>
      <b/>
      <u/>
      <sz val="12"/>
      <color theme="3" tint="-0.249977111117893"/>
      <name val="Franklin Gothic Book"/>
      <family val="2"/>
    </font>
    <font>
      <sz val="11"/>
      <name val="Calibri"/>
      <family val="2"/>
      <scheme val="minor"/>
    </font>
    <font>
      <i/>
      <sz val="9"/>
      <color theme="1"/>
      <name val="Calibri"/>
      <family val="2"/>
      <scheme val="minor"/>
    </font>
    <font>
      <b/>
      <sz val="10"/>
      <color theme="0"/>
      <name val="Franklin Gothic Book"/>
      <family val="2"/>
    </font>
    <font>
      <sz val="11"/>
      <color theme="0"/>
      <name val="Calibri"/>
      <family val="2"/>
      <scheme val="minor"/>
    </font>
    <font>
      <sz val="10"/>
      <color theme="0"/>
      <name val="Franklin Gothic Book"/>
      <family val="2"/>
    </font>
    <font>
      <sz val="11"/>
      <color theme="1"/>
      <name val="Arial"/>
      <family val="2"/>
    </font>
    <font>
      <i/>
      <sz val="11"/>
      <color theme="1"/>
      <name val="Arial"/>
      <family val="2"/>
    </font>
    <font>
      <i/>
      <sz val="10"/>
      <color theme="1"/>
      <name val="Arial"/>
      <family val="2"/>
    </font>
    <font>
      <b/>
      <sz val="10"/>
      <color theme="0"/>
      <name val="Arial"/>
      <family val="2"/>
    </font>
    <font>
      <b/>
      <sz val="10"/>
      <color theme="1"/>
      <name val="Arial"/>
      <family val="2"/>
    </font>
    <font>
      <sz val="10"/>
      <color theme="1"/>
      <name val="Arial"/>
      <family val="2"/>
    </font>
    <font>
      <b/>
      <sz val="11"/>
      <color rgb="FF40749B"/>
      <name val="Arial"/>
      <family val="2"/>
    </font>
    <font>
      <b/>
      <u/>
      <sz val="18"/>
      <color theme="0"/>
      <name val="Arial"/>
      <family val="2"/>
    </font>
    <font>
      <sz val="12"/>
      <color theme="1"/>
      <name val="Arial"/>
      <family val="2"/>
    </font>
    <font>
      <b/>
      <sz val="11"/>
      <color theme="2" tint="-0.499984740745262"/>
      <name val="Arial"/>
      <family val="2"/>
    </font>
    <font>
      <i/>
      <sz val="10"/>
      <color theme="1"/>
      <name val="Calibri"/>
      <family val="2"/>
      <scheme val="minor"/>
    </font>
    <font>
      <b/>
      <u/>
      <sz val="22"/>
      <color theme="4"/>
      <name val="Arial"/>
      <family val="2"/>
    </font>
    <font>
      <b/>
      <sz val="11"/>
      <color theme="1"/>
      <name val="Arial"/>
      <family val="2"/>
    </font>
  </fonts>
  <fills count="28">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6"/>
        <bgColor indexed="64"/>
      </patternFill>
    </fill>
    <fill>
      <patternFill patternType="solid">
        <fgColor theme="6"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5"/>
        <bgColor indexed="64"/>
      </patternFill>
    </fill>
    <fill>
      <patternFill patternType="solid">
        <fgColor theme="2"/>
        <bgColor indexed="64"/>
      </patternFill>
    </fill>
    <fill>
      <patternFill patternType="solid">
        <fgColor rgb="FFFCF72D"/>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rgb="FFFCD9D8"/>
        <bgColor indexed="64"/>
      </patternFill>
    </fill>
    <fill>
      <patternFill patternType="solid">
        <fgColor rgb="FFD9D7B5"/>
        <bgColor indexed="64"/>
      </patternFill>
    </fill>
    <fill>
      <patternFill patternType="solid">
        <fgColor rgb="FFEFD6A3"/>
        <bgColor indexed="64"/>
      </patternFill>
    </fill>
    <fill>
      <patternFill patternType="solid">
        <fgColor theme="3" tint="0.59999389629810485"/>
        <bgColor indexed="64"/>
      </patternFill>
    </fill>
    <fill>
      <patternFill patternType="solid">
        <fgColor theme="4"/>
        <bgColor indexed="64"/>
      </patternFill>
    </fill>
    <fill>
      <patternFill patternType="solid">
        <fgColor rgb="FFE48312"/>
        <bgColor indexed="64"/>
      </patternFill>
    </fill>
    <fill>
      <patternFill patternType="solid">
        <fgColor rgb="FFC0C9B6"/>
        <bgColor indexed="64"/>
      </patternFill>
    </fill>
    <fill>
      <patternFill patternType="solid">
        <fgColor rgb="FF40749B"/>
        <bgColor indexed="64"/>
      </patternFill>
    </fill>
    <fill>
      <patternFill patternType="solid">
        <fgColor rgb="FFACC8DD"/>
        <bgColor indexed="64"/>
      </patternFill>
    </fill>
    <fill>
      <patternFill patternType="solid">
        <fgColor rgb="FFA8A456"/>
        <bgColor indexed="64"/>
      </patternFill>
    </fill>
    <fill>
      <patternFill patternType="solid">
        <fgColor theme="0" tint="-0.14999847407452621"/>
        <bgColor indexed="64"/>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thin">
        <color theme="2" tint="-0.24994659260841701"/>
      </right>
      <top/>
      <bottom/>
      <diagonal/>
    </border>
    <border>
      <left/>
      <right/>
      <top style="thin">
        <color theme="0" tint="-0.34998626667073579"/>
      </top>
      <bottom style="thin">
        <color theme="0" tint="-0.34998626667073579"/>
      </bottom>
      <diagonal/>
    </border>
    <border>
      <left/>
      <right style="thin">
        <color theme="2" tint="-0.24994659260841701"/>
      </right>
      <top/>
      <bottom style="thin">
        <color theme="0"/>
      </bottom>
      <diagonal/>
    </border>
    <border>
      <left/>
      <right/>
      <top/>
      <bottom style="thin">
        <color theme="0" tint="-0.34998626667073579"/>
      </bottom>
      <diagonal/>
    </border>
    <border>
      <left/>
      <right style="thin">
        <color theme="2" tint="-0.24994659260841701"/>
      </right>
      <top style="thin">
        <color theme="0"/>
      </top>
      <bottom style="thin">
        <color theme="0"/>
      </bottom>
      <diagonal/>
    </border>
    <border>
      <left/>
      <right/>
      <top/>
      <bottom style="thin">
        <color theme="0"/>
      </bottom>
      <diagonal/>
    </border>
    <border>
      <left/>
      <right/>
      <top style="thin">
        <color theme="0"/>
      </top>
      <bottom style="thin">
        <color theme="0"/>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18">
    <xf numFmtId="0" fontId="0" fillId="0" borderId="0" xfId="0"/>
    <xf numFmtId="0" fontId="0" fillId="0" borderId="0" xfId="0" applyBorder="1"/>
    <xf numFmtId="0" fontId="0" fillId="2" borderId="0" xfId="0" applyFill="1" applyBorder="1" applyAlignment="1">
      <alignment horizontal="center"/>
    </xf>
    <xf numFmtId="0" fontId="0" fillId="3" borderId="0" xfId="0" applyFill="1"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4" xfId="0" applyBorder="1"/>
    <xf numFmtId="0" fontId="0" fillId="0" borderId="11" xfId="0" applyBorder="1"/>
    <xf numFmtId="0" fontId="0" fillId="3" borderId="0" xfId="0" applyFill="1" applyBorder="1"/>
    <xf numFmtId="0" fontId="0" fillId="4" borderId="0" xfId="0" applyFill="1" applyBorder="1"/>
    <xf numFmtId="0" fontId="6" fillId="5" borderId="0" xfId="0" applyFont="1" applyFill="1" applyBorder="1" applyAlignment="1">
      <alignment horizontal="left" vertical="center" wrapText="1"/>
    </xf>
    <xf numFmtId="0" fontId="10" fillId="2" borderId="0" xfId="0" applyFont="1" applyFill="1" applyBorder="1"/>
    <xf numFmtId="0" fontId="8" fillId="0" borderId="0" xfId="0" applyFont="1" applyBorder="1" applyAlignment="1">
      <alignment horizontal="left" vertical="center" indent="2"/>
    </xf>
    <xf numFmtId="0" fontId="10" fillId="2" borderId="0" xfId="0" applyFont="1" applyFill="1" applyBorder="1" applyAlignment="1">
      <alignment horizontal="left" vertical="center"/>
    </xf>
    <xf numFmtId="0" fontId="11" fillId="0" borderId="0" xfId="0" applyFont="1" applyBorder="1"/>
    <xf numFmtId="0" fontId="8" fillId="6" borderId="0" xfId="0" applyFont="1" applyFill="1" applyBorder="1"/>
    <xf numFmtId="0" fontId="9" fillId="6" borderId="0" xfId="0" applyFont="1" applyFill="1" applyBorder="1" applyAlignment="1">
      <alignment horizontal="center" vertical="center" wrapText="1"/>
    </xf>
    <xf numFmtId="0" fontId="9" fillId="4" borderId="0" xfId="0" applyFont="1" applyFill="1" applyBorder="1" applyAlignment="1">
      <alignment horizontal="left" vertical="center"/>
    </xf>
    <xf numFmtId="0" fontId="2" fillId="0" borderId="12" xfId="0" applyFont="1" applyFill="1" applyBorder="1" applyAlignment="1">
      <alignment horizontal="center" vertical="center"/>
    </xf>
    <xf numFmtId="0" fontId="0" fillId="0" borderId="12" xfId="0" applyFill="1" applyBorder="1" applyAlignment="1">
      <alignment horizontal="center"/>
    </xf>
    <xf numFmtId="166" fontId="0" fillId="0" borderId="12" xfId="1" applyNumberFormat="1" applyFont="1" applyFill="1" applyBorder="1" applyAlignment="1">
      <alignment horizontal="center"/>
    </xf>
    <xf numFmtId="167" fontId="7" fillId="5" borderId="0" xfId="0" applyNumberFormat="1" applyFont="1" applyFill="1" applyBorder="1" applyAlignment="1">
      <alignment horizontal="left" vertical="center" wrapText="1"/>
    </xf>
    <xf numFmtId="0" fontId="6" fillId="5" borderId="0" xfId="0" applyFont="1" applyFill="1" applyBorder="1" applyAlignment="1">
      <alignment horizontal="center" vertical="center" wrapText="1"/>
    </xf>
    <xf numFmtId="166" fontId="4" fillId="0" borderId="12" xfId="1" applyNumberFormat="1" applyFont="1" applyFill="1" applyBorder="1" applyAlignment="1">
      <alignment horizontal="center" vertical="center"/>
    </xf>
    <xf numFmtId="0" fontId="5" fillId="0" borderId="12" xfId="0" applyFont="1" applyFill="1" applyBorder="1" applyAlignment="1">
      <alignment horizontal="center"/>
    </xf>
    <xf numFmtId="165" fontId="0" fillId="0" borderId="1" xfId="1" applyNumberFormat="1" applyFont="1" applyBorder="1" applyAlignment="1">
      <alignment horizontal="center"/>
    </xf>
    <xf numFmtId="165" fontId="0" fillId="0" borderId="3" xfId="1" applyNumberFormat="1" applyFont="1" applyBorder="1" applyAlignment="1">
      <alignment horizontal="center"/>
    </xf>
    <xf numFmtId="166" fontId="0" fillId="0" borderId="1" xfId="1" applyNumberFormat="1" applyFont="1" applyBorder="1" applyAlignment="1">
      <alignment horizontal="center"/>
    </xf>
    <xf numFmtId="166" fontId="0" fillId="0" borderId="3" xfId="1" applyNumberFormat="1" applyFont="1" applyBorder="1" applyAlignment="1">
      <alignment horizontal="center"/>
    </xf>
    <xf numFmtId="0" fontId="8" fillId="0" borderId="0" xfId="0" applyFont="1" applyBorder="1" applyAlignment="1">
      <alignment horizontal="left" vertical="center" wrapText="1" indent="2"/>
    </xf>
    <xf numFmtId="0" fontId="12" fillId="0" borderId="0" xfId="0" applyFont="1" applyBorder="1" applyAlignment="1">
      <alignment horizontal="left" vertical="center" indent="2"/>
    </xf>
    <xf numFmtId="166" fontId="3" fillId="0" borderId="0" xfId="1" applyNumberFormat="1" applyFont="1" applyBorder="1" applyAlignment="1">
      <alignment horizontal="center"/>
    </xf>
    <xf numFmtId="166" fontId="0" fillId="0" borderId="13" xfId="1" applyNumberFormat="1" applyFont="1" applyBorder="1" applyAlignment="1">
      <alignment horizontal="center"/>
    </xf>
    <xf numFmtId="0" fontId="12" fillId="0" borderId="0" xfId="0" applyFont="1" applyBorder="1" applyAlignment="1">
      <alignment horizontal="left" vertical="center" indent="1"/>
    </xf>
    <xf numFmtId="165" fontId="3" fillId="0" borderId="0" xfId="1" applyNumberFormat="1" applyFont="1" applyBorder="1" applyAlignment="1">
      <alignment horizontal="center"/>
    </xf>
    <xf numFmtId="165" fontId="0" fillId="2" borderId="0" xfId="1" applyNumberFormat="1" applyFont="1" applyFill="1" applyBorder="1" applyAlignment="1">
      <alignment horizontal="center"/>
    </xf>
    <xf numFmtId="165" fontId="0" fillId="0" borderId="4" xfId="1" applyNumberFormat="1" applyFont="1" applyFill="1" applyBorder="1" applyAlignment="1">
      <alignment horizontal="center"/>
    </xf>
    <xf numFmtId="165" fontId="0" fillId="0" borderId="2" xfId="1" applyNumberFormat="1" applyFont="1" applyBorder="1" applyAlignment="1">
      <alignment horizontal="center"/>
    </xf>
    <xf numFmtId="165" fontId="0" fillId="0" borderId="13" xfId="1" applyNumberFormat="1" applyFont="1" applyBorder="1" applyAlignment="1">
      <alignment horizontal="center"/>
    </xf>
    <xf numFmtId="166" fontId="0" fillId="2" borderId="0" xfId="1" applyNumberFormat="1" applyFont="1" applyFill="1" applyBorder="1" applyAlignment="1">
      <alignment horizontal="center"/>
    </xf>
    <xf numFmtId="166" fontId="0" fillId="0" borderId="4" xfId="1" applyNumberFormat="1" applyFont="1" applyFill="1" applyBorder="1" applyAlignment="1">
      <alignment horizontal="center"/>
    </xf>
    <xf numFmtId="166" fontId="0" fillId="0" borderId="2" xfId="1" applyNumberFormat="1" applyFont="1" applyBorder="1" applyAlignment="1">
      <alignment horizontal="center"/>
    </xf>
    <xf numFmtId="17" fontId="13" fillId="5" borderId="0" xfId="0" applyNumberFormat="1" applyFont="1" applyFill="1" applyBorder="1" applyAlignment="1">
      <alignment horizontal="left"/>
    </xf>
    <xf numFmtId="166" fontId="0" fillId="0" borderId="4" xfId="1" applyNumberFormat="1" applyFont="1" applyBorder="1" applyAlignment="1">
      <alignment horizontal="center"/>
    </xf>
    <xf numFmtId="165" fontId="1" fillId="0" borderId="4" xfId="1" applyNumberFormat="1" applyFont="1" applyBorder="1" applyAlignment="1">
      <alignment horizontal="center"/>
    </xf>
    <xf numFmtId="165" fontId="3" fillId="0" borderId="4" xfId="1" applyNumberFormat="1" applyFont="1" applyBorder="1" applyAlignment="1">
      <alignment horizontal="center"/>
    </xf>
    <xf numFmtId="166" fontId="3" fillId="4" borderId="0" xfId="1" applyNumberFormat="1" applyFont="1" applyFill="1" applyBorder="1" applyAlignment="1">
      <alignment horizontal="center"/>
    </xf>
    <xf numFmtId="0" fontId="14" fillId="0" borderId="12" xfId="0" applyFont="1" applyFill="1" applyBorder="1" applyAlignment="1">
      <alignment horizontal="center" vertical="center" wrapText="1"/>
    </xf>
    <xf numFmtId="0" fontId="14" fillId="0" borderId="12" xfId="0" applyFont="1" applyFill="1" applyBorder="1" applyAlignment="1">
      <alignment horizontal="center" vertical="center"/>
    </xf>
    <xf numFmtId="0" fontId="15" fillId="0" borderId="12" xfId="0" applyFont="1" applyFill="1" applyBorder="1" applyAlignment="1">
      <alignment horizontal="left" vertical="center"/>
    </xf>
    <xf numFmtId="0" fontId="15" fillId="0" borderId="12" xfId="0" applyFont="1" applyFill="1" applyBorder="1" applyAlignment="1">
      <alignment horizontal="left" vertical="center" wrapText="1"/>
    </xf>
    <xf numFmtId="0" fontId="13" fillId="5" borderId="0" xfId="0" applyFont="1" applyFill="1" applyBorder="1" applyAlignment="1">
      <alignment horizontal="left" vertical="center" wrapText="1"/>
    </xf>
    <xf numFmtId="165" fontId="3" fillId="4" borderId="0" xfId="1" applyNumberFormat="1" applyFont="1" applyFill="1" applyBorder="1" applyAlignment="1">
      <alignment horizont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19" fillId="0" borderId="12" xfId="0" applyFont="1" applyFill="1" applyBorder="1" applyAlignment="1">
      <alignment horizontal="center"/>
    </xf>
    <xf numFmtId="166" fontId="19" fillId="0" borderId="12" xfId="1" applyNumberFormat="1" applyFont="1" applyFill="1" applyBorder="1" applyAlignment="1">
      <alignment horizontal="center"/>
    </xf>
    <xf numFmtId="0" fontId="17" fillId="0" borderId="12" xfId="0" applyFont="1" applyFill="1" applyBorder="1" applyAlignment="1">
      <alignment horizontal="left" vertical="center"/>
    </xf>
    <xf numFmtId="0" fontId="17" fillId="0" borderId="0" xfId="0" applyFont="1" applyFill="1" applyBorder="1" applyAlignment="1">
      <alignment horizontal="left" vertical="center"/>
    </xf>
    <xf numFmtId="0" fontId="19" fillId="0" borderId="0" xfId="0" applyFont="1" applyFill="1" applyBorder="1" applyAlignment="1">
      <alignment horizontal="center"/>
    </xf>
    <xf numFmtId="0" fontId="16" fillId="4" borderId="0" xfId="0" applyFont="1" applyFill="1" applyBorder="1"/>
    <xf numFmtId="0" fontId="12" fillId="3" borderId="0" xfId="0" applyFont="1" applyFill="1" applyBorder="1" applyAlignment="1">
      <alignment horizontal="center"/>
    </xf>
    <xf numFmtId="166" fontId="0" fillId="3" borderId="0" xfId="0" applyNumberFormat="1" applyFill="1" applyBorder="1" applyAlignment="1">
      <alignment horizontal="center"/>
    </xf>
    <xf numFmtId="0" fontId="12" fillId="3" borderId="4" xfId="0" applyFont="1" applyFill="1" applyBorder="1" applyAlignment="1">
      <alignment horizontal="center"/>
    </xf>
    <xf numFmtId="0" fontId="3" fillId="3" borderId="4" xfId="0" applyFont="1" applyFill="1" applyBorder="1" applyAlignment="1">
      <alignment horizontal="center"/>
    </xf>
    <xf numFmtId="0" fontId="0" fillId="3" borderId="4" xfId="0" applyFill="1" applyBorder="1" applyAlignment="1">
      <alignment horizontal="center"/>
    </xf>
    <xf numFmtId="166" fontId="0" fillId="3" borderId="4" xfId="0" applyNumberFormat="1" applyFill="1" applyBorder="1" applyAlignment="1">
      <alignment horizontal="center"/>
    </xf>
    <xf numFmtId="0" fontId="8" fillId="3" borderId="0" xfId="0" applyFont="1" applyFill="1" applyBorder="1" applyAlignment="1">
      <alignment horizontal="center"/>
    </xf>
    <xf numFmtId="0" fontId="0" fillId="3" borderId="0" xfId="0" applyFill="1"/>
    <xf numFmtId="15" fontId="7" fillId="5" borderId="0" xfId="0" applyNumberFormat="1" applyFont="1" applyFill="1" applyBorder="1" applyAlignment="1">
      <alignment horizontal="left" vertical="center" wrapText="1"/>
    </xf>
    <xf numFmtId="0" fontId="20" fillId="3" borderId="0" xfId="0" applyFont="1" applyFill="1"/>
    <xf numFmtId="0" fontId="3" fillId="3" borderId="12" xfId="0" applyFont="1" applyFill="1" applyBorder="1"/>
    <xf numFmtId="0" fontId="0" fillId="3" borderId="12" xfId="0" applyFill="1" applyBorder="1"/>
    <xf numFmtId="166" fontId="0" fillId="3" borderId="12" xfId="1" applyNumberFormat="1" applyFont="1" applyFill="1" applyBorder="1"/>
    <xf numFmtId="0" fontId="0" fillId="3" borderId="12" xfId="0" applyFill="1" applyBorder="1" applyAlignment="1">
      <alignment wrapText="1"/>
    </xf>
    <xf numFmtId="164" fontId="0" fillId="3" borderId="12" xfId="1" applyFont="1" applyFill="1" applyBorder="1"/>
    <xf numFmtId="166" fontId="0" fillId="3" borderId="12" xfId="0" applyNumberFormat="1" applyFill="1" applyBorder="1"/>
    <xf numFmtId="164" fontId="0" fillId="3" borderId="12" xfId="1" applyNumberFormat="1" applyFont="1" applyFill="1" applyBorder="1"/>
    <xf numFmtId="0" fontId="3" fillId="3" borderId="12" xfId="0" applyFont="1" applyFill="1" applyBorder="1" applyAlignment="1">
      <alignment wrapText="1"/>
    </xf>
    <xf numFmtId="166" fontId="0" fillId="0" borderId="0" xfId="1" applyNumberFormat="1" applyFont="1"/>
    <xf numFmtId="0" fontId="3" fillId="3" borderId="0" xfId="0" applyFont="1" applyFill="1" applyBorder="1"/>
    <xf numFmtId="166" fontId="0" fillId="3" borderId="0" xfId="1" applyNumberFormat="1" applyFont="1" applyFill="1" applyBorder="1"/>
    <xf numFmtId="0" fontId="0" fillId="3" borderId="0" xfId="0" applyFill="1" applyBorder="1" applyAlignment="1">
      <alignment wrapText="1"/>
    </xf>
    <xf numFmtId="0" fontId="20" fillId="3" borderId="0" xfId="0" applyFont="1" applyFill="1" applyBorder="1"/>
    <xf numFmtId="0" fontId="0" fillId="3" borderId="0" xfId="0" applyFill="1" applyBorder="1" applyAlignment="1">
      <alignment vertical="center"/>
    </xf>
    <xf numFmtId="0" fontId="0" fillId="9" borderId="0" xfId="0" applyFill="1" applyBorder="1" applyAlignment="1">
      <alignment horizontal="center" vertical="center"/>
    </xf>
    <xf numFmtId="166" fontId="3" fillId="3" borderId="4" xfId="1" applyNumberFormat="1" applyFont="1" applyFill="1" applyBorder="1" applyAlignment="1">
      <alignment horizontal="center"/>
    </xf>
    <xf numFmtId="0" fontId="0" fillId="3" borderId="0" xfId="0" applyFill="1" applyBorder="1" applyAlignment="1">
      <alignment vertical="center" wrapText="1"/>
    </xf>
    <xf numFmtId="166" fontId="0" fillId="3" borderId="0" xfId="0" applyNumberFormat="1" applyFill="1"/>
    <xf numFmtId="9" fontId="0" fillId="3" borderId="0" xfId="2" applyFont="1" applyFill="1"/>
    <xf numFmtId="0" fontId="0" fillId="14" borderId="0" xfId="0" applyFill="1" applyBorder="1" applyAlignment="1">
      <alignment horizontal="center" vertical="center"/>
    </xf>
    <xf numFmtId="0" fontId="0" fillId="3" borderId="1" xfId="0" applyFill="1" applyBorder="1" applyAlignment="1">
      <alignment wrapText="1"/>
    </xf>
    <xf numFmtId="2" fontId="0" fillId="3" borderId="1" xfId="1" applyNumberFormat="1" applyFont="1" applyFill="1" applyBorder="1" applyAlignment="1">
      <alignment horizontal="center"/>
    </xf>
    <xf numFmtId="0" fontId="3" fillId="3" borderId="19" xfId="0" applyFont="1" applyFill="1" applyBorder="1" applyAlignment="1">
      <alignment vertical="center"/>
    </xf>
    <xf numFmtId="0" fontId="3" fillId="3" borderId="19" xfId="0" applyFont="1" applyFill="1" applyBorder="1" applyAlignment="1">
      <alignment horizontal="center" vertical="center" wrapText="1"/>
    </xf>
    <xf numFmtId="168" fontId="0" fillId="0" borderId="12" xfId="1" applyNumberFormat="1" applyFont="1" applyFill="1" applyBorder="1" applyAlignment="1">
      <alignment horizontal="center" vertical="center"/>
    </xf>
    <xf numFmtId="9" fontId="0" fillId="0" borderId="0" xfId="2" applyFont="1"/>
    <xf numFmtId="0" fontId="21" fillId="16" borderId="0" xfId="0" applyFont="1" applyFill="1" applyBorder="1"/>
    <xf numFmtId="0" fontId="22" fillId="16" borderId="0" xfId="0" applyFont="1" applyFill="1" applyBorder="1" applyAlignment="1">
      <alignment horizontal="center"/>
    </xf>
    <xf numFmtId="0" fontId="10" fillId="16" borderId="0" xfId="0" applyFont="1" applyFill="1" applyBorder="1" applyAlignment="1">
      <alignment horizontal="left" vertical="center"/>
    </xf>
    <xf numFmtId="166" fontId="0" fillId="16" borderId="0" xfId="1" applyNumberFormat="1" applyFont="1" applyFill="1" applyBorder="1" applyAlignment="1">
      <alignment horizontal="center"/>
    </xf>
    <xf numFmtId="165" fontId="0" fillId="16" borderId="0" xfId="1" applyNumberFormat="1" applyFont="1" applyFill="1" applyBorder="1" applyAlignment="1">
      <alignment horizontal="center"/>
    </xf>
    <xf numFmtId="0" fontId="0" fillId="18" borderId="0" xfId="0" applyFill="1"/>
    <xf numFmtId="0" fontId="0" fillId="17" borderId="0" xfId="0" applyFill="1"/>
    <xf numFmtId="0" fontId="0" fillId="15" borderId="0" xfId="0" applyFill="1"/>
    <xf numFmtId="0" fontId="0" fillId="19" borderId="0" xfId="0" applyFill="1"/>
    <xf numFmtId="0" fontId="0" fillId="20" borderId="0" xfId="0" applyFill="1"/>
    <xf numFmtId="0" fontId="0" fillId="16"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applyBorder="1"/>
    <xf numFmtId="0" fontId="28" fillId="16" borderId="0" xfId="0" applyFont="1" applyFill="1" applyBorder="1"/>
    <xf numFmtId="166" fontId="29" fillId="0" borderId="0" xfId="1" applyNumberFormat="1" applyFont="1" applyBorder="1" applyAlignment="1">
      <alignment horizontal="center"/>
    </xf>
    <xf numFmtId="166" fontId="29" fillId="13" borderId="22" xfId="1" applyNumberFormat="1" applyFont="1" applyFill="1" applyBorder="1" applyAlignment="1">
      <alignment horizontal="center"/>
    </xf>
    <xf numFmtId="166" fontId="29" fillId="0" borderId="21" xfId="1" applyNumberFormat="1" applyFont="1" applyBorder="1" applyAlignment="1">
      <alignment horizontal="center"/>
    </xf>
    <xf numFmtId="166" fontId="28" fillId="13" borderId="20" xfId="1" applyNumberFormat="1" applyFont="1" applyFill="1" applyBorder="1" applyAlignment="1">
      <alignment horizontal="center"/>
    </xf>
    <xf numFmtId="166" fontId="28" fillId="0" borderId="0" xfId="1" applyNumberFormat="1" applyFont="1" applyBorder="1" applyAlignment="1">
      <alignment horizontal="center"/>
    </xf>
    <xf numFmtId="0" fontId="28" fillId="16" borderId="0" xfId="0" applyFont="1" applyFill="1" applyBorder="1" applyAlignment="1">
      <alignment horizontal="left" vertical="center"/>
    </xf>
    <xf numFmtId="166" fontId="29" fillId="0" borderId="23" xfId="1" applyNumberFormat="1" applyFont="1" applyBorder="1" applyAlignment="1">
      <alignment horizontal="center"/>
    </xf>
    <xf numFmtId="166" fontId="29" fillId="16" borderId="0" xfId="1" applyNumberFormat="1" applyFont="1" applyFill="1" applyBorder="1" applyAlignment="1">
      <alignment horizontal="center"/>
    </xf>
    <xf numFmtId="165" fontId="29" fillId="16" borderId="0" xfId="1" applyNumberFormat="1" applyFont="1" applyFill="1" applyBorder="1" applyAlignment="1">
      <alignment horizontal="center"/>
    </xf>
    <xf numFmtId="0" fontId="28" fillId="0" borderId="0" xfId="0" applyFont="1" applyBorder="1" applyAlignment="1">
      <alignment horizontal="left" vertical="center" indent="1"/>
    </xf>
    <xf numFmtId="166" fontId="29" fillId="13" borderId="20" xfId="1" applyNumberFormat="1" applyFont="1" applyFill="1" applyBorder="1" applyAlignment="1">
      <alignment horizontal="center"/>
    </xf>
    <xf numFmtId="165" fontId="29" fillId="13" borderId="20" xfId="1" applyNumberFormat="1" applyFont="1" applyFill="1" applyBorder="1" applyAlignment="1">
      <alignment horizontal="center"/>
    </xf>
    <xf numFmtId="166" fontId="29" fillId="13" borderId="24" xfId="1" applyNumberFormat="1" applyFont="1" applyFill="1" applyBorder="1" applyAlignment="1">
      <alignment horizontal="center"/>
    </xf>
    <xf numFmtId="165" fontId="29" fillId="13" borderId="24" xfId="1" applyNumberFormat="1" applyFont="1" applyFill="1" applyBorder="1" applyAlignment="1">
      <alignment horizontal="center"/>
    </xf>
    <xf numFmtId="166" fontId="28" fillId="16" borderId="0" xfId="1" applyNumberFormat="1" applyFont="1" applyFill="1" applyBorder="1" applyAlignment="1">
      <alignment horizontal="center"/>
    </xf>
    <xf numFmtId="165" fontId="28" fillId="16" borderId="0" xfId="1" applyNumberFormat="1" applyFont="1" applyFill="1" applyBorder="1" applyAlignment="1">
      <alignment horizontal="center"/>
    </xf>
    <xf numFmtId="0" fontId="26" fillId="5" borderId="0" xfId="0" applyFont="1" applyFill="1" applyBorder="1" applyAlignment="1">
      <alignment horizontal="left" vertical="center" wrapText="1"/>
    </xf>
    <xf numFmtId="17" fontId="26" fillId="5" borderId="0" xfId="0" applyNumberFormat="1" applyFont="1" applyFill="1" applyBorder="1" applyAlignment="1">
      <alignment horizontal="left"/>
    </xf>
    <xf numFmtId="0" fontId="30" fillId="0" borderId="0" xfId="0" applyFont="1" applyBorder="1"/>
    <xf numFmtId="0" fontId="28" fillId="5" borderId="0" xfId="0" applyFont="1" applyFill="1" applyBorder="1" applyAlignment="1">
      <alignment horizontal="left" vertical="center" wrapText="1"/>
    </xf>
    <xf numFmtId="0" fontId="28" fillId="5" borderId="0" xfId="0" applyFont="1" applyFill="1" applyBorder="1" applyAlignment="1">
      <alignment horizontal="center" vertical="center" wrapText="1"/>
    </xf>
    <xf numFmtId="15" fontId="29" fillId="5" borderId="0" xfId="0" applyNumberFormat="1" applyFont="1" applyFill="1" applyBorder="1" applyAlignment="1">
      <alignment horizontal="left" vertical="center" wrapText="1"/>
    </xf>
    <xf numFmtId="0" fontId="32" fillId="0" borderId="0" xfId="0" applyFont="1" applyBorder="1"/>
    <xf numFmtId="0" fontId="0" fillId="0" borderId="0" xfId="0" applyFill="1"/>
    <xf numFmtId="0" fontId="0" fillId="0" borderId="0" xfId="0" applyFill="1" applyBorder="1"/>
    <xf numFmtId="165" fontId="29" fillId="0" borderId="0" xfId="1" applyNumberFormat="1" applyFont="1" applyBorder="1" applyAlignment="1">
      <alignment horizontal="center"/>
    </xf>
    <xf numFmtId="165" fontId="29" fillId="0" borderId="21" xfId="1" applyNumberFormat="1" applyFont="1" applyBorder="1" applyAlignment="1">
      <alignment horizontal="center"/>
    </xf>
    <xf numFmtId="165" fontId="28" fillId="0" borderId="0" xfId="1" applyNumberFormat="1" applyFont="1" applyBorder="1" applyAlignment="1">
      <alignment horizontal="center"/>
    </xf>
    <xf numFmtId="165" fontId="29" fillId="0" borderId="23" xfId="1" applyNumberFormat="1" applyFont="1" applyBorder="1" applyAlignment="1">
      <alignment horizontal="center"/>
    </xf>
    <xf numFmtId="164" fontId="0" fillId="0" borderId="0" xfId="1" applyFont="1" applyBorder="1"/>
    <xf numFmtId="164" fontId="0" fillId="13" borderId="1" xfId="1" applyFont="1" applyFill="1" applyBorder="1"/>
    <xf numFmtId="165" fontId="28" fillId="13" borderId="0" xfId="1" applyNumberFormat="1" applyFont="1" applyFill="1" applyBorder="1" applyAlignment="1">
      <alignment horizontal="center"/>
    </xf>
    <xf numFmtId="0" fontId="0" fillId="5" borderId="0" xfId="0" applyFill="1" applyBorder="1"/>
    <xf numFmtId="0" fontId="20" fillId="5" borderId="0" xfId="0" applyFont="1" applyFill="1" applyBorder="1"/>
    <xf numFmtId="165" fontId="29" fillId="13" borderId="25" xfId="1" applyNumberFormat="1" applyFont="1" applyFill="1" applyBorder="1" applyAlignment="1">
      <alignment horizontal="center"/>
    </xf>
    <xf numFmtId="0" fontId="23" fillId="21" borderId="0" xfId="0" applyFont="1" applyFill="1" applyBorder="1"/>
    <xf numFmtId="0" fontId="27" fillId="21" borderId="0" xfId="0" applyFont="1" applyFill="1" applyBorder="1" applyAlignment="1">
      <alignment horizontal="center" vertical="center" wrapText="1"/>
    </xf>
    <xf numFmtId="0" fontId="27" fillId="21" borderId="0" xfId="0" applyFont="1" applyFill="1" applyBorder="1" applyAlignment="1">
      <alignment horizontal="left" vertical="center"/>
    </xf>
    <xf numFmtId="166" fontId="27" fillId="21" borderId="0" xfId="1" applyNumberFormat="1" applyFont="1" applyFill="1" applyBorder="1" applyAlignment="1">
      <alignment horizontal="center" vertical="center"/>
    </xf>
    <xf numFmtId="165" fontId="27" fillId="21" borderId="0" xfId="1" applyNumberFormat="1" applyFont="1" applyFill="1" applyBorder="1" applyAlignment="1">
      <alignment horizontal="center" vertical="center"/>
    </xf>
    <xf numFmtId="0" fontId="31" fillId="21" borderId="0" xfId="0" applyFont="1" applyFill="1" applyBorder="1"/>
    <xf numFmtId="0" fontId="22" fillId="21" borderId="0" xfId="0" applyFont="1" applyFill="1" applyBorder="1"/>
    <xf numFmtId="0" fontId="26" fillId="13" borderId="0" xfId="0" applyFont="1" applyFill="1" applyBorder="1" applyAlignment="1">
      <alignment horizontal="left" vertical="center" wrapText="1"/>
    </xf>
    <xf numFmtId="17" fontId="25" fillId="13" borderId="0" xfId="0" applyNumberFormat="1" applyFont="1" applyFill="1" applyBorder="1" applyAlignment="1">
      <alignment horizontal="left"/>
    </xf>
    <xf numFmtId="0" fontId="15" fillId="13" borderId="0" xfId="0" applyFont="1" applyFill="1" applyBorder="1" applyAlignment="1">
      <alignment horizontal="left" vertical="center" wrapText="1"/>
    </xf>
    <xf numFmtId="168" fontId="0" fillId="13" borderId="0" xfId="1" applyNumberFormat="1" applyFont="1" applyFill="1" applyBorder="1" applyAlignment="1">
      <alignment horizontal="center" vertical="center"/>
    </xf>
    <xf numFmtId="0" fontId="0" fillId="13" borderId="0" xfId="0" applyFill="1" applyBorder="1"/>
    <xf numFmtId="0" fontId="35" fillId="0" borderId="0" xfId="0" applyFont="1" applyBorder="1"/>
    <xf numFmtId="0" fontId="24" fillId="0" borderId="0" xfId="0" applyFont="1" applyFill="1" applyBorder="1" applyAlignment="1">
      <alignment horizontal="left" vertical="top" wrapText="1"/>
    </xf>
    <xf numFmtId="0" fontId="29" fillId="0" borderId="0" xfId="0" applyFont="1" applyFill="1" applyBorder="1" applyAlignment="1">
      <alignment horizontal="left" vertical="center" wrapText="1"/>
    </xf>
    <xf numFmtId="0" fontId="33" fillId="0" borderId="0" xfId="0" applyFont="1" applyFill="1" applyBorder="1" applyAlignment="1">
      <alignment horizontal="center" vertical="center"/>
    </xf>
    <xf numFmtId="164" fontId="33" fillId="0" borderId="0" xfId="1" applyFont="1" applyFill="1" applyBorder="1" applyAlignment="1">
      <alignment horizontal="center" vertical="center"/>
    </xf>
    <xf numFmtId="168" fontId="24" fillId="13" borderId="0" xfId="1" applyNumberFormat="1" applyFont="1" applyFill="1" applyBorder="1" applyAlignment="1">
      <alignment horizontal="center" vertical="center"/>
    </xf>
    <xf numFmtId="17" fontId="29" fillId="5" borderId="0" xfId="0" applyNumberFormat="1" applyFont="1" applyFill="1" applyBorder="1" applyAlignment="1">
      <alignment horizontal="left" vertical="center" wrapText="1"/>
    </xf>
    <xf numFmtId="0" fontId="24" fillId="0" borderId="0" xfId="0" applyFont="1" applyFill="1" applyBorder="1" applyAlignment="1">
      <alignment horizontal="justify" vertical="top" wrapText="1"/>
    </xf>
    <xf numFmtId="0" fontId="28" fillId="0" borderId="0" xfId="0" applyFont="1" applyFill="1" applyBorder="1" applyAlignment="1">
      <alignment horizontal="center" vertical="center" wrapText="1"/>
    </xf>
    <xf numFmtId="0" fontId="0" fillId="13" borderId="0" xfId="0" applyFill="1" applyBorder="1" applyAlignment="1">
      <alignment horizontal="center"/>
    </xf>
    <xf numFmtId="165" fontId="29" fillId="13" borderId="0" xfId="1" applyNumberFormat="1" applyFont="1" applyFill="1" applyBorder="1" applyAlignment="1">
      <alignment horizontal="center"/>
    </xf>
    <xf numFmtId="165" fontId="29" fillId="13" borderId="26" xfId="1" applyNumberFormat="1" applyFont="1" applyFill="1" applyBorder="1" applyAlignment="1">
      <alignment horizontal="center"/>
    </xf>
    <xf numFmtId="0" fontId="34" fillId="0" borderId="0" xfId="0" applyFont="1" applyBorder="1" applyAlignment="1">
      <alignment wrapText="1"/>
    </xf>
    <xf numFmtId="0" fontId="36" fillId="0" borderId="0" xfId="0" applyFont="1" applyFill="1" applyBorder="1"/>
    <xf numFmtId="0" fontId="0" fillId="5" borderId="0" xfId="0" applyFill="1" applyBorder="1" applyAlignment="1">
      <alignment horizontal="right" vertical="center"/>
    </xf>
    <xf numFmtId="0" fontId="0" fillId="0" borderId="0" xfId="0" applyBorder="1" applyAlignment="1">
      <alignment horizontal="right" vertical="center"/>
    </xf>
    <xf numFmtId="0" fontId="0" fillId="5" borderId="0" xfId="0" applyFill="1" applyBorder="1" applyAlignment="1">
      <alignment horizontal="center" vertical="center"/>
    </xf>
    <xf numFmtId="0" fontId="0" fillId="0" borderId="0" xfId="0" applyBorder="1" applyAlignment="1">
      <alignment horizontal="center" vertical="center"/>
    </xf>
    <xf numFmtId="9" fontId="33" fillId="0" borderId="0" xfId="2" applyFont="1" applyFill="1" applyBorder="1" applyAlignment="1">
      <alignment horizontal="center" vertical="center"/>
    </xf>
    <xf numFmtId="9" fontId="33" fillId="0" borderId="0" xfId="2" applyFont="1" applyFill="1" applyBorder="1" applyAlignment="1">
      <alignment horizontal="right" vertical="center"/>
    </xf>
    <xf numFmtId="0" fontId="29" fillId="0" borderId="0" xfId="0" applyFont="1" applyBorder="1" applyAlignment="1">
      <alignment horizontal="left" vertical="center"/>
    </xf>
    <xf numFmtId="0" fontId="24" fillId="0" borderId="0" xfId="0" applyFont="1" applyFill="1" applyBorder="1" applyAlignment="1">
      <alignment horizontal="justify" vertical="top" wrapText="1"/>
    </xf>
    <xf numFmtId="0" fontId="28" fillId="0" borderId="0" xfId="0" applyFont="1" applyFill="1" applyBorder="1" applyAlignment="1">
      <alignment horizontal="center" vertical="center" wrapText="1"/>
    </xf>
    <xf numFmtId="0" fontId="28" fillId="0" borderId="0" xfId="0" applyFont="1" applyBorder="1" applyAlignment="1">
      <alignment horizontal="left" vertical="center"/>
    </xf>
    <xf numFmtId="0" fontId="0" fillId="0" borderId="0" xfId="0" applyAlignment="1"/>
    <xf numFmtId="0" fontId="29" fillId="13" borderId="1" xfId="0" applyFont="1" applyFill="1" applyBorder="1" applyAlignment="1">
      <alignment horizontal="left" vertical="center"/>
    </xf>
    <xf numFmtId="0" fontId="0" fillId="0" borderId="1" xfId="0" applyBorder="1" applyAlignment="1"/>
    <xf numFmtId="0" fontId="0" fillId="10" borderId="0" xfId="0" applyFill="1" applyBorder="1" applyAlignment="1">
      <alignment horizontal="center"/>
    </xf>
    <xf numFmtId="0" fontId="0" fillId="14" borderId="0" xfId="0" applyFill="1" applyBorder="1" applyAlignment="1">
      <alignment horizontal="center"/>
    </xf>
    <xf numFmtId="0" fontId="0" fillId="11" borderId="12" xfId="0" applyFill="1" applyBorder="1" applyAlignment="1">
      <alignment horizontal="center"/>
    </xf>
    <xf numFmtId="0" fontId="0" fillId="13" borderId="0" xfId="0" applyFill="1" applyBorder="1" applyAlignment="1">
      <alignment horizontal="center"/>
    </xf>
    <xf numFmtId="0" fontId="0" fillId="8" borderId="0" xfId="0" applyFill="1" applyBorder="1" applyAlignment="1">
      <alignment horizontal="center"/>
    </xf>
    <xf numFmtId="0" fontId="0" fillId="12" borderId="0" xfId="0" applyFill="1" applyBorder="1" applyAlignment="1">
      <alignment horizontal="center"/>
    </xf>
    <xf numFmtId="0" fontId="0" fillId="3" borderId="12" xfId="0" applyFill="1" applyBorder="1" applyAlignment="1">
      <alignment horizontal="left" wrapText="1"/>
    </xf>
    <xf numFmtId="0" fontId="3" fillId="3" borderId="12" xfId="0" applyFont="1" applyFill="1" applyBorder="1" applyAlignment="1">
      <alignment horizontal="center" vertical="center"/>
    </xf>
    <xf numFmtId="0" fontId="3" fillId="3" borderId="12" xfId="0" applyFont="1" applyFill="1" applyBorder="1" applyAlignment="1">
      <alignment horizontal="left" vertical="center"/>
    </xf>
    <xf numFmtId="0" fontId="21" fillId="7" borderId="0" xfId="0" applyFont="1" applyFill="1" applyBorder="1" applyAlignment="1">
      <alignment horizontal="center"/>
    </xf>
    <xf numFmtId="0" fontId="0" fillId="12" borderId="0" xfId="0" applyFill="1" applyBorder="1" applyAlignment="1">
      <alignment horizontal="left" vertical="center" wrapText="1"/>
    </xf>
    <xf numFmtId="0" fontId="0" fillId="4" borderId="0" xfId="0" applyFill="1" applyBorder="1" applyAlignment="1">
      <alignment horizontal="left" vertical="center" wrapText="1"/>
    </xf>
    <xf numFmtId="0" fontId="3" fillId="3" borderId="17"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xf>
    <xf numFmtId="0" fontId="3" fillId="3" borderId="2" xfId="0" applyFont="1" applyFill="1" applyBorder="1" applyAlignment="1">
      <alignment horizontal="center"/>
    </xf>
    <xf numFmtId="0" fontId="3" fillId="3" borderId="18" xfId="0" applyFon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18" fillId="0" borderId="1"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A30000"/>
      <color rgb="FFFF4000"/>
      <color rgb="FF003DAD"/>
      <color rgb="FF40749B"/>
      <color rgb="FFD9D7B5"/>
      <color rgb="FFA8A456"/>
      <color rgb="FFECDFA6"/>
      <color rgb="FFE48312"/>
      <color rgb="FFF8C3BA"/>
      <color rgb="FFEFD6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IN" sz="1200">
                <a:solidFill>
                  <a:schemeClr val="tx1"/>
                </a:solidFill>
                <a:latin typeface="Arial" panose="020B0604020202020204" pitchFamily="34" charset="0"/>
                <a:cs typeface="Arial" panose="020B0604020202020204" pitchFamily="34" charset="0"/>
              </a:rPr>
              <a:t>Scheme Category (in %)</a:t>
            </a:r>
          </a:p>
        </c:rich>
      </c:tx>
      <c:layout>
        <c:manualLayout>
          <c:xMode val="edge"/>
          <c:yMode val="edge"/>
          <c:x val="2.1233918743135297E-2"/>
          <c:y val="0.39899574687729417"/>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6280955496638153"/>
          <c:y val="6.1737146347738851E-2"/>
          <c:w val="0.22355306159636265"/>
          <c:h val="0.93300296098826141"/>
        </c:manualLayout>
      </c:layout>
      <c:pieChart>
        <c:varyColors val="1"/>
        <c:ser>
          <c:idx val="0"/>
          <c:order val="0"/>
          <c:tx>
            <c:strRef>
              <c:f>'Sheet1 (2)'!$R$78:$R$82</c:f>
              <c:strCache>
                <c:ptCount val="5"/>
                <c:pt idx="0">
                  <c:v>Equity Funds</c:v>
                </c:pt>
                <c:pt idx="1">
                  <c:v>Debt Funds</c:v>
                </c:pt>
                <c:pt idx="2">
                  <c:v>Liquid/Money Market Funds </c:v>
                </c:pt>
                <c:pt idx="3">
                  <c:v>Advisor Series</c:v>
                </c:pt>
                <c:pt idx="4">
                  <c:v>Balanced/Hybrid/Asset Allocation</c:v>
                </c:pt>
              </c:strCache>
            </c:strRef>
          </c:tx>
          <c:dPt>
            <c:idx val="0"/>
            <c:bubble3D val="0"/>
            <c:spPr>
              <a:solidFill>
                <a:srgbClr val="A30000"/>
              </a:solidFill>
              <a:ln>
                <a:noFill/>
              </a:ln>
              <a:effectLst/>
            </c:spPr>
          </c:dPt>
          <c:dPt>
            <c:idx val="1"/>
            <c:bubble3D val="0"/>
            <c:spPr>
              <a:solidFill>
                <a:srgbClr val="FF4000"/>
              </a:solidFill>
              <a:ln>
                <a:noFill/>
              </a:ln>
              <a:effectLst/>
            </c:spPr>
          </c:dPt>
          <c:dPt>
            <c:idx val="2"/>
            <c:bubble3D val="0"/>
            <c:spPr>
              <a:solidFill>
                <a:schemeClr val="accent3"/>
              </a:solidFill>
              <a:ln>
                <a:noFill/>
              </a:ln>
              <a:effectLst/>
            </c:spPr>
          </c:dPt>
          <c:dPt>
            <c:idx val="3"/>
            <c:bubble3D val="0"/>
            <c:spPr>
              <a:solidFill>
                <a:schemeClr val="accent6"/>
              </a:solidFill>
              <a:ln>
                <a:noFill/>
              </a:ln>
              <a:effectLst/>
            </c:spPr>
          </c:dPt>
          <c:dPt>
            <c:idx val="4"/>
            <c:bubble3D val="0"/>
            <c:spPr>
              <a:solidFill>
                <a:srgbClr val="003DAD"/>
              </a:solidFill>
              <a:ln>
                <a:noFill/>
              </a:ln>
              <a:effectLst/>
            </c:spPr>
          </c:dPt>
          <c:cat>
            <c:strRef>
              <c:f>'Sheet1 (2)'!$R$78:$R$82</c:f>
              <c:strCache>
                <c:ptCount val="5"/>
                <c:pt idx="0">
                  <c:v>Equity Funds</c:v>
                </c:pt>
                <c:pt idx="1">
                  <c:v>Debt Funds</c:v>
                </c:pt>
                <c:pt idx="2">
                  <c:v>Liquid/Money Market Funds </c:v>
                </c:pt>
                <c:pt idx="3">
                  <c:v>Advisor Series</c:v>
                </c:pt>
                <c:pt idx="4">
                  <c:v>Balanced/Hybrid/Asset Allocation</c:v>
                </c:pt>
              </c:strCache>
            </c:strRef>
          </c:cat>
          <c:val>
            <c:numRef>
              <c:f>Template!$M$24:$M$28</c:f>
              <c:numCache>
                <c:formatCode>_ * #,##0.0_ ;_ * \-#,##0.0_ ;_ * "-"??_ ;_ @_ </c:formatCode>
                <c:ptCount val="5"/>
                <c:pt idx="0">
                  <c:v>39</c:v>
                </c:pt>
                <c:pt idx="1">
                  <c:v>36</c:v>
                </c:pt>
                <c:pt idx="2">
                  <c:v>10</c:v>
                </c:pt>
                <c:pt idx="3">
                  <c:v>10</c:v>
                </c:pt>
                <c:pt idx="4">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302771575671148"/>
          <c:y val="0.19285946230150655"/>
          <c:w val="0.27605029050653829"/>
          <c:h val="0.636210985750542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2"/>
    </a:solidFill>
    <a:ln w="9525" cap="flat" cmpd="sng" algn="ctr">
      <a:solidFill>
        <a:schemeClr val="accent5">
          <a:lumMod val="20000"/>
          <a:lumOff val="80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mn-ea"/>
                <a:cs typeface="+mn-cs"/>
              </a:defRPr>
            </a:pPr>
            <a:r>
              <a:rPr lang="en-IN" sz="1400" b="0" i="0" baseline="0">
                <a:effectLst/>
                <a:latin typeface="Cambria" panose="02040503050406030204" pitchFamily="18" charset="0"/>
              </a:rPr>
              <a:t>Top 5 Industries (% to Portfolio)</a:t>
            </a:r>
            <a:endParaRPr lang="en-IN" sz="1400">
              <a:effectLst/>
              <a:latin typeface="Cambria" panose="02040503050406030204" pitchFamily="18" charset="0"/>
            </a:endParaRP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Sheet2!$F$16:$F$20</c:f>
              <c:strCache>
                <c:ptCount val="5"/>
                <c:pt idx="0">
                  <c:v>Software</c:v>
                </c:pt>
                <c:pt idx="1">
                  <c:v>Automobiles</c:v>
                </c:pt>
                <c:pt idx="2">
                  <c:v>Heavy electricals</c:v>
                </c:pt>
                <c:pt idx="3">
                  <c:v>Oil &amp; gas</c:v>
                </c:pt>
                <c:pt idx="4">
                  <c:v>Pharmaceuticals</c:v>
                </c:pt>
              </c:strCache>
            </c:strRef>
          </c:cat>
          <c:val>
            <c:numRef>
              <c:f>Sheet2!$G$16:$G$20</c:f>
              <c:numCache>
                <c:formatCode>General</c:formatCode>
                <c:ptCount val="5"/>
                <c:pt idx="0">
                  <c:v>4</c:v>
                </c:pt>
                <c:pt idx="1">
                  <c:v>3</c:v>
                </c:pt>
                <c:pt idx="2">
                  <c:v>2.5</c:v>
                </c:pt>
                <c:pt idx="3">
                  <c:v>2</c:v>
                </c:pt>
                <c:pt idx="4">
                  <c:v>1.5</c:v>
                </c:pt>
              </c:numCache>
            </c:numRef>
          </c:val>
        </c:ser>
        <c:dLbls>
          <c:showLegendKey val="0"/>
          <c:showVal val="0"/>
          <c:showCatName val="0"/>
          <c:showSerName val="0"/>
          <c:showPercent val="0"/>
          <c:showBubbleSize val="0"/>
        </c:dLbls>
        <c:gapWidth val="219"/>
        <c:overlap val="-27"/>
        <c:axId val="740238176"/>
        <c:axId val="740238736"/>
      </c:barChart>
      <c:catAx>
        <c:axId val="74023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38736"/>
        <c:crosses val="autoZero"/>
        <c:auto val="1"/>
        <c:lblAlgn val="ctr"/>
        <c:lblOffset val="100"/>
        <c:noMultiLvlLbl val="0"/>
      </c:catAx>
      <c:valAx>
        <c:axId val="74023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38176"/>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accent5">
          <a:lumMod val="20000"/>
          <a:lumOff val="80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800" b="0" i="0" u="none" strike="noStrike" kern="1200" spc="0" baseline="0">
                <a:solidFill>
                  <a:srgbClr val="000000">
                    <a:lumMod val="65000"/>
                    <a:lumOff val="35000"/>
                  </a:srgbClr>
                </a:solidFill>
                <a:effectLst/>
                <a:latin typeface="Cambria" panose="02040503050406030204" pitchFamily="18" charset="0"/>
                <a:ea typeface="+mn-ea"/>
                <a:cs typeface="+mn-cs"/>
              </a:defRPr>
            </a:pPr>
            <a:r>
              <a:rPr lang="en-IN" sz="1800" b="0" i="0" u="none" strike="noStrike" kern="1200" spc="0" baseline="0">
                <a:solidFill>
                  <a:srgbClr val="000000">
                    <a:lumMod val="65000"/>
                    <a:lumOff val="35000"/>
                  </a:srgbClr>
                </a:solidFill>
                <a:effectLst/>
                <a:latin typeface="Cambria" panose="02040503050406030204" pitchFamily="18" charset="0"/>
                <a:ea typeface="+mn-ea"/>
                <a:cs typeface="+mn-cs"/>
              </a:rPr>
              <a:t>SIP Returns</a:t>
            </a:r>
          </a:p>
        </c:rich>
      </c:tx>
      <c:layout>
        <c:manualLayout>
          <c:xMode val="edge"/>
          <c:yMode val="edge"/>
          <c:x val="1.2936295875928422E-2"/>
          <c:y val="3.292181069958848E-2"/>
        </c:manualLayout>
      </c:layout>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rgbClr val="000000">
                  <a:lumMod val="65000"/>
                  <a:lumOff val="35000"/>
                </a:srgbClr>
              </a:solidFill>
              <a:effectLst/>
              <a:latin typeface="Cambria" panose="02040503050406030204" pitchFamily="18" charset="0"/>
              <a:ea typeface="+mn-ea"/>
              <a:cs typeface="+mn-cs"/>
            </a:defRPr>
          </a:pPr>
          <a:endParaRPr lang="en-US"/>
        </a:p>
      </c:txPr>
    </c:title>
    <c:autoTitleDeleted val="0"/>
    <c:plotArea>
      <c:layout/>
      <c:barChart>
        <c:barDir val="col"/>
        <c:grouping val="clustered"/>
        <c:varyColors val="0"/>
        <c:ser>
          <c:idx val="0"/>
          <c:order val="0"/>
          <c:tx>
            <c:v>Scheme returns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(2)'!$C$137:$C$141</c:f>
              <c:strCache>
                <c:ptCount val="5"/>
                <c:pt idx="0">
                  <c:v>ICICI Prudential Top 100</c:v>
                </c:pt>
                <c:pt idx="1">
                  <c:v>ICICI Prudential Midcap</c:v>
                </c:pt>
                <c:pt idx="2">
                  <c:v>ICICI Prudential Corporate Bond Fund</c:v>
                </c:pt>
                <c:pt idx="3">
                  <c:v>ICICI Prudential Liquid Fund</c:v>
                </c:pt>
                <c:pt idx="4">
                  <c:v>ICICI Prudential Gold</c:v>
                </c:pt>
              </c:strCache>
            </c:strRef>
          </c:cat>
          <c:val>
            <c:numRef>
              <c:f>'Sheet1 (2)'!$E$137:$E$141</c:f>
              <c:numCache>
                <c:formatCode>_ * #,##0.00_ ;_ * \-#,##0.00_ ;_ * "-"??_ ;_ @_ </c:formatCode>
                <c:ptCount val="5"/>
                <c:pt idx="0">
                  <c:v>-7.8823348685250201</c:v>
                </c:pt>
                <c:pt idx="1">
                  <c:v>-16.1968881680694</c:v>
                </c:pt>
                <c:pt idx="2">
                  <c:v>7.2560717321453803</c:v>
                </c:pt>
                <c:pt idx="3">
                  <c:v>7.9693436104241702</c:v>
                </c:pt>
                <c:pt idx="4">
                  <c:v>2.1977746776609699</c:v>
                </c:pt>
              </c:numCache>
            </c:numRef>
          </c:val>
        </c:ser>
        <c:ser>
          <c:idx val="1"/>
          <c:order val="1"/>
          <c:tx>
            <c:v>Benchmark returns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 (2)'!$K$137:$K$141</c:f>
              <c:numCache>
                <c:formatCode>_ * #,##0.00_ ;_ * \-#,##0.00_ ;_ * "-"??_ ;_ @_ </c:formatCode>
                <c:ptCount val="5"/>
                <c:pt idx="0">
                  <c:v>-14.09097</c:v>
                </c:pt>
                <c:pt idx="1">
                  <c:v>-8.5022722637175505</c:v>
                </c:pt>
                <c:pt idx="2">
                  <c:v>4.2923327010061501</c:v>
                </c:pt>
                <c:pt idx="3">
                  <c:v>7.96488225528927</c:v>
                </c:pt>
                <c:pt idx="4">
                  <c:v>4.2741159238065798</c:v>
                </c:pt>
              </c:numCache>
            </c:numRef>
          </c:val>
        </c:ser>
        <c:dLbls>
          <c:showLegendKey val="0"/>
          <c:showVal val="1"/>
          <c:showCatName val="0"/>
          <c:showSerName val="0"/>
          <c:showPercent val="0"/>
          <c:showBubbleSize val="0"/>
        </c:dLbls>
        <c:gapWidth val="219"/>
        <c:overlap val="-27"/>
        <c:axId val="740241536"/>
        <c:axId val="740242096"/>
      </c:barChart>
      <c:catAx>
        <c:axId val="7402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0242096"/>
        <c:crosses val="autoZero"/>
        <c:auto val="1"/>
        <c:lblAlgn val="ctr"/>
        <c:lblOffset val="100"/>
        <c:noMultiLvlLbl val="0"/>
      </c:catAx>
      <c:valAx>
        <c:axId val="740242096"/>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4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yVal>
            <c:numRef>
              <c:f>Sheet2!$L$11:$M$11</c:f>
              <c:numCache>
                <c:formatCode>General</c:formatCode>
                <c:ptCount val="2"/>
                <c:pt idx="0">
                  <c:v>2</c:v>
                </c:pt>
                <c:pt idx="1">
                  <c:v>1</c:v>
                </c:pt>
              </c:numCache>
            </c:numRef>
          </c:yVal>
          <c:bubbleSize>
            <c:numRef>
              <c:f>Sheet2!$L$12:$M$12</c:f>
              <c:numCache>
                <c:formatCode>General</c:formatCode>
                <c:ptCount val="2"/>
                <c:pt idx="0">
                  <c:v>4</c:v>
                </c:pt>
                <c:pt idx="1">
                  <c:v>3</c:v>
                </c:pt>
              </c:numCache>
            </c:numRef>
          </c:bubbleSize>
          <c:bubble3D val="0"/>
        </c:ser>
        <c:dLbls>
          <c:showLegendKey val="0"/>
          <c:showVal val="0"/>
          <c:showCatName val="0"/>
          <c:showSerName val="0"/>
          <c:showPercent val="0"/>
          <c:showBubbleSize val="0"/>
        </c:dLbls>
        <c:bubbleScale val="100"/>
        <c:showNegBubbles val="0"/>
        <c:axId val="795719840"/>
        <c:axId val="795720400"/>
      </c:bubbleChart>
      <c:valAx>
        <c:axId val="7957198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20400"/>
        <c:crosses val="autoZero"/>
        <c:crossBetween val="midCat"/>
      </c:valAx>
      <c:valAx>
        <c:axId val="79572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19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200"/>
              <a:t>Top 10 Companies (% to Portfolio)</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959075695716041E-2"/>
          <c:y val="0.13935185185185187"/>
          <c:w val="0.90179256740742952"/>
          <c:h val="0.53673155438903475"/>
        </c:manualLayout>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Sheet2!$B$4:$B$13</c:f>
              <c:strCache>
                <c:ptCount val="10"/>
                <c:pt idx="0">
                  <c:v>Infosys Ltd.</c:v>
                </c:pt>
                <c:pt idx="1">
                  <c:v>Maruti Suzuki Ltd.</c:v>
                </c:pt>
                <c:pt idx="2">
                  <c:v>Hero Motocorp</c:v>
                </c:pt>
                <c:pt idx="3">
                  <c:v>Tata Motors</c:v>
                </c:pt>
                <c:pt idx="4">
                  <c:v>Abbot Ltd.</c:v>
                </c:pt>
                <c:pt idx="5">
                  <c:v>Lupin</c:v>
                </c:pt>
                <c:pt idx="6">
                  <c:v>Cipla</c:v>
                </c:pt>
                <c:pt idx="7">
                  <c:v>ONGC</c:v>
                </c:pt>
                <c:pt idx="8">
                  <c:v>Unilever</c:v>
                </c:pt>
                <c:pt idx="9">
                  <c:v>Nestle</c:v>
                </c:pt>
              </c:strCache>
            </c:strRef>
          </c:cat>
          <c:val>
            <c:numRef>
              <c:f>Sheet2!$C$4:$C$13</c:f>
              <c:numCache>
                <c:formatCode>General</c:formatCode>
                <c:ptCount val="10"/>
                <c:pt idx="0">
                  <c:v>3</c:v>
                </c:pt>
                <c:pt idx="1">
                  <c:v>2.5</c:v>
                </c:pt>
                <c:pt idx="2">
                  <c:v>2</c:v>
                </c:pt>
                <c:pt idx="3">
                  <c:v>1.5</c:v>
                </c:pt>
                <c:pt idx="4">
                  <c:v>1</c:v>
                </c:pt>
                <c:pt idx="5">
                  <c:v>0.5</c:v>
                </c:pt>
                <c:pt idx="6">
                  <c:v>0.3</c:v>
                </c:pt>
                <c:pt idx="7">
                  <c:v>0.25</c:v>
                </c:pt>
                <c:pt idx="8">
                  <c:v>0.2</c:v>
                </c:pt>
                <c:pt idx="9">
                  <c:v>0.15</c:v>
                </c:pt>
              </c:numCache>
            </c:numRef>
          </c:val>
        </c:ser>
        <c:dLbls>
          <c:showLegendKey val="0"/>
          <c:showVal val="1"/>
          <c:showCatName val="0"/>
          <c:showSerName val="0"/>
          <c:showPercent val="0"/>
          <c:showBubbleSize val="0"/>
        </c:dLbls>
        <c:gapWidth val="219"/>
        <c:overlap val="-27"/>
        <c:axId val="735078880"/>
        <c:axId val="735079440"/>
      </c:barChart>
      <c:catAx>
        <c:axId val="73507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35079440"/>
        <c:crosses val="autoZero"/>
        <c:auto val="1"/>
        <c:lblAlgn val="ctr"/>
        <c:lblOffset val="100"/>
        <c:noMultiLvlLbl val="0"/>
      </c:catAx>
      <c:valAx>
        <c:axId val="73507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35078880"/>
        <c:crosses val="autoZero"/>
        <c:crossBetween val="between"/>
      </c:valAx>
      <c:spPr>
        <a:solidFill>
          <a:schemeClr val="bg2"/>
        </a:solidFill>
        <a:ln>
          <a:noFill/>
        </a:ln>
        <a:effectLst/>
      </c:spPr>
    </c:plotArea>
    <c:plotVisOnly val="1"/>
    <c:dispBlanksAs val="gap"/>
    <c:showDLblsOverMax val="0"/>
  </c:chart>
  <c:spPr>
    <a:solidFill>
      <a:schemeClr val="bg2"/>
    </a:solidFill>
    <a:ln w="9525" cap="flat" cmpd="sng" algn="ctr">
      <a:solidFill>
        <a:schemeClr val="accent5">
          <a:lumMod val="20000"/>
          <a:lumOff val="80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200"/>
              <a:t>Top 5 Industries (% to Portfolio)</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tx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Sheet2!$B$16:$B$20</c:f>
              <c:strCache>
                <c:ptCount val="5"/>
                <c:pt idx="0">
                  <c:v>Software</c:v>
                </c:pt>
                <c:pt idx="1">
                  <c:v>Automobiles</c:v>
                </c:pt>
                <c:pt idx="2">
                  <c:v>Pharmaceuticals</c:v>
                </c:pt>
                <c:pt idx="3">
                  <c:v>FMCG</c:v>
                </c:pt>
                <c:pt idx="4">
                  <c:v>Oil &amp; gas</c:v>
                </c:pt>
              </c:strCache>
            </c:strRef>
          </c:cat>
          <c:val>
            <c:numRef>
              <c:f>Sheet2!$C$16:$C$20</c:f>
              <c:numCache>
                <c:formatCode>General</c:formatCode>
                <c:ptCount val="5"/>
                <c:pt idx="0">
                  <c:v>4</c:v>
                </c:pt>
                <c:pt idx="1">
                  <c:v>3.5</c:v>
                </c:pt>
                <c:pt idx="2">
                  <c:v>3</c:v>
                </c:pt>
                <c:pt idx="3">
                  <c:v>2.5</c:v>
                </c:pt>
                <c:pt idx="4">
                  <c:v>2</c:v>
                </c:pt>
              </c:numCache>
            </c:numRef>
          </c:val>
        </c:ser>
        <c:dLbls>
          <c:showLegendKey val="0"/>
          <c:showVal val="1"/>
          <c:showCatName val="0"/>
          <c:showSerName val="0"/>
          <c:showPercent val="0"/>
          <c:showBubbleSize val="0"/>
        </c:dLbls>
        <c:gapWidth val="219"/>
        <c:overlap val="-27"/>
        <c:axId val="734391696"/>
        <c:axId val="740548736"/>
      </c:barChart>
      <c:catAx>
        <c:axId val="7343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0548736"/>
        <c:crosses val="autoZero"/>
        <c:auto val="1"/>
        <c:lblAlgn val="ctr"/>
        <c:lblOffset val="100"/>
        <c:noMultiLvlLbl val="0"/>
      </c:catAx>
      <c:valAx>
        <c:axId val="740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34391696"/>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accent5">
          <a:lumMod val="20000"/>
          <a:lumOff val="80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200"/>
            </a:pPr>
            <a:r>
              <a:rPr lang="en-IN" sz="1200"/>
              <a:t>Asset Quality (% to Portfolio)</a:t>
            </a:r>
          </a:p>
        </c:rich>
      </c:tx>
      <c:layout/>
      <c:overlay val="0"/>
      <c:spPr>
        <a:noFill/>
        <a:ln>
          <a:noFill/>
        </a:ln>
        <a:effectLst/>
      </c:spPr>
    </c:title>
    <c:autoTitleDeleted val="0"/>
    <c:plotArea>
      <c:layout>
        <c:manualLayout>
          <c:layoutTarget val="inner"/>
          <c:xMode val="edge"/>
          <c:yMode val="edge"/>
          <c:x val="0.33769188503735786"/>
          <c:y val="0.20243175972096197"/>
          <c:w val="0.36099550072857367"/>
          <c:h val="0.67141142291075284"/>
        </c:manualLayout>
      </c:layout>
      <c:pieChart>
        <c:varyColors val="1"/>
        <c:ser>
          <c:idx val="0"/>
          <c:order val="0"/>
          <c:spPr>
            <a:ln>
              <a:noFill/>
            </a:ln>
          </c:spPr>
          <c:dPt>
            <c:idx val="0"/>
            <c:bubble3D val="0"/>
            <c:spPr>
              <a:solidFill>
                <a:schemeClr val="accent6"/>
              </a:solidFill>
              <a:ln w="19050">
                <a:noFill/>
              </a:ln>
              <a:effectLst/>
            </c:spPr>
          </c:dPt>
          <c:dPt>
            <c:idx val="1"/>
            <c:bubble3D val="0"/>
            <c:spPr>
              <a:solidFill>
                <a:schemeClr val="accent2">
                  <a:lumMod val="60000"/>
                  <a:lumOff val="40000"/>
                </a:schemeClr>
              </a:solidFill>
              <a:ln w="19050">
                <a:noFill/>
              </a:ln>
              <a:effectLst/>
            </c:spPr>
          </c:dPt>
          <c:dPt>
            <c:idx val="2"/>
            <c:bubble3D val="0"/>
            <c:spPr>
              <a:solidFill>
                <a:schemeClr val="accent1"/>
              </a:solidFill>
              <a:ln w="19050">
                <a:noFill/>
              </a:ln>
              <a:effectLst/>
            </c:spPr>
          </c:dPt>
          <c:dPt>
            <c:idx val="3"/>
            <c:bubble3D val="0"/>
            <c:spPr>
              <a:solidFill>
                <a:schemeClr val="accent2">
                  <a:lumMod val="20000"/>
                  <a:lumOff val="80000"/>
                </a:schemeClr>
              </a:solidFill>
              <a:ln w="19050">
                <a:noFill/>
              </a:ln>
              <a:effectLst/>
            </c:spPr>
          </c:dPt>
          <c:dPt>
            <c:idx val="4"/>
            <c:bubble3D val="0"/>
            <c:spPr>
              <a:solidFill>
                <a:srgbClr val="40749B"/>
              </a:solidFill>
              <a:ln w="19050">
                <a:noFill/>
              </a:ln>
              <a:effectLst/>
            </c:spPr>
          </c:dPt>
          <c:dPt>
            <c:idx val="5"/>
            <c:bubble3D val="0"/>
            <c:spPr>
              <a:solidFill>
                <a:schemeClr val="bg2">
                  <a:lumMod val="75000"/>
                </a:schemeClr>
              </a:solidFill>
              <a:ln w="19050">
                <a:noFill/>
              </a:ln>
              <a:effectLst/>
            </c:spPr>
          </c:dPt>
          <c:dPt>
            <c:idx val="6"/>
            <c:bubble3D val="0"/>
            <c:spPr>
              <a:solidFill>
                <a:srgbClr val="F8C3BA"/>
              </a:solidFill>
              <a:ln w="19050">
                <a:noFill/>
              </a:ln>
              <a:effectLst/>
            </c:spPr>
          </c:dPt>
          <c:dLbls>
            <c:dLbl>
              <c:idx val="0"/>
              <c:layout>
                <c:manualLayout>
                  <c:x val="-9.736835198828539E-2"/>
                  <c:y val="-0.1658193714755272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9.5929887851903137E-2"/>
                  <c:y val="5.2023965648337313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3367517529665377E-2"/>
                  <c:y val="9.5608220686235423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5864958695639264E-2"/>
                  <c:y val="0.1113262419921706"/>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7.4683167820990539E-3"/>
                  <c:y val="-2.1053193948956873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0715069135187974E-3"/>
                  <c:y val="-1.8564011774412012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4.8772508062696555E-2"/>
                  <c:y val="-1.1409499178480454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a:lstStyle/>
              <a:p>
                <a:pPr>
                  <a:defRPr sz="900"/>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'Sheet1 (2)'!$C$64:$C$70</c:f>
              <c:strCache>
                <c:ptCount val="7"/>
                <c:pt idx="0">
                  <c:v>AAA</c:v>
                </c:pt>
                <c:pt idx="1">
                  <c:v>AA+</c:v>
                </c:pt>
                <c:pt idx="2">
                  <c:v>AA</c:v>
                </c:pt>
                <c:pt idx="3">
                  <c:v>A</c:v>
                </c:pt>
                <c:pt idx="4">
                  <c:v>A1</c:v>
                </c:pt>
                <c:pt idx="5">
                  <c:v>LAA</c:v>
                </c:pt>
                <c:pt idx="6">
                  <c:v>Other</c:v>
                </c:pt>
              </c:strCache>
            </c:strRef>
          </c:cat>
          <c:val>
            <c:numRef>
              <c:f>'Sheet1 (2)'!$D$64:$D$70</c:f>
              <c:numCache>
                <c:formatCode>General</c:formatCode>
                <c:ptCount val="7"/>
                <c:pt idx="0">
                  <c:v>75</c:v>
                </c:pt>
                <c:pt idx="1">
                  <c:v>11.5</c:v>
                </c:pt>
                <c:pt idx="2">
                  <c:v>5</c:v>
                </c:pt>
                <c:pt idx="3">
                  <c:v>5</c:v>
                </c:pt>
                <c:pt idx="4">
                  <c:v>2.5</c:v>
                </c:pt>
                <c:pt idx="5">
                  <c:v>0.5</c:v>
                </c:pt>
                <c:pt idx="6">
                  <c:v>0.5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vert="horz"/>
        <a:lstStyle/>
        <a:p>
          <a:pPr>
            <a:defRPr/>
          </a:pPr>
          <a:endParaRPr lang="en-US"/>
        </a:p>
      </c:txPr>
    </c:legend>
    <c:plotVisOnly val="1"/>
    <c:dispBlanksAs val="zero"/>
    <c:showDLblsOverMax val="0"/>
  </c:chart>
  <c:spPr>
    <a:solidFill>
      <a:schemeClr val="bg2"/>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sz="1400">
                <a:solidFill>
                  <a:sysClr val="windowText" lastClr="000000"/>
                </a:solidFill>
              </a:defRPr>
            </a:pPr>
            <a:r>
              <a:rPr lang="en-IN" sz="1400">
                <a:solidFill>
                  <a:sysClr val="windowText" lastClr="000000"/>
                </a:solidFill>
              </a:rPr>
              <a:t>Contribution Analysis (%)</a:t>
            </a:r>
          </a:p>
        </c:rich>
      </c:tx>
      <c:overlay val="0"/>
      <c:spPr>
        <a:noFill/>
        <a:ln>
          <a:noFill/>
        </a:ln>
        <a:effectLst/>
      </c:spPr>
    </c:title>
    <c:autoTitleDeleted val="0"/>
    <c:plotArea>
      <c:layout/>
      <c:barChart>
        <c:barDir val="bar"/>
        <c:grouping val="clustered"/>
        <c:varyColors val="0"/>
        <c:ser>
          <c:idx val="0"/>
          <c:order val="0"/>
          <c:spPr>
            <a:solidFill>
              <a:schemeClr val="accent1"/>
            </a:solidFill>
            <a:ln w="9525">
              <a:solidFill>
                <a:schemeClr val="bg1">
                  <a:alpha val="77000"/>
                </a:schemeClr>
              </a:solidFill>
            </a:ln>
            <a:effectLst/>
          </c:spPr>
          <c:invertIfNegative val="0"/>
          <c:dPt>
            <c:idx val="0"/>
            <c:invertIfNegative val="0"/>
            <c:bubble3D val="0"/>
            <c:spPr>
              <a:solidFill>
                <a:schemeClr val="tx2">
                  <a:lumMod val="40000"/>
                  <a:lumOff val="60000"/>
                </a:schemeClr>
              </a:solidFill>
              <a:ln w="9525">
                <a:solidFill>
                  <a:schemeClr val="bg1">
                    <a:alpha val="77000"/>
                  </a:schemeClr>
                </a:solidFill>
              </a:ln>
              <a:effectLst/>
            </c:spPr>
          </c:dPt>
          <c:dPt>
            <c:idx val="1"/>
            <c:invertIfNegative val="0"/>
            <c:bubble3D val="0"/>
            <c:spPr>
              <a:solidFill>
                <a:srgbClr val="ECDFA6"/>
              </a:solidFill>
              <a:ln w="9525">
                <a:solidFill>
                  <a:schemeClr val="bg1">
                    <a:alpha val="77000"/>
                  </a:schemeClr>
                </a:solidFill>
              </a:ln>
              <a:effectLst/>
            </c:spPr>
          </c:dPt>
          <c:dPt>
            <c:idx val="2"/>
            <c:invertIfNegative val="0"/>
            <c:bubble3D val="0"/>
          </c:dPt>
          <c:dPt>
            <c:idx val="3"/>
            <c:invertIfNegative val="0"/>
            <c:bubble3D val="0"/>
            <c:spPr>
              <a:solidFill>
                <a:schemeClr val="accent2"/>
              </a:solidFill>
              <a:ln w="9525">
                <a:solidFill>
                  <a:schemeClr val="bg1">
                    <a:alpha val="77000"/>
                  </a:schemeClr>
                </a:solidFill>
              </a:ln>
              <a:effectLst/>
            </c:spPr>
          </c:dPt>
          <c:dPt>
            <c:idx val="4"/>
            <c:invertIfNegative val="0"/>
            <c:bubble3D val="0"/>
            <c:spPr>
              <a:solidFill>
                <a:schemeClr val="tx2">
                  <a:lumMod val="75000"/>
                </a:schemeClr>
              </a:solidFill>
              <a:ln w="9525">
                <a:solidFill>
                  <a:schemeClr val="bg1">
                    <a:alpha val="77000"/>
                  </a:schemeClr>
                </a:solidFill>
              </a:ln>
              <a:effectLst/>
            </c:spPr>
          </c:dPt>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 (2)'!$O$75:$O$79</c:f>
              <c:strCache>
                <c:ptCount val="5"/>
                <c:pt idx="0">
                  <c:v>ICICI Prudential Top 100</c:v>
                </c:pt>
                <c:pt idx="1">
                  <c:v>ICICI Prudential Corporate Bond Fund</c:v>
                </c:pt>
                <c:pt idx="2">
                  <c:v>ICICI Prudential Liquid Fund</c:v>
                </c:pt>
                <c:pt idx="3">
                  <c:v>ICICI Prudential Advisor Series - Moderate Plan</c:v>
                </c:pt>
                <c:pt idx="4">
                  <c:v>ICICI Prudential Balanced Fund</c:v>
                </c:pt>
              </c:strCache>
            </c:strRef>
          </c:cat>
          <c:val>
            <c:numRef>
              <c:f>'Sheet1 (2)'!$P$75:$P$79</c:f>
              <c:numCache>
                <c:formatCode>0.00</c:formatCode>
                <c:ptCount val="5"/>
                <c:pt idx="0">
                  <c:v>-3.0731999999999999</c:v>
                </c:pt>
                <c:pt idx="1">
                  <c:v>2.6135999999999999</c:v>
                </c:pt>
                <c:pt idx="2">
                  <c:v>0.22000000000000003</c:v>
                </c:pt>
                <c:pt idx="3">
                  <c:v>0.21000000000000002</c:v>
                </c:pt>
                <c:pt idx="4">
                  <c:v>0.39850000000000002</c:v>
                </c:pt>
              </c:numCache>
            </c:numRef>
          </c:val>
        </c:ser>
        <c:dLbls>
          <c:dLblPos val="outEnd"/>
          <c:showLegendKey val="0"/>
          <c:showVal val="1"/>
          <c:showCatName val="0"/>
          <c:showSerName val="0"/>
          <c:showPercent val="0"/>
          <c:showBubbleSize val="0"/>
        </c:dLbls>
        <c:gapWidth val="27"/>
        <c:axId val="740552656"/>
        <c:axId val="740553216"/>
      </c:barChart>
      <c:catAx>
        <c:axId val="74055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740553216"/>
        <c:crosses val="autoZero"/>
        <c:auto val="1"/>
        <c:lblAlgn val="ctr"/>
        <c:lblOffset val="100"/>
        <c:noMultiLvlLbl val="0"/>
      </c:catAx>
      <c:valAx>
        <c:axId val="7405532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vert="horz"/>
          <a:lstStyle/>
          <a:p>
            <a:pPr>
              <a:defRPr/>
            </a:pPr>
            <a:endParaRPr lang="en-US"/>
          </a:p>
        </c:txPr>
        <c:crossAx val="740552656"/>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accent5">
          <a:lumMod val="20000"/>
          <a:lumOff val="80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mn-ea"/>
                <a:cs typeface="+mn-cs"/>
              </a:defRPr>
            </a:pPr>
            <a:r>
              <a:rPr lang="en-IN">
                <a:latin typeface="Cambria" panose="02040503050406030204" pitchFamily="18" charset="0"/>
              </a:rPr>
              <a:t>Asset Allocation (in %)</a:t>
            </a:r>
          </a:p>
        </c:rich>
      </c:tx>
      <c:overlay val="0"/>
      <c:spPr>
        <a:noFill/>
        <a:ln>
          <a:noFill/>
        </a:ln>
        <a:effectLst/>
      </c:spPr>
    </c:title>
    <c:autoTitleDeleted val="0"/>
    <c:plotArea>
      <c:layout/>
      <c:barChart>
        <c:barDir val="bar"/>
        <c:grouping val="clustered"/>
        <c:varyColors val="0"/>
        <c:ser>
          <c:idx val="0"/>
          <c:order val="0"/>
          <c:spPr>
            <a:solidFill>
              <a:schemeClr val="accent3"/>
            </a:solidFill>
            <a:ln>
              <a:noFill/>
            </a:ln>
            <a:effectLst/>
          </c:spPr>
          <c:invertIfNegative val="0"/>
          <c:cat>
            <c:strRef>
              <c:f>'Sheet1 (2)'!$C$31:$C$38</c:f>
              <c:strCache>
                <c:ptCount val="8"/>
                <c:pt idx="0">
                  <c:v>Equity</c:v>
                </c:pt>
                <c:pt idx="1">
                  <c:v>Call, Net receivables, FD, Reverse Repo</c:v>
                </c:pt>
                <c:pt idx="2">
                  <c:v>Certificates of deposit (CD)</c:v>
                </c:pt>
                <c:pt idx="3">
                  <c:v>Futures (Near)</c:v>
                </c:pt>
                <c:pt idx="4">
                  <c:v>Commercial Paper (CP)</c:v>
                </c:pt>
                <c:pt idx="5">
                  <c:v>Non-convertible debentures (NCD) &amp; Bonds</c:v>
                </c:pt>
                <c:pt idx="6">
                  <c:v>Preference shares</c:v>
                </c:pt>
                <c:pt idx="7">
                  <c:v>Other</c:v>
                </c:pt>
              </c:strCache>
            </c:strRef>
          </c:cat>
          <c:val>
            <c:numRef>
              <c:f>'Sheet1 (2)'!$D$31:$D$38</c:f>
              <c:numCache>
                <c:formatCode>General</c:formatCode>
                <c:ptCount val="8"/>
                <c:pt idx="0">
                  <c:v>60</c:v>
                </c:pt>
                <c:pt idx="1">
                  <c:v>5.5</c:v>
                </c:pt>
                <c:pt idx="2">
                  <c:v>5</c:v>
                </c:pt>
                <c:pt idx="3">
                  <c:v>0</c:v>
                </c:pt>
                <c:pt idx="4">
                  <c:v>5</c:v>
                </c:pt>
                <c:pt idx="5">
                  <c:v>4.5</c:v>
                </c:pt>
                <c:pt idx="6">
                  <c:v>10</c:v>
                </c:pt>
                <c:pt idx="7">
                  <c:v>10</c:v>
                </c:pt>
              </c:numCache>
            </c:numRef>
          </c:val>
        </c:ser>
        <c:dLbls>
          <c:showLegendKey val="0"/>
          <c:showVal val="0"/>
          <c:showCatName val="0"/>
          <c:showSerName val="0"/>
          <c:showPercent val="0"/>
          <c:showBubbleSize val="0"/>
        </c:dLbls>
        <c:gapWidth val="182"/>
        <c:axId val="740555456"/>
        <c:axId val="740556016"/>
      </c:barChart>
      <c:catAx>
        <c:axId val="74055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56016"/>
        <c:crosses val="autoZero"/>
        <c:auto val="1"/>
        <c:lblAlgn val="ctr"/>
        <c:lblOffset val="100"/>
        <c:noMultiLvlLbl val="0"/>
      </c:catAx>
      <c:valAx>
        <c:axId val="74055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55456"/>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accent5">
          <a:lumMod val="20000"/>
          <a:lumOff val="80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mn-ea"/>
                <a:cs typeface="+mn-cs"/>
              </a:defRPr>
            </a:pPr>
            <a:r>
              <a:rPr lang="en-IN">
                <a:latin typeface="Cambria" panose="02040503050406030204" pitchFamily="18" charset="0"/>
              </a:rPr>
              <a:t>Top 10 Companies (% to Portfolio)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Sheet2!$B$4:$B$13</c:f>
              <c:strCache>
                <c:ptCount val="10"/>
                <c:pt idx="0">
                  <c:v>Infosys Ltd.</c:v>
                </c:pt>
                <c:pt idx="1">
                  <c:v>Maruti Suzuki Ltd.</c:v>
                </c:pt>
                <c:pt idx="2">
                  <c:v>Hero Motocorp</c:v>
                </c:pt>
                <c:pt idx="3">
                  <c:v>Tata Motors</c:v>
                </c:pt>
                <c:pt idx="4">
                  <c:v>Abbot Ltd.</c:v>
                </c:pt>
                <c:pt idx="5">
                  <c:v>Lupin</c:v>
                </c:pt>
                <c:pt idx="6">
                  <c:v>Cipla</c:v>
                </c:pt>
                <c:pt idx="7">
                  <c:v>ONGC</c:v>
                </c:pt>
                <c:pt idx="8">
                  <c:v>Unilever</c:v>
                </c:pt>
                <c:pt idx="9">
                  <c:v>Nestle</c:v>
                </c:pt>
              </c:strCache>
            </c:strRef>
          </c:cat>
          <c:val>
            <c:numRef>
              <c:f>Sheet2!$C$4:$C$13</c:f>
              <c:numCache>
                <c:formatCode>General</c:formatCode>
                <c:ptCount val="10"/>
                <c:pt idx="0">
                  <c:v>3</c:v>
                </c:pt>
                <c:pt idx="1">
                  <c:v>2.5</c:v>
                </c:pt>
                <c:pt idx="2">
                  <c:v>2</c:v>
                </c:pt>
                <c:pt idx="3">
                  <c:v>1.5</c:v>
                </c:pt>
                <c:pt idx="4">
                  <c:v>1</c:v>
                </c:pt>
                <c:pt idx="5">
                  <c:v>0.5</c:v>
                </c:pt>
                <c:pt idx="6">
                  <c:v>0.3</c:v>
                </c:pt>
                <c:pt idx="7">
                  <c:v>0.25</c:v>
                </c:pt>
                <c:pt idx="8">
                  <c:v>0.2</c:v>
                </c:pt>
                <c:pt idx="9">
                  <c:v>0.15</c:v>
                </c:pt>
              </c:numCache>
            </c:numRef>
          </c:val>
        </c:ser>
        <c:dLbls>
          <c:showLegendKey val="0"/>
          <c:showVal val="1"/>
          <c:showCatName val="0"/>
          <c:showSerName val="0"/>
          <c:showPercent val="0"/>
          <c:showBubbleSize val="0"/>
        </c:dLbls>
        <c:gapWidth val="219"/>
        <c:overlap val="-27"/>
        <c:axId val="740229776"/>
        <c:axId val="740230336"/>
      </c:barChart>
      <c:catAx>
        <c:axId val="74022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30336"/>
        <c:crosses val="autoZero"/>
        <c:auto val="1"/>
        <c:lblAlgn val="ctr"/>
        <c:lblOffset val="100"/>
        <c:noMultiLvlLbl val="0"/>
      </c:catAx>
      <c:valAx>
        <c:axId val="74023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29776"/>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accent5">
          <a:lumMod val="20000"/>
          <a:lumOff val="80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latin typeface="Cambria" panose="02040503050406030204" pitchFamily="18" charset="0"/>
              </a:rPr>
              <a:t>Top 5 Industries (% to Portfolio)</a:t>
            </a:r>
            <a:endParaRPr lang="en-IN">
              <a:latin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Sheet2!$B$16:$B$20</c:f>
              <c:strCache>
                <c:ptCount val="5"/>
                <c:pt idx="0">
                  <c:v>Software</c:v>
                </c:pt>
                <c:pt idx="1">
                  <c:v>Automobiles</c:v>
                </c:pt>
                <c:pt idx="2">
                  <c:v>Pharmaceuticals</c:v>
                </c:pt>
                <c:pt idx="3">
                  <c:v>FMCG</c:v>
                </c:pt>
                <c:pt idx="4">
                  <c:v>Oil &amp; gas</c:v>
                </c:pt>
              </c:strCache>
            </c:strRef>
          </c:cat>
          <c:val>
            <c:numRef>
              <c:f>Sheet2!$C$16:$C$20</c:f>
              <c:numCache>
                <c:formatCode>General</c:formatCode>
                <c:ptCount val="5"/>
                <c:pt idx="0">
                  <c:v>4</c:v>
                </c:pt>
                <c:pt idx="1">
                  <c:v>3.5</c:v>
                </c:pt>
                <c:pt idx="2">
                  <c:v>3</c:v>
                </c:pt>
                <c:pt idx="3">
                  <c:v>2.5</c:v>
                </c:pt>
                <c:pt idx="4">
                  <c:v>2</c:v>
                </c:pt>
              </c:numCache>
            </c:numRef>
          </c:val>
        </c:ser>
        <c:dLbls>
          <c:showLegendKey val="0"/>
          <c:showVal val="1"/>
          <c:showCatName val="0"/>
          <c:showSerName val="0"/>
          <c:showPercent val="0"/>
          <c:showBubbleSize val="0"/>
        </c:dLbls>
        <c:gapWidth val="219"/>
        <c:overlap val="-27"/>
        <c:axId val="740232576"/>
        <c:axId val="740233136"/>
      </c:barChart>
      <c:catAx>
        <c:axId val="74023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33136"/>
        <c:crosses val="autoZero"/>
        <c:auto val="1"/>
        <c:lblAlgn val="ctr"/>
        <c:lblOffset val="100"/>
        <c:noMultiLvlLbl val="0"/>
      </c:catAx>
      <c:valAx>
        <c:axId val="74023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32576"/>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accent5">
          <a:lumMod val="20000"/>
          <a:lumOff val="80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mn-ea"/>
                <a:cs typeface="+mn-cs"/>
              </a:defRPr>
            </a:pPr>
            <a:r>
              <a:rPr lang="en-IN" sz="1400" b="0" i="0" u="none" strike="noStrike" baseline="0">
                <a:effectLst/>
                <a:latin typeface="Cambria" panose="02040503050406030204" pitchFamily="18" charset="0"/>
              </a:rPr>
              <a:t>Top 10 Companies (% to Portfolio)</a:t>
            </a:r>
            <a:endParaRPr lang="en-IN">
              <a:latin typeface="Cambria" panose="02040503050406030204" pitchFamily="18" charset="0"/>
            </a:endParaRPr>
          </a:p>
        </c:rich>
      </c:tx>
      <c:overlay val="0"/>
      <c:spPr>
        <a:noFill/>
        <a:ln>
          <a:noFill/>
        </a:ln>
        <a:effectLst/>
      </c:spPr>
    </c:title>
    <c:autoTitleDeleted val="0"/>
    <c:plotArea>
      <c:layout/>
      <c:barChart>
        <c:barDir val="bar"/>
        <c:grouping val="clustered"/>
        <c:varyColors val="0"/>
        <c:ser>
          <c:idx val="0"/>
          <c:order val="0"/>
          <c:spPr>
            <a:solidFill>
              <a:schemeClr val="accent1"/>
            </a:solidFill>
            <a:ln>
              <a:noFill/>
            </a:ln>
            <a:effectLst/>
          </c:spPr>
          <c:invertIfNegative val="0"/>
          <c:cat>
            <c:strRef>
              <c:f>Sheet2!$F$4:$F$13</c:f>
              <c:strCache>
                <c:ptCount val="10"/>
                <c:pt idx="0">
                  <c:v>Infosys Ltd.</c:v>
                </c:pt>
                <c:pt idx="1">
                  <c:v>Maruti Suzuki Ltd.</c:v>
                </c:pt>
                <c:pt idx="2">
                  <c:v>Hero Motocorp</c:v>
                </c:pt>
                <c:pt idx="3">
                  <c:v>Tata Motors</c:v>
                </c:pt>
                <c:pt idx="4">
                  <c:v>Abbot Ltd.</c:v>
                </c:pt>
                <c:pt idx="5">
                  <c:v>SAIL</c:v>
                </c:pt>
                <c:pt idx="6">
                  <c:v>BHEL</c:v>
                </c:pt>
                <c:pt idx="7">
                  <c:v>ONGC</c:v>
                </c:pt>
                <c:pt idx="8">
                  <c:v>Lupin</c:v>
                </c:pt>
                <c:pt idx="9">
                  <c:v>Cipla</c:v>
                </c:pt>
              </c:strCache>
            </c:strRef>
          </c:cat>
          <c:val>
            <c:numRef>
              <c:f>Sheet2!$G$4:$G$13</c:f>
              <c:numCache>
                <c:formatCode>General</c:formatCode>
                <c:ptCount val="10"/>
                <c:pt idx="0">
                  <c:v>4</c:v>
                </c:pt>
                <c:pt idx="1">
                  <c:v>3.5</c:v>
                </c:pt>
                <c:pt idx="2">
                  <c:v>3</c:v>
                </c:pt>
                <c:pt idx="3">
                  <c:v>2.5</c:v>
                </c:pt>
                <c:pt idx="4">
                  <c:v>2</c:v>
                </c:pt>
                <c:pt idx="5">
                  <c:v>1.5</c:v>
                </c:pt>
                <c:pt idx="6">
                  <c:v>0.5</c:v>
                </c:pt>
                <c:pt idx="7">
                  <c:v>0.3</c:v>
                </c:pt>
                <c:pt idx="8">
                  <c:v>0.25</c:v>
                </c:pt>
                <c:pt idx="9">
                  <c:v>0.1</c:v>
                </c:pt>
              </c:numCache>
            </c:numRef>
          </c:val>
        </c:ser>
        <c:dLbls>
          <c:showLegendKey val="0"/>
          <c:showVal val="0"/>
          <c:showCatName val="0"/>
          <c:showSerName val="0"/>
          <c:showPercent val="0"/>
          <c:showBubbleSize val="0"/>
        </c:dLbls>
        <c:gapWidth val="182"/>
        <c:axId val="740235376"/>
        <c:axId val="740235936"/>
      </c:barChart>
      <c:catAx>
        <c:axId val="74023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35936"/>
        <c:crosses val="autoZero"/>
        <c:auto val="1"/>
        <c:lblAlgn val="ctr"/>
        <c:lblOffset val="100"/>
        <c:noMultiLvlLbl val="0"/>
      </c:catAx>
      <c:valAx>
        <c:axId val="74023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35376"/>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accent5">
          <a:lumMod val="20000"/>
          <a:lumOff val="80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27215</xdr:colOff>
      <xdr:row>41</xdr:row>
      <xdr:rowOff>11206</xdr:rowOff>
    </xdr:from>
    <xdr:to>
      <xdr:col>13</xdr:col>
      <xdr:colOff>1</xdr:colOff>
      <xdr:row>51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xdr:colOff>
      <xdr:row>53</xdr:row>
      <xdr:rowOff>152400</xdr:rowOff>
    </xdr:from>
    <xdr:to>
      <xdr:col>6</xdr:col>
      <xdr:colOff>761999</xdr:colOff>
      <xdr:row>66</xdr:row>
      <xdr:rowOff>157370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104774</xdr:colOff>
      <xdr:row>53</xdr:row>
      <xdr:rowOff>152400</xdr:rowOff>
    </xdr:from>
    <xdr:to>
      <xdr:col>12</xdr:col>
      <xdr:colOff>884464</xdr:colOff>
      <xdr:row>66</xdr:row>
      <xdr:rowOff>157370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336177</xdr:colOff>
      <xdr:row>70</xdr:row>
      <xdr:rowOff>0</xdr:rowOff>
    </xdr:from>
    <xdr:to>
      <xdr:col>12</xdr:col>
      <xdr:colOff>733425</xdr:colOff>
      <xdr:row>82</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56029</xdr:colOff>
      <xdr:row>88</xdr:row>
      <xdr:rowOff>174489</xdr:rowOff>
    </xdr:from>
    <xdr:to>
      <xdr:col>13</xdr:col>
      <xdr:colOff>13446</xdr:colOff>
      <xdr:row>100</xdr:row>
      <xdr:rowOff>11204</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314324</xdr:colOff>
      <xdr:row>29</xdr:row>
      <xdr:rowOff>1</xdr:rowOff>
    </xdr:from>
    <xdr:to>
      <xdr:col>12</xdr:col>
      <xdr:colOff>9524</xdr:colOff>
      <xdr:row>39</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38099</xdr:colOff>
      <xdr:row>42</xdr:row>
      <xdr:rowOff>152400</xdr:rowOff>
    </xdr:from>
    <xdr:to>
      <xdr:col>5</xdr:col>
      <xdr:colOff>761999</xdr:colOff>
      <xdr:row>57</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42</xdr:row>
      <xdr:rowOff>152400</xdr:rowOff>
    </xdr:from>
    <xdr:to>
      <xdr:col>11</xdr:col>
      <xdr:colOff>742950</xdr:colOff>
      <xdr:row>57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106</xdr:row>
      <xdr:rowOff>0</xdr:rowOff>
    </xdr:from>
    <xdr:to>
      <xdr:col>5</xdr:col>
      <xdr:colOff>695325</xdr:colOff>
      <xdr:row>120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247650</xdr:colOff>
      <xdr:row>106</xdr:row>
      <xdr:rowOff>0</xdr:rowOff>
    </xdr:from>
    <xdr:to>
      <xdr:col>11</xdr:col>
      <xdr:colOff>790575</xdr:colOff>
      <xdr:row>120</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120</xdr:row>
      <xdr:rowOff>114299</xdr:rowOff>
    </xdr:from>
    <xdr:to>
      <xdr:col>11</xdr:col>
      <xdr:colOff>809625</xdr:colOff>
      <xdr:row>132</xdr:row>
      <xdr:rowOff>142874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21</xdr:row>
      <xdr:rowOff>23812</xdr:rowOff>
    </xdr:from>
    <xdr:to>
      <xdr:col>7</xdr:col>
      <xdr:colOff>276225</xdr:colOff>
      <xdr:row>35</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Retrospect">
  <a:themeElements>
    <a:clrScheme name="iPru">
      <a:dk1>
        <a:sysClr val="windowText" lastClr="000000"/>
      </a:dk1>
      <a:lt1>
        <a:sysClr val="window" lastClr="FFFFFF"/>
      </a:lt1>
      <a:dk2>
        <a:srgbClr val="003DAD"/>
      </a:dk2>
      <a:lt2>
        <a:srgbClr val="D9D9C3"/>
      </a:lt2>
      <a:accent1>
        <a:srgbClr val="A30000"/>
      </a:accent1>
      <a:accent2>
        <a:srgbClr val="FF4000"/>
      </a:accent2>
      <a:accent3>
        <a:srgbClr val="29858C"/>
      </a:accent3>
      <a:accent4>
        <a:srgbClr val="BEB7A9"/>
      </a:accent4>
      <a:accent5>
        <a:srgbClr val="A79886"/>
      </a:accent5>
      <a:accent6>
        <a:srgbClr val="95B3CC"/>
      </a:accent6>
      <a:hlink>
        <a:srgbClr val="0563C1"/>
      </a:hlink>
      <a:folHlink>
        <a:srgbClr val="954F72"/>
      </a:folHlink>
    </a:clrScheme>
    <a:fontScheme name="Retrospect">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2:EQ351"/>
  <sheetViews>
    <sheetView showGridLines="0" tabSelected="1" zoomScale="85" zoomScaleNormal="85" zoomScaleSheetLayoutView="40" zoomScalePageLayoutView="70" workbookViewId="0">
      <selection activeCell="D5" sqref="D5"/>
    </sheetView>
  </sheetViews>
  <sheetFormatPr defaultRowHeight="15"/>
  <cols>
    <col min="2" max="2" width="3" customWidth="1"/>
    <col min="3" max="3" width="4.140625" customWidth="1"/>
    <col min="4" max="4" width="27" customWidth="1"/>
    <col min="5" max="5" width="17.7109375" customWidth="1"/>
    <col min="6" max="6" width="13.7109375" customWidth="1"/>
    <col min="7" max="8" width="12" customWidth="1"/>
    <col min="9" max="9" width="13.85546875" customWidth="1"/>
    <col min="10" max="10" width="12.28515625" customWidth="1"/>
    <col min="11" max="11" width="12.42578125" customWidth="1"/>
    <col min="12" max="12" width="12.5703125" customWidth="1"/>
    <col min="13" max="13" width="13.5703125" bestFit="1" customWidth="1"/>
    <col min="14" max="14" width="4.140625" customWidth="1"/>
    <col min="16" max="16" width="11.5703125" bestFit="1" customWidth="1"/>
  </cols>
  <sheetData>
    <row r="2" spans="3:16" ht="10.5" customHeight="1">
      <c r="C2" s="1"/>
      <c r="D2" s="1"/>
      <c r="E2" s="1"/>
      <c r="F2" s="1"/>
      <c r="G2" s="1"/>
      <c r="H2" s="1"/>
      <c r="I2" s="1"/>
      <c r="J2" s="1"/>
      <c r="K2" s="1"/>
      <c r="L2" s="1"/>
      <c r="M2" s="1"/>
      <c r="N2" s="1"/>
    </row>
    <row r="3" spans="3:16" ht="27.75">
      <c r="C3" s="1"/>
      <c r="D3" s="167" t="s">
        <v>121</v>
      </c>
      <c r="E3" s="1"/>
      <c r="F3" s="1"/>
      <c r="G3" s="1"/>
      <c r="H3" s="1"/>
      <c r="I3" s="1"/>
      <c r="N3" s="1"/>
    </row>
    <row r="4" spans="3:16" ht="25.5" customHeight="1">
      <c r="C4" s="1"/>
      <c r="D4" s="142" t="s">
        <v>118</v>
      </c>
      <c r="E4" s="142" t="s">
        <v>119</v>
      </c>
      <c r="F4" s="139" t="s">
        <v>128</v>
      </c>
      <c r="G4" s="141">
        <v>42416</v>
      </c>
      <c r="H4" s="1"/>
      <c r="I4" s="1"/>
      <c r="N4" s="1"/>
    </row>
    <row r="5" spans="3:16" ht="25.5">
      <c r="C5" s="1"/>
      <c r="D5" s="142" t="s">
        <v>148</v>
      </c>
      <c r="E5" s="142" t="s">
        <v>120</v>
      </c>
      <c r="F5" s="139" t="s">
        <v>30</v>
      </c>
      <c r="G5" s="173">
        <v>42398</v>
      </c>
      <c r="H5" s="1"/>
      <c r="I5" s="1"/>
      <c r="J5" s="14"/>
      <c r="K5" s="25"/>
      <c r="L5" s="26"/>
      <c r="M5" s="25"/>
      <c r="N5" s="1"/>
    </row>
    <row r="6" spans="3:16" ht="37.5">
      <c r="C6" s="1"/>
      <c r="D6" s="18"/>
      <c r="E6" s="1"/>
      <c r="F6" s="1"/>
      <c r="G6" s="1"/>
      <c r="H6" s="1"/>
      <c r="I6" s="1"/>
      <c r="J6" s="14"/>
      <c r="K6" s="25"/>
      <c r="L6" s="26"/>
      <c r="M6" s="25"/>
      <c r="N6" s="1"/>
    </row>
    <row r="7" spans="3:16" ht="38.25">
      <c r="C7" s="1"/>
      <c r="D7" s="155"/>
      <c r="E7" s="155"/>
      <c r="F7" s="155"/>
      <c r="G7" s="155"/>
      <c r="H7" s="155"/>
      <c r="I7" s="156" t="s">
        <v>3</v>
      </c>
      <c r="J7" s="156" t="s">
        <v>4</v>
      </c>
      <c r="K7" s="156" t="s">
        <v>7</v>
      </c>
      <c r="L7" s="156" t="s">
        <v>117</v>
      </c>
      <c r="M7" s="156" t="s">
        <v>10</v>
      </c>
      <c r="N7" s="1"/>
      <c r="P7" s="83"/>
    </row>
    <row r="8" spans="3:16">
      <c r="C8" s="1"/>
      <c r="D8" s="119" t="s">
        <v>129</v>
      </c>
      <c r="E8" s="101"/>
      <c r="F8" s="101"/>
      <c r="G8" s="101"/>
      <c r="H8" s="101"/>
      <c r="I8" s="102"/>
      <c r="J8" s="102"/>
      <c r="K8" s="102"/>
      <c r="L8" s="102"/>
      <c r="M8" s="102"/>
      <c r="N8" s="1"/>
    </row>
    <row r="9" spans="3:16">
      <c r="C9" s="1"/>
      <c r="D9" s="187" t="s">
        <v>31</v>
      </c>
      <c r="E9" s="187"/>
      <c r="F9" s="187"/>
      <c r="G9" s="187"/>
      <c r="H9" s="187"/>
      <c r="I9" s="121">
        <v>144000</v>
      </c>
      <c r="J9" s="120">
        <v>136823.80885643474</v>
      </c>
      <c r="K9" s="121">
        <f>J9-I9</f>
        <v>-7176.1911435652582</v>
      </c>
      <c r="L9" s="145">
        <v>-7.88</v>
      </c>
      <c r="M9" s="154">
        <v>39</v>
      </c>
      <c r="N9" s="1"/>
      <c r="P9" s="100"/>
    </row>
    <row r="10" spans="3:16">
      <c r="C10" s="1"/>
      <c r="D10" s="190" t="s">
        <v>12</v>
      </c>
      <c r="E10" s="190"/>
      <c r="F10" s="190"/>
      <c r="G10" s="190"/>
      <c r="H10" s="190"/>
      <c r="I10" s="123">
        <f>SUM(I9:I9)</f>
        <v>144000</v>
      </c>
      <c r="J10" s="124">
        <f>SUM(J9:J9)</f>
        <v>136823.80885643474</v>
      </c>
      <c r="K10" s="123">
        <f>SUM(K9:K9)</f>
        <v>-7176.1911435652582</v>
      </c>
      <c r="L10" s="147"/>
      <c r="M10" s="151">
        <f>SUM(M9:M9)</f>
        <v>39</v>
      </c>
      <c r="N10" s="1"/>
    </row>
    <row r="11" spans="3:16">
      <c r="C11" s="1"/>
      <c r="D11" s="125" t="s">
        <v>130</v>
      </c>
      <c r="E11" s="103"/>
      <c r="F11" s="103"/>
      <c r="G11" s="103"/>
      <c r="H11" s="103"/>
      <c r="I11" s="104"/>
      <c r="J11" s="104"/>
      <c r="K11" s="104"/>
      <c r="L11" s="105"/>
      <c r="M11" s="104"/>
      <c r="N11" s="1"/>
    </row>
    <row r="12" spans="3:16">
      <c r="C12" s="1"/>
      <c r="D12" s="187" t="s">
        <v>31</v>
      </c>
      <c r="E12" s="187"/>
      <c r="F12" s="187"/>
      <c r="G12" s="187"/>
      <c r="H12" s="187"/>
      <c r="I12" s="121">
        <v>120000</v>
      </c>
      <c r="J12" s="126">
        <v>124500.017107843</v>
      </c>
      <c r="K12" s="121">
        <f>J12-I12</f>
        <v>4500.0171078429994</v>
      </c>
      <c r="L12" s="148">
        <v>7.26</v>
      </c>
      <c r="M12" s="154">
        <v>36</v>
      </c>
      <c r="N12" s="1"/>
    </row>
    <row r="13" spans="3:16">
      <c r="C13" s="1"/>
      <c r="D13" s="190" t="s">
        <v>12</v>
      </c>
      <c r="E13" s="190"/>
      <c r="F13" s="190"/>
      <c r="G13" s="190"/>
      <c r="H13" s="190"/>
      <c r="I13" s="123">
        <f>SUM(I11:I12)</f>
        <v>120000</v>
      </c>
      <c r="J13" s="124">
        <f>SUM(J11:J12)</f>
        <v>124500.017107843</v>
      </c>
      <c r="K13" s="123">
        <f t="shared" ref="K13" si="0">SUM(K11:K12)</f>
        <v>4500.0171078429994</v>
      </c>
      <c r="L13" s="147"/>
      <c r="M13" s="151">
        <f>SUM(M11:M12)</f>
        <v>36</v>
      </c>
      <c r="N13" s="1"/>
    </row>
    <row r="14" spans="3:16">
      <c r="C14" s="1"/>
      <c r="D14" s="125" t="s">
        <v>131</v>
      </c>
      <c r="E14" s="125"/>
      <c r="F14" s="125"/>
      <c r="G14" s="125"/>
      <c r="H14" s="125"/>
      <c r="I14" s="127"/>
      <c r="J14" s="127"/>
      <c r="K14" s="127"/>
      <c r="L14" s="128"/>
      <c r="M14" s="127"/>
      <c r="N14" s="1"/>
    </row>
    <row r="15" spans="3:16" ht="14.25" customHeight="1">
      <c r="C15" s="1"/>
      <c r="D15" s="187" t="s">
        <v>31</v>
      </c>
      <c r="E15" s="187"/>
      <c r="F15" s="187"/>
      <c r="G15" s="187"/>
      <c r="H15" s="187"/>
      <c r="I15" s="121">
        <v>48000</v>
      </c>
      <c r="J15" s="126">
        <v>48802.222075796955</v>
      </c>
      <c r="K15" s="121">
        <f>J15-I15</f>
        <v>802.22207579695532</v>
      </c>
      <c r="L15" s="148">
        <v>2.2000000000000002</v>
      </c>
      <c r="M15" s="154">
        <v>10</v>
      </c>
      <c r="N15" s="1"/>
    </row>
    <row r="16" spans="3:16">
      <c r="C16" s="1"/>
      <c r="D16" s="190" t="s">
        <v>12</v>
      </c>
      <c r="E16" s="190"/>
      <c r="F16" s="190"/>
      <c r="G16" s="190"/>
      <c r="H16" s="190"/>
      <c r="I16" s="123">
        <f>SUM(I14:I15)</f>
        <v>48000</v>
      </c>
      <c r="J16" s="124">
        <f>SUM(J14:J15)</f>
        <v>48802.222075796955</v>
      </c>
      <c r="K16" s="123">
        <f t="shared" ref="K16" si="1">SUM(K14:K15)</f>
        <v>802.22207579695532</v>
      </c>
      <c r="L16" s="147"/>
      <c r="M16" s="151">
        <f>SUM(M14:M15)</f>
        <v>10</v>
      </c>
      <c r="N16" s="1"/>
    </row>
    <row r="17" spans="2:15">
      <c r="C17" s="1"/>
      <c r="D17" s="125" t="s">
        <v>132</v>
      </c>
      <c r="E17" s="125"/>
      <c r="F17" s="125"/>
      <c r="G17" s="125"/>
      <c r="H17" s="125"/>
      <c r="I17" s="127"/>
      <c r="J17" s="127"/>
      <c r="K17" s="127"/>
      <c r="L17" s="128"/>
      <c r="M17" s="127"/>
      <c r="N17" s="1"/>
    </row>
    <row r="18" spans="2:15">
      <c r="C18" s="1"/>
      <c r="D18" s="187" t="s">
        <v>31</v>
      </c>
      <c r="E18" s="187"/>
      <c r="F18" s="187"/>
      <c r="G18" s="187"/>
      <c r="H18" s="187"/>
      <c r="I18" s="121">
        <v>40000</v>
      </c>
      <c r="J18" s="126">
        <v>48802.222075796955</v>
      </c>
      <c r="K18" s="121">
        <f>J18-I18</f>
        <v>8802.2220757969553</v>
      </c>
      <c r="L18" s="148">
        <v>2.1</v>
      </c>
      <c r="M18" s="154">
        <v>10</v>
      </c>
      <c r="N18" s="1"/>
    </row>
    <row r="19" spans="2:15">
      <c r="C19" s="1"/>
      <c r="D19" s="190" t="s">
        <v>12</v>
      </c>
      <c r="E19" s="190"/>
      <c r="F19" s="190"/>
      <c r="G19" s="190"/>
      <c r="H19" s="190"/>
      <c r="I19" s="123">
        <f>SUM(I17:I18)</f>
        <v>40000</v>
      </c>
      <c r="J19" s="124">
        <f>SUM(J17:J18)</f>
        <v>48802.222075796955</v>
      </c>
      <c r="K19" s="123">
        <f t="shared" ref="K19" si="2">SUM(K17:K18)</f>
        <v>8802.2220757969553</v>
      </c>
      <c r="L19" s="147"/>
      <c r="M19" s="151">
        <f>SUM(M17:M18)</f>
        <v>10</v>
      </c>
      <c r="N19" s="1"/>
    </row>
    <row r="20" spans="2:15">
      <c r="C20" s="1"/>
      <c r="D20" s="125" t="s">
        <v>133</v>
      </c>
      <c r="E20" s="125"/>
      <c r="F20" s="125"/>
      <c r="G20" s="125"/>
      <c r="H20" s="125"/>
      <c r="I20" s="127"/>
      <c r="J20" s="127"/>
      <c r="K20" s="127"/>
      <c r="L20" s="128"/>
      <c r="M20" s="127"/>
      <c r="N20" s="1"/>
    </row>
    <row r="21" spans="2:15">
      <c r="C21" s="1"/>
      <c r="D21" s="187" t="s">
        <v>31</v>
      </c>
      <c r="E21" s="187"/>
      <c r="F21" s="187"/>
      <c r="G21" s="187"/>
      <c r="H21" s="187"/>
      <c r="I21" s="121">
        <v>24000</v>
      </c>
      <c r="J21" s="126">
        <v>25011.323374090123</v>
      </c>
      <c r="K21" s="121">
        <f>J21-I21</f>
        <v>1011.3233740901233</v>
      </c>
      <c r="L21" s="148">
        <v>7.97</v>
      </c>
      <c r="M21" s="154">
        <v>5</v>
      </c>
      <c r="N21" s="1"/>
    </row>
    <row r="22" spans="2:15">
      <c r="C22" s="1"/>
      <c r="D22" s="190" t="s">
        <v>12</v>
      </c>
      <c r="E22" s="190"/>
      <c r="F22" s="190"/>
      <c r="G22" s="190"/>
      <c r="H22" s="190"/>
      <c r="I22" s="123">
        <f>SUM(I20:I21)</f>
        <v>24000</v>
      </c>
      <c r="J22" s="124">
        <f>SUM(J20:J21)</f>
        <v>25011.323374090123</v>
      </c>
      <c r="K22" s="123">
        <f t="shared" ref="K22" si="3">SUM(K20:K21)</f>
        <v>1011.3233740901233</v>
      </c>
      <c r="L22" s="147"/>
      <c r="M22" s="151">
        <f>SUM(M20:M21)</f>
        <v>5</v>
      </c>
      <c r="N22" s="1"/>
    </row>
    <row r="23" spans="2:15">
      <c r="C23" s="1"/>
      <c r="D23" s="125" t="s">
        <v>13</v>
      </c>
      <c r="E23" s="125"/>
      <c r="F23" s="125"/>
      <c r="G23" s="125"/>
      <c r="H23" s="125"/>
      <c r="I23" s="127"/>
      <c r="J23" s="127"/>
      <c r="K23" s="127"/>
      <c r="L23" s="128"/>
      <c r="M23" s="127"/>
      <c r="N23" s="1"/>
    </row>
    <row r="24" spans="2:15">
      <c r="C24" s="1"/>
      <c r="D24" s="129" t="s">
        <v>138</v>
      </c>
      <c r="E24" s="129"/>
      <c r="F24" s="129"/>
      <c r="G24" s="129"/>
      <c r="H24" s="129"/>
      <c r="I24" s="130">
        <f t="shared" ref="I24:M24" si="4">I10</f>
        <v>144000</v>
      </c>
      <c r="J24" s="120">
        <f t="shared" si="4"/>
        <v>136823.80885643474</v>
      </c>
      <c r="K24" s="131">
        <f t="shared" si="4"/>
        <v>-7176.1911435652582</v>
      </c>
      <c r="L24" s="145"/>
      <c r="M24" s="177">
        <f t="shared" si="4"/>
        <v>39</v>
      </c>
      <c r="N24" s="1"/>
    </row>
    <row r="25" spans="2:15">
      <c r="C25" s="1"/>
      <c r="D25" s="129" t="s">
        <v>137</v>
      </c>
      <c r="E25" s="129"/>
      <c r="F25" s="129"/>
      <c r="G25" s="129"/>
      <c r="H25" s="129"/>
      <c r="I25" s="132">
        <f t="shared" ref="I25:M25" si="5">I13</f>
        <v>120000</v>
      </c>
      <c r="J25" s="122">
        <f t="shared" si="5"/>
        <v>124500.017107843</v>
      </c>
      <c r="K25" s="133">
        <f t="shared" si="5"/>
        <v>4500.0171078429994</v>
      </c>
      <c r="L25" s="146"/>
      <c r="M25" s="178">
        <f t="shared" si="5"/>
        <v>36</v>
      </c>
      <c r="N25" s="1"/>
    </row>
    <row r="26" spans="2:15">
      <c r="C26" s="1"/>
      <c r="D26" s="129" t="s">
        <v>139</v>
      </c>
      <c r="E26" s="129"/>
      <c r="F26" s="129"/>
      <c r="G26" s="129"/>
      <c r="H26" s="129"/>
      <c r="I26" s="132">
        <f t="shared" ref="I26:M26" si="6">I16</f>
        <v>48000</v>
      </c>
      <c r="J26" s="122">
        <f t="shared" si="6"/>
        <v>48802.222075796955</v>
      </c>
      <c r="K26" s="133">
        <f t="shared" si="6"/>
        <v>802.22207579695532</v>
      </c>
      <c r="L26" s="146"/>
      <c r="M26" s="178">
        <f t="shared" si="6"/>
        <v>10</v>
      </c>
      <c r="N26" s="1"/>
    </row>
    <row r="27" spans="2:15">
      <c r="C27" s="1"/>
      <c r="D27" s="129" t="s">
        <v>140</v>
      </c>
      <c r="E27" s="129"/>
      <c r="F27" s="129"/>
      <c r="G27" s="129"/>
      <c r="H27" s="129"/>
      <c r="I27" s="132">
        <f>I19</f>
        <v>40000</v>
      </c>
      <c r="J27" s="122">
        <f>J19</f>
        <v>48802.222075796955</v>
      </c>
      <c r="K27" s="133">
        <f>K19</f>
        <v>8802.2220757969553</v>
      </c>
      <c r="L27" s="146"/>
      <c r="M27" s="178">
        <f>M19</f>
        <v>10</v>
      </c>
      <c r="N27" s="1"/>
    </row>
    <row r="28" spans="2:15">
      <c r="C28" s="1"/>
      <c r="D28" s="129" t="s">
        <v>141</v>
      </c>
      <c r="E28" s="129"/>
      <c r="F28" s="129"/>
      <c r="G28" s="129"/>
      <c r="H28" s="129"/>
      <c r="I28" s="130">
        <f t="shared" ref="I28:M28" si="7">I22</f>
        <v>24000</v>
      </c>
      <c r="J28" s="120">
        <f t="shared" si="7"/>
        <v>25011.323374090123</v>
      </c>
      <c r="K28" s="131">
        <f t="shared" si="7"/>
        <v>1011.3233740901233</v>
      </c>
      <c r="L28" s="145"/>
      <c r="M28" s="177">
        <f t="shared" si="7"/>
        <v>5</v>
      </c>
      <c r="N28" s="1"/>
    </row>
    <row r="29" spans="2:15">
      <c r="C29" s="1"/>
      <c r="D29" s="125" t="s">
        <v>17</v>
      </c>
      <c r="E29" s="125"/>
      <c r="F29" s="125"/>
      <c r="G29" s="125"/>
      <c r="H29" s="125"/>
      <c r="I29" s="134">
        <f t="shared" ref="I29:K29" si="8">SUM(I24:I28)</f>
        <v>376000</v>
      </c>
      <c r="J29" s="134">
        <f t="shared" si="8"/>
        <v>383939.59348996182</v>
      </c>
      <c r="K29" s="134">
        <f t="shared" si="8"/>
        <v>7939.593489961775</v>
      </c>
      <c r="L29" s="135"/>
      <c r="M29" s="134">
        <f>SUM(M24:M28)</f>
        <v>100</v>
      </c>
      <c r="N29" s="1"/>
    </row>
    <row r="30" spans="2:15" ht="15" customHeight="1">
      <c r="B30" s="1"/>
      <c r="C30" s="1"/>
      <c r="D30" s="1"/>
      <c r="E30" s="1"/>
      <c r="F30" s="1"/>
      <c r="G30" s="1"/>
      <c r="H30" s="1"/>
      <c r="I30" s="1"/>
      <c r="J30" s="1"/>
      <c r="K30" s="1"/>
      <c r="L30" s="1"/>
      <c r="M30" s="1"/>
      <c r="N30" s="1"/>
      <c r="O30" s="1"/>
    </row>
    <row r="31" spans="2:15" ht="15" customHeight="1">
      <c r="C31" s="1"/>
      <c r="D31" s="1"/>
      <c r="E31" s="1"/>
      <c r="F31" s="1"/>
      <c r="G31" s="1"/>
      <c r="H31" s="1"/>
      <c r="I31" s="1"/>
      <c r="J31" s="1"/>
      <c r="K31" s="1"/>
      <c r="L31" s="1"/>
      <c r="M31" s="1"/>
      <c r="N31" s="1"/>
      <c r="O31" s="1"/>
    </row>
    <row r="32" spans="2:15" ht="15" customHeight="1">
      <c r="C32" s="1"/>
      <c r="D32" s="1"/>
      <c r="E32" s="1"/>
      <c r="F32" s="1"/>
      <c r="G32" s="1"/>
      <c r="H32" s="1"/>
      <c r="I32" s="1"/>
      <c r="J32" s="1"/>
      <c r="K32" s="1"/>
      <c r="L32" s="1"/>
      <c r="M32" s="1"/>
      <c r="N32" s="1"/>
      <c r="O32" s="1"/>
    </row>
    <row r="33" spans="3:15" ht="27.75">
      <c r="C33" s="1"/>
      <c r="D33" s="167" t="s">
        <v>0</v>
      </c>
      <c r="E33" s="1"/>
      <c r="F33" s="1"/>
      <c r="G33" s="1"/>
      <c r="H33" s="1"/>
      <c r="I33" s="1"/>
      <c r="J33" s="1"/>
      <c r="K33" s="1"/>
      <c r="L33" s="1"/>
      <c r="M33" s="1"/>
      <c r="N33" s="1"/>
      <c r="O33" s="1"/>
    </row>
    <row r="34" spans="3:15">
      <c r="C34" s="1"/>
      <c r="D34" s="1"/>
      <c r="E34" s="1"/>
      <c r="F34" s="1"/>
      <c r="G34" s="1"/>
      <c r="H34" s="1"/>
      <c r="I34" s="1"/>
      <c r="J34" s="1"/>
      <c r="K34" s="1"/>
      <c r="L34" s="1"/>
      <c r="M34" s="1"/>
      <c r="N34" s="1"/>
      <c r="O34" s="1"/>
    </row>
    <row r="35" spans="3:15" ht="19.5" customHeight="1">
      <c r="C35" s="1"/>
      <c r="D35" s="157" t="s">
        <v>124</v>
      </c>
      <c r="E35" s="157"/>
      <c r="F35" s="157"/>
      <c r="G35" s="157"/>
      <c r="H35" s="157"/>
      <c r="I35" s="158" t="s">
        <v>142</v>
      </c>
      <c r="J35" s="158" t="s">
        <v>143</v>
      </c>
      <c r="K35" s="158" t="s">
        <v>144</v>
      </c>
      <c r="L35" s="159" t="s">
        <v>145</v>
      </c>
      <c r="M35" s="158" t="s">
        <v>146</v>
      </c>
      <c r="N35" s="1"/>
      <c r="O35" s="1"/>
    </row>
    <row r="36" spans="3:15" ht="15.75" customHeight="1">
      <c r="C36" s="1"/>
      <c r="D36" s="190" t="s">
        <v>31</v>
      </c>
      <c r="E36" s="191"/>
      <c r="F36" s="191"/>
      <c r="G36" s="191"/>
      <c r="H36" s="191"/>
      <c r="I36" s="149">
        <v>-2.88615945488477</v>
      </c>
      <c r="J36" s="149">
        <v>-4.0768208513739399</v>
      </c>
      <c r="K36" s="149">
        <v>-10.474513883332</v>
      </c>
      <c r="L36" s="149">
        <v>11.983115742895899</v>
      </c>
      <c r="M36" s="149">
        <v>11.1181364215365</v>
      </c>
      <c r="N36" s="1"/>
      <c r="O36" s="1"/>
    </row>
    <row r="37" spans="3:15">
      <c r="C37" s="1"/>
      <c r="D37" s="192" t="s">
        <v>123</v>
      </c>
      <c r="E37" s="193"/>
      <c r="F37" s="193"/>
      <c r="G37" s="193"/>
      <c r="H37" s="193"/>
      <c r="I37" s="150">
        <v>-6.7580978210620399</v>
      </c>
      <c r="J37" s="150">
        <v>-9.6894943910782594</v>
      </c>
      <c r="K37" s="150">
        <v>-15.5132451255816</v>
      </c>
      <c r="L37" s="150">
        <v>7.7273132817701198</v>
      </c>
      <c r="M37" s="150">
        <v>6.5248295235369902</v>
      </c>
      <c r="N37" s="1"/>
      <c r="O37" s="1"/>
    </row>
    <row r="38" spans="3:15" ht="26.25" customHeight="1">
      <c r="C38" s="1"/>
      <c r="D38" s="179" t="s">
        <v>125</v>
      </c>
      <c r="E38" s="1"/>
      <c r="F38" s="1"/>
      <c r="G38" s="1"/>
      <c r="H38" s="1"/>
      <c r="I38" s="1"/>
      <c r="J38" s="1"/>
      <c r="K38" s="1"/>
      <c r="L38" s="1"/>
      <c r="M38" s="1"/>
      <c r="N38" s="1"/>
      <c r="O38" s="1"/>
    </row>
    <row r="39" spans="3:15" ht="26.25" customHeight="1">
      <c r="C39" s="1"/>
      <c r="D39" s="179"/>
      <c r="E39" s="1"/>
      <c r="F39" s="1"/>
      <c r="G39" s="1"/>
      <c r="H39" s="1"/>
      <c r="I39" s="1"/>
      <c r="J39" s="1"/>
      <c r="K39" s="1"/>
      <c r="L39" s="1"/>
      <c r="M39" s="1"/>
      <c r="N39" s="1"/>
      <c r="O39" s="1"/>
    </row>
    <row r="40" spans="3:15" ht="26.25" customHeight="1">
      <c r="C40" s="1"/>
      <c r="D40" s="179"/>
      <c r="E40" s="1"/>
      <c r="F40" s="1"/>
      <c r="G40" s="1"/>
      <c r="H40" s="1"/>
      <c r="I40" s="1"/>
      <c r="J40" s="1"/>
      <c r="K40" s="1"/>
      <c r="L40" s="1"/>
      <c r="M40" s="1"/>
      <c r="N40" s="1"/>
      <c r="O40" s="1"/>
    </row>
    <row r="41" spans="3:15" ht="27.75">
      <c r="C41" s="1"/>
      <c r="D41" s="167" t="s">
        <v>111</v>
      </c>
      <c r="E41" s="138"/>
      <c r="F41" s="138"/>
      <c r="G41" s="138"/>
      <c r="H41" s="1"/>
      <c r="I41" s="1"/>
      <c r="J41" s="1"/>
      <c r="K41" s="1"/>
      <c r="L41" s="1"/>
      <c r="M41" s="1"/>
      <c r="N41" s="1"/>
    </row>
    <row r="42" spans="3:15">
      <c r="C42" s="1"/>
      <c r="D42" s="1"/>
      <c r="E42" s="1"/>
      <c r="F42" s="1"/>
      <c r="G42" s="1"/>
      <c r="H42" s="1"/>
      <c r="I42" s="1"/>
      <c r="J42" s="1"/>
      <c r="K42" s="1"/>
      <c r="L42" s="1"/>
      <c r="M42" s="1"/>
      <c r="N42" s="1"/>
    </row>
    <row r="43" spans="3:15">
      <c r="C43" s="1"/>
      <c r="D43" s="1"/>
      <c r="E43" s="1"/>
      <c r="F43" s="1"/>
      <c r="G43" s="1"/>
      <c r="H43" s="1"/>
      <c r="I43" s="1"/>
      <c r="J43" s="1"/>
      <c r="K43" s="1"/>
      <c r="L43" s="1"/>
      <c r="M43" s="1"/>
      <c r="N43" s="1"/>
    </row>
    <row r="44" spans="3:15">
      <c r="C44" s="1"/>
      <c r="D44" s="1"/>
      <c r="E44" s="1"/>
      <c r="F44" s="1"/>
      <c r="G44" s="1"/>
      <c r="H44" s="1"/>
      <c r="I44" s="1"/>
      <c r="J44" s="1"/>
      <c r="K44" s="1"/>
      <c r="L44" s="1"/>
      <c r="M44" s="1"/>
      <c r="N44" s="1"/>
    </row>
    <row r="45" spans="3:15">
      <c r="C45" s="1"/>
      <c r="D45" s="1"/>
      <c r="E45" s="1"/>
      <c r="F45" s="1"/>
      <c r="G45" s="1"/>
      <c r="H45" s="1"/>
      <c r="I45" s="1"/>
      <c r="J45" s="1"/>
      <c r="K45" s="1"/>
      <c r="L45" s="1"/>
      <c r="M45" s="1"/>
      <c r="N45" s="1"/>
    </row>
    <row r="46" spans="3:15">
      <c r="C46" s="1"/>
      <c r="D46" s="1"/>
      <c r="E46" s="1"/>
      <c r="F46" s="1"/>
      <c r="G46" s="1"/>
      <c r="H46" s="1"/>
      <c r="I46" s="1"/>
      <c r="J46" s="1"/>
      <c r="K46" s="1"/>
      <c r="L46" s="1"/>
      <c r="M46" s="1"/>
      <c r="N46" s="1"/>
    </row>
    <row r="47" spans="3:15" ht="33.75" customHeight="1">
      <c r="C47" s="1"/>
      <c r="D47" s="1"/>
      <c r="E47" s="1"/>
      <c r="F47" s="1"/>
      <c r="G47" s="1"/>
      <c r="H47" s="1"/>
      <c r="I47" s="1"/>
      <c r="J47" s="1"/>
      <c r="K47" s="1"/>
      <c r="L47" s="1"/>
      <c r="M47" s="1"/>
      <c r="N47" s="1"/>
    </row>
    <row r="48" spans="3:15">
      <c r="C48" s="1"/>
      <c r="D48" s="1"/>
      <c r="E48" s="1"/>
      <c r="F48" s="1"/>
      <c r="G48" s="1"/>
      <c r="H48" s="1"/>
      <c r="I48" s="1"/>
      <c r="J48" s="1"/>
      <c r="K48" s="1"/>
      <c r="L48" s="1"/>
      <c r="M48" s="1"/>
      <c r="N48" s="1"/>
    </row>
    <row r="49" spans="3:14">
      <c r="C49" s="1"/>
      <c r="D49" s="1"/>
      <c r="E49" s="1"/>
      <c r="F49" s="1"/>
      <c r="G49" s="1"/>
      <c r="H49" s="1"/>
      <c r="I49" s="1"/>
      <c r="J49" s="1"/>
      <c r="K49" s="1"/>
      <c r="L49" s="1"/>
      <c r="M49" s="1"/>
      <c r="N49" s="1"/>
    </row>
    <row r="50" spans="3:14" ht="31.5" customHeight="1">
      <c r="C50" s="1"/>
      <c r="D50" s="1"/>
      <c r="E50" s="1"/>
      <c r="F50" s="1"/>
      <c r="G50" s="1"/>
      <c r="H50" s="1"/>
      <c r="I50" s="1"/>
      <c r="J50" s="1"/>
      <c r="K50" s="1"/>
      <c r="L50" s="1"/>
      <c r="M50" s="1"/>
      <c r="N50" s="1"/>
    </row>
    <row r="51" spans="3:14">
      <c r="C51" s="1"/>
      <c r="D51" s="1"/>
      <c r="E51" s="1"/>
      <c r="F51" s="1"/>
      <c r="G51" s="1"/>
      <c r="H51" s="1"/>
      <c r="I51" s="1"/>
      <c r="J51" s="1"/>
      <c r="K51" s="1"/>
      <c r="L51" s="1"/>
      <c r="M51" s="1"/>
      <c r="N51" s="1"/>
    </row>
    <row r="52" spans="3:14">
      <c r="C52" s="1"/>
      <c r="D52" s="136" t="s">
        <v>30</v>
      </c>
      <c r="E52" s="137">
        <v>42370</v>
      </c>
      <c r="F52" s="1"/>
      <c r="G52" s="1"/>
      <c r="H52" s="1"/>
      <c r="I52" s="1"/>
      <c r="J52" s="1"/>
      <c r="K52" s="1"/>
      <c r="L52" s="1"/>
      <c r="M52" s="1"/>
      <c r="N52" s="1"/>
    </row>
    <row r="53" spans="3:14" ht="23.25">
      <c r="C53" s="1"/>
      <c r="D53" s="160" t="s">
        <v>1</v>
      </c>
      <c r="E53" s="161"/>
      <c r="F53" s="161"/>
      <c r="G53" s="161"/>
      <c r="H53" s="161"/>
      <c r="I53" s="161"/>
      <c r="J53" s="161"/>
      <c r="K53" s="161"/>
      <c r="L53" s="161"/>
      <c r="M53" s="161"/>
      <c r="N53" s="1"/>
    </row>
    <row r="54" spans="3:14">
      <c r="C54" s="1"/>
      <c r="D54" s="1"/>
      <c r="E54" s="1"/>
      <c r="F54" s="1"/>
      <c r="G54" s="1"/>
      <c r="H54" s="1"/>
      <c r="I54" s="1"/>
      <c r="J54" s="1"/>
      <c r="K54" s="1"/>
      <c r="L54" s="1"/>
      <c r="M54" s="1"/>
      <c r="N54" s="1"/>
    </row>
    <row r="55" spans="3:14">
      <c r="C55" s="1"/>
      <c r="D55" s="1"/>
      <c r="E55" s="1"/>
      <c r="F55" s="1"/>
      <c r="G55" s="1"/>
      <c r="H55" s="1"/>
      <c r="I55" s="1"/>
      <c r="J55" s="1"/>
      <c r="K55" s="1"/>
      <c r="L55" s="1"/>
      <c r="M55" s="1"/>
      <c r="N55" s="1"/>
    </row>
    <row r="56" spans="3:14">
      <c r="C56" s="1"/>
      <c r="D56" s="1"/>
      <c r="E56" s="1"/>
      <c r="F56" s="1"/>
      <c r="G56" s="1"/>
      <c r="H56" s="1"/>
      <c r="I56" s="1"/>
      <c r="J56" s="1"/>
      <c r="K56" s="1"/>
      <c r="L56" s="1"/>
      <c r="M56" s="1"/>
      <c r="N56" s="1"/>
    </row>
    <row r="57" spans="3:14">
      <c r="C57" s="1"/>
      <c r="D57" s="1"/>
      <c r="E57" s="1"/>
      <c r="F57" s="1"/>
      <c r="G57" s="1"/>
      <c r="H57" s="1"/>
      <c r="I57" s="1"/>
      <c r="J57" s="1"/>
      <c r="K57" s="1"/>
      <c r="L57" s="1"/>
      <c r="M57" s="1"/>
      <c r="N57" s="1"/>
    </row>
    <row r="58" spans="3:14">
      <c r="C58" s="1"/>
      <c r="D58" s="1"/>
      <c r="E58" s="1"/>
      <c r="F58" s="1"/>
      <c r="G58" s="1"/>
      <c r="H58" s="1"/>
      <c r="I58" s="1"/>
      <c r="J58" s="1"/>
      <c r="K58" s="1"/>
      <c r="L58" s="1"/>
      <c r="M58" s="1"/>
      <c r="N58" s="1"/>
    </row>
    <row r="59" spans="3:14">
      <c r="C59" s="1"/>
      <c r="D59" s="1"/>
      <c r="E59" s="1"/>
      <c r="F59" s="1"/>
      <c r="G59" s="1"/>
      <c r="H59" s="1"/>
      <c r="I59" s="1"/>
      <c r="J59" s="1"/>
      <c r="K59" s="1"/>
      <c r="L59" s="1"/>
      <c r="M59" s="1"/>
      <c r="N59" s="1"/>
    </row>
    <row r="60" spans="3:14">
      <c r="C60" s="1"/>
      <c r="D60" s="1"/>
      <c r="E60" s="1"/>
      <c r="F60" s="1"/>
      <c r="G60" s="1"/>
      <c r="H60" s="1"/>
      <c r="I60" s="1"/>
      <c r="J60" s="1"/>
      <c r="K60" s="1"/>
      <c r="L60" s="1"/>
      <c r="M60" s="1"/>
      <c r="N60" s="1"/>
    </row>
    <row r="61" spans="3:14">
      <c r="C61" s="1"/>
      <c r="D61" s="1"/>
      <c r="E61" s="1"/>
      <c r="F61" s="1"/>
      <c r="G61" s="1"/>
      <c r="H61" s="1"/>
      <c r="I61" s="1"/>
      <c r="J61" s="1"/>
      <c r="K61" s="1"/>
      <c r="L61" s="1"/>
      <c r="M61" s="1"/>
      <c r="N61" s="1"/>
    </row>
    <row r="62" spans="3:14">
      <c r="C62" s="1"/>
      <c r="D62" s="1"/>
      <c r="E62" s="1"/>
      <c r="F62" s="1"/>
      <c r="G62" s="1"/>
      <c r="H62" s="1"/>
      <c r="I62" s="1"/>
      <c r="J62" s="1"/>
      <c r="K62" s="1"/>
      <c r="L62" s="1"/>
      <c r="M62" s="1"/>
      <c r="N62" s="1"/>
    </row>
    <row r="63" spans="3:14">
      <c r="C63" s="1"/>
      <c r="D63" s="1"/>
      <c r="E63" s="1"/>
      <c r="F63" s="1"/>
      <c r="G63" s="1"/>
      <c r="H63" s="1"/>
      <c r="I63" s="1"/>
      <c r="J63" s="1"/>
      <c r="K63" s="1"/>
      <c r="L63" s="1"/>
      <c r="M63" s="1"/>
      <c r="N63" s="1"/>
    </row>
    <row r="64" spans="3:14">
      <c r="C64" s="1"/>
      <c r="D64" s="1"/>
      <c r="E64" s="1"/>
      <c r="F64" s="1"/>
      <c r="G64" s="1"/>
      <c r="H64" s="1"/>
      <c r="I64" s="1"/>
      <c r="J64" s="1"/>
      <c r="K64" s="1"/>
      <c r="L64" s="1"/>
      <c r="M64" s="1"/>
      <c r="N64" s="1"/>
    </row>
    <row r="65" spans="3:14">
      <c r="C65" s="1"/>
      <c r="D65" s="1"/>
      <c r="E65" s="1"/>
      <c r="F65" s="1"/>
      <c r="G65" s="1"/>
      <c r="H65" s="1"/>
      <c r="I65" s="1"/>
      <c r="J65" s="1"/>
      <c r="K65" s="1"/>
      <c r="L65" s="1"/>
      <c r="M65" s="1"/>
      <c r="N65" s="1"/>
    </row>
    <row r="66" spans="3:14">
      <c r="C66" s="1"/>
      <c r="D66" s="1"/>
      <c r="E66" s="1"/>
      <c r="F66" s="1"/>
      <c r="G66" s="1"/>
      <c r="H66" s="1"/>
      <c r="I66" s="1"/>
      <c r="J66" s="1"/>
      <c r="K66" s="1"/>
      <c r="L66" s="1"/>
      <c r="M66" s="1"/>
      <c r="N66" s="1"/>
    </row>
    <row r="67" spans="3:14">
      <c r="C67" s="1"/>
      <c r="D67" s="1"/>
      <c r="E67" s="1"/>
      <c r="F67" s="1"/>
      <c r="G67" s="1"/>
      <c r="H67" s="1"/>
      <c r="I67" s="1"/>
      <c r="J67" s="1"/>
      <c r="K67" s="1"/>
      <c r="L67" s="1"/>
      <c r="M67" s="1"/>
      <c r="N67" s="1"/>
    </row>
    <row r="68" spans="3:14">
      <c r="C68" s="1"/>
      <c r="D68" s="1"/>
      <c r="E68" s="1"/>
      <c r="F68" s="1"/>
      <c r="G68" s="1"/>
      <c r="H68" s="1"/>
      <c r="I68" s="1"/>
      <c r="J68" s="1"/>
      <c r="K68" s="1"/>
      <c r="L68" s="1"/>
      <c r="M68" s="1"/>
      <c r="N68" s="1"/>
    </row>
    <row r="69" spans="3:14" ht="23.25">
      <c r="C69" s="1"/>
      <c r="D69" s="160" t="s">
        <v>11</v>
      </c>
      <c r="E69" s="161"/>
      <c r="F69" s="161"/>
      <c r="G69" s="161"/>
      <c r="H69" s="161"/>
      <c r="I69" s="161"/>
      <c r="J69" s="161"/>
      <c r="K69" s="161"/>
      <c r="L69" s="161"/>
      <c r="M69" s="161"/>
      <c r="N69" s="1"/>
    </row>
    <row r="70" spans="3:14">
      <c r="C70" s="1"/>
      <c r="D70" s="1"/>
      <c r="E70" s="1"/>
      <c r="F70" s="1"/>
      <c r="G70" s="1"/>
      <c r="H70" s="1"/>
      <c r="I70" s="1"/>
      <c r="J70" s="1"/>
      <c r="K70" s="1"/>
      <c r="L70" s="1"/>
      <c r="M70" s="1"/>
      <c r="N70" s="1"/>
    </row>
    <row r="71" spans="3:14" ht="25.5">
      <c r="C71" s="1"/>
      <c r="D71" s="140" t="s">
        <v>112</v>
      </c>
      <c r="E71" s="175" t="s">
        <v>114</v>
      </c>
      <c r="F71" s="175" t="s">
        <v>113</v>
      </c>
      <c r="G71" s="166"/>
      <c r="H71" s="118"/>
      <c r="I71" s="118"/>
      <c r="J71" s="118"/>
      <c r="K71" s="118"/>
      <c r="L71" s="118"/>
      <c r="M71" s="166"/>
      <c r="N71" s="1"/>
    </row>
    <row r="72" spans="3:14" ht="25.5">
      <c r="C72" s="1"/>
      <c r="D72" s="169" t="s">
        <v>81</v>
      </c>
      <c r="E72" s="170">
        <v>3.95</v>
      </c>
      <c r="F72" s="171">
        <v>2.82</v>
      </c>
      <c r="G72" s="166"/>
      <c r="H72" s="118"/>
      <c r="I72" s="118"/>
      <c r="J72" s="118"/>
      <c r="K72" s="118"/>
      <c r="L72" s="118"/>
      <c r="M72" s="166"/>
      <c r="N72" s="1"/>
    </row>
    <row r="73" spans="3:14" ht="25.5">
      <c r="C73" s="1"/>
      <c r="D73" s="169" t="s">
        <v>81</v>
      </c>
      <c r="E73" s="170">
        <v>3.95</v>
      </c>
      <c r="F73" s="171">
        <v>6.1800000000000001E-2</v>
      </c>
      <c r="G73" s="166"/>
      <c r="H73" s="118"/>
      <c r="I73" s="118"/>
      <c r="J73" s="118"/>
      <c r="K73" s="118"/>
      <c r="L73" s="118"/>
      <c r="M73" s="166"/>
      <c r="N73" s="1"/>
    </row>
    <row r="74" spans="3:14">
      <c r="C74" s="1"/>
      <c r="D74" s="169"/>
      <c r="E74" s="170"/>
      <c r="F74" s="171"/>
      <c r="G74" s="166"/>
      <c r="H74" s="118"/>
      <c r="I74" s="118"/>
      <c r="J74" s="118"/>
      <c r="K74" s="118"/>
      <c r="L74" s="118"/>
      <c r="M74" s="166"/>
      <c r="N74" s="1"/>
    </row>
    <row r="75" spans="3:14">
      <c r="C75" s="1"/>
      <c r="D75" s="162" t="s">
        <v>30</v>
      </c>
      <c r="E75" s="163">
        <v>42398</v>
      </c>
      <c r="F75" s="172"/>
      <c r="G75" s="166"/>
      <c r="H75" s="118"/>
      <c r="I75" s="118"/>
      <c r="J75" s="118"/>
      <c r="K75" s="118"/>
      <c r="L75" s="118"/>
      <c r="M75" s="166"/>
      <c r="N75" s="1"/>
    </row>
    <row r="76" spans="3:14">
      <c r="C76" s="1"/>
      <c r="D76" s="164"/>
      <c r="E76" s="176"/>
      <c r="F76" s="165"/>
      <c r="G76" s="166"/>
      <c r="H76" s="118"/>
      <c r="I76" s="118"/>
      <c r="J76" s="118"/>
      <c r="K76" s="118"/>
      <c r="L76" s="118"/>
      <c r="M76" s="166"/>
      <c r="N76" s="1"/>
    </row>
    <row r="77" spans="3:14" ht="27" customHeight="1">
      <c r="C77" s="1"/>
      <c r="D77" s="175" t="s">
        <v>115</v>
      </c>
      <c r="E77" s="189" t="s">
        <v>116</v>
      </c>
      <c r="F77" s="189"/>
      <c r="G77" s="166"/>
      <c r="H77" s="118"/>
      <c r="I77" s="118"/>
      <c r="J77" s="118"/>
      <c r="K77" s="118"/>
      <c r="L77" s="118"/>
      <c r="M77" s="166"/>
      <c r="N77" s="1"/>
    </row>
    <row r="78" spans="3:14" ht="20.25" customHeight="1">
      <c r="C78" s="1"/>
      <c r="D78" s="169" t="s">
        <v>147</v>
      </c>
      <c r="E78" s="186">
        <v>0.80864235697439946</v>
      </c>
      <c r="F78" s="185"/>
      <c r="G78" s="166"/>
      <c r="H78" s="118"/>
      <c r="I78" s="118"/>
      <c r="J78" s="118"/>
      <c r="K78" s="118"/>
      <c r="L78" s="118"/>
      <c r="M78" s="166"/>
      <c r="N78" s="1"/>
    </row>
    <row r="79" spans="3:14">
      <c r="C79" s="1"/>
      <c r="D79" s="169" t="s">
        <v>147</v>
      </c>
      <c r="E79" s="186">
        <v>0.12316160635230611</v>
      </c>
      <c r="F79" s="185"/>
      <c r="G79" s="166"/>
      <c r="H79" s="118"/>
      <c r="I79" s="118"/>
      <c r="J79" s="118"/>
      <c r="K79" s="118"/>
      <c r="L79" s="118"/>
      <c r="M79" s="166"/>
      <c r="N79" s="1"/>
    </row>
    <row r="80" spans="3:14">
      <c r="C80" s="1"/>
      <c r="D80" s="169"/>
      <c r="E80" s="186"/>
      <c r="F80" s="185"/>
      <c r="G80" s="166"/>
      <c r="H80" s="118"/>
      <c r="I80" s="118"/>
      <c r="J80" s="118"/>
      <c r="K80" s="118"/>
      <c r="L80" s="118"/>
      <c r="M80" s="166"/>
      <c r="N80" s="1"/>
    </row>
    <row r="81" spans="3:14" ht="24.75" customHeight="1">
      <c r="C81" s="1"/>
      <c r="D81" s="169"/>
      <c r="E81" s="186"/>
      <c r="F81" s="185"/>
      <c r="G81" s="166"/>
      <c r="H81" s="118"/>
      <c r="I81" s="118"/>
      <c r="J81" s="118"/>
      <c r="K81" s="118"/>
      <c r="L81" s="118"/>
      <c r="M81" s="166"/>
      <c r="N81" s="1"/>
    </row>
    <row r="82" spans="3:14">
      <c r="C82" s="1"/>
      <c r="D82" s="169"/>
      <c r="E82" s="186"/>
      <c r="F82" s="185"/>
      <c r="G82" s="166"/>
      <c r="H82" s="118"/>
      <c r="I82" s="118"/>
      <c r="J82" s="118"/>
      <c r="K82" s="118"/>
      <c r="L82" s="118"/>
      <c r="M82" s="166"/>
      <c r="N82" s="1"/>
    </row>
    <row r="83" spans="3:14">
      <c r="C83" s="152"/>
      <c r="D83" s="153"/>
      <c r="E83" s="181"/>
      <c r="F83" s="183"/>
      <c r="G83" s="152"/>
      <c r="H83" s="152"/>
      <c r="I83" s="152"/>
      <c r="J83" s="152"/>
      <c r="K83" s="152"/>
      <c r="L83" s="152"/>
      <c r="M83" s="152"/>
      <c r="N83" s="152"/>
    </row>
    <row r="84" spans="3:14">
      <c r="C84" s="1"/>
      <c r="D84" s="1"/>
      <c r="E84" s="182"/>
      <c r="F84" s="184"/>
      <c r="G84" s="1"/>
      <c r="H84" s="1"/>
      <c r="I84" s="1"/>
      <c r="J84" s="1"/>
      <c r="K84" s="1"/>
      <c r="L84" s="1"/>
      <c r="M84" s="1"/>
      <c r="N84" s="1"/>
    </row>
    <row r="85" spans="3:14">
      <c r="C85" s="152"/>
      <c r="D85" s="152"/>
      <c r="E85" s="181"/>
      <c r="F85" s="183"/>
      <c r="G85" s="152"/>
      <c r="H85" s="152"/>
      <c r="I85" s="152"/>
      <c r="J85" s="152"/>
      <c r="K85" s="1"/>
      <c r="L85" s="1"/>
      <c r="M85" s="1"/>
      <c r="N85" s="1"/>
    </row>
    <row r="86" spans="3:14">
      <c r="C86" s="152"/>
      <c r="D86" s="152"/>
      <c r="E86" s="152"/>
      <c r="F86" s="152"/>
      <c r="G86" s="152"/>
      <c r="H86" s="152"/>
      <c r="I86" s="152"/>
      <c r="J86" s="152"/>
      <c r="K86" s="1"/>
      <c r="L86" s="1"/>
      <c r="M86" s="1"/>
      <c r="N86" s="1"/>
    </row>
    <row r="87" spans="3:14">
      <c r="C87" s="152"/>
      <c r="D87" s="152"/>
      <c r="E87" s="152"/>
      <c r="F87" s="152"/>
      <c r="G87" s="152"/>
      <c r="H87" s="152"/>
      <c r="I87" s="152"/>
      <c r="J87" s="152"/>
      <c r="K87" s="1"/>
      <c r="L87" s="1"/>
      <c r="M87" s="1"/>
      <c r="N87" s="1"/>
    </row>
    <row r="88" spans="3:14">
      <c r="C88" s="152"/>
      <c r="D88" s="152"/>
      <c r="E88" s="152"/>
      <c r="F88" s="152"/>
      <c r="G88" s="152"/>
      <c r="H88" s="152"/>
      <c r="I88" s="152"/>
      <c r="J88" s="152"/>
      <c r="K88" s="1"/>
      <c r="L88" s="1"/>
      <c r="M88" s="1"/>
      <c r="N88" s="1"/>
    </row>
    <row r="89" spans="3:14">
      <c r="C89" s="152"/>
      <c r="D89" s="152"/>
      <c r="E89" s="152"/>
      <c r="F89" s="152"/>
      <c r="G89" s="152"/>
      <c r="H89" s="152"/>
      <c r="I89" s="152"/>
      <c r="J89" s="152"/>
      <c r="K89" s="1"/>
      <c r="L89" s="1"/>
      <c r="M89" s="1"/>
      <c r="N89" s="1"/>
    </row>
    <row r="90" spans="3:14">
      <c r="C90" s="152"/>
      <c r="D90" s="152"/>
      <c r="E90" s="152"/>
      <c r="F90" s="152"/>
      <c r="G90" s="152"/>
      <c r="H90" s="152"/>
      <c r="I90" s="152"/>
      <c r="J90" s="152"/>
      <c r="K90" s="1"/>
      <c r="L90" s="1"/>
      <c r="M90" s="1"/>
      <c r="N90" s="1"/>
    </row>
    <row r="91" spans="3:14">
      <c r="C91" s="152"/>
      <c r="D91" s="152"/>
      <c r="E91" s="152"/>
      <c r="F91" s="152"/>
      <c r="G91" s="152"/>
      <c r="H91" s="152"/>
      <c r="I91" s="152"/>
      <c r="J91" s="152"/>
      <c r="K91" s="1"/>
      <c r="L91" s="1"/>
      <c r="M91" s="1"/>
      <c r="N91" s="1"/>
    </row>
    <row r="92" spans="3:14">
      <c r="C92" s="152"/>
      <c r="D92" s="144"/>
      <c r="E92" s="144"/>
      <c r="F92" s="144"/>
      <c r="G92" s="144"/>
      <c r="H92" s="144"/>
      <c r="I92" s="144"/>
      <c r="J92" s="152"/>
      <c r="K92" s="1"/>
      <c r="L92" s="1"/>
      <c r="M92" s="1"/>
      <c r="N92" s="1"/>
    </row>
    <row r="93" spans="3:14">
      <c r="C93" s="1"/>
      <c r="D93" s="144"/>
      <c r="E93" s="144"/>
      <c r="F93" s="144"/>
      <c r="G93" s="144"/>
      <c r="H93" s="144"/>
      <c r="I93" s="144"/>
      <c r="J93" s="1"/>
      <c r="K93" s="1"/>
      <c r="L93" s="1"/>
      <c r="M93" s="1"/>
      <c r="N93" s="1"/>
    </row>
    <row r="94" spans="3:14">
      <c r="C94" s="1"/>
      <c r="D94" s="144"/>
      <c r="E94" s="144"/>
      <c r="F94" s="144"/>
      <c r="G94" s="144"/>
      <c r="H94" s="144"/>
      <c r="I94" s="144"/>
      <c r="J94" s="1"/>
      <c r="K94" s="1"/>
      <c r="L94" s="1"/>
      <c r="M94" s="1"/>
      <c r="N94" s="1"/>
    </row>
    <row r="95" spans="3:14" ht="15" customHeight="1">
      <c r="C95" s="1"/>
      <c r="D95" s="144"/>
      <c r="E95" s="144"/>
      <c r="F95" s="144"/>
      <c r="G95" s="144"/>
      <c r="H95" s="144"/>
      <c r="I95" s="144"/>
      <c r="J95" s="1"/>
      <c r="K95" s="1"/>
      <c r="L95" s="1"/>
      <c r="M95" s="1"/>
      <c r="N95" s="1"/>
    </row>
    <row r="96" spans="3:14" ht="15" customHeight="1">
      <c r="C96" s="1"/>
      <c r="D96" s="144"/>
      <c r="E96" s="144"/>
      <c r="F96" s="144"/>
      <c r="G96" s="144"/>
      <c r="H96" s="144"/>
      <c r="I96" s="144"/>
      <c r="J96" s="1"/>
      <c r="K96" s="1"/>
      <c r="L96" s="1"/>
      <c r="M96" s="1"/>
      <c r="N96" s="1"/>
    </row>
    <row r="97" spans="3:14" ht="37.5" customHeight="1">
      <c r="C97" s="1"/>
      <c r="D97" s="144"/>
      <c r="E97" s="144"/>
      <c r="F97" s="144"/>
      <c r="G97" s="144"/>
      <c r="H97" s="144"/>
      <c r="I97" s="144"/>
      <c r="J97" s="1"/>
      <c r="K97" s="1"/>
      <c r="L97" s="1"/>
      <c r="M97" s="1"/>
      <c r="N97" s="1"/>
    </row>
    <row r="98" spans="3:14" ht="15" customHeight="1">
      <c r="C98" s="1"/>
      <c r="D98" s="144"/>
      <c r="E98" s="144"/>
      <c r="F98" s="144"/>
      <c r="G98" s="144"/>
      <c r="H98" s="144"/>
      <c r="I98" s="144"/>
      <c r="J98" s="1"/>
      <c r="K98" s="1"/>
      <c r="L98" s="1"/>
      <c r="M98" s="1"/>
      <c r="N98" s="1"/>
    </row>
    <row r="99" spans="3:14" ht="27" customHeight="1">
      <c r="C99" s="1"/>
      <c r="D99" s="144"/>
      <c r="E99" s="144"/>
      <c r="F99" s="144"/>
      <c r="G99" s="144"/>
      <c r="H99" s="144"/>
      <c r="I99" s="144"/>
      <c r="J99" s="1"/>
      <c r="K99" s="1"/>
      <c r="L99" s="1"/>
      <c r="M99" s="1"/>
      <c r="N99" s="1"/>
    </row>
    <row r="100" spans="3:14">
      <c r="C100" s="144"/>
      <c r="D100" s="144"/>
      <c r="E100" s="144"/>
      <c r="F100" s="144"/>
      <c r="G100" s="144"/>
      <c r="H100" s="144"/>
      <c r="I100" s="144"/>
      <c r="J100" s="144"/>
      <c r="K100" s="144"/>
      <c r="L100" s="1"/>
      <c r="M100" s="1"/>
      <c r="N100" s="1"/>
    </row>
    <row r="101" spans="3:14">
      <c r="C101" s="144"/>
      <c r="D101" s="144"/>
      <c r="E101" s="144"/>
      <c r="F101" s="144"/>
      <c r="G101" s="144"/>
      <c r="H101" s="144"/>
      <c r="I101" s="144"/>
      <c r="J101" s="144"/>
      <c r="K101" s="144"/>
      <c r="L101" s="1"/>
      <c r="M101" s="1"/>
      <c r="N101" s="1"/>
    </row>
    <row r="102" spans="3:14">
      <c r="C102" s="144"/>
      <c r="D102" s="144"/>
      <c r="E102" s="144"/>
      <c r="F102" s="144"/>
      <c r="G102" s="144"/>
      <c r="H102" s="144"/>
      <c r="I102" s="144"/>
      <c r="J102" s="144"/>
      <c r="K102" s="144"/>
      <c r="L102" s="1"/>
      <c r="M102" s="1"/>
      <c r="N102" s="1"/>
    </row>
    <row r="103" spans="3:14">
      <c r="C103" s="144"/>
      <c r="D103" s="144"/>
      <c r="E103" s="144"/>
      <c r="F103" s="144"/>
      <c r="G103" s="144"/>
      <c r="H103" s="144"/>
      <c r="I103" s="144"/>
      <c r="J103" s="144"/>
      <c r="K103" s="144"/>
      <c r="L103" s="1"/>
      <c r="M103" s="1"/>
      <c r="N103" s="1"/>
    </row>
    <row r="104" spans="3:14">
      <c r="C104" s="144"/>
      <c r="D104" s="144"/>
      <c r="E104" s="144"/>
      <c r="F104" s="144"/>
      <c r="G104" s="144"/>
      <c r="H104" s="144"/>
      <c r="I104" s="144"/>
      <c r="J104" s="144"/>
      <c r="K104" s="144"/>
      <c r="L104" s="1"/>
      <c r="M104" s="1"/>
      <c r="N104" s="1"/>
    </row>
    <row r="105" spans="3:14" ht="39.75" customHeight="1">
      <c r="C105" s="144"/>
      <c r="D105" s="180" t="s">
        <v>122</v>
      </c>
      <c r="E105" s="144"/>
      <c r="F105" s="144"/>
      <c r="G105" s="144"/>
      <c r="H105" s="144"/>
      <c r="I105" s="144"/>
      <c r="J105" s="144"/>
      <c r="K105" s="144"/>
      <c r="L105" s="1"/>
      <c r="M105" s="1"/>
      <c r="N105" s="1"/>
    </row>
    <row r="106" spans="3:14" ht="15" customHeight="1">
      <c r="C106" s="144"/>
      <c r="D106" s="188" t="s">
        <v>134</v>
      </c>
      <c r="E106" s="188"/>
      <c r="F106" s="188"/>
      <c r="G106" s="188"/>
      <c r="H106" s="188"/>
      <c r="I106" s="188"/>
      <c r="J106" s="188"/>
      <c r="K106" s="188"/>
      <c r="L106" s="188"/>
      <c r="M106" s="188"/>
      <c r="N106" s="1"/>
    </row>
    <row r="107" spans="3:14">
      <c r="C107" s="144"/>
      <c r="D107" s="188"/>
      <c r="E107" s="188"/>
      <c r="F107" s="188"/>
      <c r="G107" s="188"/>
      <c r="H107" s="188"/>
      <c r="I107" s="188"/>
      <c r="J107" s="188"/>
      <c r="K107" s="188"/>
      <c r="L107" s="188"/>
      <c r="M107" s="188"/>
      <c r="N107" s="1"/>
    </row>
    <row r="108" spans="3:14">
      <c r="C108" s="144"/>
      <c r="D108" s="174"/>
      <c r="E108" s="174"/>
      <c r="F108" s="174"/>
      <c r="G108" s="174"/>
      <c r="H108" s="174"/>
      <c r="I108" s="174"/>
      <c r="J108" s="174"/>
      <c r="K108" s="174"/>
      <c r="L108" s="174"/>
      <c r="M108" s="174"/>
      <c r="N108" s="1"/>
    </row>
    <row r="109" spans="3:14">
      <c r="C109" s="144"/>
      <c r="D109" s="180" t="s">
        <v>127</v>
      </c>
      <c r="E109" s="168"/>
      <c r="F109" s="168"/>
      <c r="G109" s="168"/>
      <c r="H109" s="168"/>
      <c r="I109" s="168"/>
      <c r="J109" s="168"/>
      <c r="K109" s="168"/>
      <c r="L109" s="168"/>
      <c r="M109" s="168"/>
      <c r="N109" s="1"/>
    </row>
    <row r="110" spans="3:14" ht="15" customHeight="1">
      <c r="C110" s="144"/>
      <c r="D110" s="188" t="s">
        <v>126</v>
      </c>
      <c r="E110" s="188"/>
      <c r="F110" s="188"/>
      <c r="G110" s="188"/>
      <c r="H110" s="188"/>
      <c r="I110" s="188"/>
      <c r="J110" s="188"/>
      <c r="K110" s="188"/>
      <c r="L110" s="188"/>
      <c r="M110" s="188"/>
      <c r="N110" s="1"/>
    </row>
    <row r="111" spans="3:14">
      <c r="C111" s="144"/>
      <c r="D111" s="188"/>
      <c r="E111" s="188"/>
      <c r="F111" s="188"/>
      <c r="G111" s="188"/>
      <c r="H111" s="188"/>
      <c r="I111" s="188"/>
      <c r="J111" s="188"/>
      <c r="K111" s="188"/>
      <c r="L111" s="188"/>
      <c r="M111" s="188"/>
      <c r="N111" s="1"/>
    </row>
    <row r="112" spans="3:14">
      <c r="C112" s="144"/>
      <c r="D112" s="188"/>
      <c r="E112" s="188"/>
      <c r="F112" s="188"/>
      <c r="G112" s="188"/>
      <c r="H112" s="188"/>
      <c r="I112" s="188"/>
      <c r="J112" s="188"/>
      <c r="K112" s="188"/>
      <c r="L112" s="188"/>
      <c r="M112" s="188"/>
      <c r="N112" s="1"/>
    </row>
    <row r="113" spans="3:14">
      <c r="C113" s="144"/>
      <c r="D113" s="188"/>
      <c r="E113" s="188"/>
      <c r="F113" s="188"/>
      <c r="G113" s="188"/>
      <c r="H113" s="188"/>
      <c r="I113" s="188"/>
      <c r="J113" s="188"/>
      <c r="K113" s="188"/>
      <c r="L113" s="188"/>
      <c r="M113" s="188"/>
      <c r="N113" s="1"/>
    </row>
    <row r="114" spans="3:14">
      <c r="C114" s="144"/>
      <c r="D114" s="188"/>
      <c r="E114" s="188"/>
      <c r="F114" s="188"/>
      <c r="G114" s="188"/>
      <c r="H114" s="188"/>
      <c r="I114" s="188"/>
      <c r="J114" s="188"/>
      <c r="K114" s="188"/>
      <c r="L114" s="188"/>
      <c r="M114" s="188"/>
      <c r="N114" s="1"/>
    </row>
    <row r="115" spans="3:14">
      <c r="C115" s="144"/>
      <c r="D115" s="188"/>
      <c r="E115" s="188"/>
      <c r="F115" s="188"/>
      <c r="G115" s="188"/>
      <c r="H115" s="188"/>
      <c r="I115" s="188"/>
      <c r="J115" s="188"/>
      <c r="K115" s="188"/>
      <c r="L115" s="188"/>
      <c r="M115" s="188"/>
      <c r="N115" s="1"/>
    </row>
    <row r="116" spans="3:14">
      <c r="C116" s="144"/>
      <c r="D116" s="188"/>
      <c r="E116" s="188"/>
      <c r="F116" s="188"/>
      <c r="G116" s="188"/>
      <c r="H116" s="188"/>
      <c r="I116" s="188"/>
      <c r="J116" s="188"/>
      <c r="K116" s="188"/>
      <c r="L116" s="188"/>
      <c r="M116" s="188"/>
      <c r="N116" s="1"/>
    </row>
    <row r="117" spans="3:14">
      <c r="C117" s="144"/>
      <c r="D117" s="188"/>
      <c r="E117" s="188"/>
      <c r="F117" s="188"/>
      <c r="G117" s="188"/>
      <c r="H117" s="188"/>
      <c r="I117" s="188"/>
      <c r="J117" s="188"/>
      <c r="K117" s="188"/>
      <c r="L117" s="188"/>
      <c r="M117" s="188"/>
      <c r="N117" s="1"/>
    </row>
    <row r="118" spans="3:14">
      <c r="C118" s="144"/>
      <c r="D118" s="188"/>
      <c r="E118" s="188"/>
      <c r="F118" s="188"/>
      <c r="G118" s="188"/>
      <c r="H118" s="188"/>
      <c r="I118" s="188"/>
      <c r="J118" s="188"/>
      <c r="K118" s="188"/>
      <c r="L118" s="188"/>
      <c r="M118" s="188"/>
      <c r="N118" s="1"/>
    </row>
    <row r="119" spans="3:14">
      <c r="C119" s="144"/>
      <c r="D119" s="188"/>
      <c r="E119" s="188"/>
      <c r="F119" s="188"/>
      <c r="G119" s="188"/>
      <c r="H119" s="188"/>
      <c r="I119" s="188"/>
      <c r="J119" s="188"/>
      <c r="K119" s="188"/>
      <c r="L119" s="188"/>
      <c r="M119" s="188"/>
      <c r="N119" s="1"/>
    </row>
    <row r="120" spans="3:14">
      <c r="C120" s="144"/>
      <c r="D120" s="188"/>
      <c r="E120" s="188"/>
      <c r="F120" s="188"/>
      <c r="G120" s="188"/>
      <c r="H120" s="188"/>
      <c r="I120" s="188"/>
      <c r="J120" s="188"/>
      <c r="K120" s="188"/>
      <c r="L120" s="188"/>
      <c r="M120" s="188"/>
      <c r="N120" s="1"/>
    </row>
    <row r="121" spans="3:14">
      <c r="C121" s="144"/>
      <c r="D121" s="188"/>
      <c r="E121" s="188"/>
      <c r="F121" s="188"/>
      <c r="G121" s="188"/>
      <c r="H121" s="188"/>
      <c r="I121" s="188"/>
      <c r="J121" s="188"/>
      <c r="K121" s="188"/>
      <c r="L121" s="188"/>
      <c r="M121" s="188"/>
      <c r="N121" s="1"/>
    </row>
    <row r="122" spans="3:14">
      <c r="C122" s="144"/>
      <c r="D122" s="144"/>
      <c r="E122" s="144"/>
      <c r="F122" s="144"/>
      <c r="G122" s="144"/>
      <c r="H122" s="144"/>
      <c r="I122" s="144"/>
      <c r="J122" s="144"/>
      <c r="K122" s="144"/>
      <c r="L122" s="1"/>
      <c r="M122" s="1"/>
      <c r="N122" s="1"/>
    </row>
    <row r="123" spans="3:14">
      <c r="C123" s="143"/>
      <c r="D123" s="143"/>
      <c r="E123" s="143"/>
      <c r="F123" s="143"/>
      <c r="G123" s="143"/>
      <c r="H123" s="143"/>
      <c r="I123" s="143"/>
      <c r="J123" s="143"/>
      <c r="K123" s="143"/>
    </row>
    <row r="124" spans="3:14">
      <c r="C124" s="143"/>
      <c r="D124" s="143"/>
      <c r="E124" s="143"/>
      <c r="F124" s="143"/>
      <c r="G124" s="143"/>
      <c r="H124" s="143"/>
      <c r="I124" s="143"/>
      <c r="J124" s="143"/>
      <c r="K124" s="143"/>
    </row>
    <row r="125" spans="3:14">
      <c r="C125" s="143"/>
      <c r="D125" s="143"/>
      <c r="E125" s="143"/>
      <c r="F125" s="143"/>
      <c r="G125" s="143"/>
      <c r="H125" s="143"/>
      <c r="I125" s="143"/>
      <c r="J125" s="143"/>
      <c r="K125" s="143"/>
    </row>
    <row r="126" spans="3:14">
      <c r="C126" s="143"/>
      <c r="D126" s="143"/>
      <c r="E126" s="143"/>
      <c r="F126" s="143"/>
      <c r="G126" s="143"/>
      <c r="H126" s="143"/>
      <c r="I126" s="143"/>
      <c r="J126" s="143"/>
      <c r="K126" s="143"/>
    </row>
    <row r="300" spans="145:147">
      <c r="EO300" s="107"/>
      <c r="EP300" s="107"/>
      <c r="EQ300" s="107"/>
    </row>
    <row r="301" spans="145:147">
      <c r="EO301" s="107"/>
      <c r="EP301" s="107"/>
      <c r="EQ301" s="107"/>
    </row>
    <row r="303" spans="145:147">
      <c r="EO303" s="114"/>
      <c r="EP303" s="110"/>
      <c r="EQ303" s="110"/>
    </row>
    <row r="304" spans="145:147">
      <c r="EO304" s="110"/>
      <c r="EP304" s="110"/>
      <c r="EQ304" s="110"/>
    </row>
    <row r="306" spans="142:147">
      <c r="EO306" s="109"/>
      <c r="EP306" s="109"/>
      <c r="EQ306" s="109"/>
    </row>
    <row r="307" spans="142:147">
      <c r="EO307" s="109"/>
      <c r="EP307" s="109"/>
      <c r="EQ307" s="109"/>
    </row>
    <row r="309" spans="142:147">
      <c r="EO309" s="106"/>
      <c r="EP309" s="106"/>
      <c r="EQ309" s="106"/>
    </row>
    <row r="310" spans="142:147">
      <c r="EO310" s="106"/>
      <c r="EP310" s="106"/>
      <c r="EQ310" s="106"/>
    </row>
    <row r="312" spans="142:147">
      <c r="EL312" s="107"/>
      <c r="EM312" s="107"/>
      <c r="EO312" s="115"/>
      <c r="EP312" s="108"/>
      <c r="EQ312" s="108"/>
    </row>
    <row r="313" spans="142:147">
      <c r="EL313" s="115"/>
      <c r="EM313" s="108"/>
      <c r="EO313" s="108"/>
      <c r="EP313" s="108"/>
      <c r="EQ313" s="108"/>
    </row>
    <row r="314" spans="142:147">
      <c r="EL314" s="111"/>
      <c r="EM314" s="111"/>
    </row>
    <row r="315" spans="142:147">
      <c r="EL315" s="117"/>
      <c r="EM315" s="117"/>
      <c r="EO315" s="111"/>
      <c r="EP315" s="111"/>
      <c r="EQ315" s="111"/>
    </row>
    <row r="316" spans="142:147">
      <c r="EL316" s="106"/>
      <c r="EM316" s="106"/>
      <c r="EO316" s="116"/>
      <c r="EP316" s="111"/>
      <c r="EQ316" s="111"/>
    </row>
    <row r="317" spans="142:147">
      <c r="EL317" s="109"/>
      <c r="EM317" s="109"/>
    </row>
    <row r="318" spans="142:147">
      <c r="EL318" s="113"/>
      <c r="EM318" s="113"/>
      <c r="EO318" s="112"/>
      <c r="EP318" s="112"/>
      <c r="EQ318" s="112"/>
    </row>
    <row r="319" spans="142:147">
      <c r="EO319" s="113"/>
      <c r="EP319" s="112"/>
      <c r="EQ319" s="112"/>
    </row>
    <row r="320" spans="142:147">
      <c r="EO320" s="112"/>
      <c r="EP320" s="112"/>
      <c r="EQ320" s="112"/>
    </row>
    <row r="345" spans="142:143">
      <c r="EL345" s="107"/>
      <c r="EM345" s="107"/>
    </row>
    <row r="346" spans="142:143">
      <c r="EL346" s="115"/>
      <c r="EM346" s="108"/>
    </row>
    <row r="347" spans="142:143">
      <c r="EL347" s="111"/>
      <c r="EM347" s="111"/>
    </row>
    <row r="348" spans="142:143">
      <c r="EL348" s="117"/>
      <c r="EM348" s="117"/>
    </row>
    <row r="349" spans="142:143">
      <c r="EL349" s="106"/>
      <c r="EM349" s="106"/>
    </row>
    <row r="350" spans="142:143">
      <c r="EL350" s="109"/>
      <c r="EM350" s="109"/>
    </row>
    <row r="351" spans="142:143">
      <c r="EL351" s="113"/>
      <c r="EM351" s="113"/>
    </row>
  </sheetData>
  <sortState ref="D67:F71">
    <sortCondition descending="1" ref="E67"/>
  </sortState>
  <mergeCells count="15">
    <mergeCell ref="D9:H9"/>
    <mergeCell ref="D12:H12"/>
    <mergeCell ref="D21:H21"/>
    <mergeCell ref="D110:M121"/>
    <mergeCell ref="D106:M107"/>
    <mergeCell ref="E77:F77"/>
    <mergeCell ref="D15:H15"/>
    <mergeCell ref="D18:H18"/>
    <mergeCell ref="D36:H36"/>
    <mergeCell ref="D37:H37"/>
    <mergeCell ref="D10:H10"/>
    <mergeCell ref="D13:H13"/>
    <mergeCell ref="D16:H16"/>
    <mergeCell ref="D19:H19"/>
    <mergeCell ref="D22:H22"/>
  </mergeCells>
  <printOptions horizontalCentered="1"/>
  <pageMargins left="3.937007874015748E-2" right="0.23622047244094491" top="0.27559055118110237" bottom="0.15748031496062992" header="0.19685039370078741" footer="0.11811023622047245"/>
  <pageSetup scale="68" fitToHeight="0" orientation="portrait" r:id="rId1"/>
  <headerFooter>
    <oddHeader>&amp;R&amp;G</oddHeader>
  </headerFooter>
  <rowBreaks count="4" manualBreakCount="4">
    <brk id="30" min="2" max="13" man="1"/>
    <brk id="38" min="2" max="13" man="1"/>
    <brk id="85" min="2" max="13" man="1"/>
    <brk id="102" min="2" max="13" man="1"/>
  </rowBreaks>
  <colBreaks count="1" manualBreakCount="1">
    <brk id="7" min="1" max="116" man="1"/>
  </col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44"/>
  <sheetViews>
    <sheetView topLeftCell="N77" zoomScaleNormal="100" workbookViewId="0">
      <selection activeCell="Q78" sqref="Q78"/>
    </sheetView>
  </sheetViews>
  <sheetFormatPr defaultRowHeight="15"/>
  <cols>
    <col min="1" max="1" width="3" customWidth="1"/>
    <col min="2" max="2" width="3.85546875" customWidth="1"/>
    <col min="3" max="3" width="27" customWidth="1"/>
    <col min="4" max="4" width="17.42578125" customWidth="1"/>
    <col min="5" max="5" width="13.7109375" customWidth="1"/>
    <col min="6" max="7" width="12" customWidth="1"/>
    <col min="8" max="8" width="11.140625" customWidth="1"/>
    <col min="9" max="9" width="12.28515625" customWidth="1"/>
    <col min="10" max="10" width="12.42578125" customWidth="1"/>
    <col min="11" max="11" width="12.5703125" customWidth="1"/>
    <col min="12" max="12" width="12.28515625" bestFit="1" customWidth="1"/>
    <col min="13" max="13" width="4.140625" customWidth="1"/>
    <col min="15" max="15" width="11.5703125" bestFit="1" customWidth="1"/>
  </cols>
  <sheetData>
    <row r="1" spans="2:15" ht="15.75" thickBot="1"/>
    <row r="2" spans="2:15">
      <c r="B2" s="4"/>
      <c r="C2" s="5"/>
      <c r="D2" s="5"/>
      <c r="E2" s="5"/>
      <c r="F2" s="5"/>
      <c r="G2" s="5"/>
      <c r="H2" s="5"/>
      <c r="I2" s="5"/>
      <c r="J2" s="5"/>
      <c r="K2" s="5"/>
      <c r="L2" s="5"/>
      <c r="M2" s="6"/>
    </row>
    <row r="3" spans="2:15" ht="37.5">
      <c r="B3" s="7"/>
      <c r="C3" s="18" t="s">
        <v>0</v>
      </c>
      <c r="D3" s="1"/>
      <c r="E3" s="1"/>
      <c r="F3" s="1"/>
      <c r="G3" s="1"/>
      <c r="H3" s="1"/>
      <c r="I3" s="14" t="s">
        <v>36</v>
      </c>
      <c r="J3" s="25">
        <v>42036</v>
      </c>
      <c r="K3" s="26" t="s">
        <v>35</v>
      </c>
      <c r="L3" s="25">
        <v>42398</v>
      </c>
      <c r="M3" s="8"/>
    </row>
    <row r="4" spans="2:15" ht="11.25" customHeight="1">
      <c r="B4" s="7"/>
      <c r="C4" s="18"/>
      <c r="D4" s="1"/>
      <c r="E4" s="1"/>
      <c r="F4" s="1"/>
      <c r="G4" s="1"/>
      <c r="H4" s="1"/>
      <c r="I4" s="14"/>
      <c r="J4" s="25"/>
      <c r="K4" s="26"/>
      <c r="L4" s="25"/>
      <c r="M4" s="8"/>
    </row>
    <row r="5" spans="2:15">
      <c r="B5" s="7"/>
      <c r="C5" s="14" t="s">
        <v>33</v>
      </c>
      <c r="D5" s="73">
        <v>42398</v>
      </c>
      <c r="J5" s="1"/>
      <c r="K5" s="1"/>
      <c r="L5" s="1"/>
      <c r="M5" s="8"/>
    </row>
    <row r="6" spans="2:15">
      <c r="B6" s="7"/>
      <c r="C6" s="14" t="s">
        <v>34</v>
      </c>
      <c r="D6" s="73">
        <v>42398</v>
      </c>
      <c r="G6" s="1"/>
      <c r="H6" s="1"/>
      <c r="M6" s="8"/>
    </row>
    <row r="7" spans="2:15" ht="38.25">
      <c r="B7" s="7"/>
      <c r="C7" s="19"/>
      <c r="D7" s="20" t="s">
        <v>2</v>
      </c>
      <c r="E7" s="20" t="s">
        <v>3</v>
      </c>
      <c r="F7" s="20" t="s">
        <v>4</v>
      </c>
      <c r="G7" s="20" t="s">
        <v>5</v>
      </c>
      <c r="H7" s="20" t="s">
        <v>6</v>
      </c>
      <c r="I7" s="20" t="s">
        <v>7</v>
      </c>
      <c r="J7" s="20" t="s">
        <v>9</v>
      </c>
      <c r="K7" s="20" t="s">
        <v>8</v>
      </c>
      <c r="L7" s="20" t="s">
        <v>10</v>
      </c>
      <c r="M7" s="8"/>
      <c r="O7" s="83"/>
    </row>
    <row r="8" spans="2:15">
      <c r="B8" s="7"/>
      <c r="C8" s="15" t="s">
        <v>1</v>
      </c>
      <c r="D8" s="2"/>
      <c r="E8" s="2"/>
      <c r="F8" s="2"/>
      <c r="G8" s="2"/>
      <c r="H8" s="2"/>
      <c r="I8" s="2"/>
      <c r="J8" s="2"/>
      <c r="K8" s="2"/>
      <c r="L8" s="2"/>
      <c r="M8" s="8"/>
    </row>
    <row r="9" spans="2:15">
      <c r="B9" s="7"/>
      <c r="C9" s="16" t="s">
        <v>31</v>
      </c>
      <c r="D9" s="31">
        <v>144000</v>
      </c>
      <c r="E9" s="31">
        <v>144000</v>
      </c>
      <c r="F9" s="31">
        <v>136823.80885643474</v>
      </c>
      <c r="G9" s="31">
        <v>0</v>
      </c>
      <c r="H9" s="31">
        <v>0</v>
      </c>
      <c r="I9" s="31">
        <f>F9-E9</f>
        <v>-7176.1911435652582</v>
      </c>
      <c r="J9" s="29">
        <f>(SUM(H9:I9)*100)/D9</f>
        <v>-4.9834660719203185</v>
      </c>
      <c r="K9" s="29">
        <v>-7.88</v>
      </c>
      <c r="L9" s="31">
        <v>29</v>
      </c>
      <c r="M9" s="8"/>
    </row>
    <row r="10" spans="2:15" ht="15.75" thickBot="1">
      <c r="B10" s="7"/>
      <c r="C10" s="16" t="s">
        <v>32</v>
      </c>
      <c r="D10" s="32">
        <v>144000</v>
      </c>
      <c r="E10" s="32">
        <v>144000</v>
      </c>
      <c r="F10" s="32">
        <v>130208.32820786792</v>
      </c>
      <c r="G10" s="32">
        <v>0</v>
      </c>
      <c r="H10" s="32">
        <v>0</v>
      </c>
      <c r="I10" s="32">
        <f>F10-E10</f>
        <v>-13791.671792132081</v>
      </c>
      <c r="J10" s="30">
        <f>(SUM(H10:I10)*100)/D10</f>
        <v>-9.5775498556472787</v>
      </c>
      <c r="K10" s="30">
        <v>-16.2</v>
      </c>
      <c r="L10" s="32">
        <v>29</v>
      </c>
      <c r="M10" s="8"/>
    </row>
    <row r="11" spans="2:15">
      <c r="B11" s="7"/>
      <c r="C11" s="34" t="s">
        <v>12</v>
      </c>
      <c r="D11" s="35">
        <f>SUM(D9:D10)</f>
        <v>288000</v>
      </c>
      <c r="E11" s="35">
        <f>SUM(E9:E10)</f>
        <v>288000</v>
      </c>
      <c r="F11" s="35">
        <f>SUM(F9:F10)</f>
        <v>267032.13706430269</v>
      </c>
      <c r="G11" s="35">
        <f t="shared" ref="G11:I11" si="0">SUM(G9:G10)</f>
        <v>0</v>
      </c>
      <c r="H11" s="35">
        <f t="shared" si="0"/>
        <v>0</v>
      </c>
      <c r="I11" s="35">
        <f t="shared" si="0"/>
        <v>-20967.86293569734</v>
      </c>
      <c r="J11" s="38">
        <f>(SUM(H11:I11)*100)/D11</f>
        <v>-7.2805079637837977</v>
      </c>
      <c r="K11" s="38">
        <v>-13</v>
      </c>
      <c r="L11" s="35">
        <f>SUM(L9:L10)</f>
        <v>58</v>
      </c>
      <c r="M11" s="8"/>
    </row>
    <row r="12" spans="2:15">
      <c r="B12" s="7"/>
      <c r="C12" s="17" t="s">
        <v>11</v>
      </c>
      <c r="D12" s="43"/>
      <c r="E12" s="43"/>
      <c r="F12" s="43"/>
      <c r="G12" s="43"/>
      <c r="H12" s="43"/>
      <c r="I12" s="43"/>
      <c r="J12" s="39"/>
      <c r="K12" s="39"/>
      <c r="L12" s="43"/>
      <c r="M12" s="8"/>
    </row>
    <row r="13" spans="2:15" ht="26.25" thickBot="1">
      <c r="B13" s="7"/>
      <c r="C13" s="33" t="s">
        <v>81</v>
      </c>
      <c r="D13" s="44">
        <v>120000</v>
      </c>
      <c r="E13" s="44">
        <v>120000</v>
      </c>
      <c r="F13" s="44">
        <v>124500.01710784303</v>
      </c>
      <c r="G13" s="44">
        <v>0</v>
      </c>
      <c r="H13" s="44">
        <v>0</v>
      </c>
      <c r="I13" s="47">
        <f>F13-E13</f>
        <v>4500.0171078430285</v>
      </c>
      <c r="J13" s="49">
        <f>(SUM(H13:I13)*100)/D13</f>
        <v>3.7500142565358572</v>
      </c>
      <c r="K13" s="40">
        <v>7.26</v>
      </c>
      <c r="L13" s="44">
        <v>27</v>
      </c>
      <c r="M13" s="8"/>
    </row>
    <row r="14" spans="2:15">
      <c r="B14" s="7"/>
      <c r="C14" s="34" t="s">
        <v>12</v>
      </c>
      <c r="D14" s="35">
        <f>SUM(D12:D13)</f>
        <v>120000</v>
      </c>
      <c r="E14" s="35">
        <f>SUM(E12:E13)</f>
        <v>120000</v>
      </c>
      <c r="F14" s="35">
        <f>SUM(F12:F13)</f>
        <v>124500.01710784303</v>
      </c>
      <c r="G14" s="35">
        <f t="shared" ref="G14:I14" si="1">SUM(G12:G13)</f>
        <v>0</v>
      </c>
      <c r="H14" s="35">
        <f t="shared" si="1"/>
        <v>0</v>
      </c>
      <c r="I14" s="35">
        <f t="shared" si="1"/>
        <v>4500.0171078430285</v>
      </c>
      <c r="J14" s="38">
        <f>(SUM(H14:I14)*100)/D14</f>
        <v>3.7500142565358572</v>
      </c>
      <c r="K14" s="38">
        <v>7.26</v>
      </c>
      <c r="L14" s="35">
        <f>SUM(L12:L13)</f>
        <v>27</v>
      </c>
      <c r="M14" s="8"/>
    </row>
    <row r="15" spans="2:15">
      <c r="B15" s="7"/>
      <c r="C15" s="17" t="s">
        <v>37</v>
      </c>
      <c r="D15" s="43"/>
      <c r="E15" s="43"/>
      <c r="F15" s="43"/>
      <c r="G15" s="43"/>
      <c r="H15" s="43"/>
      <c r="I15" s="43"/>
      <c r="J15" s="39"/>
      <c r="K15" s="39"/>
      <c r="L15" s="43"/>
      <c r="M15" s="8"/>
    </row>
    <row r="16" spans="2:15" ht="26.25" thickBot="1">
      <c r="B16" s="7"/>
      <c r="C16" s="33" t="s">
        <v>106</v>
      </c>
      <c r="D16" s="44">
        <v>48000</v>
      </c>
      <c r="E16" s="44">
        <v>48000</v>
      </c>
      <c r="F16" s="44">
        <v>48802.222075796955</v>
      </c>
      <c r="G16" s="44">
        <v>0</v>
      </c>
      <c r="H16" s="44">
        <v>0</v>
      </c>
      <c r="I16" s="47">
        <f>F16-E16</f>
        <v>802.22207579695532</v>
      </c>
      <c r="J16" s="48">
        <f>(SUM(H16:I16)*100)/D16</f>
        <v>1.6712959912436569</v>
      </c>
      <c r="K16" s="40">
        <v>2.2000000000000002</v>
      </c>
      <c r="L16" s="44">
        <v>10</v>
      </c>
      <c r="M16" s="8"/>
    </row>
    <row r="17" spans="2:13">
      <c r="B17" s="7"/>
      <c r="C17" s="34" t="s">
        <v>12</v>
      </c>
      <c r="D17" s="35">
        <f>SUM(D15:D16)</f>
        <v>48000</v>
      </c>
      <c r="E17" s="35">
        <f>SUM(E15:E16)</f>
        <v>48000</v>
      </c>
      <c r="F17" s="35">
        <f>SUM(F15:F16)</f>
        <v>48802.222075796955</v>
      </c>
      <c r="G17" s="35">
        <f t="shared" ref="G17:I17" si="2">SUM(G15:G16)</f>
        <v>0</v>
      </c>
      <c r="H17" s="35">
        <f t="shared" si="2"/>
        <v>0</v>
      </c>
      <c r="I17" s="35">
        <f t="shared" si="2"/>
        <v>802.22207579695532</v>
      </c>
      <c r="J17" s="38">
        <f>(SUM(H17:I17)*100)/D17</f>
        <v>1.6712959912436569</v>
      </c>
      <c r="K17" s="38">
        <v>2.2000000000000002</v>
      </c>
      <c r="L17" s="35">
        <f>SUM(L15:L16)</f>
        <v>10</v>
      </c>
      <c r="M17" s="8"/>
    </row>
    <row r="18" spans="2:13">
      <c r="B18" s="7"/>
      <c r="C18" s="17" t="s">
        <v>38</v>
      </c>
      <c r="D18" s="43"/>
      <c r="E18" s="43"/>
      <c r="F18" s="43"/>
      <c r="G18" s="43"/>
      <c r="H18" s="43"/>
      <c r="I18" s="43"/>
      <c r="J18" s="39"/>
      <c r="K18" s="39"/>
      <c r="L18" s="43"/>
      <c r="M18" s="8"/>
    </row>
    <row r="19" spans="2:13" ht="15.75" thickBot="1">
      <c r="B19" s="7"/>
      <c r="C19" s="33" t="s">
        <v>39</v>
      </c>
      <c r="D19" s="44">
        <v>24000</v>
      </c>
      <c r="E19" s="44">
        <v>24000</v>
      </c>
      <c r="F19" s="44">
        <v>25011.323374090123</v>
      </c>
      <c r="G19" s="44">
        <v>0</v>
      </c>
      <c r="H19" s="44">
        <v>0</v>
      </c>
      <c r="I19" s="47">
        <f>F19-E19</f>
        <v>1011.3233740901233</v>
      </c>
      <c r="J19" s="48">
        <f>(SUM(H19:I19)*100)/D19</f>
        <v>4.2138473920421804</v>
      </c>
      <c r="K19" s="40">
        <v>7.97</v>
      </c>
      <c r="L19" s="44">
        <v>5</v>
      </c>
      <c r="M19" s="8"/>
    </row>
    <row r="20" spans="2:13">
      <c r="B20" s="7"/>
      <c r="C20" s="34" t="s">
        <v>12</v>
      </c>
      <c r="D20" s="35">
        <f>SUM(D18:D19)</f>
        <v>24000</v>
      </c>
      <c r="E20" s="35">
        <f>SUM(E18:E19)</f>
        <v>24000</v>
      </c>
      <c r="F20" s="35">
        <f>SUM(F18:F19)</f>
        <v>25011.323374090123</v>
      </c>
      <c r="G20" s="35">
        <f t="shared" ref="G20:I20" si="3">SUM(G18:G19)</f>
        <v>0</v>
      </c>
      <c r="H20" s="35">
        <f t="shared" si="3"/>
        <v>0</v>
      </c>
      <c r="I20" s="35">
        <f t="shared" si="3"/>
        <v>1011.3233740901233</v>
      </c>
      <c r="J20" s="38">
        <f>(SUM(H20:I20)*100)/D20</f>
        <v>4.2138473920421804</v>
      </c>
      <c r="K20" s="38">
        <v>7.97</v>
      </c>
      <c r="L20" s="35">
        <f>SUM(L18:L19)</f>
        <v>5</v>
      </c>
      <c r="M20" s="8"/>
    </row>
    <row r="21" spans="2:13">
      <c r="B21" s="7"/>
      <c r="C21" s="17" t="s">
        <v>13</v>
      </c>
      <c r="D21" s="43"/>
      <c r="E21" s="43"/>
      <c r="F21" s="43"/>
      <c r="G21" s="43"/>
      <c r="H21" s="43"/>
      <c r="I21" s="43"/>
      <c r="J21" s="39"/>
      <c r="K21" s="39"/>
      <c r="L21" s="43"/>
      <c r="M21" s="8"/>
    </row>
    <row r="22" spans="2:13">
      <c r="B22" s="7"/>
      <c r="C22" s="37" t="s">
        <v>14</v>
      </c>
      <c r="D22" s="31">
        <f>D11</f>
        <v>288000</v>
      </c>
      <c r="E22" s="31">
        <f t="shared" ref="E22:L22" si="4">E11</f>
        <v>288000</v>
      </c>
      <c r="F22" s="31">
        <f t="shared" si="4"/>
        <v>267032.13706430269</v>
      </c>
      <c r="G22" s="31">
        <f t="shared" si="4"/>
        <v>0</v>
      </c>
      <c r="H22" s="31">
        <f t="shared" si="4"/>
        <v>0</v>
      </c>
      <c r="I22" s="31">
        <f t="shared" si="4"/>
        <v>-20967.86293569734</v>
      </c>
      <c r="J22" s="29">
        <f t="shared" si="4"/>
        <v>-7.2805079637837977</v>
      </c>
      <c r="K22" s="29">
        <f t="shared" si="4"/>
        <v>-13</v>
      </c>
      <c r="L22" s="31">
        <f t="shared" si="4"/>
        <v>58</v>
      </c>
      <c r="M22" s="8"/>
    </row>
    <row r="23" spans="2:13">
      <c r="B23" s="7"/>
      <c r="C23" s="37" t="s">
        <v>15</v>
      </c>
      <c r="D23" s="45">
        <f>D14</f>
        <v>120000</v>
      </c>
      <c r="E23" s="45">
        <f t="shared" ref="E23:L23" si="5">E14</f>
        <v>120000</v>
      </c>
      <c r="F23" s="45">
        <f t="shared" si="5"/>
        <v>124500.01710784303</v>
      </c>
      <c r="G23" s="45">
        <f t="shared" si="5"/>
        <v>0</v>
      </c>
      <c r="H23" s="45">
        <f t="shared" si="5"/>
        <v>0</v>
      </c>
      <c r="I23" s="45">
        <f t="shared" si="5"/>
        <v>4500.0171078430285</v>
      </c>
      <c r="J23" s="41">
        <f t="shared" si="5"/>
        <v>3.7500142565358572</v>
      </c>
      <c r="K23" s="41">
        <f t="shared" si="5"/>
        <v>7.26</v>
      </c>
      <c r="L23" s="45">
        <f t="shared" si="5"/>
        <v>27</v>
      </c>
      <c r="M23" s="8"/>
    </row>
    <row r="24" spans="2:13">
      <c r="B24" s="7"/>
      <c r="C24" s="37" t="s">
        <v>41</v>
      </c>
      <c r="D24" s="36">
        <f>D17</f>
        <v>48000</v>
      </c>
      <c r="E24" s="36">
        <f t="shared" ref="E24:L24" si="6">E17</f>
        <v>48000</v>
      </c>
      <c r="F24" s="36">
        <f t="shared" si="6"/>
        <v>48802.222075796955</v>
      </c>
      <c r="G24" s="36">
        <f t="shared" si="6"/>
        <v>0</v>
      </c>
      <c r="H24" s="36">
        <f t="shared" si="6"/>
        <v>0</v>
      </c>
      <c r="I24" s="36">
        <f t="shared" si="6"/>
        <v>802.22207579695532</v>
      </c>
      <c r="J24" s="42">
        <f t="shared" si="6"/>
        <v>1.6712959912436569</v>
      </c>
      <c r="K24" s="42">
        <f t="shared" si="6"/>
        <v>2.2000000000000002</v>
      </c>
      <c r="L24" s="36">
        <f t="shared" si="6"/>
        <v>10</v>
      </c>
      <c r="M24" s="8"/>
    </row>
    <row r="25" spans="2:13">
      <c r="B25" s="7"/>
      <c r="C25" s="37" t="s">
        <v>16</v>
      </c>
      <c r="D25" s="36">
        <f>D20</f>
        <v>24000</v>
      </c>
      <c r="E25" s="36">
        <f t="shared" ref="E25:L25" si="7">E20</f>
        <v>24000</v>
      </c>
      <c r="F25" s="36">
        <f t="shared" si="7"/>
        <v>25011.323374090123</v>
      </c>
      <c r="G25" s="36">
        <f t="shared" si="7"/>
        <v>0</v>
      </c>
      <c r="H25" s="36">
        <f t="shared" si="7"/>
        <v>0</v>
      </c>
      <c r="I25" s="36">
        <f t="shared" si="7"/>
        <v>1011.3233740901233</v>
      </c>
      <c r="J25" s="42">
        <f t="shared" si="7"/>
        <v>4.2138473920421804</v>
      </c>
      <c r="K25" s="42">
        <f t="shared" si="7"/>
        <v>7.97</v>
      </c>
      <c r="L25" s="36">
        <f t="shared" si="7"/>
        <v>5</v>
      </c>
      <c r="M25" s="8"/>
    </row>
    <row r="26" spans="2:13">
      <c r="B26" s="7"/>
      <c r="C26" s="21" t="s">
        <v>17</v>
      </c>
      <c r="D26" s="50">
        <f>SUM(D22:D25)</f>
        <v>480000</v>
      </c>
      <c r="E26" s="50">
        <f t="shared" ref="E26:I26" si="8">SUM(E22:E25)</f>
        <v>480000</v>
      </c>
      <c r="F26" s="50">
        <f t="shared" si="8"/>
        <v>465345.69962203281</v>
      </c>
      <c r="G26" s="50">
        <f t="shared" si="8"/>
        <v>0</v>
      </c>
      <c r="H26" s="50">
        <f t="shared" si="8"/>
        <v>0</v>
      </c>
      <c r="I26" s="50">
        <f t="shared" si="8"/>
        <v>-14654.300377967233</v>
      </c>
      <c r="J26" s="56">
        <f>(SUM(H26:I26)*100)/D26</f>
        <v>-3.0529792454098401</v>
      </c>
      <c r="K26" s="56">
        <v>-6</v>
      </c>
      <c r="L26" s="50">
        <f>SUM(L22:L25)</f>
        <v>100</v>
      </c>
      <c r="M26" s="8"/>
    </row>
    <row r="27" spans="2:13">
      <c r="B27" s="7"/>
      <c r="C27" s="1"/>
      <c r="D27" s="1"/>
      <c r="E27" s="1"/>
      <c r="F27" s="1"/>
      <c r="G27" s="1"/>
      <c r="H27" s="1"/>
      <c r="I27" s="1"/>
      <c r="J27" s="1"/>
      <c r="K27" s="1"/>
      <c r="L27" s="1"/>
      <c r="M27" s="8"/>
    </row>
    <row r="28" spans="2:13" ht="37.5">
      <c r="B28" s="7"/>
      <c r="C28" s="18" t="s">
        <v>18</v>
      </c>
      <c r="D28" s="1"/>
      <c r="E28" s="1"/>
      <c r="F28" s="1"/>
      <c r="G28" s="1"/>
      <c r="H28" s="1"/>
      <c r="I28" s="1"/>
      <c r="J28" s="1"/>
      <c r="K28" s="1"/>
      <c r="L28" s="1"/>
      <c r="M28" s="8"/>
    </row>
    <row r="29" spans="2:13" ht="11.25" customHeight="1">
      <c r="B29" s="7"/>
      <c r="C29" s="1"/>
      <c r="D29" s="1"/>
      <c r="E29" s="1"/>
      <c r="F29" s="1"/>
      <c r="G29" s="1"/>
      <c r="H29" s="1"/>
      <c r="I29" s="1"/>
      <c r="J29" s="1"/>
      <c r="K29" s="1"/>
      <c r="L29" s="1"/>
      <c r="M29" s="8"/>
    </row>
    <row r="30" spans="2:13">
      <c r="B30" s="7"/>
      <c r="C30" s="22" t="s">
        <v>19</v>
      </c>
      <c r="D30" s="51" t="s">
        <v>21</v>
      </c>
      <c r="E30" s="52" t="s">
        <v>20</v>
      </c>
      <c r="F30" s="1"/>
      <c r="G30" s="1"/>
      <c r="H30" s="1"/>
      <c r="I30" s="1"/>
      <c r="J30" s="1"/>
      <c r="K30" s="1"/>
      <c r="L30" s="1"/>
      <c r="M30" s="8"/>
    </row>
    <row r="31" spans="2:13">
      <c r="B31" s="7"/>
      <c r="C31" s="53" t="s">
        <v>1</v>
      </c>
      <c r="D31" s="23">
        <v>60</v>
      </c>
      <c r="E31" s="24">
        <f>$E$26*D31%</f>
        <v>288000</v>
      </c>
      <c r="F31" s="1"/>
      <c r="G31" s="1"/>
      <c r="H31" s="1"/>
      <c r="I31" s="1"/>
      <c r="J31" s="1"/>
      <c r="K31" s="1"/>
      <c r="L31" s="1"/>
      <c r="M31" s="8"/>
    </row>
    <row r="32" spans="2:13" ht="25.5">
      <c r="B32" s="7"/>
      <c r="C32" s="54" t="s">
        <v>22</v>
      </c>
      <c r="D32" s="23">
        <v>5.5</v>
      </c>
      <c r="E32" s="24">
        <f t="shared" ref="E32:E38" si="9">$E$26*D32%</f>
        <v>26400</v>
      </c>
      <c r="F32" s="1"/>
      <c r="G32" s="1"/>
      <c r="H32" s="1"/>
      <c r="I32" s="1"/>
      <c r="J32" s="1"/>
      <c r="K32" s="1"/>
      <c r="L32" s="1"/>
      <c r="M32" s="8"/>
    </row>
    <row r="33" spans="2:13">
      <c r="B33" s="7"/>
      <c r="C33" s="54" t="s">
        <v>23</v>
      </c>
      <c r="D33" s="23">
        <v>5</v>
      </c>
      <c r="E33" s="24">
        <f t="shared" si="9"/>
        <v>24000</v>
      </c>
      <c r="F33" s="1"/>
      <c r="G33" s="1"/>
      <c r="H33" s="1"/>
      <c r="I33" s="1"/>
      <c r="J33" s="1"/>
      <c r="K33" s="1"/>
      <c r="L33" s="1"/>
      <c r="M33" s="8"/>
    </row>
    <row r="34" spans="2:13">
      <c r="B34" s="7"/>
      <c r="C34" s="54" t="s">
        <v>24</v>
      </c>
      <c r="D34" s="23">
        <v>0</v>
      </c>
      <c r="E34" s="24">
        <f t="shared" si="9"/>
        <v>0</v>
      </c>
      <c r="F34" s="1"/>
      <c r="G34" s="1"/>
      <c r="H34" s="1"/>
      <c r="I34" s="1"/>
      <c r="J34" s="1"/>
      <c r="K34" s="1"/>
      <c r="L34" s="1"/>
      <c r="M34" s="8"/>
    </row>
    <row r="35" spans="2:13">
      <c r="B35" s="7"/>
      <c r="C35" s="54" t="s">
        <v>25</v>
      </c>
      <c r="D35" s="23">
        <v>5</v>
      </c>
      <c r="E35" s="24">
        <f t="shared" si="9"/>
        <v>24000</v>
      </c>
      <c r="F35" s="1"/>
      <c r="G35" s="1"/>
      <c r="H35" s="1"/>
      <c r="I35" s="1"/>
      <c r="J35" s="1"/>
      <c r="K35" s="1"/>
      <c r="L35" s="1"/>
      <c r="M35" s="8"/>
    </row>
    <row r="36" spans="2:13" ht="25.5">
      <c r="B36" s="7"/>
      <c r="C36" s="54" t="s">
        <v>26</v>
      </c>
      <c r="D36" s="23">
        <v>4.5</v>
      </c>
      <c r="E36" s="24">
        <f t="shared" si="9"/>
        <v>21600</v>
      </c>
      <c r="F36" s="1"/>
      <c r="G36" s="1"/>
      <c r="H36" s="1"/>
      <c r="I36" s="1"/>
      <c r="J36" s="1"/>
      <c r="K36" s="1"/>
      <c r="L36" s="1"/>
      <c r="M36" s="8"/>
    </row>
    <row r="37" spans="2:13">
      <c r="B37" s="7"/>
      <c r="C37" s="54" t="s">
        <v>27</v>
      </c>
      <c r="D37" s="23">
        <v>10</v>
      </c>
      <c r="E37" s="24">
        <f t="shared" si="9"/>
        <v>48000</v>
      </c>
      <c r="F37" s="1"/>
      <c r="G37" s="1"/>
      <c r="H37" s="1"/>
      <c r="I37" s="1"/>
      <c r="J37" s="1"/>
      <c r="K37" s="1"/>
      <c r="L37" s="1"/>
      <c r="M37" s="8"/>
    </row>
    <row r="38" spans="2:13">
      <c r="B38" s="7"/>
      <c r="C38" s="54" t="s">
        <v>28</v>
      </c>
      <c r="D38" s="23">
        <v>10</v>
      </c>
      <c r="E38" s="24">
        <f t="shared" si="9"/>
        <v>48000</v>
      </c>
      <c r="F38" s="1"/>
      <c r="G38" s="1"/>
      <c r="H38" s="1"/>
      <c r="I38" s="1"/>
      <c r="J38" s="1"/>
      <c r="K38" s="1"/>
      <c r="L38" s="1"/>
      <c r="M38" s="8"/>
    </row>
    <row r="39" spans="2:13">
      <c r="B39" s="7"/>
      <c r="C39" s="52" t="s">
        <v>29</v>
      </c>
      <c r="D39" s="28">
        <f>SUM(D31:D38)</f>
        <v>100</v>
      </c>
      <c r="E39" s="27">
        <f>SUM(E31:E38)</f>
        <v>480000</v>
      </c>
      <c r="F39" s="1"/>
      <c r="G39" s="1"/>
      <c r="H39" s="1"/>
      <c r="I39" s="1"/>
      <c r="J39" s="1"/>
      <c r="K39" s="1"/>
      <c r="L39" s="1"/>
      <c r="M39" s="8"/>
    </row>
    <row r="40" spans="2:13">
      <c r="B40" s="7"/>
      <c r="C40" s="55" t="s">
        <v>30</v>
      </c>
      <c r="D40" s="46">
        <v>42005</v>
      </c>
      <c r="E40" s="1"/>
      <c r="F40" s="1"/>
      <c r="G40" s="1"/>
      <c r="H40" s="1"/>
      <c r="I40" s="1"/>
      <c r="J40" s="1"/>
      <c r="K40" s="1"/>
      <c r="L40" s="1"/>
      <c r="M40" s="8"/>
    </row>
    <row r="41" spans="2:13">
      <c r="B41" s="7"/>
      <c r="C41" s="1"/>
      <c r="D41" s="1"/>
      <c r="E41" s="1"/>
      <c r="F41" s="1"/>
      <c r="G41" s="1"/>
      <c r="H41" s="1"/>
      <c r="I41" s="1"/>
      <c r="J41" s="1"/>
      <c r="K41" s="1"/>
      <c r="L41" s="1"/>
      <c r="M41" s="8"/>
    </row>
    <row r="42" spans="2:13" ht="22.5">
      <c r="B42" s="7"/>
      <c r="C42" s="64" t="s">
        <v>1</v>
      </c>
      <c r="D42" s="13"/>
      <c r="E42" s="13"/>
      <c r="F42" s="13"/>
      <c r="G42" s="13"/>
      <c r="H42" s="13"/>
      <c r="I42" s="13"/>
      <c r="J42" s="13"/>
      <c r="K42" s="13"/>
      <c r="L42" s="13"/>
      <c r="M42" s="8"/>
    </row>
    <row r="43" spans="2:13">
      <c r="B43" s="7"/>
      <c r="C43" s="1"/>
      <c r="E43" s="1"/>
      <c r="F43" s="1"/>
      <c r="G43" s="1"/>
      <c r="H43" s="1"/>
      <c r="I43" s="1"/>
      <c r="J43" s="1"/>
      <c r="K43" s="1"/>
      <c r="L43" s="1"/>
      <c r="M43" s="8"/>
    </row>
    <row r="44" spans="2:13">
      <c r="B44" s="7"/>
      <c r="F44" s="1"/>
      <c r="G44" s="1"/>
      <c r="H44" s="1"/>
      <c r="I44" s="1"/>
      <c r="J44" s="1"/>
      <c r="K44" s="1"/>
      <c r="L44" s="1"/>
      <c r="M44" s="8"/>
    </row>
    <row r="45" spans="2:13">
      <c r="B45" s="7"/>
      <c r="F45" s="1"/>
      <c r="G45" s="1"/>
      <c r="H45" s="1"/>
      <c r="I45" s="1"/>
      <c r="J45" s="1"/>
      <c r="K45" s="1"/>
      <c r="L45" s="1"/>
      <c r="M45" s="8"/>
    </row>
    <row r="46" spans="2:13">
      <c r="B46" s="7"/>
      <c r="F46" s="1"/>
      <c r="G46" s="1"/>
      <c r="H46" s="1"/>
      <c r="I46" s="1"/>
      <c r="J46" s="1"/>
      <c r="K46" s="1"/>
      <c r="L46" s="1"/>
      <c r="M46" s="8"/>
    </row>
    <row r="47" spans="2:13">
      <c r="B47" s="7"/>
      <c r="F47" s="1"/>
      <c r="G47" s="1"/>
      <c r="H47" s="1"/>
      <c r="I47" s="1"/>
      <c r="J47" s="1"/>
      <c r="K47" s="1"/>
      <c r="L47" s="1"/>
      <c r="M47" s="8"/>
    </row>
    <row r="48" spans="2:13">
      <c r="B48" s="7"/>
      <c r="F48" s="1"/>
      <c r="G48" s="1"/>
      <c r="H48" s="1"/>
      <c r="I48" s="1"/>
      <c r="J48" s="1"/>
      <c r="K48" s="1"/>
      <c r="L48" s="1"/>
      <c r="M48" s="8"/>
    </row>
    <row r="49" spans="2:13">
      <c r="B49" s="7"/>
      <c r="F49" s="1"/>
      <c r="G49" s="1"/>
      <c r="H49" s="1"/>
      <c r="I49" s="1"/>
      <c r="J49" s="1"/>
      <c r="K49" s="1"/>
      <c r="L49" s="1"/>
      <c r="M49" s="8"/>
    </row>
    <row r="50" spans="2:13">
      <c r="B50" s="7"/>
      <c r="F50" s="1"/>
      <c r="G50" s="1"/>
      <c r="H50" s="1"/>
      <c r="I50" s="1"/>
      <c r="J50" s="1"/>
      <c r="K50" s="1"/>
      <c r="L50" s="1"/>
      <c r="M50" s="8"/>
    </row>
    <row r="51" spans="2:13">
      <c r="B51" s="7"/>
      <c r="F51" s="1"/>
      <c r="G51" s="1"/>
      <c r="H51" s="1"/>
      <c r="I51" s="1"/>
      <c r="J51" s="1"/>
      <c r="K51" s="1"/>
      <c r="L51" s="1"/>
      <c r="M51" s="8"/>
    </row>
    <row r="52" spans="2:13">
      <c r="B52" s="7"/>
      <c r="F52" s="1"/>
      <c r="G52" s="1"/>
      <c r="H52" s="1"/>
      <c r="I52" s="1"/>
      <c r="J52" s="1"/>
      <c r="K52" s="1"/>
      <c r="L52" s="1"/>
      <c r="M52" s="8"/>
    </row>
    <row r="53" spans="2:13">
      <c r="B53" s="7"/>
      <c r="F53" s="1"/>
      <c r="G53" s="1"/>
      <c r="H53" s="1"/>
      <c r="I53" s="1"/>
      <c r="J53" s="1"/>
      <c r="K53" s="1"/>
      <c r="L53" s="1"/>
      <c r="M53" s="8"/>
    </row>
    <row r="54" spans="2:13">
      <c r="B54" s="7"/>
      <c r="F54" s="1"/>
      <c r="G54" s="1"/>
      <c r="H54" s="1"/>
      <c r="I54" s="1"/>
      <c r="J54" s="1"/>
      <c r="K54" s="1"/>
      <c r="L54" s="1"/>
      <c r="M54" s="8"/>
    </row>
    <row r="55" spans="2:13">
      <c r="B55" s="7"/>
      <c r="F55" s="1"/>
      <c r="G55" s="1"/>
      <c r="H55" s="1"/>
      <c r="I55" s="1"/>
      <c r="J55" s="1"/>
      <c r="K55" s="1"/>
      <c r="L55" s="1"/>
      <c r="M55" s="8"/>
    </row>
    <row r="56" spans="2:13">
      <c r="B56" s="7"/>
      <c r="C56" s="1"/>
      <c r="D56" s="1"/>
      <c r="E56" s="1"/>
      <c r="F56" s="1"/>
      <c r="G56" s="1"/>
      <c r="H56" s="1"/>
      <c r="I56" s="1"/>
      <c r="J56" s="1"/>
      <c r="K56" s="1"/>
      <c r="L56" s="1"/>
      <c r="M56" s="8"/>
    </row>
    <row r="57" spans="2:13">
      <c r="B57" s="7"/>
      <c r="C57" s="1"/>
      <c r="D57" s="1"/>
      <c r="E57" s="1"/>
      <c r="F57" s="1"/>
      <c r="G57" s="1"/>
      <c r="H57" s="1"/>
      <c r="I57" s="1"/>
      <c r="J57" s="1"/>
      <c r="K57" s="1"/>
      <c r="L57" s="1"/>
      <c r="M57" s="8"/>
    </row>
    <row r="58" spans="2:13">
      <c r="B58" s="7"/>
      <c r="C58" s="1"/>
      <c r="D58" s="1"/>
      <c r="E58" s="1"/>
      <c r="F58" s="1"/>
      <c r="G58" s="1"/>
      <c r="H58" s="1"/>
      <c r="I58" s="1"/>
      <c r="J58" s="1"/>
      <c r="K58" s="1"/>
      <c r="L58" s="1"/>
      <c r="M58" s="8"/>
    </row>
    <row r="59" spans="2:13" ht="22.5">
      <c r="B59" s="7"/>
      <c r="C59" s="64" t="s">
        <v>11</v>
      </c>
      <c r="D59" s="13"/>
      <c r="E59" s="13"/>
      <c r="F59" s="13"/>
      <c r="G59" s="13"/>
      <c r="H59" s="13"/>
      <c r="I59" s="13"/>
      <c r="J59" s="13"/>
      <c r="K59" s="13"/>
      <c r="L59" s="13"/>
      <c r="M59" s="8"/>
    </row>
    <row r="60" spans="2:13" ht="15.75" customHeight="1">
      <c r="B60" s="7"/>
      <c r="C60" s="1"/>
      <c r="D60" s="1"/>
      <c r="E60" s="1"/>
      <c r="F60" s="1"/>
      <c r="G60" s="1"/>
      <c r="H60" s="1"/>
      <c r="I60" s="1"/>
      <c r="J60" s="1"/>
      <c r="K60" s="1"/>
      <c r="L60" s="1"/>
      <c r="M60" s="8"/>
    </row>
    <row r="61" spans="2:13">
      <c r="B61" s="7"/>
      <c r="C61" s="72"/>
      <c r="D61" s="72"/>
      <c r="E61" s="72"/>
      <c r="F61" s="12"/>
      <c r="G61" s="12"/>
      <c r="H61" s="12"/>
      <c r="I61" s="12"/>
      <c r="J61" s="12"/>
      <c r="K61" s="12"/>
      <c r="L61" s="12"/>
      <c r="M61" s="8"/>
    </row>
    <row r="62" spans="2:13">
      <c r="B62" s="7"/>
      <c r="C62" s="72"/>
      <c r="D62" s="72"/>
      <c r="E62" s="72"/>
      <c r="F62" s="12"/>
      <c r="G62" s="12"/>
      <c r="H62" s="12"/>
      <c r="I62" s="12"/>
      <c r="J62" s="12"/>
      <c r="K62" s="12"/>
      <c r="L62" s="12"/>
      <c r="M62" s="8"/>
    </row>
    <row r="63" spans="2:13" ht="15.75" thickBot="1">
      <c r="B63" s="7"/>
      <c r="C63" s="65" t="s">
        <v>60</v>
      </c>
      <c r="D63" s="67" t="s">
        <v>21</v>
      </c>
      <c r="E63" s="67" t="s">
        <v>75</v>
      </c>
      <c r="F63" s="12"/>
      <c r="G63" s="12"/>
      <c r="H63" s="12"/>
      <c r="I63" s="12"/>
      <c r="J63" s="12"/>
      <c r="K63" s="12"/>
      <c r="L63" s="12"/>
      <c r="M63" s="8"/>
    </row>
    <row r="64" spans="2:13">
      <c r="B64" s="7"/>
      <c r="C64" s="71" t="s">
        <v>61</v>
      </c>
      <c r="D64" s="3">
        <v>75</v>
      </c>
      <c r="E64" s="66">
        <f>D64%*($F$14+$F$20)</f>
        <v>112133.50536144986</v>
      </c>
      <c r="F64" s="12"/>
      <c r="G64" s="12"/>
      <c r="H64" s="12"/>
      <c r="I64" s="12"/>
      <c r="J64" s="12"/>
      <c r="K64" s="12"/>
      <c r="L64" s="12"/>
      <c r="M64" s="8"/>
    </row>
    <row r="65" spans="2:18">
      <c r="B65" s="7"/>
      <c r="C65" s="71" t="s">
        <v>62</v>
      </c>
      <c r="D65" s="3">
        <v>11.5</v>
      </c>
      <c r="E65" s="66">
        <f t="shared" ref="E65:E71" si="10">D65%*($F$14+$F$20)</f>
        <v>17193.804155422313</v>
      </c>
      <c r="F65" s="12"/>
      <c r="G65" s="12"/>
      <c r="H65" s="12"/>
      <c r="I65" s="12"/>
      <c r="J65" s="12"/>
      <c r="K65" s="12"/>
      <c r="L65" s="12"/>
      <c r="M65" s="8"/>
    </row>
    <row r="66" spans="2:18">
      <c r="B66" s="7"/>
      <c r="C66" s="71" t="s">
        <v>65</v>
      </c>
      <c r="D66" s="3">
        <v>5</v>
      </c>
      <c r="E66" s="66">
        <f t="shared" si="10"/>
        <v>7475.5670240966574</v>
      </c>
      <c r="F66" s="12"/>
      <c r="G66" s="12"/>
      <c r="H66" s="12"/>
      <c r="I66" s="12"/>
      <c r="J66" s="12"/>
      <c r="K66" s="12"/>
      <c r="L66" s="12"/>
      <c r="M66" s="8"/>
    </row>
    <row r="67" spans="2:18">
      <c r="B67" s="7"/>
      <c r="C67" s="71" t="s">
        <v>66</v>
      </c>
      <c r="D67" s="3">
        <v>5</v>
      </c>
      <c r="E67" s="66">
        <f t="shared" si="10"/>
        <v>7475.5670240966574</v>
      </c>
      <c r="F67" s="12"/>
      <c r="G67" s="12"/>
      <c r="H67" s="12"/>
      <c r="I67" s="12"/>
      <c r="J67" s="12"/>
      <c r="K67" s="12"/>
      <c r="L67" s="12"/>
      <c r="M67" s="8"/>
    </row>
    <row r="68" spans="2:18">
      <c r="B68" s="7"/>
      <c r="C68" s="71" t="s">
        <v>63</v>
      </c>
      <c r="D68" s="3">
        <v>2.5</v>
      </c>
      <c r="E68" s="66">
        <f t="shared" si="10"/>
        <v>3737.7835120483287</v>
      </c>
      <c r="F68" s="12"/>
      <c r="G68" s="12"/>
      <c r="H68" s="12"/>
      <c r="I68" s="12"/>
      <c r="J68" s="12"/>
      <c r="K68" s="12"/>
      <c r="L68" s="12"/>
      <c r="M68" s="8"/>
    </row>
    <row r="69" spans="2:18">
      <c r="B69" s="7"/>
      <c r="C69" s="71" t="s">
        <v>64</v>
      </c>
      <c r="D69" s="3">
        <v>0.5</v>
      </c>
      <c r="E69" s="66">
        <f t="shared" si="10"/>
        <v>747.55670240966572</v>
      </c>
      <c r="F69" s="12"/>
      <c r="G69" s="12"/>
      <c r="H69" s="12"/>
      <c r="I69" s="12"/>
      <c r="J69" s="12"/>
      <c r="K69" s="12"/>
      <c r="L69" s="12"/>
      <c r="M69" s="8"/>
    </row>
    <row r="70" spans="2:18" ht="15.75" thickBot="1">
      <c r="B70" s="7"/>
      <c r="C70" s="71" t="s">
        <v>28</v>
      </c>
      <c r="D70" s="69">
        <v>0.5</v>
      </c>
      <c r="E70" s="70">
        <f t="shared" si="10"/>
        <v>747.55670240966572</v>
      </c>
      <c r="F70" s="12"/>
      <c r="G70" s="12"/>
      <c r="H70" s="12"/>
      <c r="I70" s="12"/>
      <c r="J70" s="12"/>
      <c r="K70" s="12"/>
      <c r="L70" s="12"/>
      <c r="M70" s="8"/>
    </row>
    <row r="71" spans="2:18" ht="15.75" thickBot="1">
      <c r="B71" s="7"/>
      <c r="C71" s="65" t="s">
        <v>29</v>
      </c>
      <c r="D71" s="68">
        <f>SUM(D64:D70)</f>
        <v>100</v>
      </c>
      <c r="E71" s="90">
        <f t="shared" si="10"/>
        <v>149511.34048193315</v>
      </c>
      <c r="F71" s="12"/>
      <c r="G71" s="12"/>
      <c r="H71" s="12"/>
      <c r="I71" s="12"/>
      <c r="J71" s="12"/>
      <c r="K71" s="12"/>
      <c r="L71" s="12"/>
      <c r="M71" s="8"/>
    </row>
    <row r="72" spans="2:18">
      <c r="B72" s="7"/>
      <c r="C72" s="72"/>
      <c r="D72" s="72"/>
      <c r="E72" s="72"/>
      <c r="F72" s="12"/>
      <c r="G72" s="12"/>
      <c r="H72" s="12"/>
      <c r="I72" s="12"/>
      <c r="J72" s="12"/>
      <c r="K72" s="12"/>
      <c r="L72" s="12"/>
      <c r="M72" s="8"/>
    </row>
    <row r="73" spans="2:18" ht="15.75" thickBot="1">
      <c r="B73" s="7"/>
      <c r="C73" s="72"/>
      <c r="D73" s="72"/>
      <c r="E73" s="72"/>
      <c r="F73" s="12"/>
      <c r="G73" s="12"/>
      <c r="H73" s="12"/>
      <c r="I73" s="12"/>
      <c r="J73" s="12"/>
      <c r="K73" s="12"/>
      <c r="L73" s="12"/>
      <c r="M73" s="8"/>
    </row>
    <row r="74" spans="2:18" ht="75.75" thickBot="1">
      <c r="B74" s="7"/>
      <c r="C74" s="203" t="s">
        <v>72</v>
      </c>
      <c r="D74" s="203"/>
      <c r="E74" s="203"/>
      <c r="F74" s="12"/>
      <c r="G74" s="12"/>
      <c r="H74" s="12"/>
      <c r="I74" s="12"/>
      <c r="J74" s="12"/>
      <c r="K74" s="12"/>
      <c r="L74" s="12"/>
      <c r="M74" s="8"/>
      <c r="O74" s="97" t="s">
        <v>73</v>
      </c>
      <c r="P74" s="98" t="s">
        <v>105</v>
      </c>
    </row>
    <row r="75" spans="2:18" ht="45">
      <c r="B75" s="7"/>
      <c r="C75" s="84" t="s">
        <v>73</v>
      </c>
      <c r="D75" s="84" t="s">
        <v>77</v>
      </c>
      <c r="E75" s="84" t="s">
        <v>74</v>
      </c>
      <c r="F75" s="12"/>
      <c r="G75" s="12"/>
      <c r="H75" s="12"/>
      <c r="I75" s="12"/>
      <c r="J75" s="12"/>
      <c r="K75" s="12"/>
      <c r="L75" s="12"/>
      <c r="M75" s="8"/>
      <c r="O75" s="95" t="s">
        <v>31</v>
      </c>
      <c r="P75" s="96">
        <v>-3.0731999999999999</v>
      </c>
    </row>
    <row r="76" spans="2:18" ht="60">
      <c r="B76" s="7"/>
      <c r="C76" s="86" t="s">
        <v>81</v>
      </c>
      <c r="D76" s="94" t="s">
        <v>82</v>
      </c>
      <c r="E76" s="85">
        <f>F14</f>
        <v>124500.01710784303</v>
      </c>
      <c r="F76" s="12"/>
      <c r="G76" s="12"/>
      <c r="H76" s="12"/>
      <c r="I76" s="72"/>
      <c r="J76" s="72"/>
      <c r="K76" s="72"/>
      <c r="L76" s="12"/>
      <c r="M76" s="8"/>
      <c r="O76" s="95" t="s">
        <v>81</v>
      </c>
      <c r="P76" s="96">
        <v>2.6135999999999999</v>
      </c>
    </row>
    <row r="77" spans="2:18" ht="45">
      <c r="B77" s="7"/>
      <c r="C77" s="12" t="s">
        <v>39</v>
      </c>
      <c r="D77" s="89" t="s">
        <v>76</v>
      </c>
      <c r="E77" s="85">
        <f>F20</f>
        <v>25011.323374090123</v>
      </c>
      <c r="F77" s="12"/>
      <c r="G77" s="12"/>
      <c r="H77" s="12"/>
      <c r="I77" s="72"/>
      <c r="J77" s="72"/>
      <c r="K77" s="72"/>
      <c r="L77" s="12"/>
      <c r="M77" s="8"/>
      <c r="O77" s="95" t="s">
        <v>39</v>
      </c>
      <c r="P77" s="96">
        <v>0.22000000000000003</v>
      </c>
    </row>
    <row r="78" spans="2:18" ht="90">
      <c r="B78" s="7"/>
      <c r="C78" s="74" t="s">
        <v>78</v>
      </c>
      <c r="D78" s="72"/>
      <c r="E78" s="72"/>
      <c r="F78" s="12"/>
      <c r="G78" s="12"/>
      <c r="H78" s="12"/>
      <c r="I78" s="72"/>
      <c r="J78" s="72"/>
      <c r="K78" s="72"/>
      <c r="L78" s="12"/>
      <c r="M78" s="8"/>
      <c r="O78" s="95" t="s">
        <v>135</v>
      </c>
      <c r="P78" s="96">
        <v>0.21000000000000002</v>
      </c>
      <c r="R78" s="86" t="s">
        <v>129</v>
      </c>
    </row>
    <row r="79" spans="2:18" ht="60">
      <c r="B79" s="7"/>
      <c r="C79" s="74"/>
      <c r="D79" s="72"/>
      <c r="E79" s="72"/>
      <c r="F79" s="12"/>
      <c r="G79" s="12"/>
      <c r="H79" s="12"/>
      <c r="I79" s="12"/>
      <c r="J79" s="12"/>
      <c r="K79" s="12"/>
      <c r="L79" s="12"/>
      <c r="M79" s="8"/>
      <c r="O79" s="95" t="s">
        <v>136</v>
      </c>
      <c r="P79" s="96">
        <v>0.39850000000000002</v>
      </c>
      <c r="R79" s="86" t="s">
        <v>130</v>
      </c>
    </row>
    <row r="80" spans="2:18">
      <c r="B80" s="7"/>
      <c r="C80" s="72"/>
      <c r="D80" s="72"/>
      <c r="E80" s="72"/>
      <c r="F80" s="12"/>
      <c r="G80" s="12"/>
      <c r="H80" s="12"/>
      <c r="I80" s="12"/>
      <c r="J80" s="12"/>
      <c r="K80" s="12"/>
      <c r="L80" s="12"/>
      <c r="M80" s="8"/>
      <c r="P80" s="12"/>
      <c r="R80" t="s">
        <v>131</v>
      </c>
    </row>
    <row r="81" spans="2:18">
      <c r="B81" s="7"/>
      <c r="C81" s="203" t="s">
        <v>79</v>
      </c>
      <c r="D81" s="203"/>
      <c r="E81" s="203"/>
      <c r="F81" s="12"/>
      <c r="G81" s="12"/>
      <c r="H81" s="12"/>
      <c r="I81" s="12"/>
      <c r="J81" s="12"/>
      <c r="K81" s="12"/>
      <c r="L81" s="12"/>
      <c r="M81" s="8"/>
      <c r="R81" t="s">
        <v>132</v>
      </c>
    </row>
    <row r="82" spans="2:18">
      <c r="B82" s="7"/>
      <c r="C82" s="84" t="s">
        <v>73</v>
      </c>
      <c r="D82" s="84" t="s">
        <v>80</v>
      </c>
      <c r="E82" s="84" t="s">
        <v>74</v>
      </c>
      <c r="F82" s="12"/>
      <c r="G82" s="12"/>
      <c r="H82" s="12"/>
      <c r="I82" s="12"/>
      <c r="J82" s="12"/>
      <c r="K82" s="12"/>
      <c r="L82" s="12"/>
      <c r="M82" s="8"/>
      <c r="R82" t="s">
        <v>133</v>
      </c>
    </row>
    <row r="83" spans="2:18">
      <c r="B83" s="7"/>
      <c r="C83" s="204" t="s">
        <v>81</v>
      </c>
      <c r="D83" s="88" t="s">
        <v>88</v>
      </c>
      <c r="E83" s="85">
        <v>6536.7239982267693</v>
      </c>
      <c r="F83" s="12"/>
      <c r="G83" s="12"/>
      <c r="H83" s="12"/>
      <c r="I83" s="12"/>
      <c r="J83" s="12"/>
      <c r="K83" s="12"/>
      <c r="L83" s="12"/>
      <c r="M83" s="8"/>
    </row>
    <row r="84" spans="2:18" ht="45">
      <c r="B84" s="7"/>
      <c r="C84" s="204"/>
      <c r="D84" s="91" t="s">
        <v>92</v>
      </c>
      <c r="E84" s="85">
        <v>6217.5184043639701</v>
      </c>
      <c r="F84" s="12"/>
      <c r="G84" s="12"/>
      <c r="H84" s="12"/>
      <c r="I84" s="12"/>
      <c r="J84" s="12"/>
      <c r="K84" s="12"/>
      <c r="L84" s="12"/>
      <c r="M84" s="8"/>
    </row>
    <row r="85" spans="2:18" ht="25.5">
      <c r="B85" s="7"/>
      <c r="C85" s="204"/>
      <c r="D85" s="88" t="s">
        <v>89</v>
      </c>
      <c r="E85" s="85">
        <v>14033.455178370405</v>
      </c>
      <c r="F85" s="12"/>
      <c r="G85" s="196"/>
      <c r="H85" s="197"/>
      <c r="I85" s="198"/>
      <c r="J85" s="198"/>
      <c r="K85" s="198"/>
      <c r="L85" s="12"/>
      <c r="M85" s="8"/>
      <c r="O85" s="22" t="s">
        <v>19</v>
      </c>
      <c r="P85" s="51" t="s">
        <v>21</v>
      </c>
      <c r="Q85" s="52" t="s">
        <v>20</v>
      </c>
    </row>
    <row r="86" spans="2:18">
      <c r="B86" s="7"/>
      <c r="C86" s="205" t="s">
        <v>39</v>
      </c>
      <c r="D86" s="88" t="s">
        <v>90</v>
      </c>
      <c r="E86" s="85">
        <v>507.52977390703671</v>
      </c>
      <c r="F86" s="12"/>
      <c r="G86" s="196"/>
      <c r="H86" s="197"/>
      <c r="I86" s="198"/>
      <c r="J86" s="198"/>
      <c r="K86" s="198"/>
      <c r="L86" s="12"/>
      <c r="M86" s="8"/>
      <c r="O86" s="53" t="s">
        <v>1</v>
      </c>
      <c r="P86" s="23">
        <v>60</v>
      </c>
      <c r="Q86" s="99">
        <v>279207.41977321968</v>
      </c>
    </row>
    <row r="87" spans="2:18" ht="25.5">
      <c r="B87" s="7"/>
      <c r="C87" s="205"/>
      <c r="D87" s="88" t="s">
        <v>91</v>
      </c>
      <c r="E87" s="85">
        <v>378.76898004488339</v>
      </c>
      <c r="F87" s="12"/>
      <c r="G87" s="196"/>
      <c r="H87" s="197"/>
      <c r="I87" s="198"/>
      <c r="J87" s="198"/>
      <c r="K87" s="198"/>
      <c r="L87" s="12"/>
      <c r="M87" s="8"/>
      <c r="O87" s="54" t="s">
        <v>27</v>
      </c>
      <c r="P87" s="23">
        <v>10</v>
      </c>
      <c r="Q87" s="99">
        <v>46534.569962203284</v>
      </c>
    </row>
    <row r="88" spans="2:18">
      <c r="B88" s="7"/>
      <c r="C88" s="205"/>
      <c r="D88" s="88" t="s">
        <v>89</v>
      </c>
      <c r="E88" s="85">
        <v>550.05902817233971</v>
      </c>
      <c r="F88" s="12"/>
      <c r="G88" s="194"/>
      <c r="H88" s="195"/>
      <c r="I88" s="199"/>
      <c r="J88" s="198"/>
      <c r="K88" s="198"/>
      <c r="L88" s="12"/>
      <c r="M88" s="8"/>
      <c r="O88" s="54" t="s">
        <v>28</v>
      </c>
      <c r="P88" s="23">
        <v>10</v>
      </c>
      <c r="Q88" s="99">
        <v>46534.569962203284</v>
      </c>
    </row>
    <row r="89" spans="2:18" ht="51">
      <c r="B89" s="7"/>
      <c r="C89" s="72"/>
      <c r="D89" s="93"/>
      <c r="E89" s="92"/>
      <c r="F89" s="12"/>
      <c r="G89" s="194"/>
      <c r="H89" s="195"/>
      <c r="I89" s="199"/>
      <c r="J89" s="198"/>
      <c r="K89" s="198"/>
      <c r="L89" s="12"/>
      <c r="M89" s="8"/>
      <c r="O89" s="54" t="s">
        <v>22</v>
      </c>
      <c r="P89" s="23">
        <v>5.5</v>
      </c>
      <c r="Q89" s="99">
        <v>25594.013479211804</v>
      </c>
    </row>
    <row r="90" spans="2:18" ht="38.25">
      <c r="B90" s="7"/>
      <c r="C90" s="203" t="s">
        <v>83</v>
      </c>
      <c r="D90" s="203"/>
      <c r="E90" s="203"/>
      <c r="F90" s="12"/>
      <c r="G90" s="194"/>
      <c r="H90" s="195"/>
      <c r="I90" s="199"/>
      <c r="J90" s="198"/>
      <c r="K90" s="198"/>
      <c r="L90" s="12"/>
      <c r="M90" s="8"/>
      <c r="O90" s="54" t="s">
        <v>23</v>
      </c>
      <c r="P90" s="23">
        <v>5</v>
      </c>
      <c r="Q90" s="99">
        <v>23267.284981101642</v>
      </c>
    </row>
    <row r="91" spans="2:18" ht="25.5">
      <c r="B91" s="7"/>
      <c r="C91" s="84" t="s">
        <v>73</v>
      </c>
      <c r="D91" s="84" t="s">
        <v>85</v>
      </c>
      <c r="E91" s="84" t="s">
        <v>74</v>
      </c>
      <c r="F91" s="12"/>
      <c r="G91" s="12"/>
      <c r="H91" s="12"/>
      <c r="I91" s="12"/>
      <c r="J91" s="12"/>
      <c r="K91" s="12"/>
      <c r="L91" s="12"/>
      <c r="M91" s="8"/>
      <c r="O91" s="54" t="s">
        <v>25</v>
      </c>
      <c r="P91" s="23">
        <v>5</v>
      </c>
      <c r="Q91" s="99">
        <v>23267.284981101642</v>
      </c>
    </row>
    <row r="92" spans="2:18" ht="63.75">
      <c r="B92" s="7"/>
      <c r="C92" s="86" t="s">
        <v>81</v>
      </c>
      <c r="D92" s="12" t="s">
        <v>84</v>
      </c>
      <c r="E92" s="85">
        <f>E76</f>
        <v>124500.01710784303</v>
      </c>
      <c r="F92" s="12"/>
      <c r="G92" s="12"/>
      <c r="H92" s="12"/>
      <c r="I92" s="12"/>
      <c r="J92" s="12"/>
      <c r="K92" s="12"/>
      <c r="L92" s="12"/>
      <c r="M92" s="8"/>
      <c r="O92" s="54" t="s">
        <v>26</v>
      </c>
      <c r="P92" s="23">
        <v>4.5</v>
      </c>
      <c r="Q92" s="99">
        <v>20940.556482991477</v>
      </c>
    </row>
    <row r="93" spans="2:18" ht="25.5">
      <c r="B93" s="7"/>
      <c r="C93" s="12" t="s">
        <v>39</v>
      </c>
      <c r="D93" s="12" t="s">
        <v>38</v>
      </c>
      <c r="E93" s="85">
        <f>E77</f>
        <v>25011.323374090123</v>
      </c>
      <c r="F93" s="12"/>
      <c r="G93" s="12"/>
      <c r="H93" s="12"/>
      <c r="I93" s="12"/>
      <c r="J93" s="12"/>
      <c r="K93" s="12"/>
      <c r="L93" s="12"/>
      <c r="M93" s="8"/>
      <c r="O93" s="54" t="s">
        <v>24</v>
      </c>
      <c r="P93" s="23">
        <v>0</v>
      </c>
      <c r="Q93" s="99">
        <v>0</v>
      </c>
    </row>
    <row r="94" spans="2:18">
      <c r="B94" s="7"/>
      <c r="C94" s="87" t="s">
        <v>86</v>
      </c>
      <c r="D94" s="12"/>
      <c r="E94" s="12"/>
      <c r="F94" s="12"/>
      <c r="G94" s="12"/>
      <c r="H94" s="12"/>
      <c r="I94" s="12"/>
      <c r="J94" s="12"/>
      <c r="K94" s="12"/>
      <c r="L94" s="12"/>
      <c r="M94" s="8"/>
      <c r="O94" s="52" t="s">
        <v>29</v>
      </c>
      <c r="P94" s="28">
        <v>100</v>
      </c>
      <c r="Q94" s="27">
        <v>465345.69962203276</v>
      </c>
    </row>
    <row r="95" spans="2:18">
      <c r="B95" s="7"/>
      <c r="C95" s="72"/>
      <c r="D95" s="72"/>
      <c r="E95" s="72"/>
      <c r="F95" s="12"/>
      <c r="G95" s="12"/>
      <c r="H95" s="12"/>
      <c r="I95" s="12"/>
      <c r="J95" s="12"/>
      <c r="K95" s="12"/>
      <c r="L95" s="12"/>
      <c r="M95" s="8"/>
    </row>
    <row r="96" spans="2:18">
      <c r="B96" s="7"/>
      <c r="C96" s="206" t="s">
        <v>87</v>
      </c>
      <c r="D96" s="207"/>
      <c r="E96" s="207"/>
      <c r="F96" s="207"/>
      <c r="G96" s="207"/>
      <c r="H96" s="207"/>
      <c r="I96" s="207"/>
      <c r="J96" s="207"/>
      <c r="K96" s="207"/>
      <c r="L96" s="208"/>
      <c r="M96" s="8"/>
    </row>
    <row r="97" spans="2:16" ht="15" customHeight="1">
      <c r="B97" s="7"/>
      <c r="C97" s="209" t="s">
        <v>73</v>
      </c>
      <c r="D97" s="209" t="s">
        <v>94</v>
      </c>
      <c r="E97" s="206" t="s">
        <v>93</v>
      </c>
      <c r="F97" s="207"/>
      <c r="G97" s="207"/>
      <c r="H97" s="207"/>
      <c r="I97" s="207"/>
      <c r="J97" s="207"/>
      <c r="K97" s="207"/>
      <c r="L97" s="208"/>
      <c r="M97" s="8"/>
    </row>
    <row r="98" spans="2:16">
      <c r="B98" s="7"/>
      <c r="C98" s="210"/>
      <c r="D98" s="210"/>
      <c r="E98" s="75">
        <v>-100</v>
      </c>
      <c r="F98" s="75">
        <v>-75</v>
      </c>
      <c r="G98" s="75">
        <v>-50</v>
      </c>
      <c r="H98" s="75">
        <v>-25</v>
      </c>
      <c r="I98" s="75">
        <v>25</v>
      </c>
      <c r="J98" s="75">
        <v>50</v>
      </c>
      <c r="K98" s="75">
        <v>75</v>
      </c>
      <c r="L98" s="75">
        <v>100</v>
      </c>
      <c r="M98" s="8"/>
    </row>
    <row r="99" spans="2:16">
      <c r="B99" s="7"/>
      <c r="C99" s="211"/>
      <c r="D99" s="211"/>
      <c r="E99" s="212" t="s">
        <v>95</v>
      </c>
      <c r="F99" s="213"/>
      <c r="G99" s="213"/>
      <c r="H99" s="213"/>
      <c r="I99" s="213"/>
      <c r="J99" s="213"/>
      <c r="K99" s="213"/>
      <c r="L99" s="214"/>
      <c r="M99" s="8"/>
    </row>
    <row r="100" spans="2:16" ht="30">
      <c r="B100" s="7"/>
      <c r="C100" s="78" t="s">
        <v>81</v>
      </c>
      <c r="D100" s="80">
        <f>E76</f>
        <v>124500.01710784303</v>
      </c>
      <c r="E100" s="77">
        <v>3523.3504841519575</v>
      </c>
      <c r="F100" s="77">
        <v>2642.5128631139683</v>
      </c>
      <c r="G100" s="77">
        <v>1761.6752420759788</v>
      </c>
      <c r="H100" s="77">
        <v>880.83762103798938</v>
      </c>
      <c r="I100" s="77">
        <v>-880.83762103798938</v>
      </c>
      <c r="J100" s="77">
        <v>-1761.6752420759788</v>
      </c>
      <c r="K100" s="77">
        <v>-2642.5128631139683</v>
      </c>
      <c r="L100" s="77">
        <v>-3523.3504841519575</v>
      </c>
      <c r="M100" s="8"/>
    </row>
    <row r="101" spans="2:16">
      <c r="B101" s="7"/>
      <c r="C101" s="76" t="s">
        <v>39</v>
      </c>
      <c r="D101" s="80">
        <f>E77</f>
        <v>25011.323374090123</v>
      </c>
      <c r="E101" s="77">
        <v>28.067707090403935</v>
      </c>
      <c r="F101" s="77">
        <v>21.050780317802953</v>
      </c>
      <c r="G101" s="77">
        <v>14.033853545201968</v>
      </c>
      <c r="H101" s="77">
        <v>7.0169267726009839</v>
      </c>
      <c r="I101" s="77">
        <v>-7.0169267726009839</v>
      </c>
      <c r="J101" s="77">
        <v>-14.033853545201968</v>
      </c>
      <c r="K101" s="77">
        <v>-21.050780317802953</v>
      </c>
      <c r="L101" s="77">
        <v>-28.067707090403935</v>
      </c>
      <c r="M101" s="8"/>
    </row>
    <row r="102" spans="2:16">
      <c r="B102" s="7"/>
      <c r="C102" s="72"/>
      <c r="D102" s="72"/>
      <c r="E102" s="72"/>
      <c r="F102" s="12"/>
      <c r="G102" s="12"/>
      <c r="H102" s="12"/>
      <c r="I102" s="12"/>
      <c r="J102" s="12"/>
      <c r="K102" s="12"/>
      <c r="L102" s="12"/>
      <c r="M102" s="8"/>
      <c r="O102" t="s">
        <v>84</v>
      </c>
      <c r="P102">
        <v>3</v>
      </c>
    </row>
    <row r="103" spans="2:16">
      <c r="B103" s="7"/>
      <c r="C103" s="72"/>
      <c r="D103" s="72"/>
      <c r="E103" s="72"/>
      <c r="F103" s="12"/>
      <c r="G103" s="12"/>
      <c r="H103" s="12"/>
      <c r="I103" s="12"/>
      <c r="J103" s="12"/>
      <c r="K103" s="12"/>
      <c r="L103" s="12"/>
      <c r="M103" s="8"/>
      <c r="O103" t="s">
        <v>107</v>
      </c>
      <c r="P103">
        <v>2</v>
      </c>
    </row>
    <row r="104" spans="2:16">
      <c r="B104" s="7"/>
      <c r="C104" s="1"/>
      <c r="D104" s="1"/>
      <c r="E104" s="1"/>
      <c r="F104" s="1"/>
      <c r="G104" s="1"/>
      <c r="H104" s="1"/>
      <c r="I104" s="1"/>
      <c r="J104" s="1"/>
      <c r="K104" s="1"/>
      <c r="L104" s="1"/>
      <c r="M104" s="8"/>
      <c r="O104" t="s">
        <v>38</v>
      </c>
      <c r="P104">
        <v>1</v>
      </c>
    </row>
    <row r="105" spans="2:16" ht="22.5">
      <c r="B105" s="7"/>
      <c r="C105" s="64" t="s">
        <v>67</v>
      </c>
      <c r="D105" s="13"/>
      <c r="E105" s="13"/>
      <c r="F105" s="13"/>
      <c r="G105" s="13"/>
      <c r="H105" s="13"/>
      <c r="I105" s="13"/>
      <c r="J105" s="13"/>
      <c r="K105" s="13"/>
      <c r="L105" s="13"/>
      <c r="M105" s="8"/>
    </row>
    <row r="106" spans="2:16">
      <c r="B106" s="7"/>
      <c r="C106" s="1"/>
      <c r="D106" s="1"/>
      <c r="E106" s="1"/>
      <c r="M106" s="8"/>
      <c r="O106" t="s">
        <v>108</v>
      </c>
    </row>
    <row r="107" spans="2:16">
      <c r="B107" s="7"/>
      <c r="C107" s="1"/>
      <c r="D107" s="1"/>
      <c r="E107" s="1"/>
      <c r="F107" s="1"/>
      <c r="G107" s="1"/>
      <c r="H107" s="1"/>
      <c r="I107" s="1"/>
      <c r="J107" s="1"/>
      <c r="K107" s="1"/>
      <c r="L107" s="1"/>
      <c r="M107" s="8"/>
      <c r="O107" t="s">
        <v>82</v>
      </c>
    </row>
    <row r="108" spans="2:16">
      <c r="B108" s="7"/>
      <c r="C108" s="1"/>
      <c r="D108" s="1"/>
      <c r="E108" s="1"/>
      <c r="F108" s="1"/>
      <c r="G108" s="1"/>
      <c r="H108" s="1"/>
      <c r="I108" s="1"/>
      <c r="J108" s="1"/>
      <c r="K108" s="1"/>
      <c r="L108" s="1"/>
      <c r="M108" s="8"/>
    </row>
    <row r="109" spans="2:16">
      <c r="B109" s="7"/>
      <c r="C109" s="1"/>
      <c r="D109" s="1"/>
      <c r="E109" s="1"/>
      <c r="F109" s="1"/>
      <c r="G109" s="1"/>
      <c r="H109" s="1"/>
      <c r="I109" s="1"/>
      <c r="J109" s="1"/>
      <c r="K109" s="1"/>
      <c r="L109" s="1"/>
      <c r="M109" s="8"/>
    </row>
    <row r="110" spans="2:16">
      <c r="B110" s="7"/>
      <c r="C110" s="1"/>
      <c r="D110" s="1"/>
      <c r="E110" s="1"/>
      <c r="F110" s="1"/>
      <c r="G110" s="1"/>
      <c r="H110" s="1"/>
      <c r="I110" s="1"/>
      <c r="J110" s="1"/>
      <c r="K110" s="1"/>
      <c r="L110" s="1"/>
      <c r="M110" s="8"/>
    </row>
    <row r="111" spans="2:16">
      <c r="B111" s="7"/>
      <c r="C111" s="1"/>
      <c r="D111" s="1"/>
      <c r="E111" s="1"/>
      <c r="F111" s="1"/>
      <c r="G111" s="1"/>
      <c r="H111" s="1"/>
      <c r="I111" s="1"/>
      <c r="J111" s="1"/>
      <c r="K111" s="1"/>
      <c r="L111" s="1"/>
      <c r="M111" s="8"/>
    </row>
    <row r="112" spans="2:16">
      <c r="B112" s="7"/>
      <c r="C112" s="1"/>
      <c r="D112" s="1"/>
      <c r="E112" s="1"/>
      <c r="F112" s="1"/>
      <c r="G112" s="1"/>
      <c r="H112" s="1"/>
      <c r="I112" s="1"/>
      <c r="J112" s="1"/>
      <c r="K112" s="1"/>
      <c r="L112" s="1"/>
      <c r="M112" s="8"/>
    </row>
    <row r="113" spans="2:13">
      <c r="B113" s="7"/>
      <c r="C113" s="1"/>
      <c r="D113" s="1"/>
      <c r="E113" s="1"/>
      <c r="F113" s="1"/>
      <c r="G113" s="1"/>
      <c r="H113" s="1"/>
      <c r="I113" s="1"/>
      <c r="J113" s="1"/>
      <c r="K113" s="1"/>
      <c r="L113" s="1"/>
      <c r="M113" s="8"/>
    </row>
    <row r="114" spans="2:13">
      <c r="B114" s="7"/>
      <c r="C114" s="1"/>
      <c r="D114" s="1"/>
      <c r="E114" s="1"/>
      <c r="F114" s="1"/>
      <c r="G114" s="1"/>
      <c r="H114" s="1"/>
      <c r="I114" s="1"/>
      <c r="J114" s="1"/>
      <c r="K114" s="1"/>
      <c r="L114" s="1"/>
      <c r="M114" s="8"/>
    </row>
    <row r="115" spans="2:13">
      <c r="B115" s="7"/>
      <c r="C115" s="1"/>
      <c r="D115" s="1"/>
      <c r="E115" s="1"/>
      <c r="F115" s="1"/>
      <c r="G115" s="1"/>
      <c r="H115" s="1"/>
      <c r="I115" s="1"/>
      <c r="J115" s="1"/>
      <c r="K115" s="1"/>
      <c r="L115" s="1"/>
      <c r="M115" s="8"/>
    </row>
    <row r="116" spans="2:13">
      <c r="B116" s="7"/>
      <c r="C116" s="1"/>
      <c r="D116" s="1"/>
      <c r="E116" s="1"/>
      <c r="F116" s="1"/>
      <c r="G116" s="1"/>
      <c r="H116" s="1"/>
      <c r="I116" s="1"/>
      <c r="J116" s="1"/>
      <c r="K116" s="1"/>
      <c r="L116" s="1"/>
      <c r="M116" s="8"/>
    </row>
    <row r="117" spans="2:13">
      <c r="B117" s="7"/>
      <c r="C117" s="1"/>
      <c r="D117" s="1"/>
      <c r="E117" s="1"/>
      <c r="F117" s="1"/>
      <c r="G117" s="1"/>
      <c r="H117" s="1"/>
      <c r="I117" s="1"/>
      <c r="J117" s="1"/>
      <c r="K117" s="1"/>
      <c r="L117" s="1"/>
      <c r="M117" s="8"/>
    </row>
    <row r="118" spans="2:13">
      <c r="B118" s="7"/>
      <c r="C118" s="1"/>
      <c r="D118" s="1"/>
      <c r="E118" s="1"/>
      <c r="F118" s="1"/>
      <c r="G118" s="1"/>
      <c r="H118" s="1"/>
      <c r="I118" s="1"/>
      <c r="J118" s="1"/>
      <c r="K118" s="1"/>
      <c r="L118" s="1"/>
      <c r="M118" s="8"/>
    </row>
    <row r="119" spans="2:13">
      <c r="B119" s="7"/>
      <c r="C119" s="1"/>
      <c r="D119" s="1"/>
      <c r="E119" s="1"/>
      <c r="F119" s="1"/>
      <c r="G119" s="1"/>
      <c r="H119" s="1"/>
      <c r="I119" s="1"/>
      <c r="J119" s="1"/>
      <c r="K119" s="1"/>
      <c r="L119" s="1"/>
      <c r="M119" s="8"/>
    </row>
    <row r="120" spans="2:13">
      <c r="B120" s="7"/>
      <c r="C120" s="1"/>
      <c r="D120" s="1"/>
      <c r="E120" s="1"/>
      <c r="F120" s="1"/>
      <c r="G120" s="1"/>
      <c r="H120" s="1"/>
      <c r="I120" s="1"/>
      <c r="J120" s="1"/>
      <c r="K120" s="1"/>
      <c r="L120" s="1"/>
      <c r="M120" s="8"/>
    </row>
    <row r="121" spans="2:13">
      <c r="B121" s="7"/>
      <c r="C121" s="1"/>
      <c r="D121" s="1"/>
      <c r="E121" s="1"/>
      <c r="F121" s="1"/>
      <c r="G121" s="1"/>
      <c r="H121" s="1"/>
      <c r="I121" s="1"/>
      <c r="J121" s="1"/>
      <c r="K121" s="1"/>
      <c r="L121" s="1"/>
      <c r="M121" s="8"/>
    </row>
    <row r="122" spans="2:13">
      <c r="B122" s="7"/>
      <c r="C122" s="1"/>
      <c r="D122" s="1"/>
      <c r="E122" s="1"/>
      <c r="F122" s="1"/>
      <c r="G122" s="1"/>
      <c r="H122" s="1"/>
      <c r="I122" s="1"/>
      <c r="J122" s="1"/>
      <c r="K122" s="1"/>
      <c r="L122" s="1"/>
      <c r="M122" s="8"/>
    </row>
    <row r="123" spans="2:13">
      <c r="B123" s="7"/>
      <c r="C123" s="1"/>
      <c r="D123" s="1"/>
      <c r="E123" s="1"/>
      <c r="F123" s="1"/>
      <c r="G123" s="1"/>
      <c r="H123" s="1"/>
      <c r="I123" s="1"/>
      <c r="J123" s="1"/>
      <c r="K123" s="1"/>
      <c r="L123" s="1"/>
      <c r="M123" s="8"/>
    </row>
    <row r="124" spans="2:13">
      <c r="B124" s="7"/>
      <c r="C124" s="1"/>
      <c r="D124" s="1"/>
      <c r="E124" s="1"/>
      <c r="F124" s="1"/>
      <c r="G124" s="1"/>
      <c r="H124" s="1"/>
      <c r="I124" s="1"/>
      <c r="J124" s="1"/>
      <c r="K124" s="1"/>
      <c r="L124" s="1"/>
      <c r="M124" s="8"/>
    </row>
    <row r="125" spans="2:13">
      <c r="B125" s="7"/>
      <c r="C125" s="1"/>
      <c r="D125" s="1"/>
      <c r="E125" s="1"/>
      <c r="F125" s="1"/>
      <c r="G125" s="1"/>
      <c r="H125" s="1"/>
      <c r="I125" s="1"/>
      <c r="J125" s="1"/>
      <c r="K125" s="1"/>
      <c r="L125" s="1"/>
      <c r="M125" s="8"/>
    </row>
    <row r="126" spans="2:13">
      <c r="B126" s="7"/>
      <c r="C126" s="1"/>
      <c r="D126" s="1"/>
      <c r="E126" s="1"/>
      <c r="F126" s="1"/>
      <c r="G126" s="1"/>
      <c r="H126" s="1"/>
      <c r="I126" s="1"/>
      <c r="J126" s="1"/>
      <c r="K126" s="1"/>
      <c r="L126" s="1"/>
      <c r="M126" s="8"/>
    </row>
    <row r="127" spans="2:13">
      <c r="B127" s="7"/>
      <c r="C127" s="1"/>
      <c r="D127" s="1"/>
      <c r="E127" s="1"/>
      <c r="F127" s="1"/>
      <c r="G127" s="1"/>
      <c r="H127" s="1"/>
      <c r="I127" s="1"/>
      <c r="J127" s="1"/>
      <c r="K127" s="1"/>
      <c r="L127" s="1"/>
      <c r="M127" s="8"/>
    </row>
    <row r="128" spans="2:13">
      <c r="B128" s="7"/>
      <c r="C128" s="1"/>
      <c r="D128" s="1"/>
      <c r="E128" s="1"/>
      <c r="F128" s="1"/>
      <c r="G128" s="1"/>
      <c r="H128" s="1"/>
      <c r="I128" s="1"/>
      <c r="J128" s="1"/>
      <c r="K128" s="1"/>
      <c r="L128" s="1"/>
      <c r="M128" s="8"/>
    </row>
    <row r="129" spans="2:13">
      <c r="B129" s="7"/>
      <c r="C129" s="1"/>
      <c r="D129" s="1"/>
      <c r="E129" s="1"/>
      <c r="F129" s="1"/>
      <c r="G129" s="1"/>
      <c r="H129" s="1"/>
      <c r="I129" s="1"/>
      <c r="J129" s="1"/>
      <c r="K129" s="1"/>
      <c r="L129" s="1"/>
      <c r="M129" s="8"/>
    </row>
    <row r="130" spans="2:13">
      <c r="B130" s="7"/>
      <c r="C130" s="1"/>
      <c r="D130" s="1"/>
      <c r="E130" s="1"/>
      <c r="F130" s="1"/>
      <c r="G130" s="1"/>
      <c r="H130" s="1"/>
      <c r="I130" s="1"/>
      <c r="J130" s="1"/>
      <c r="K130" s="1"/>
      <c r="L130" s="1"/>
      <c r="M130" s="8"/>
    </row>
    <row r="131" spans="2:13">
      <c r="B131" s="7"/>
      <c r="C131" s="1"/>
      <c r="D131" s="1"/>
      <c r="E131" s="1"/>
      <c r="F131" s="1"/>
      <c r="G131" s="1"/>
      <c r="H131" s="1"/>
      <c r="I131" s="1"/>
      <c r="J131" s="1"/>
      <c r="K131" s="1"/>
      <c r="L131" s="1"/>
      <c r="M131" s="8"/>
    </row>
    <row r="132" spans="2:13">
      <c r="B132" s="7"/>
      <c r="C132" s="1"/>
      <c r="D132" s="1"/>
      <c r="E132" s="1"/>
      <c r="F132" s="1"/>
      <c r="G132" s="1"/>
      <c r="H132" s="1"/>
      <c r="I132" s="1"/>
      <c r="J132" s="1"/>
      <c r="K132" s="1"/>
      <c r="L132" s="1"/>
      <c r="M132" s="8"/>
    </row>
    <row r="133" spans="2:13">
      <c r="B133" s="7"/>
      <c r="C133" s="1"/>
      <c r="D133" s="1"/>
      <c r="E133" s="1"/>
      <c r="F133" s="1"/>
      <c r="G133" s="1"/>
      <c r="H133" s="1"/>
      <c r="I133" s="1"/>
      <c r="J133" s="1"/>
      <c r="K133" s="1"/>
      <c r="L133" s="1"/>
      <c r="M133" s="8"/>
    </row>
    <row r="134" spans="2:13">
      <c r="B134" s="7"/>
      <c r="C134" s="72"/>
      <c r="D134" s="72"/>
      <c r="E134" s="72"/>
      <c r="F134" s="12"/>
      <c r="G134" s="12"/>
      <c r="H134" s="12"/>
      <c r="I134" s="12"/>
      <c r="J134" s="12"/>
      <c r="K134" s="12"/>
      <c r="L134" s="12"/>
      <c r="M134" s="8"/>
    </row>
    <row r="135" spans="2:13">
      <c r="B135" s="7"/>
      <c r="C135" s="201" t="s">
        <v>96</v>
      </c>
      <c r="D135" s="201"/>
      <c r="E135" s="201"/>
      <c r="F135" s="201"/>
      <c r="G135" s="201"/>
      <c r="H135" s="201"/>
      <c r="I135" s="201"/>
      <c r="J135" s="201"/>
      <c r="K135" s="201"/>
      <c r="L135" s="12"/>
      <c r="M135" s="8"/>
    </row>
    <row r="136" spans="2:13" ht="60">
      <c r="B136" s="7"/>
      <c r="C136" s="75" t="s">
        <v>73</v>
      </c>
      <c r="D136" s="75" t="s">
        <v>75</v>
      </c>
      <c r="E136" s="82" t="s">
        <v>97</v>
      </c>
      <c r="F136" s="82" t="s">
        <v>105</v>
      </c>
      <c r="G136" s="202" t="s">
        <v>98</v>
      </c>
      <c r="H136" s="202"/>
      <c r="I136" s="202"/>
      <c r="J136" s="202"/>
      <c r="K136" s="82" t="s">
        <v>104</v>
      </c>
      <c r="L136" s="12"/>
      <c r="M136" s="8"/>
    </row>
    <row r="137" spans="2:13" ht="15" customHeight="1">
      <c r="B137" s="7"/>
      <c r="C137" s="76" t="s">
        <v>31</v>
      </c>
      <c r="D137" s="76">
        <v>12000</v>
      </c>
      <c r="E137" s="81">
        <v>-7.8823348685250201</v>
      </c>
      <c r="F137" s="79">
        <v>-2.3647004605575059</v>
      </c>
      <c r="G137" s="200" t="s">
        <v>99</v>
      </c>
      <c r="H137" s="200"/>
      <c r="I137" s="200"/>
      <c r="J137" s="200"/>
      <c r="K137" s="79">
        <v>-14.09097</v>
      </c>
      <c r="L137" s="12"/>
      <c r="M137" s="8"/>
    </row>
    <row r="138" spans="2:13">
      <c r="B138" s="7"/>
      <c r="C138" s="76" t="s">
        <v>32</v>
      </c>
      <c r="D138" s="76">
        <v>12000</v>
      </c>
      <c r="E138" s="81">
        <v>-16.1968881680694</v>
      </c>
      <c r="F138" s="79">
        <v>-4.8590664504208201</v>
      </c>
      <c r="G138" s="200" t="s">
        <v>100</v>
      </c>
      <c r="H138" s="200"/>
      <c r="I138" s="200"/>
      <c r="J138" s="200"/>
      <c r="K138" s="79">
        <v>-8.5022722637175505</v>
      </c>
      <c r="L138" s="12"/>
      <c r="M138" s="8"/>
    </row>
    <row r="139" spans="2:13">
      <c r="B139" s="7"/>
      <c r="C139" s="76" t="s">
        <v>81</v>
      </c>
      <c r="D139" s="76">
        <v>10000</v>
      </c>
      <c r="E139" s="81">
        <v>7.2560717321453803</v>
      </c>
      <c r="F139" s="79">
        <v>1.8140179330363451</v>
      </c>
      <c r="G139" s="200" t="s">
        <v>101</v>
      </c>
      <c r="H139" s="200"/>
      <c r="I139" s="200"/>
      <c r="J139" s="200"/>
      <c r="K139" s="79">
        <v>4.2923327010061501</v>
      </c>
      <c r="L139" s="12"/>
      <c r="M139" s="8"/>
    </row>
    <row r="140" spans="2:13">
      <c r="B140" s="7"/>
      <c r="C140" s="76" t="s">
        <v>39</v>
      </c>
      <c r="D140" s="76">
        <v>2000</v>
      </c>
      <c r="E140" s="81">
        <v>7.9693436104241702</v>
      </c>
      <c r="F140" s="79">
        <v>0.39846718052120855</v>
      </c>
      <c r="G140" s="200" t="s">
        <v>102</v>
      </c>
      <c r="H140" s="200"/>
      <c r="I140" s="200"/>
      <c r="J140" s="200"/>
      <c r="K140" s="79">
        <v>7.96488225528927</v>
      </c>
      <c r="L140" s="12"/>
      <c r="M140" s="8"/>
    </row>
    <row r="141" spans="2:13">
      <c r="B141" s="7"/>
      <c r="C141" s="76" t="s">
        <v>40</v>
      </c>
      <c r="D141" s="76">
        <v>4000</v>
      </c>
      <c r="E141" s="81">
        <v>2.1977746776609699</v>
      </c>
      <c r="F141" s="79">
        <v>0.219777467766097</v>
      </c>
      <c r="G141" s="200" t="s">
        <v>103</v>
      </c>
      <c r="H141" s="200"/>
      <c r="I141" s="200"/>
      <c r="J141" s="200"/>
      <c r="K141" s="79">
        <v>4.2741159238065798</v>
      </c>
      <c r="L141" s="12"/>
      <c r="M141" s="8"/>
    </row>
    <row r="142" spans="2:13">
      <c r="B142" s="7"/>
      <c r="C142" s="72"/>
      <c r="D142" s="72"/>
      <c r="E142" s="72"/>
      <c r="F142" s="12"/>
      <c r="G142" s="12"/>
      <c r="H142" s="12"/>
      <c r="I142" s="12"/>
      <c r="J142" s="12"/>
      <c r="K142" s="12"/>
      <c r="L142" s="12"/>
      <c r="M142" s="8"/>
    </row>
    <row r="143" spans="2:13">
      <c r="B143" s="7"/>
      <c r="C143" s="72"/>
      <c r="D143" s="72"/>
      <c r="E143" s="72"/>
      <c r="F143" s="12"/>
      <c r="G143" s="12"/>
      <c r="H143" s="12"/>
      <c r="I143" s="12"/>
      <c r="J143" s="12"/>
      <c r="K143" s="12"/>
      <c r="L143" s="12"/>
      <c r="M143" s="8"/>
    </row>
    <row r="144" spans="2:13" ht="15.75" thickBot="1">
      <c r="B144" s="9"/>
      <c r="C144" s="10"/>
      <c r="D144" s="10"/>
      <c r="E144" s="10"/>
      <c r="F144" s="10"/>
      <c r="G144" s="10"/>
      <c r="H144" s="10"/>
      <c r="I144" s="10"/>
      <c r="J144" s="10"/>
      <c r="K144" s="10"/>
      <c r="L144" s="10"/>
      <c r="M144" s="11"/>
    </row>
  </sheetData>
  <mergeCells count="27">
    <mergeCell ref="C135:K135"/>
    <mergeCell ref="G136:J136"/>
    <mergeCell ref="C74:E74"/>
    <mergeCell ref="C81:E81"/>
    <mergeCell ref="C83:C85"/>
    <mergeCell ref="C86:C88"/>
    <mergeCell ref="C90:E90"/>
    <mergeCell ref="C96:L96"/>
    <mergeCell ref="C97:C99"/>
    <mergeCell ref="D97:D99"/>
    <mergeCell ref="E97:L97"/>
    <mergeCell ref="E99:L99"/>
    <mergeCell ref="J88:J90"/>
    <mergeCell ref="J85:J87"/>
    <mergeCell ref="K85:K87"/>
    <mergeCell ref="K88:K90"/>
    <mergeCell ref="G137:J137"/>
    <mergeCell ref="G138:J138"/>
    <mergeCell ref="G139:J139"/>
    <mergeCell ref="G140:J140"/>
    <mergeCell ref="G141:J141"/>
    <mergeCell ref="G88:G90"/>
    <mergeCell ref="H88:H90"/>
    <mergeCell ref="G85:G87"/>
    <mergeCell ref="H85:H87"/>
    <mergeCell ref="I85:I87"/>
    <mergeCell ref="I88:I9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workbookViewId="0">
      <selection activeCell="J11" sqref="J11"/>
    </sheetView>
  </sheetViews>
  <sheetFormatPr defaultRowHeight="15"/>
  <cols>
    <col min="2" max="2" width="15.42578125" bestFit="1" customWidth="1"/>
    <col min="3" max="3" width="7.5703125" bestFit="1" customWidth="1"/>
    <col min="4" max="4" width="7.140625" bestFit="1" customWidth="1"/>
    <col min="6" max="6" width="15.42578125" bestFit="1" customWidth="1"/>
  </cols>
  <sheetData>
    <row r="1" spans="2:13" ht="15.75">
      <c r="B1" s="217" t="s">
        <v>53</v>
      </c>
      <c r="C1" s="217"/>
      <c r="D1" s="217"/>
      <c r="F1" s="217" t="s">
        <v>68</v>
      </c>
      <c r="G1" s="217"/>
      <c r="H1" s="217"/>
    </row>
    <row r="2" spans="2:13" ht="15.75">
      <c r="B2" s="217" t="s">
        <v>42</v>
      </c>
      <c r="C2" s="217"/>
      <c r="D2" s="217"/>
      <c r="F2" s="217" t="s">
        <v>42</v>
      </c>
      <c r="G2" s="217"/>
      <c r="H2" s="217"/>
    </row>
    <row r="3" spans="2:13" ht="38.25">
      <c r="B3" s="22" t="s">
        <v>19</v>
      </c>
      <c r="C3" s="57" t="s">
        <v>21</v>
      </c>
      <c r="D3" s="58" t="s">
        <v>20</v>
      </c>
      <c r="F3" s="22" t="s">
        <v>19</v>
      </c>
      <c r="G3" s="57" t="s">
        <v>21</v>
      </c>
      <c r="H3" s="58" t="s">
        <v>20</v>
      </c>
    </row>
    <row r="4" spans="2:13">
      <c r="B4" s="61" t="s">
        <v>43</v>
      </c>
      <c r="C4" s="59">
        <v>3</v>
      </c>
      <c r="D4" s="60" t="e">
        <f>C4%*Template!#REF!</f>
        <v>#REF!</v>
      </c>
      <c r="F4" s="61" t="s">
        <v>43</v>
      </c>
      <c r="G4" s="59">
        <v>4</v>
      </c>
      <c r="H4" s="60">
        <f>G4%*40000</f>
        <v>1600</v>
      </c>
    </row>
    <row r="5" spans="2:13">
      <c r="B5" s="61" t="s">
        <v>44</v>
      </c>
      <c r="C5" s="59">
        <v>2.5</v>
      </c>
      <c r="D5" s="60" t="e">
        <f>C5%*Template!#REF!</f>
        <v>#REF!</v>
      </c>
      <c r="F5" s="61" t="s">
        <v>44</v>
      </c>
      <c r="G5" s="59">
        <v>3.5</v>
      </c>
      <c r="H5" s="60">
        <f t="shared" ref="H5:H13" si="0">G5%*40000</f>
        <v>1400.0000000000002</v>
      </c>
    </row>
    <row r="6" spans="2:13">
      <c r="B6" s="61" t="s">
        <v>45</v>
      </c>
      <c r="C6" s="59">
        <v>2</v>
      </c>
      <c r="D6" s="60" t="e">
        <f>C6%*Template!#REF!</f>
        <v>#REF!</v>
      </c>
      <c r="F6" s="61" t="s">
        <v>45</v>
      </c>
      <c r="G6" s="59">
        <v>3</v>
      </c>
      <c r="H6" s="60">
        <f t="shared" si="0"/>
        <v>1200</v>
      </c>
    </row>
    <row r="7" spans="2:13">
      <c r="B7" s="61" t="s">
        <v>46</v>
      </c>
      <c r="C7" s="59">
        <v>1.5</v>
      </c>
      <c r="D7" s="60" t="e">
        <f>C7%*Template!#REF!</f>
        <v>#REF!</v>
      </c>
      <c r="F7" s="61" t="s">
        <v>46</v>
      </c>
      <c r="G7" s="59">
        <v>2.5</v>
      </c>
      <c r="H7" s="60">
        <f t="shared" si="0"/>
        <v>1000</v>
      </c>
    </row>
    <row r="8" spans="2:13">
      <c r="B8" s="61" t="s">
        <v>47</v>
      </c>
      <c r="C8" s="59">
        <v>1</v>
      </c>
      <c r="D8" s="60" t="e">
        <f>C8%*Template!#REF!</f>
        <v>#REF!</v>
      </c>
      <c r="F8" s="61" t="s">
        <v>47</v>
      </c>
      <c r="G8" s="59">
        <v>2</v>
      </c>
      <c r="H8" s="60">
        <f t="shared" si="0"/>
        <v>800</v>
      </c>
    </row>
    <row r="9" spans="2:13">
      <c r="B9" s="61" t="s">
        <v>48</v>
      </c>
      <c r="C9" s="59">
        <v>0.5</v>
      </c>
      <c r="D9" s="60" t="e">
        <f>C9%*Template!#REF!</f>
        <v>#REF!</v>
      </c>
      <c r="F9" s="61" t="s">
        <v>69</v>
      </c>
      <c r="G9" s="59">
        <v>1.5</v>
      </c>
      <c r="H9" s="60">
        <f t="shared" si="0"/>
        <v>600</v>
      </c>
    </row>
    <row r="10" spans="2:13">
      <c r="B10" s="61" t="s">
        <v>49</v>
      </c>
      <c r="C10" s="59">
        <v>0.3</v>
      </c>
      <c r="D10" s="60" t="e">
        <f>C10%*Template!#REF!</f>
        <v>#REF!</v>
      </c>
      <c r="F10" s="61" t="s">
        <v>70</v>
      </c>
      <c r="G10" s="59">
        <v>0.5</v>
      </c>
      <c r="H10" s="60">
        <f t="shared" si="0"/>
        <v>200</v>
      </c>
      <c r="L10" s="216" t="s">
        <v>110</v>
      </c>
      <c r="M10" s="216"/>
    </row>
    <row r="11" spans="2:13">
      <c r="B11" s="61" t="s">
        <v>50</v>
      </c>
      <c r="C11" s="59">
        <v>0.25</v>
      </c>
      <c r="D11" s="60" t="e">
        <f>C11%*Template!#REF!</f>
        <v>#REF!</v>
      </c>
      <c r="F11" s="61" t="s">
        <v>50</v>
      </c>
      <c r="G11" s="59">
        <v>0.3</v>
      </c>
      <c r="H11" s="60">
        <f t="shared" si="0"/>
        <v>120</v>
      </c>
      <c r="K11" s="215" t="s">
        <v>109</v>
      </c>
      <c r="L11">
        <v>2</v>
      </c>
      <c r="M11">
        <v>1</v>
      </c>
    </row>
    <row r="12" spans="2:13">
      <c r="B12" s="61" t="s">
        <v>51</v>
      </c>
      <c r="C12" s="59">
        <v>0.2</v>
      </c>
      <c r="D12" s="60" t="e">
        <f>C12%*Template!#REF!</f>
        <v>#REF!</v>
      </c>
      <c r="F12" s="61" t="s">
        <v>48</v>
      </c>
      <c r="G12" s="59">
        <v>0.25</v>
      </c>
      <c r="H12" s="60">
        <f t="shared" si="0"/>
        <v>100</v>
      </c>
      <c r="K12" s="215"/>
      <c r="L12">
        <v>4</v>
      </c>
      <c r="M12">
        <v>3</v>
      </c>
    </row>
    <row r="13" spans="2:13">
      <c r="B13" s="61" t="s">
        <v>52</v>
      </c>
      <c r="C13" s="59">
        <v>0.15</v>
      </c>
      <c r="D13" s="60" t="e">
        <f>C13%*Template!#REF!</f>
        <v>#REF!</v>
      </c>
      <c r="F13" s="61" t="s">
        <v>49</v>
      </c>
      <c r="G13" s="59">
        <v>0.1</v>
      </c>
      <c r="H13" s="60">
        <f t="shared" si="0"/>
        <v>40</v>
      </c>
    </row>
    <row r="15" spans="2:13" ht="15.75">
      <c r="B15" s="217" t="s">
        <v>57</v>
      </c>
      <c r="C15" s="217"/>
      <c r="D15" s="217"/>
      <c r="F15" s="217" t="s">
        <v>57</v>
      </c>
      <c r="G15" s="217"/>
      <c r="H15" s="217"/>
    </row>
    <row r="16" spans="2:13">
      <c r="B16" s="62" t="s">
        <v>54</v>
      </c>
      <c r="C16" s="63">
        <v>4</v>
      </c>
      <c r="F16" s="62" t="s">
        <v>54</v>
      </c>
      <c r="G16" s="63">
        <v>4</v>
      </c>
    </row>
    <row r="17" spans="2:11">
      <c r="B17" s="62" t="s">
        <v>55</v>
      </c>
      <c r="C17" s="63">
        <v>3.5</v>
      </c>
      <c r="F17" s="62" t="s">
        <v>55</v>
      </c>
      <c r="G17" s="63">
        <v>3</v>
      </c>
    </row>
    <row r="18" spans="2:11">
      <c r="B18" s="62" t="s">
        <v>56</v>
      </c>
      <c r="C18" s="63">
        <v>3</v>
      </c>
      <c r="F18" s="62" t="s">
        <v>71</v>
      </c>
      <c r="G18" s="63">
        <v>2.5</v>
      </c>
    </row>
    <row r="19" spans="2:11">
      <c r="B19" s="62" t="s">
        <v>58</v>
      </c>
      <c r="C19" s="63">
        <v>2.5</v>
      </c>
      <c r="F19" s="62" t="s">
        <v>59</v>
      </c>
      <c r="G19" s="63">
        <v>2</v>
      </c>
    </row>
    <row r="20" spans="2:11">
      <c r="B20" s="62" t="s">
        <v>59</v>
      </c>
      <c r="C20" s="63">
        <v>2</v>
      </c>
      <c r="F20" s="62" t="s">
        <v>56</v>
      </c>
      <c r="G20" s="63">
        <v>1.5</v>
      </c>
    </row>
    <row r="22" spans="2:11">
      <c r="K22" s="79">
        <v>-2.3647004605575059</v>
      </c>
    </row>
    <row r="23" spans="2:11">
      <c r="K23" s="79">
        <v>-4.8590664504208201</v>
      </c>
    </row>
    <row r="24" spans="2:11">
      <c r="K24" s="79">
        <v>1.8140179330363451</v>
      </c>
    </row>
    <row r="25" spans="2:11">
      <c r="K25" s="79">
        <v>0.39846718052120855</v>
      </c>
    </row>
    <row r="26" spans="2:11">
      <c r="K26" s="79">
        <v>0.219777467766097</v>
      </c>
    </row>
  </sheetData>
  <mergeCells count="8">
    <mergeCell ref="K11:K12"/>
    <mergeCell ref="L10:M10"/>
    <mergeCell ref="B2:D2"/>
    <mergeCell ref="B1:D1"/>
    <mergeCell ref="B15:D15"/>
    <mergeCell ref="F1:H1"/>
    <mergeCell ref="F2:H2"/>
    <mergeCell ref="F15:H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Template</vt:lpstr>
      <vt:lpstr>Sheet1 (2)</vt:lpstr>
      <vt:lpstr>Sheet2</vt:lpstr>
      <vt:lpstr>Template!Print_Area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Saloni Singh</dc:creator>
  <cp:lastModifiedBy>Neeraj Gautam</cp:lastModifiedBy>
  <cp:lastPrinted>2016-08-29T12:29:16Z</cp:lastPrinted>
  <dcterms:created xsi:type="dcterms:W3CDTF">2016-02-01T11:35:39Z</dcterms:created>
  <dcterms:modified xsi:type="dcterms:W3CDTF">2016-09-09T08:14:14Z</dcterms:modified>
</cp:coreProperties>
</file>