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.kumar.soni\Documents\MMM\"/>
    </mc:Choice>
  </mc:AlternateContent>
  <xr:revisionPtr revIDLastSave="0" documentId="13_ncr:1_{575A7327-7C30-4901-BD01-2F01E2F212E8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3" sheetId="3" r:id="rId1"/>
  </sheets>
  <definedNames>
    <definedName name="Adstoc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F15" i="3"/>
  <c r="F14" i="3"/>
  <c r="F13" i="3"/>
  <c r="F12" i="3"/>
  <c r="F11" i="3"/>
  <c r="F10" i="3"/>
  <c r="F9" i="3"/>
  <c r="F8" i="3"/>
  <c r="F7" i="3"/>
  <c r="F6" i="3"/>
  <c r="F5" i="3"/>
  <c r="F4" i="3"/>
  <c r="G16" i="3" l="1"/>
  <c r="D16" i="3"/>
  <c r="C22" i="3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E15" i="3"/>
  <c r="E14" i="3"/>
  <c r="E13" i="3"/>
  <c r="E12" i="3"/>
  <c r="E11" i="3"/>
  <c r="E10" i="3"/>
  <c r="E9" i="3"/>
  <c r="E8" i="3"/>
  <c r="E7" i="3"/>
  <c r="E6" i="3"/>
  <c r="E5" i="3"/>
  <c r="E4" i="3"/>
  <c r="H1" i="3"/>
  <c r="F1" i="3"/>
  <c r="C15" i="3"/>
  <c r="C14" i="3"/>
  <c r="C13" i="3"/>
  <c r="C12" i="3"/>
  <c r="C11" i="3"/>
  <c r="C10" i="3"/>
  <c r="C9" i="3"/>
  <c r="C8" i="3"/>
  <c r="C7" i="3"/>
  <c r="C6" i="3"/>
  <c r="C5" i="3"/>
  <c r="C4" i="3"/>
  <c r="E22" i="3" l="1"/>
  <c r="F22" i="3" s="1"/>
  <c r="E23" i="3"/>
  <c r="F23" i="3" s="1"/>
  <c r="E24" i="3" l="1"/>
  <c r="F24" i="3" s="1"/>
  <c r="E25" i="3" l="1"/>
  <c r="F25" i="3" s="1"/>
  <c r="E26" i="3" l="1"/>
  <c r="F26" i="3" s="1"/>
  <c r="E27" i="3" l="1"/>
  <c r="F27" i="3" s="1"/>
  <c r="E28" i="3" l="1"/>
  <c r="F28" i="3" s="1"/>
  <c r="E29" i="3" l="1"/>
  <c r="F29" i="3" s="1"/>
  <c r="E30" i="3" l="1"/>
  <c r="F30" i="3" s="1"/>
  <c r="E31" i="3" l="1"/>
  <c r="F31" i="3" s="1"/>
  <c r="E32" i="3" l="1"/>
  <c r="F32" i="3" s="1"/>
  <c r="E33" i="3"/>
  <c r="F33" i="3" s="1"/>
  <c r="G20" i="3" s="1"/>
</calcChain>
</file>

<file path=xl/sharedStrings.xml><?xml version="1.0" encoding="utf-8"?>
<sst xmlns="http://schemas.openxmlformats.org/spreadsheetml/2006/main" count="42" uniqueCount="13">
  <si>
    <t>Adstock Rate</t>
  </si>
  <si>
    <t>Adspend</t>
  </si>
  <si>
    <t>Months</t>
  </si>
  <si>
    <t>AdstockTran</t>
  </si>
  <si>
    <t>Sales_Actual</t>
  </si>
  <si>
    <t>Sales_Predicted</t>
  </si>
  <si>
    <t>using Regression</t>
  </si>
  <si>
    <t>Intercept</t>
  </si>
  <si>
    <t>slope</t>
  </si>
  <si>
    <t>Error</t>
  </si>
  <si>
    <t>RMSE</t>
  </si>
  <si>
    <t>In the Linear Programing you canset your objective function to minimize the RMSE</t>
  </si>
  <si>
    <t>And Changing variable as AdstockRate. You will find the bestrate to implemt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</si>
</sst>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2" xfId="0" applyFill="1" applyBorder="1"/>
    <xf numFmtId="43" fontId="0" fillId="2" borderId="0" xfId="1" applyFont="1" applyFill="1"/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0" fillId="4" borderId="0" xfId="0" applyFill="1"/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EB47-E798-49C2-A023-FCBE7BE032DB}">
  <dimension ref="A1:K34"/>
  <sheetViews>
    <sheetView tabSelected="1" workbookViewId="0">
      <selection activeCell="K7" sqref="K7"/>
    </sheetView>
  </sheetViews>
  <sheetFormatPr defaultRowHeight="15" x14ac:dyDescent="0.25"/>
  <cols>
    <col min="3" max="3" width="12.42578125" bestFit="1" customWidth="1"/>
    <col min="4" max="4" width="11.85546875" bestFit="1" customWidth="1"/>
    <col min="5" max="5" width="16" bestFit="1" customWidth="1"/>
    <col min="6" max="6" width="16.85546875" bestFit="1" customWidth="1"/>
    <col min="11" max="11" width="75.42578125" bestFit="1" customWidth="1"/>
  </cols>
  <sheetData>
    <row r="1" spans="1:11" x14ac:dyDescent="0.25">
      <c r="C1" s="6" t="s">
        <v>0</v>
      </c>
      <c r="D1" s="6">
        <v>0.5</v>
      </c>
      <c r="E1" t="s">
        <v>7</v>
      </c>
      <c r="F1">
        <f>INTERCEPT(D4:D15,C4:C15)</f>
        <v>208987.71450815161</v>
      </c>
      <c r="G1" t="s">
        <v>8</v>
      </c>
      <c r="H1">
        <f>SLOPE(D4:D15,C4:C15)</f>
        <v>-4.591468013568603</v>
      </c>
    </row>
    <row r="2" spans="1:11" x14ac:dyDescent="0.25">
      <c r="E2" t="s">
        <v>6</v>
      </c>
      <c r="F2" t="s">
        <v>10</v>
      </c>
      <c r="G2" s="8">
        <f>SQRT(SUMSQ(F4:F15)/COUNT(F4:F15))</f>
        <v>52849.455436118922</v>
      </c>
      <c r="K2" s="9" t="s">
        <v>11</v>
      </c>
    </row>
    <row r="3" spans="1:11" x14ac:dyDescent="0.25">
      <c r="A3" s="3" t="s">
        <v>2</v>
      </c>
      <c r="B3" s="3" t="s">
        <v>1</v>
      </c>
      <c r="C3" t="s">
        <v>3</v>
      </c>
      <c r="D3" s="3" t="s">
        <v>4</v>
      </c>
      <c r="E3" s="4" t="s">
        <v>5</v>
      </c>
      <c r="F3" s="4" t="s">
        <v>9</v>
      </c>
      <c r="K3" s="9" t="s">
        <v>12</v>
      </c>
    </row>
    <row r="4" spans="1:11" x14ac:dyDescent="0.25">
      <c r="A4" s="3">
        <v>1</v>
      </c>
      <c r="B4" s="3">
        <v>2535</v>
      </c>
      <c r="C4" s="1">
        <f>IF(A4=1,B4,B4+$D$1*C3)</f>
        <v>2535</v>
      </c>
      <c r="D4" s="3">
        <v>127250</v>
      </c>
      <c r="E4" s="7">
        <f>$F$1+$H$1*C4</f>
        <v>197348.34309375519</v>
      </c>
      <c r="F4" s="7">
        <f>(D4-E4)</f>
        <v>-70098.343093755189</v>
      </c>
    </row>
    <row r="5" spans="1:11" x14ac:dyDescent="0.25">
      <c r="A5" s="3">
        <v>2</v>
      </c>
      <c r="B5" s="3">
        <v>4674</v>
      </c>
      <c r="C5" s="1">
        <f>IF(A5=1,B5,B5+$D$1*C4)</f>
        <v>5941.5</v>
      </c>
      <c r="D5" s="3">
        <v>234200</v>
      </c>
      <c r="E5" s="7">
        <f t="shared" ref="E5:E15" si="0">$F$1+$H$1*C5</f>
        <v>181707.50730553374</v>
      </c>
      <c r="F5" s="7">
        <f t="shared" ref="F5:F16" si="1">(D5-E5)</f>
        <v>52492.492694466258</v>
      </c>
    </row>
    <row r="6" spans="1:11" x14ac:dyDescent="0.25">
      <c r="A6" s="3">
        <v>3</v>
      </c>
      <c r="B6" s="3">
        <v>3833</v>
      </c>
      <c r="C6" s="1">
        <f>IF(A6=1,B6,B6+$D$1*C5)</f>
        <v>6803.75</v>
      </c>
      <c r="D6" s="3">
        <v>192150</v>
      </c>
      <c r="E6" s="7">
        <f t="shared" si="0"/>
        <v>177748.51401083422</v>
      </c>
      <c r="F6" s="7">
        <f t="shared" si="1"/>
        <v>14401.485989165783</v>
      </c>
    </row>
    <row r="7" spans="1:11" x14ac:dyDescent="0.25">
      <c r="A7" s="3">
        <v>4</v>
      </c>
      <c r="B7" s="3">
        <v>2857</v>
      </c>
      <c r="C7" s="1">
        <f>IF(A7=1,B7,B7+$D$1*C6)</f>
        <v>6258.875</v>
      </c>
      <c r="D7" s="3">
        <v>143350</v>
      </c>
      <c r="E7" s="7">
        <f t="shared" si="0"/>
        <v>180250.29014472742</v>
      </c>
      <c r="F7" s="7">
        <f t="shared" si="1"/>
        <v>-36900.29014472742</v>
      </c>
    </row>
    <row r="8" spans="1:11" x14ac:dyDescent="0.25">
      <c r="A8" s="3">
        <v>5</v>
      </c>
      <c r="B8" s="3">
        <v>3986</v>
      </c>
      <c r="C8" s="1">
        <f>IF(A8=1,B8,B8+$D$1*C7)</f>
        <v>7115.4375</v>
      </c>
      <c r="D8" s="3">
        <v>199800</v>
      </c>
      <c r="E8" s="7">
        <f t="shared" si="0"/>
        <v>176317.41082435506</v>
      </c>
      <c r="F8" s="7">
        <f t="shared" si="1"/>
        <v>23482.589175644942</v>
      </c>
    </row>
    <row r="9" spans="1:11" x14ac:dyDescent="0.25">
      <c r="A9" s="3">
        <v>6</v>
      </c>
      <c r="B9" s="3"/>
      <c r="C9" s="5">
        <f>IF(A9=1,B9,B9+$D$1*C8)</f>
        <v>3557.71875</v>
      </c>
      <c r="D9" s="3">
        <v>185854</v>
      </c>
      <c r="E9" s="7">
        <f t="shared" si="0"/>
        <v>192652.56266625333</v>
      </c>
      <c r="F9" s="7">
        <f t="shared" si="1"/>
        <v>-6798.5626662533323</v>
      </c>
    </row>
    <row r="10" spans="1:11" x14ac:dyDescent="0.25">
      <c r="A10" s="3">
        <v>7</v>
      </c>
      <c r="B10" s="3"/>
      <c r="C10" s="5">
        <f>IF(A10=1,B10,B10+$D$1*C9)</f>
        <v>1778.859375</v>
      </c>
      <c r="D10" s="3">
        <v>143748</v>
      </c>
      <c r="E10" s="7">
        <f t="shared" si="0"/>
        <v>200820.13858720247</v>
      </c>
      <c r="F10" s="7">
        <f t="shared" si="1"/>
        <v>-57072.138587202469</v>
      </c>
    </row>
    <row r="11" spans="1:11" x14ac:dyDescent="0.25">
      <c r="A11" s="3">
        <v>8</v>
      </c>
      <c r="B11" s="3"/>
      <c r="C11" s="5">
        <f>IF(A11=1,B11,B11+$D$1*C10)</f>
        <v>889.4296875</v>
      </c>
      <c r="D11" s="3">
        <v>173233</v>
      </c>
      <c r="E11" s="7">
        <f t="shared" si="0"/>
        <v>204903.92654767702</v>
      </c>
      <c r="F11" s="7">
        <f t="shared" si="1"/>
        <v>-31670.926547677023</v>
      </c>
    </row>
    <row r="12" spans="1:11" x14ac:dyDescent="0.25">
      <c r="A12" s="3">
        <v>9</v>
      </c>
      <c r="B12" s="3"/>
      <c r="C12" s="5">
        <f>IF(A12=1,B12,B12+$D$1*C11)</f>
        <v>444.71484375</v>
      </c>
      <c r="D12" s="3">
        <v>130024</v>
      </c>
      <c r="E12" s="7">
        <f t="shared" si="0"/>
        <v>206945.82052791433</v>
      </c>
      <c r="F12" s="7">
        <f t="shared" si="1"/>
        <v>-76921.820527914329</v>
      </c>
    </row>
    <row r="13" spans="1:11" x14ac:dyDescent="0.25">
      <c r="A13" s="3">
        <v>10</v>
      </c>
      <c r="B13" s="3"/>
      <c r="C13" s="5">
        <f>IF(A13=1,B13,B13+$D$1*C12)</f>
        <v>222.357421875</v>
      </c>
      <c r="D13" s="3">
        <v>241917</v>
      </c>
      <c r="E13" s="7">
        <f t="shared" si="0"/>
        <v>207966.76751803295</v>
      </c>
      <c r="F13" s="7">
        <f t="shared" si="1"/>
        <v>33950.232481967047</v>
      </c>
    </row>
    <row r="14" spans="1:11" x14ac:dyDescent="0.25">
      <c r="A14" s="3">
        <v>11</v>
      </c>
      <c r="B14" s="3"/>
      <c r="C14" s="5">
        <f>IF(A14=1,B14,B14+$D$1*C13)</f>
        <v>111.1787109375</v>
      </c>
      <c r="D14" s="3">
        <v>273445</v>
      </c>
      <c r="E14" s="7">
        <f t="shared" si="0"/>
        <v>208477.24101309228</v>
      </c>
      <c r="F14" s="7">
        <f t="shared" si="1"/>
        <v>64967.75898690772</v>
      </c>
    </row>
    <row r="15" spans="1:11" x14ac:dyDescent="0.25">
      <c r="A15" s="3">
        <v>12</v>
      </c>
      <c r="B15" s="3"/>
      <c r="C15" s="5">
        <f>IF(A15=1,B15,B15+$D$1*C14)</f>
        <v>55.58935546875</v>
      </c>
      <c r="D15" s="3">
        <v>298900</v>
      </c>
      <c r="E15" s="7">
        <f t="shared" si="0"/>
        <v>208732.47776062196</v>
      </c>
      <c r="F15" s="7">
        <f t="shared" si="1"/>
        <v>90167.522239378042</v>
      </c>
    </row>
    <row r="16" spans="1:11" x14ac:dyDescent="0.25">
      <c r="D16">
        <f>SUM(D4:D15)</f>
        <v>2343871</v>
      </c>
      <c r="F16" s="7"/>
      <c r="G16" s="2">
        <f>F16/D16</f>
        <v>0</v>
      </c>
    </row>
    <row r="19" spans="1:7" x14ac:dyDescent="0.25">
      <c r="C19" s="6" t="s">
        <v>0</v>
      </c>
      <c r="D19" s="6">
        <v>0.7</v>
      </c>
    </row>
    <row r="20" spans="1:7" x14ac:dyDescent="0.25">
      <c r="F20" t="s">
        <v>10</v>
      </c>
      <c r="G20" s="8">
        <f>SQRT(SUMSQ(F22:F33)/COUNT(F22:F33))</f>
        <v>52153.572827542172</v>
      </c>
    </row>
    <row r="21" spans="1:7" x14ac:dyDescent="0.25">
      <c r="A21" s="3" t="s">
        <v>2</v>
      </c>
      <c r="B21" s="3" t="s">
        <v>1</v>
      </c>
      <c r="C21" t="s">
        <v>3</v>
      </c>
      <c r="D21" s="3" t="s">
        <v>4</v>
      </c>
      <c r="E21" s="4" t="s">
        <v>5</v>
      </c>
      <c r="F21" s="4" t="s">
        <v>9</v>
      </c>
    </row>
    <row r="22" spans="1:7" x14ac:dyDescent="0.25">
      <c r="A22" s="3">
        <v>1</v>
      </c>
      <c r="B22" s="3">
        <v>2535</v>
      </c>
      <c r="C22" s="1">
        <f>IF(A22=1,B22,B22+$D$19*C21)</f>
        <v>2535</v>
      </c>
      <c r="D22" s="3">
        <v>127250</v>
      </c>
      <c r="E22" s="7">
        <f>$F$1+$H$1*C22</f>
        <v>197348.34309375519</v>
      </c>
      <c r="F22" s="7">
        <f t="shared" ref="F22:F33" si="2">(D22-E22)</f>
        <v>-70098.343093755189</v>
      </c>
    </row>
    <row r="23" spans="1:7" x14ac:dyDescent="0.25">
      <c r="A23" s="3">
        <v>2</v>
      </c>
      <c r="B23" s="3">
        <v>4674</v>
      </c>
      <c r="C23" s="1">
        <f>IF(A23=1,B23,B23+$D$19*C22)</f>
        <v>6448.5</v>
      </c>
      <c r="D23" s="3">
        <v>234200</v>
      </c>
      <c r="E23" s="7">
        <f t="shared" ref="E23:E33" si="3">$F$1+$H$1*C23</f>
        <v>179379.63302265448</v>
      </c>
      <c r="F23" s="7">
        <f t="shared" si="2"/>
        <v>54820.366977345519</v>
      </c>
    </row>
    <row r="24" spans="1:7" x14ac:dyDescent="0.25">
      <c r="A24" s="3">
        <v>3</v>
      </c>
      <c r="B24" s="3">
        <v>3833</v>
      </c>
      <c r="C24" s="1">
        <f t="shared" ref="C24:C33" si="4">IF(A24=1,B24,B24+$D$19*C23)</f>
        <v>8346.9500000000007</v>
      </c>
      <c r="D24" s="3">
        <v>192150</v>
      </c>
      <c r="E24" s="7">
        <f t="shared" si="3"/>
        <v>170662.96057229515</v>
      </c>
      <c r="F24" s="7">
        <f t="shared" si="2"/>
        <v>21487.039427704847</v>
      </c>
    </row>
    <row r="25" spans="1:7" x14ac:dyDescent="0.25">
      <c r="A25" s="3">
        <v>4</v>
      </c>
      <c r="B25" s="3">
        <v>2857</v>
      </c>
      <c r="C25" s="1">
        <f t="shared" si="4"/>
        <v>8699.8649999999998</v>
      </c>
      <c r="D25" s="3">
        <v>143350</v>
      </c>
      <c r="E25" s="7">
        <f t="shared" si="3"/>
        <v>169042.56263828659</v>
      </c>
      <c r="F25" s="7">
        <f t="shared" si="2"/>
        <v>-25692.562638286588</v>
      </c>
    </row>
    <row r="26" spans="1:7" x14ac:dyDescent="0.25">
      <c r="A26" s="3">
        <v>5</v>
      </c>
      <c r="B26" s="3">
        <v>3986</v>
      </c>
      <c r="C26" s="1">
        <f t="shared" si="4"/>
        <v>10075.905500000001</v>
      </c>
      <c r="D26" s="3">
        <v>199800</v>
      </c>
      <c r="E26" s="7">
        <f t="shared" si="3"/>
        <v>162724.51669716166</v>
      </c>
      <c r="F26" s="7">
        <f t="shared" si="2"/>
        <v>37075.483302838344</v>
      </c>
    </row>
    <row r="27" spans="1:7" x14ac:dyDescent="0.25">
      <c r="A27" s="3">
        <v>6</v>
      </c>
      <c r="B27" s="3"/>
      <c r="C27" s="1">
        <f t="shared" si="4"/>
        <v>7053.1338500000002</v>
      </c>
      <c r="D27" s="3">
        <v>185854</v>
      </c>
      <c r="E27" s="7">
        <f t="shared" si="3"/>
        <v>176603.47604045863</v>
      </c>
      <c r="F27" s="7">
        <f t="shared" si="2"/>
        <v>9250.5239595413732</v>
      </c>
    </row>
    <row r="28" spans="1:7" x14ac:dyDescent="0.25">
      <c r="A28" s="3">
        <v>7</v>
      </c>
      <c r="B28" s="3"/>
      <c r="C28" s="1">
        <f t="shared" si="4"/>
        <v>4937.1936949999999</v>
      </c>
      <c r="D28" s="3">
        <v>143748</v>
      </c>
      <c r="E28" s="7">
        <f t="shared" si="3"/>
        <v>186318.74758076653</v>
      </c>
      <c r="F28" s="7">
        <f t="shared" si="2"/>
        <v>-42570.747580766532</v>
      </c>
    </row>
    <row r="29" spans="1:7" x14ac:dyDescent="0.25">
      <c r="A29" s="3">
        <v>8</v>
      </c>
      <c r="B29" s="3"/>
      <c r="C29" s="1">
        <f t="shared" si="4"/>
        <v>3456.0355864999997</v>
      </c>
      <c r="D29" s="3">
        <v>173233</v>
      </c>
      <c r="E29" s="7">
        <f t="shared" si="3"/>
        <v>193119.43765898206</v>
      </c>
      <c r="F29" s="7">
        <f t="shared" si="2"/>
        <v>-19886.43765898206</v>
      </c>
    </row>
    <row r="30" spans="1:7" x14ac:dyDescent="0.25">
      <c r="A30" s="3">
        <v>9</v>
      </c>
      <c r="B30" s="3"/>
      <c r="C30" s="1">
        <f t="shared" si="4"/>
        <v>2419.2249105499995</v>
      </c>
      <c r="D30" s="3">
        <v>130024</v>
      </c>
      <c r="E30" s="7">
        <f t="shared" si="3"/>
        <v>197879.92071373292</v>
      </c>
      <c r="F30" s="7">
        <f t="shared" si="2"/>
        <v>-67855.920713732921</v>
      </c>
    </row>
    <row r="31" spans="1:7" x14ac:dyDescent="0.25">
      <c r="A31" s="3">
        <v>10</v>
      </c>
      <c r="B31" s="3"/>
      <c r="C31" s="1">
        <f t="shared" si="4"/>
        <v>1693.4574373849996</v>
      </c>
      <c r="D31" s="3">
        <v>241917</v>
      </c>
      <c r="E31" s="7">
        <f t="shared" si="3"/>
        <v>201212.25885205853</v>
      </c>
      <c r="F31" s="7">
        <f t="shared" si="2"/>
        <v>40704.741147941473</v>
      </c>
    </row>
    <row r="32" spans="1:7" x14ac:dyDescent="0.25">
      <c r="A32" s="3">
        <v>11</v>
      </c>
      <c r="B32" s="3"/>
      <c r="C32" s="1">
        <f t="shared" si="4"/>
        <v>1185.4202061694996</v>
      </c>
      <c r="D32" s="3">
        <v>273445</v>
      </c>
      <c r="E32" s="7">
        <f t="shared" si="3"/>
        <v>203544.89554888644</v>
      </c>
      <c r="F32" s="7">
        <f t="shared" si="2"/>
        <v>69900.104451113555</v>
      </c>
    </row>
    <row r="33" spans="1:6" x14ac:dyDescent="0.25">
      <c r="A33" s="3">
        <v>12</v>
      </c>
      <c r="B33" s="3"/>
      <c r="C33" s="1">
        <f t="shared" si="4"/>
        <v>829.79414431864961</v>
      </c>
      <c r="D33" s="3">
        <v>298900</v>
      </c>
      <c r="E33" s="7">
        <f t="shared" si="3"/>
        <v>205177.74123666598</v>
      </c>
      <c r="F33" s="7">
        <f t="shared" si="2"/>
        <v>93722.258763334015</v>
      </c>
    </row>
    <row r="34" spans="1:6" x14ac:dyDescent="0.25">
      <c r="F3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Mohanna</dc:creator>
  <cp:keywords/>
  <dc:description/>
  <cp:lastModifiedBy>Kumar Soni, N.</cp:lastModifiedBy>
  <dcterms:created xsi:type="dcterms:W3CDTF">2013-10-30T18:29:08Z</dcterms:created>
  <dcterms:modified xsi:type="dcterms:W3CDTF">2019-08-30T11:04:16Z</dcterms:modified>
  <cp:category/>
</cp:coreProperties>
</file>