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.kumar.soni\OneDrive - Accenture\downloads\"/>
    </mc:Choice>
  </mc:AlternateContent>
  <xr:revisionPtr revIDLastSave="0" documentId="13_ncr:1_{603AB5F3-27BF-480A-AD51-3408D311D867}" xr6:coauthVersionLast="41" xr6:coauthVersionMax="41" xr10:uidLastSave="{00000000-0000-0000-0000-000000000000}"/>
  <bookViews>
    <workbookView xWindow="-120" yWindow="-120" windowWidth="20730" windowHeight="11160" xr2:uid="{9EC74160-7E5A-4E97-85E1-B2D82B3BBA40}"/>
  </bookViews>
  <sheets>
    <sheet name="manual" sheetId="1" r:id="rId1"/>
    <sheet name="R code for Eig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3" i="1" l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E45" i="1"/>
  <c r="E44" i="1"/>
  <c r="E43" i="1"/>
  <c r="E42" i="1"/>
  <c r="D43" i="1"/>
  <c r="D44" i="1"/>
  <c r="D45" i="1"/>
  <c r="D42" i="1"/>
  <c r="F21" i="1"/>
  <c r="F22" i="1"/>
  <c r="F23" i="1"/>
  <c r="E22" i="1"/>
  <c r="E21" i="1"/>
  <c r="E24" i="1"/>
  <c r="D23" i="1"/>
  <c r="D24" i="1"/>
  <c r="C24" i="1"/>
  <c r="C23" i="1"/>
  <c r="C22" i="1"/>
  <c r="F24" i="1"/>
  <c r="E23" i="1"/>
  <c r="D22" i="1"/>
  <c r="D21" i="1"/>
  <c r="C21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I6" i="1"/>
  <c r="I5" i="1"/>
  <c r="I4" i="1"/>
  <c r="I3" i="1"/>
  <c r="I2" i="1"/>
  <c r="H6" i="1"/>
  <c r="H5" i="1"/>
  <c r="H4" i="1"/>
  <c r="H3" i="1"/>
  <c r="H2" i="1"/>
  <c r="G6" i="1"/>
  <c r="G5" i="1"/>
  <c r="G4" i="1"/>
  <c r="G3" i="1"/>
  <c r="G2" i="1"/>
  <c r="F6" i="1"/>
  <c r="F5" i="1"/>
  <c r="F4" i="1"/>
  <c r="F3" i="1"/>
  <c r="F2" i="1"/>
  <c r="E9" i="1"/>
  <c r="D9" i="1"/>
  <c r="C9" i="1"/>
  <c r="B9" i="1"/>
  <c r="E8" i="1"/>
  <c r="D8" i="1"/>
  <c r="C8" i="1"/>
  <c r="B8" i="1"/>
</calcChain>
</file>

<file path=xl/sharedStrings.xml><?xml version="1.0" encoding="utf-8"?>
<sst xmlns="http://schemas.openxmlformats.org/spreadsheetml/2006/main" count="89" uniqueCount="43">
  <si>
    <t>var1</t>
  </si>
  <si>
    <t>var2</t>
  </si>
  <si>
    <t>var3</t>
  </si>
  <si>
    <t>var4</t>
  </si>
  <si>
    <t>Sno</t>
  </si>
  <si>
    <t>avg</t>
  </si>
  <si>
    <t>std</t>
  </si>
  <si>
    <t>var1-avg</t>
  </si>
  <si>
    <t>var2-avg</t>
  </si>
  <si>
    <t>var3-avg</t>
  </si>
  <si>
    <t>var4-avg</t>
  </si>
  <si>
    <t>Covariance Matrix</t>
  </si>
  <si>
    <t>Correlation</t>
  </si>
  <si>
    <t>eigenvalue</t>
  </si>
  <si>
    <t>eigenvector</t>
  </si>
  <si>
    <t>Covariance or Correlation matrix can be used to calcuate eigen values and eigne vectors</t>
  </si>
  <si>
    <t>covariance</t>
  </si>
  <si>
    <t>PC1</t>
  </si>
  <si>
    <t>PC2</t>
  </si>
  <si>
    <t>PC3</t>
  </si>
  <si>
    <t>PC4</t>
  </si>
  <si>
    <t>um variance</t>
  </si>
  <si>
    <t>PC calculation</t>
  </si>
  <si>
    <t>Eigen values and vectors are calcuated using R</t>
  </si>
  <si>
    <t>t &lt;- matrix(data = c(</t>
  </si>
  <si>
    <t xml:space="preserve">  1.00,</t>
  </si>
  <si>
    <t>-0.17,</t>
  </si>
  <si>
    <t>,-0.90,</t>
  </si>
  <si>
    <t xml:space="preserve">  -0.17,</t>
  </si>
  <si>
    <t>1.00,</t>
  </si>
  <si>
    <t>-0.92,</t>
  </si>
  <si>
    <t>-0.18,</t>
  </si>
  <si>
    <t>,-0.92</t>
  </si>
  <si>
    <t>,1.00,</t>
  </si>
  <si>
    <t>0.02,</t>
  </si>
  <si>
    <t xml:space="preserve">  -0.90,</t>
  </si>
  <si>
    <t>,1.00</t>
  </si>
  <si>
    <t xml:space="preserve">  </t>
  </si>
  <si>
    <t>),</t>
  </si>
  <si>
    <t xml:space="preserve">  nrow=4)</t>
  </si>
  <si>
    <t>myeigen &lt;- eigen(t)</t>
  </si>
  <si>
    <t>myeigen</t>
  </si>
  <si>
    <t>myeigen$values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</si>
</sst>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  <xf numFmtId="2" fontId="0" fillId="0" borderId="0" xfId="0" applyNumberFormat="1"/>
    <xf numFmtId="0" fontId="2" fillId="0" borderId="0" xfId="0" applyFont="1" applyAlignment="1">
      <alignment vertical="center"/>
    </xf>
    <xf numFmtId="9" fontId="0" fillId="0" borderId="0" xfId="1" applyFont="1"/>
    <xf numFmtId="9" fontId="0" fillId="0" borderId="0" xfId="0" applyNumberFormat="1"/>
    <xf numFmtId="0" fontId="0" fillId="4" borderId="2" xfId="0" applyFill="1" applyBorder="1"/>
    <xf numFmtId="0" fontId="0" fillId="0" borderId="0" xfId="0" applyAlignment="1">
      <alignment wrapText="1"/>
    </xf>
    <xf numFmtId="0" fontId="2" fillId="5" borderId="0" xfId="0" applyFont="1" applyFill="1" applyAlignment="1">
      <alignment vertical="center"/>
    </xf>
    <xf numFmtId="0" fontId="0" fillId="5" borderId="0" xfId="0" applyFill="1"/>
    <xf numFmtId="9" fontId="0" fillId="5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193D-DFCF-4551-B9CC-23A0552473AE}">
  <dimension ref="A1:L5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5" x14ac:dyDescent="0.25"/>
  <cols>
    <col min="1" max="1" width="17" bestFit="1" customWidth="1"/>
    <col min="6" max="6" width="8.42578125" bestFit="1" customWidth="1"/>
    <col min="9" max="9" width="24.85546875" customWidth="1"/>
  </cols>
  <sheetData>
    <row r="1" spans="1:9" x14ac:dyDescent="0.25">
      <c r="A1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7</v>
      </c>
      <c r="G1" s="3" t="s">
        <v>8</v>
      </c>
      <c r="H1" s="3" t="s">
        <v>9</v>
      </c>
      <c r="I1" s="3" t="s">
        <v>10</v>
      </c>
    </row>
    <row r="2" spans="1:9" x14ac:dyDescent="0.25">
      <c r="A2">
        <v>1</v>
      </c>
      <c r="B2" s="1">
        <v>7</v>
      </c>
      <c r="C2" s="1">
        <v>4</v>
      </c>
      <c r="D2" s="1">
        <v>7</v>
      </c>
      <c r="E2" s="1">
        <v>2</v>
      </c>
      <c r="F2" s="1">
        <f>B2-B$8</f>
        <v>2.8</v>
      </c>
      <c r="G2" s="1">
        <f>C2-C$8</f>
        <v>-1.2000000000000002</v>
      </c>
      <c r="H2" s="1">
        <f>D2-D$8</f>
        <v>0.59999999999999964</v>
      </c>
      <c r="I2" s="1">
        <f>E2-E$8</f>
        <v>-3.5999999999999996</v>
      </c>
    </row>
    <row r="3" spans="1:9" x14ac:dyDescent="0.25">
      <c r="A3">
        <v>2</v>
      </c>
      <c r="B3" s="1">
        <v>1</v>
      </c>
      <c r="C3" s="1">
        <v>6</v>
      </c>
      <c r="D3" s="1">
        <v>5</v>
      </c>
      <c r="E3" s="1">
        <v>10</v>
      </c>
      <c r="F3" s="1">
        <f>B3-B$8</f>
        <v>-3.2</v>
      </c>
      <c r="G3" s="1">
        <f>C3-C$8</f>
        <v>0.79999999999999982</v>
      </c>
      <c r="H3" s="1">
        <f>D3-D$8</f>
        <v>-1.4000000000000004</v>
      </c>
      <c r="I3" s="1">
        <f>E3-E$8</f>
        <v>4.4000000000000004</v>
      </c>
    </row>
    <row r="4" spans="1:9" x14ac:dyDescent="0.25">
      <c r="A4">
        <v>3</v>
      </c>
      <c r="B4" s="1">
        <v>2</v>
      </c>
      <c r="C4" s="1">
        <v>7</v>
      </c>
      <c r="D4" s="1">
        <v>4</v>
      </c>
      <c r="E4" s="1">
        <v>6</v>
      </c>
      <c r="F4" s="1">
        <f>B4-B$8</f>
        <v>-2.2000000000000002</v>
      </c>
      <c r="G4" s="1">
        <f>C4-C$8</f>
        <v>1.7999999999999998</v>
      </c>
      <c r="H4" s="1">
        <f>D4-D$8</f>
        <v>-2.4000000000000004</v>
      </c>
      <c r="I4" s="1">
        <f>E4-E$8</f>
        <v>0.40000000000000036</v>
      </c>
    </row>
    <row r="5" spans="1:9" x14ac:dyDescent="0.25">
      <c r="A5">
        <v>4</v>
      </c>
      <c r="B5" s="1">
        <v>4</v>
      </c>
      <c r="C5" s="1">
        <v>2</v>
      </c>
      <c r="D5" s="1">
        <v>10</v>
      </c>
      <c r="E5" s="1">
        <v>8</v>
      </c>
      <c r="F5" s="1">
        <f>B5-B$8</f>
        <v>-0.20000000000000018</v>
      </c>
      <c r="G5" s="1">
        <f>C5-C$8</f>
        <v>-3.2</v>
      </c>
      <c r="H5" s="1">
        <f>D5-D$8</f>
        <v>3.5999999999999996</v>
      </c>
      <c r="I5" s="1">
        <f>E5-E$8</f>
        <v>2.4000000000000004</v>
      </c>
    </row>
    <row r="6" spans="1:9" x14ac:dyDescent="0.25">
      <c r="A6">
        <v>5</v>
      </c>
      <c r="B6" s="1">
        <v>7</v>
      </c>
      <c r="C6" s="1">
        <v>7</v>
      </c>
      <c r="D6" s="1">
        <v>6</v>
      </c>
      <c r="E6" s="1">
        <v>2</v>
      </c>
      <c r="F6" s="1">
        <f>B6-B$8</f>
        <v>2.8</v>
      </c>
      <c r="G6" s="1">
        <f>C6-C$8</f>
        <v>1.7999999999999998</v>
      </c>
      <c r="H6" s="1">
        <f>D6-D$8</f>
        <v>-0.40000000000000036</v>
      </c>
      <c r="I6" s="1">
        <f>E6-E$8</f>
        <v>-3.5999999999999996</v>
      </c>
    </row>
    <row r="8" spans="1:9" x14ac:dyDescent="0.25">
      <c r="A8" t="s">
        <v>5</v>
      </c>
      <c r="B8">
        <f>AVERAGE(B2:B6)</f>
        <v>4.2</v>
      </c>
      <c r="C8">
        <f>AVERAGE(C2:C6)</f>
        <v>5.2</v>
      </c>
      <c r="D8">
        <f>AVERAGE(D2:D6)</f>
        <v>6.4</v>
      </c>
      <c r="E8">
        <f>AVERAGE(E2:E6)</f>
        <v>5.6</v>
      </c>
    </row>
    <row r="9" spans="1:9" x14ac:dyDescent="0.25">
      <c r="A9" t="s">
        <v>6</v>
      </c>
      <c r="B9">
        <f>STDEV(B2:B6)</f>
        <v>2.7748873851023212</v>
      </c>
      <c r="C9">
        <f>STDEV(C2:C6)</f>
        <v>2.1679483388678804</v>
      </c>
      <c r="D9">
        <f>STDEV(D2:D6)</f>
        <v>2.302172886644267</v>
      </c>
      <c r="E9">
        <f>STDEV(E2:E6)</f>
        <v>3.577708763999663</v>
      </c>
    </row>
    <row r="12" spans="1:9" x14ac:dyDescent="0.25">
      <c r="A12" t="s">
        <v>11</v>
      </c>
    </row>
    <row r="13" spans="1:9" x14ac:dyDescent="0.25">
      <c r="C13" s="2" t="s">
        <v>0</v>
      </c>
      <c r="D13" s="2" t="s">
        <v>1</v>
      </c>
      <c r="E13" s="2" t="s">
        <v>2</v>
      </c>
      <c r="F13" s="2" t="s">
        <v>3</v>
      </c>
    </row>
    <row r="14" spans="1:9" ht="57" customHeight="1" x14ac:dyDescent="0.25">
      <c r="B14" s="4" t="s">
        <v>0</v>
      </c>
      <c r="C14">
        <f>COVAR($F2:$F6,F2:F6)</f>
        <v>6.16</v>
      </c>
      <c r="D14">
        <f>COVAR($F2:$F6,G2:G6)</f>
        <v>-0.84000000000000008</v>
      </c>
      <c r="E14">
        <f>COVAR($F2:$F6,H2:H6)</f>
        <v>1.92</v>
      </c>
      <c r="F14">
        <f>COVAR($F2:$F6,I2:I6)</f>
        <v>-7.12</v>
      </c>
      <c r="I14" s="10" t="s">
        <v>15</v>
      </c>
    </row>
    <row r="15" spans="1:9" x14ac:dyDescent="0.25">
      <c r="B15" s="4" t="s">
        <v>1</v>
      </c>
      <c r="C15">
        <f>COVAR($G2:$G6,F2:F6)</f>
        <v>-0.84000000000000008</v>
      </c>
      <c r="D15">
        <f>COVAR($G2:$G6,G2:G6)</f>
        <v>3.7600000000000007</v>
      </c>
      <c r="E15">
        <f>COVAR($G2:$G6,H2:H6)</f>
        <v>-3.6799999999999997</v>
      </c>
      <c r="F15">
        <f>COVAR($G2:$G6,I2:I6)</f>
        <v>-1.1199999999999999</v>
      </c>
      <c r="I15" s="10"/>
    </row>
    <row r="16" spans="1:9" x14ac:dyDescent="0.25">
      <c r="B16" s="4" t="s">
        <v>2</v>
      </c>
      <c r="C16">
        <f>COVAR($H2:$H6,F2:F6)</f>
        <v>1.92</v>
      </c>
      <c r="D16">
        <f>COVAR($H2:$H6,G2:G6)</f>
        <v>-3.6799999999999997</v>
      </c>
      <c r="E16">
        <f>COVAR($H2:$H6,H2:H6)</f>
        <v>4.24</v>
      </c>
      <c r="F16">
        <f>COVAR($H2:$H6,I2:I6)</f>
        <v>0.15999999999999992</v>
      </c>
      <c r="I16" s="10"/>
    </row>
    <row r="17" spans="1:12" x14ac:dyDescent="0.25">
      <c r="B17" s="4" t="s">
        <v>3</v>
      </c>
      <c r="C17">
        <f>COVAR($I2:$I6,F2:F6)</f>
        <v>-7.12</v>
      </c>
      <c r="D17">
        <f>COVAR($I2:$I6,G2:G6)</f>
        <v>-1.1199999999999999</v>
      </c>
      <c r="E17">
        <f>COVAR($I2:$I6,H2:H6)</f>
        <v>0.15999999999999992</v>
      </c>
      <c r="F17">
        <f>COVAR($I2:$I6,I2:I6)</f>
        <v>10.24</v>
      </c>
    </row>
    <row r="19" spans="1:12" x14ac:dyDescent="0.25">
      <c r="A19" t="s">
        <v>12</v>
      </c>
    </row>
    <row r="20" spans="1:12" x14ac:dyDescent="0.25">
      <c r="C20" s="2" t="s">
        <v>0</v>
      </c>
      <c r="D20" s="2" t="s">
        <v>1</v>
      </c>
      <c r="E20" s="2" t="s">
        <v>2</v>
      </c>
      <c r="F20" s="2" t="s">
        <v>3</v>
      </c>
      <c r="I20" s="2"/>
      <c r="J20" s="2"/>
      <c r="K20" s="2"/>
      <c r="L20" s="2"/>
    </row>
    <row r="21" spans="1:12" x14ac:dyDescent="0.25">
      <c r="B21" s="4" t="s">
        <v>0</v>
      </c>
      <c r="C21" s="5">
        <f>CORREL($F2:$F6,F2:F6)</f>
        <v>0.99999999999999989</v>
      </c>
      <c r="D21" s="5">
        <f>CORREL($F2:$F6,G2:G6)</f>
        <v>-0.17454001442199266</v>
      </c>
      <c r="E21" s="5">
        <f>CORREL($F2:$F6,H2:H6)</f>
        <v>0.37568853720992551</v>
      </c>
      <c r="F21" s="5">
        <f>CORREL($F2:$F6,I2:I6)</f>
        <v>-0.89647804747823545</v>
      </c>
      <c r="H21" s="4"/>
      <c r="I21" s="5"/>
      <c r="J21" s="5"/>
      <c r="K21" s="5"/>
      <c r="L21" s="5"/>
    </row>
    <row r="22" spans="1:12" x14ac:dyDescent="0.25">
      <c r="B22" s="4" t="s">
        <v>1</v>
      </c>
      <c r="C22" s="5">
        <f>CORREL($G2:$G6,F2:F6)</f>
        <v>-0.17454001442199266</v>
      </c>
      <c r="D22" s="5">
        <f>CORREL($G2:$G6,G2:G6)</f>
        <v>1</v>
      </c>
      <c r="E22" s="5">
        <f>CORREL($G2:$G6,H2:H6)</f>
        <v>-0.92166048465599015</v>
      </c>
      <c r="F22" s="5">
        <f>CORREL($G2:$G6,I2:I6)</f>
        <v>-0.18049871809528881</v>
      </c>
      <c r="H22" s="4"/>
      <c r="I22" s="5"/>
      <c r="J22" s="5"/>
      <c r="K22" s="5"/>
      <c r="L22" s="5"/>
    </row>
    <row r="23" spans="1:12" x14ac:dyDescent="0.25">
      <c r="B23" s="4" t="s">
        <v>2</v>
      </c>
      <c r="C23" s="5">
        <f>CORREL($H2:$H6,F2:F6)</f>
        <v>0.37568853720992551</v>
      </c>
      <c r="D23" s="5">
        <f>CORREL($H2:$H6,G2:G6)</f>
        <v>-0.92166048465599015</v>
      </c>
      <c r="E23" s="5">
        <f>CORREL($H2:$H6,H2:H6)</f>
        <v>1.0000000000000002</v>
      </c>
      <c r="F23" s="5">
        <f>CORREL($H2:$H6,I2:I6)</f>
        <v>2.4282146558931593E-2</v>
      </c>
      <c r="H23" s="4"/>
      <c r="I23" s="5"/>
      <c r="J23" s="5"/>
      <c r="K23" s="5"/>
      <c r="L23" s="5"/>
    </row>
    <row r="24" spans="1:12" x14ac:dyDescent="0.25">
      <c r="B24" s="4" t="s">
        <v>3</v>
      </c>
      <c r="C24" s="5">
        <f>CORREL($I2:$I6,F2:F6)</f>
        <v>-0.89647804747823545</v>
      </c>
      <c r="D24" s="5">
        <f>CORREL($I2:$I6,G2:G6)</f>
        <v>-0.18049871809528881</v>
      </c>
      <c r="E24" s="5">
        <f>CORREL($I2:$I6,H2:H6)</f>
        <v>2.4282146558931593E-2</v>
      </c>
      <c r="F24" s="5">
        <f>CORREL($I2:$I6,I2:I6)</f>
        <v>0.99999999999999978</v>
      </c>
      <c r="H24" s="4"/>
      <c r="I24" s="5"/>
      <c r="J24" s="5"/>
      <c r="K24" s="5"/>
      <c r="L24" s="5"/>
    </row>
    <row r="26" spans="1:12" x14ac:dyDescent="0.25">
      <c r="A26" s="4" t="s">
        <v>16</v>
      </c>
    </row>
    <row r="27" spans="1:12" x14ac:dyDescent="0.25">
      <c r="A27" t="s">
        <v>13</v>
      </c>
      <c r="C27" t="s">
        <v>0</v>
      </c>
      <c r="D27" t="s">
        <v>1</v>
      </c>
      <c r="E27" t="s">
        <v>2</v>
      </c>
      <c r="F27" t="s">
        <v>3</v>
      </c>
    </row>
    <row r="28" spans="1:12" x14ac:dyDescent="0.25">
      <c r="C28" s="6">
        <v>15.700282769999999</v>
      </c>
      <c r="D28">
        <v>8.2522005299999996</v>
      </c>
      <c r="E28">
        <v>0.36190988000000002</v>
      </c>
      <c r="F28">
        <v>8.5606810000000005E-2</v>
      </c>
    </row>
    <row r="29" spans="1:12" x14ac:dyDescent="0.25">
      <c r="A29" t="s">
        <v>14</v>
      </c>
      <c r="B29" s="4" t="s">
        <v>0</v>
      </c>
      <c r="C29">
        <v>0.60699016699999997</v>
      </c>
      <c r="D29">
        <v>-0.17898320000000001</v>
      </c>
      <c r="E29">
        <v>-0.46502959999999999</v>
      </c>
      <c r="F29">
        <v>-0.61909239999999999</v>
      </c>
      <c r="I29" t="s">
        <v>23</v>
      </c>
    </row>
    <row r="30" spans="1:12" x14ac:dyDescent="0.25">
      <c r="B30" s="4" t="s">
        <v>1</v>
      </c>
      <c r="C30">
        <v>3.799715E-3</v>
      </c>
      <c r="D30">
        <v>0.65901390000000004</v>
      </c>
      <c r="E30">
        <v>-0.679091</v>
      </c>
      <c r="F30">
        <v>0.32329809999999998</v>
      </c>
    </row>
    <row r="31" spans="1:12" x14ac:dyDescent="0.25">
      <c r="B31" s="4" t="s">
        <v>2</v>
      </c>
      <c r="C31">
        <v>8.9447541000000005E-2</v>
      </c>
      <c r="D31">
        <v>-0.69861569999999995</v>
      </c>
      <c r="E31">
        <v>-0.39743240000000002</v>
      </c>
      <c r="F31">
        <v>0.58820300000000003</v>
      </c>
    </row>
    <row r="32" spans="1:12" x14ac:dyDescent="0.25">
      <c r="B32" s="4" t="s">
        <v>3</v>
      </c>
      <c r="C32">
        <v>-0.78965032499999999</v>
      </c>
      <c r="D32">
        <v>-0.2135457</v>
      </c>
      <c r="E32">
        <v>-0.40574680000000002</v>
      </c>
      <c r="F32">
        <v>-0.40770109999999998</v>
      </c>
    </row>
    <row r="34" spans="1:10" x14ac:dyDescent="0.25">
      <c r="A34" s="4" t="s">
        <v>12</v>
      </c>
    </row>
    <row r="35" spans="1:10" x14ac:dyDescent="0.25">
      <c r="A35" t="s">
        <v>13</v>
      </c>
      <c r="C35" t="s">
        <v>0</v>
      </c>
      <c r="D35" t="s">
        <v>1</v>
      </c>
      <c r="E35" t="s">
        <v>2</v>
      </c>
      <c r="F35" t="s">
        <v>3</v>
      </c>
    </row>
    <row r="36" spans="1:10" x14ac:dyDescent="0.25">
      <c r="C36" s="6">
        <v>2.1320725999999999</v>
      </c>
      <c r="D36">
        <v>1.78138244</v>
      </c>
      <c r="E36">
        <v>7.6423690000000002E-2</v>
      </c>
      <c r="F36">
        <v>1.012127E-2</v>
      </c>
    </row>
    <row r="37" spans="1:10" x14ac:dyDescent="0.25">
      <c r="A37" t="s">
        <v>14</v>
      </c>
      <c r="B37" s="4" t="s">
        <v>0</v>
      </c>
      <c r="C37">
        <v>-0.54172030000000004</v>
      </c>
      <c r="D37">
        <v>0.45217309999999999</v>
      </c>
      <c r="E37">
        <v>-0.27505089999999999</v>
      </c>
      <c r="F37">
        <v>-0.6530127</v>
      </c>
    </row>
    <row r="38" spans="1:10" x14ac:dyDescent="0.25">
      <c r="B38" s="4" t="s">
        <v>1</v>
      </c>
      <c r="C38">
        <v>0.50078500000000004</v>
      </c>
      <c r="D38">
        <v>0.49098589999999998</v>
      </c>
      <c r="E38">
        <v>-0.68080790000000002</v>
      </c>
      <c r="F38">
        <v>0.21130070000000001</v>
      </c>
    </row>
    <row r="39" spans="1:10" x14ac:dyDescent="0.25">
      <c r="B39" s="4" t="s">
        <v>2</v>
      </c>
      <c r="C39">
        <v>-0.58279029999999998</v>
      </c>
      <c r="D39">
        <v>-0.3746583</v>
      </c>
      <c r="E39">
        <v>-0.5565871</v>
      </c>
      <c r="F39">
        <v>0.45847300000000002</v>
      </c>
    </row>
    <row r="40" spans="1:10" x14ac:dyDescent="0.25">
      <c r="B40" s="4" t="s">
        <v>3</v>
      </c>
      <c r="C40">
        <v>0.34074769999999999</v>
      </c>
      <c r="D40">
        <v>-0.64350879999999999</v>
      </c>
      <c r="E40">
        <v>-0.38866250000000002</v>
      </c>
      <c r="F40">
        <v>-0.56456079999999997</v>
      </c>
    </row>
    <row r="41" spans="1:10" x14ac:dyDescent="0.25">
      <c r="C41" t="s">
        <v>13</v>
      </c>
      <c r="E41" t="s">
        <v>21</v>
      </c>
    </row>
    <row r="42" spans="1:10" x14ac:dyDescent="0.25">
      <c r="B42" s="4" t="s">
        <v>17</v>
      </c>
      <c r="C42">
        <v>2.1320725999999999</v>
      </c>
      <c r="D42" s="7">
        <f>C42/4</f>
        <v>0.53301814999999997</v>
      </c>
      <c r="E42" s="8">
        <f>D42</f>
        <v>0.53301814999999997</v>
      </c>
    </row>
    <row r="43" spans="1:10" x14ac:dyDescent="0.25">
      <c r="B43" s="4" t="s">
        <v>18</v>
      </c>
      <c r="C43">
        <v>1.78138244</v>
      </c>
      <c r="D43" s="7">
        <f t="shared" ref="D43:D45" si="0">C43/4</f>
        <v>0.44534561</v>
      </c>
      <c r="E43" s="8">
        <f>D43+E42</f>
        <v>0.97836375999999992</v>
      </c>
    </row>
    <row r="44" spans="1:10" x14ac:dyDescent="0.25">
      <c r="B44" s="4" t="s">
        <v>19</v>
      </c>
      <c r="C44">
        <v>7.6423690000000002E-2</v>
      </c>
      <c r="D44" s="7">
        <f t="shared" si="0"/>
        <v>1.9105922500000001E-2</v>
      </c>
      <c r="E44" s="8">
        <f>D44+E43</f>
        <v>0.9974696824999999</v>
      </c>
    </row>
    <row r="45" spans="1:10" x14ac:dyDescent="0.25">
      <c r="B45" s="4" t="s">
        <v>20</v>
      </c>
      <c r="C45">
        <v>1.012127E-2</v>
      </c>
      <c r="D45" s="7">
        <f t="shared" si="0"/>
        <v>2.5303175E-3</v>
      </c>
      <c r="E45" s="8">
        <f>D45+E44</f>
        <v>0.99999999999999989</v>
      </c>
    </row>
    <row r="47" spans="1:10" x14ac:dyDescent="0.25">
      <c r="A47" t="s">
        <v>22</v>
      </c>
    </row>
    <row r="48" spans="1:10" x14ac:dyDescent="0.25">
      <c r="B48" t="s">
        <v>4</v>
      </c>
      <c r="C48" s="2" t="s">
        <v>0</v>
      </c>
      <c r="D48" s="2" t="s">
        <v>1</v>
      </c>
      <c r="E48" s="2" t="s">
        <v>2</v>
      </c>
      <c r="F48" s="2" t="s">
        <v>3</v>
      </c>
      <c r="G48" s="9" t="s">
        <v>17</v>
      </c>
      <c r="H48" s="9" t="s">
        <v>18</v>
      </c>
      <c r="I48" s="9" t="s">
        <v>19</v>
      </c>
      <c r="J48" s="9" t="s">
        <v>20</v>
      </c>
    </row>
    <row r="49" spans="2:10" x14ac:dyDescent="0.25">
      <c r="B49">
        <v>1</v>
      </c>
      <c r="C49" s="1">
        <v>7</v>
      </c>
      <c r="D49" s="1">
        <v>4</v>
      </c>
      <c r="E49" s="1">
        <v>7</v>
      </c>
      <c r="F49" s="1">
        <v>2</v>
      </c>
      <c r="G49">
        <f>$C49*C37+$D49*C38+$E49*C39+$F49*C40</f>
        <v>-5.1869387999999992</v>
      </c>
      <c r="H49">
        <f>$C49*D37+$D49*D38+$E49*D39+$F49*D40</f>
        <v>1.2195296</v>
      </c>
      <c r="I49">
        <f>$C49*E37+$D49*E38+$E49*E39+$F49*E40</f>
        <v>-9.3220225999999986</v>
      </c>
      <c r="J49">
        <f>$C49*F37+$D49*F38+$E49*F39+$F49*F40</f>
        <v>-1.6456967000000002</v>
      </c>
    </row>
    <row r="50" spans="2:10" x14ac:dyDescent="0.25">
      <c r="B50">
        <v>2</v>
      </c>
      <c r="C50" s="1">
        <v>1</v>
      </c>
      <c r="D50" s="1">
        <v>6</v>
      </c>
      <c r="E50" s="1">
        <v>5</v>
      </c>
      <c r="F50" s="1">
        <v>10</v>
      </c>
      <c r="G50">
        <f>$C50*C37+$D50*C38+$E50*C39+$F50*C40</f>
        <v>2.9565152000000001</v>
      </c>
      <c r="H50">
        <f t="shared" ref="H50:J50" si="1">$C50*D37+$D50*D38+$E50*D39+$F50*D40</f>
        <v>-4.9102910000000008</v>
      </c>
      <c r="I50">
        <f t="shared" si="1"/>
        <v>-11.0294588</v>
      </c>
      <c r="J50">
        <f t="shared" si="1"/>
        <v>-2.7384514999999992</v>
      </c>
    </row>
    <row r="51" spans="2:10" x14ac:dyDescent="0.25">
      <c r="B51">
        <v>3</v>
      </c>
      <c r="C51" s="1">
        <v>2</v>
      </c>
      <c r="D51" s="1">
        <v>7</v>
      </c>
      <c r="E51" s="1">
        <v>4</v>
      </c>
      <c r="F51" s="1">
        <v>6</v>
      </c>
      <c r="G51">
        <f>$C51*C37+$D51*C38+$E51*C39+$F51*C40</f>
        <v>2.1353794000000001</v>
      </c>
      <c r="H51">
        <f>$C51*D37+$D51*D38+$E51*D39+$F51*D40</f>
        <v>-1.0184385000000002</v>
      </c>
      <c r="I51">
        <f>$C51*E37+$D51*E38+$E51*E39+$F51*E40</f>
        <v>-9.8740805000000016</v>
      </c>
      <c r="J51">
        <f>$C51*F37+$D51*F38+$E51*F39+$F51*F40</f>
        <v>-1.3803932999999997</v>
      </c>
    </row>
    <row r="52" spans="2:10" x14ac:dyDescent="0.25">
      <c r="B52">
        <v>4</v>
      </c>
      <c r="C52" s="1">
        <v>4</v>
      </c>
      <c r="D52" s="1">
        <v>2</v>
      </c>
      <c r="E52" s="1">
        <v>10</v>
      </c>
      <c r="F52" s="1">
        <v>8</v>
      </c>
      <c r="G52">
        <f>$C52*C37+$D52*C38+$E52*C39+$F52*C40</f>
        <v>-4.2672326000000007</v>
      </c>
      <c r="H52">
        <f>$C52*D37+$D52*D38+$E52*D39+$F52*D40</f>
        <v>-6.1039892</v>
      </c>
      <c r="I52">
        <f>$C52*E37+$D52*E38+$E52*E39+$F52*E40</f>
        <v>-11.136990399999998</v>
      </c>
      <c r="J52">
        <f>$C52*F37+$D52*F38+$E52*F39+$F52*F40</f>
        <v>-2.1212057999999994</v>
      </c>
    </row>
    <row r="53" spans="2:10" x14ac:dyDescent="0.25">
      <c r="B53">
        <v>5</v>
      </c>
      <c r="C53" s="1">
        <v>7</v>
      </c>
      <c r="D53" s="1">
        <v>7</v>
      </c>
      <c r="E53" s="1">
        <v>6</v>
      </c>
      <c r="F53" s="1">
        <v>2</v>
      </c>
      <c r="G53">
        <f>$C53*C37+$D53*C38+$E53*C39+$F53*C40</f>
        <v>-3.1017934999999994</v>
      </c>
      <c r="H53">
        <f>$C53*D37+$D53*D38+$E53*D39+$F53*D40</f>
        <v>3.0671455999999995</v>
      </c>
      <c r="I53">
        <f>$C53*E37+$D53*E38+$E53*E39+$F53*E40</f>
        <v>-10.807859199999999</v>
      </c>
      <c r="J53">
        <f>$C53*F37+$D53*F38+$E53*F39+$F53*F40</f>
        <v>-1.4702676000000001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04406-F46D-4190-B8ED-547C4E693043}">
  <dimension ref="A1:AO14"/>
  <sheetViews>
    <sheetView topLeftCell="V1" workbookViewId="0">
      <selection activeCell="V1" sqref="A1:XFD1048576"/>
    </sheetView>
  </sheetViews>
  <sheetFormatPr defaultRowHeight="15" x14ac:dyDescent="0.25"/>
  <cols>
    <col min="1" max="16384" width="9.140625" style="12"/>
  </cols>
  <sheetData>
    <row r="1" spans="1:41" x14ac:dyDescent="0.25">
      <c r="A1" s="11"/>
      <c r="H1" s="11"/>
      <c r="O1" s="11"/>
      <c r="U1" s="11"/>
      <c r="V1" s="12" t="s">
        <v>24</v>
      </c>
      <c r="AF1" s="11"/>
      <c r="AH1" s="13"/>
      <c r="AI1" s="13"/>
      <c r="AJ1" s="13"/>
      <c r="AK1" s="13"/>
      <c r="AL1" s="13"/>
      <c r="AM1" s="13"/>
      <c r="AN1" s="13"/>
    </row>
    <row r="2" spans="1:41" x14ac:dyDescent="0.25">
      <c r="A2" s="11"/>
      <c r="H2" s="11"/>
      <c r="O2" s="11"/>
      <c r="U2" s="11"/>
      <c r="V2" s="11" t="s">
        <v>25</v>
      </c>
      <c r="W2" s="12" t="s">
        <v>26</v>
      </c>
      <c r="X2" s="12">
        <v>0.38</v>
      </c>
      <c r="Y2" s="12" t="s">
        <v>27</v>
      </c>
      <c r="AC2" s="11"/>
      <c r="AF2" s="11"/>
      <c r="AH2" s="11"/>
    </row>
    <row r="3" spans="1:41" x14ac:dyDescent="0.25">
      <c r="H3" s="11"/>
      <c r="U3" s="11"/>
      <c r="V3" s="12" t="s">
        <v>28</v>
      </c>
      <c r="W3" s="12" t="s">
        <v>29</v>
      </c>
      <c r="X3" s="12" t="s">
        <v>30</v>
      </c>
      <c r="Y3" s="12" t="s">
        <v>31</v>
      </c>
      <c r="AF3" s="11"/>
      <c r="AG3" s="11"/>
    </row>
    <row r="4" spans="1:41" x14ac:dyDescent="0.25">
      <c r="H4" s="11"/>
      <c r="U4" s="11"/>
      <c r="V4" s="12">
        <v>0.38</v>
      </c>
      <c r="W4" s="12" t="s">
        <v>32</v>
      </c>
      <c r="X4" s="12" t="s">
        <v>33</v>
      </c>
      <c r="Y4" s="12" t="s">
        <v>34</v>
      </c>
      <c r="AF4" s="11"/>
      <c r="AG4" s="11"/>
    </row>
    <row r="5" spans="1:41" x14ac:dyDescent="0.25">
      <c r="H5" s="11"/>
      <c r="U5" s="11"/>
      <c r="V5" s="12" t="s">
        <v>35</v>
      </c>
      <c r="W5" s="12" t="s">
        <v>31</v>
      </c>
      <c r="X5" s="12">
        <v>0.02</v>
      </c>
      <c r="Y5" s="12" t="s">
        <v>36</v>
      </c>
      <c r="AF5" s="11"/>
      <c r="AG5" s="11"/>
    </row>
    <row r="6" spans="1:41" x14ac:dyDescent="0.25">
      <c r="H6" s="11"/>
      <c r="U6" s="11"/>
      <c r="V6" s="12" t="s">
        <v>37</v>
      </c>
      <c r="AF6" s="11"/>
      <c r="AG6" s="11"/>
    </row>
    <row r="7" spans="1:41" x14ac:dyDescent="0.25">
      <c r="U7" s="11"/>
      <c r="V7" s="12" t="s">
        <v>38</v>
      </c>
      <c r="AF7" s="11"/>
      <c r="AG7" s="11"/>
    </row>
    <row r="8" spans="1:41" x14ac:dyDescent="0.25">
      <c r="U8" s="11"/>
      <c r="V8" s="12" t="s">
        <v>39</v>
      </c>
      <c r="AF8" s="11"/>
      <c r="AG8" s="11"/>
    </row>
    <row r="9" spans="1:41" x14ac:dyDescent="0.25">
      <c r="U9" s="11"/>
      <c r="AF9" s="11"/>
      <c r="AG9" s="11"/>
    </row>
    <row r="10" spans="1:41" x14ac:dyDescent="0.25">
      <c r="U10" s="11"/>
      <c r="AF10" s="11"/>
      <c r="AG10" s="11"/>
    </row>
    <row r="11" spans="1:41" x14ac:dyDescent="0.25">
      <c r="V11" s="13" t="s">
        <v>40</v>
      </c>
      <c r="W11" s="13"/>
      <c r="X11" s="13"/>
      <c r="Y11" s="13"/>
      <c r="Z11" s="13"/>
      <c r="AA11" s="13"/>
      <c r="AB11" s="13"/>
      <c r="AC11" s="13"/>
      <c r="AH11" s="13"/>
      <c r="AI11" s="13"/>
      <c r="AJ11" s="13"/>
      <c r="AK11" s="13"/>
      <c r="AL11" s="13"/>
      <c r="AM11" s="13"/>
      <c r="AN11" s="13"/>
      <c r="AO11" s="13"/>
    </row>
    <row r="12" spans="1:41" x14ac:dyDescent="0.25">
      <c r="V12" s="12" t="s">
        <v>41</v>
      </c>
    </row>
    <row r="14" spans="1:41" x14ac:dyDescent="0.25">
      <c r="V14" s="12" t="s">
        <v>42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manual</vt:lpstr>
      <vt:lpstr>R code for Eigen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Soni, N.</dc:creator>
  <cp:lastModifiedBy>Kumar Soni, N.</cp:lastModifiedBy>
  <dcterms:created xsi:type="dcterms:W3CDTF">2019-10-08T06:50:25Z</dcterms:created>
  <dcterms:modified xsi:type="dcterms:W3CDTF">2019-10-08T11:12:20Z</dcterms:modified>
</cp:coreProperties>
</file>