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n.kumar.soni\OneDrive - Accenture\additional\Topics\Timesereis_Arima\"/>
    </mc:Choice>
  </mc:AlternateContent>
  <xr:revisionPtr revIDLastSave="0" documentId="13_ncr:1_{6F0BD1CF-DF4F-4607-A310-79D4C58C9AA3}" xr6:coauthVersionLast="44" xr6:coauthVersionMax="44" xr10:uidLastSave="{00000000-0000-0000-0000-000000000000}"/>
  <bookViews>
    <workbookView xWindow="-120" yWindow="-120" windowWidth="20730" windowHeight="11160" activeTab="7" xr2:uid="{00000000-000D-0000-FFFF-FFFF00000000}"/>
  </bookViews>
  <sheets>
    <sheet name="Readme" sheetId="1" r:id="rId1"/>
    <sheet name="Sheet2" sheetId="2" r:id="rId2"/>
    <sheet name="diffferencing" sheetId="3" r:id="rId3"/>
    <sheet name="AutoRe_output" sheetId="5" r:id="rId4"/>
    <sheet name="AutoRegressive" sheetId="4" r:id="rId5"/>
    <sheet name="ACF" sheetId="6" r:id="rId6"/>
    <sheet name="PCF" sheetId="7" r:id="rId7"/>
    <sheet name="Sheet1" sheetId="8" r:id="rId8"/>
    <sheet name="Sheet3" sheetId="9" r:id="rId9"/>
  </sheets>
  <definedNames>
    <definedName name="solver_eng" localSheetId="1" hidden="1">1</definedName>
    <definedName name="solver_neg" localSheetId="1" hidden="1">1</definedName>
    <definedName name="solver_num" localSheetId="1" hidden="1">0</definedName>
    <definedName name="solver_opt" localSheetId="1" hidden="1">Sheet2!$I$14</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3" l="1"/>
  <c r="J3" i="3"/>
  <c r="J2" i="3"/>
  <c r="B27" i="4" l="1"/>
  <c r="B23" i="9" l="1"/>
  <c r="B22" i="9"/>
  <c r="B21" i="9"/>
  <c r="B20" i="9"/>
  <c r="B19" i="9"/>
  <c r="B18" i="9"/>
  <c r="B17" i="9"/>
  <c r="B16" i="9"/>
  <c r="B15" i="9"/>
  <c r="B14" i="9"/>
  <c r="B13" i="9"/>
  <c r="B12" i="9"/>
  <c r="B11" i="9"/>
  <c r="B10" i="9"/>
  <c r="B9" i="9"/>
  <c r="B8" i="9"/>
  <c r="B7" i="9"/>
  <c r="B6" i="9"/>
  <c r="B5" i="9"/>
  <c r="B4" i="9"/>
  <c r="B3" i="9"/>
  <c r="B2" i="9"/>
  <c r="C20" i="5" l="1"/>
  <c r="G13" i="5" l="1"/>
  <c r="G12" i="5"/>
  <c r="E3" i="3"/>
  <c r="B31" i="6" l="1"/>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D2" i="6" s="1"/>
  <c r="I4" i="3" l="1"/>
  <c r="H4" i="3"/>
  <c r="F4" i="3" l="1"/>
  <c r="J6" i="3"/>
  <c r="J5" i="3"/>
  <c r="B33" i="2" l="1"/>
  <c r="B32" i="2"/>
  <c r="B31" i="2"/>
  <c r="B30" i="2"/>
  <c r="B29" i="2"/>
  <c r="B28" i="2"/>
  <c r="B27" i="2"/>
  <c r="B26" i="2"/>
  <c r="B25" i="2"/>
  <c r="B12" i="2" l="1"/>
  <c r="B11" i="2"/>
  <c r="B10" i="2"/>
  <c r="B9" i="2"/>
  <c r="B8" i="2"/>
  <c r="B7" i="2"/>
  <c r="B6" i="2"/>
  <c r="B5" i="2"/>
  <c r="B4" i="2"/>
  <c r="B3" i="2"/>
  <c r="B2" i="2"/>
</calcChain>
</file>

<file path=xl/sharedStrings.xml><?xml version="1.0" encoding="utf-8"?>
<sst xmlns="http://schemas.openxmlformats.org/spreadsheetml/2006/main" count="244" uniqueCount="142">
  <si>
    <t>for arima at least 40 data points required,else use</t>
  </si>
  <si>
    <t>your trens should be stationery</t>
  </si>
  <si>
    <t>if it is non stationery or some seasona;lity is there then do differency to make it stable</t>
  </si>
  <si>
    <t>Autoregressive Models:</t>
  </si>
  <si>
    <t>ARIMA methodology attempts to describe the movements in a stationary time series as a function of what are called "autoregressive and moving average" parameters. These are referred to as AR parameters (autoregessive) and MA parameters (moving averages). An AR model with only 1 parameter may be written as...</t>
  </si>
  <si>
    <t>X(t) = A(1) * X(t-1) + E(t)</t>
  </si>
  <si>
    <t>where X(t) = time series under investigation</t>
  </si>
  <si>
    <t>A(1) = the autoregressive parameter of order 1</t>
  </si>
  <si>
    <t>X(t-1) = the time series lagged 1 period</t>
  </si>
  <si>
    <t>E(t) = the error term of the model</t>
  </si>
  <si>
    <t>This simply means that any given value X(t) can be explained by some function of its previous value, X(t-1), plus some unexplainable random error, E(t). If the estimated value of A(1) was .30, then the current value of the series would be related to 30% of its value 1 period ago. Of course, the series could be related to more than just one past value. For example,</t>
  </si>
  <si>
    <t>X(t) = A(1) * X(t-1) + A(2) * X(t-2) + E(t)</t>
  </si>
  <si>
    <t>This indicates that the current value of the series is a combination of the two immediately preceding values, X(t-1) and X(t-2), plus some random error E(t). Our model is now an autoregressive model of order 2.</t>
  </si>
  <si>
    <t>Moving Average Models:</t>
  </si>
  <si>
    <t>A second type of Box-Jenkins model is called a "moving average" model. Although these models look very similar to the AR model, the concept behind them is quite different. Moving average parameters relate what happens in period t only to the random errors that occurred in past time periods, i.e. E(t-1), E(t-2), etc. rather than to X(t-1), X(t-2), (Xt-3) as in the autoregressive approaches. A moving average model with one MA term may be written as follows...</t>
  </si>
  <si>
    <t>X(t) = -B(1) * E(t-1) + E(t)</t>
  </si>
  <si>
    <t>The term B(1) is called an MA of order 1. The negative sign in front of the parameter is used for convention only and is usually printed out auto- matically by most computer programs. The above model simply says that any given value of X(t) is directly related only to the random error in the previous period, E(t-1), and to the current error term, E(t). As in the case of autoregressive models, the moving average models can be extended to higher order structures covering different combinations and moving average lengths.</t>
  </si>
  <si>
    <t>Mixed Models:</t>
  </si>
  <si>
    <t>ARIMA methodology also allows models to be built that incorporate both autoregressive and moving average parameters together. These models are often referred to as "mixed models". Although this makes for a more complicated forecasting tool, the structure may indeed simulate the series better and produce a more accurate forecast. Pure models imply that the structure consists only of AR or MA parameters - not both.</t>
  </si>
  <si>
    <t>The models developed by this approach are usually called ARIMA models because they use a combination of autoregressive (AR), integration (I) - referring to the reverse process of differencing to produce the forecast, and moving average (MA) operations. An ARIMA model is usually stated as ARIMA(p,d,q). This represents the order of the autoregressive components (p), the number of differencing operators (d), and the highest order of the moving average term. For example, ARIMA(2,1,1) means that you have a second order autoregressive model with a first order moving average component whose series has been differenced once to induce stationarity.</t>
  </si>
  <si>
    <t>Picking the Right Specification:</t>
  </si>
  <si>
    <t>http://ucanalytics.com/blogs/step-by-step-graphic-guide-to-forecasting-through-arima-modeling-in-r-manufacturing-case-study-example/</t>
  </si>
  <si>
    <t>arima in R</t>
  </si>
  <si>
    <t>Year</t>
  </si>
  <si>
    <t>Salary</t>
  </si>
  <si>
    <t>AR(1)</t>
  </si>
  <si>
    <t>AR(2)</t>
  </si>
  <si>
    <t>AR(3)</t>
  </si>
  <si>
    <t>at-1</t>
  </si>
  <si>
    <t>at-2</t>
  </si>
  <si>
    <t>at-3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</si>
  <si>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</si>
  <si>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</si>
  <si>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</si>
  <si>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</si>
  <si>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</si>
  <si>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</si>
  <si>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</si>
  <si>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</si>
  <si>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</si>
  <si>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</si>
  <si>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</si>
  <si>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</si>
  <si>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</si>
  <si>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</si>
  <si>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</si>
  <si>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</si>
  <si>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</si>
  <si>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</si>
  <si>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</si>
  <si>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</si>
  <si>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</si>
  <si>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</si>
  <si>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</si>
  <si>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</si>
  <si>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</si>
  <si>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</si>
  <si>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</si>
  <si>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model fro ar3</t>
  </si>
  <si>
    <t>not significant</t>
  </si>
  <si>
    <t>model par 2</t>
  </si>
  <si>
    <t>http://www2.hawaii.edu/~fuleky/econ427/8_ARIMA_models.html#45</t>
  </si>
  <si>
    <t>http://www.autobox.com/cms/index.php/blog/entry/build-or-make-your-own-arima-forecasting-model</t>
  </si>
  <si>
    <t>http://a-little-book-of-r-for-time-series.readthedocs.io/en/latest/src/timeseries.html</t>
  </si>
  <si>
    <t>Y</t>
  </si>
  <si>
    <t>d=1</t>
  </si>
  <si>
    <t>Refernces</t>
  </si>
  <si>
    <t>MA</t>
  </si>
  <si>
    <t>AR-Auto regressive component</t>
  </si>
  <si>
    <t>I-Differencing</t>
  </si>
  <si>
    <t>MA-Moving Avaerage</t>
  </si>
  <si>
    <t>I- Integretaed</t>
  </si>
  <si>
    <t>Differencing is used to remove seasonality from TS.In it we generally substract current period with previous period</t>
  </si>
  <si>
    <t>No Differencing (d=0)</t>
  </si>
  <si>
    <t>1st Differencing (d=1)</t>
  </si>
  <si>
    <t>2nd Differencing (d=2)</t>
  </si>
  <si>
    <t>d=2</t>
  </si>
  <si>
    <t>Yt</t>
  </si>
  <si>
    <t>Yt-1</t>
  </si>
  <si>
    <t>Yt-2</t>
  </si>
  <si>
    <t>AR- After your ts is stationery you move to AR componentet</t>
  </si>
  <si>
    <t>p,d,q</t>
  </si>
  <si>
    <t>0,1,0</t>
  </si>
  <si>
    <t>0,0,0</t>
  </si>
  <si>
    <t>Sales</t>
  </si>
  <si>
    <t>AR1</t>
  </si>
  <si>
    <t>AR2</t>
  </si>
  <si>
    <t>Now to Run AR2</t>
  </si>
  <si>
    <t>X</t>
  </si>
  <si>
    <t>y</t>
  </si>
  <si>
    <t>yt-1</t>
  </si>
  <si>
    <t>yt-2</t>
  </si>
  <si>
    <t>x</t>
  </si>
  <si>
    <t>a</t>
  </si>
  <si>
    <t>b1</t>
  </si>
  <si>
    <t>b2</t>
  </si>
  <si>
    <t>Alpha=0.05</t>
  </si>
  <si>
    <t>Second order AR is not appropriate-because pvalue is greater than alpha</t>
  </si>
  <si>
    <t>In it we predict sales of december using using novemenber or october+november</t>
  </si>
  <si>
    <t> extract the influence of the previous period’s error terms on the current period’s error</t>
  </si>
  <si>
    <t>ACF</t>
  </si>
  <si>
    <t>Autocorrelation function.correlation between a ts and its lagged value</t>
  </si>
  <si>
    <r>
      <t>ACF plot: it is merely a bar chart of the coefficients of correlation between a time series and lags of itself. The PACF plot is a plot of the </t>
    </r>
    <r>
      <rPr>
        <i/>
        <sz val="10"/>
        <color rgb="FF000000"/>
        <rFont val="Verdana"/>
        <family val="2"/>
      </rPr>
      <t>partial</t>
    </r>
    <r>
      <rPr>
        <sz val="10"/>
        <color rgb="FF000000"/>
        <rFont val="Verdana"/>
        <family val="2"/>
      </rPr>
      <t> correlation coefficients between the series and lags of itself.</t>
    </r>
  </si>
  <si>
    <t>https://www.otexts.org/fpp/8/9</t>
  </si>
  <si>
    <t>ACF/PACF</t>
  </si>
  <si>
    <r>
      <t>The seasonal part of an AR or MA model will be seen in the seasonal lags of the PACF and ACF. For example, an ARIMA(0,0,0)(0,0,1)</t>
    </r>
    <r>
      <rPr>
        <vertAlign val="subscript"/>
        <sz val="8.8000000000000007"/>
        <color rgb="FF333333"/>
        <rFont val="Georgia"/>
        <family val="1"/>
      </rPr>
      <t>12</t>
    </r>
    <r>
      <rPr>
        <sz val="12"/>
        <color rgb="FF333333"/>
        <rFont val="Georgia"/>
        <family val="1"/>
      </rPr>
      <t> model will show:</t>
    </r>
  </si>
  <si>
    <t>a spike at lag 12 in the ACF but no other significant spikes.</t>
  </si>
  <si>
    <t>The PACF will show exponential decay in the seasonal lags; that is, at lags 12, 24, 36, ….</t>
  </si>
  <si>
    <r>
      <t>Similarly, an ARIMA(0,0,0)(1,0,0)</t>
    </r>
    <r>
      <rPr>
        <vertAlign val="subscript"/>
        <sz val="8.8000000000000007"/>
        <color rgb="FF333333"/>
        <rFont val="Georgia"/>
        <family val="1"/>
      </rPr>
      <t>12</t>
    </r>
    <r>
      <rPr>
        <sz val="12"/>
        <color rgb="FF333333"/>
        <rFont val="Georgia"/>
        <family val="1"/>
      </rPr>
      <t> model will show:</t>
    </r>
  </si>
  <si>
    <t>exponential decay in the seasonal lags of the ACF</t>
  </si>
  <si>
    <t>a single significant spike at lag 12 in the PACF.</t>
  </si>
  <si>
    <t>sn</t>
  </si>
  <si>
    <t>lag</t>
  </si>
  <si>
    <t>l1</t>
  </si>
  <si>
    <t>l2</t>
  </si>
  <si>
    <t>l3</t>
  </si>
  <si>
    <t>l4</t>
  </si>
  <si>
    <t>l5</t>
  </si>
  <si>
    <t>X Variable 4</t>
  </si>
  <si>
    <t>X Variable 5</t>
  </si>
  <si>
    <t>http://shishirshakya.blogspot.in/search/label/Seasonality</t>
  </si>
  <si>
    <t xml:space="preserve">For Seasonality use ocsb test </t>
  </si>
  <si>
    <t>P,d,d</t>
  </si>
  <si>
    <t>https://people.duke.edu/~rnau/arimrule.htm</t>
  </si>
  <si>
    <t>http://documentation.statsoft.com/STATISTICAHelp.aspx?path=TimeSeries/TimeSeries/Overview/Arima/ARIMAIdentification</t>
  </si>
  <si>
    <t>No differencing (d=0)</t>
  </si>
  <si>
    <r>
      <t>Y'</t>
    </r>
    <r>
      <rPr>
        <vertAlign val="subscript"/>
        <sz val="12"/>
        <color theme="1"/>
        <rFont val="Calibri"/>
        <family val="2"/>
        <scheme val="minor"/>
      </rPr>
      <t>t=Yt</t>
    </r>
  </si>
  <si>
    <r>
      <t>Y'</t>
    </r>
    <r>
      <rPr>
        <vertAlign val="subscript"/>
        <sz val="12"/>
        <color theme="1"/>
        <rFont val="Calibri"/>
        <family val="2"/>
        <scheme val="minor"/>
      </rPr>
      <t>t</t>
    </r>
    <r>
      <rPr>
        <sz val="12"/>
        <color theme="1"/>
        <rFont val="Calibri"/>
        <family val="2"/>
        <scheme val="minor"/>
      </rPr>
      <t>=Y</t>
    </r>
    <r>
      <rPr>
        <vertAlign val="subscript"/>
        <sz val="12"/>
        <color theme="1"/>
        <rFont val="Calibri"/>
        <family val="2"/>
        <scheme val="minor"/>
      </rPr>
      <t>t</t>
    </r>
    <r>
      <rPr>
        <sz val="12"/>
        <color theme="1"/>
        <rFont val="Calibri"/>
        <family val="2"/>
        <scheme val="minor"/>
      </rPr>
      <t>-Y</t>
    </r>
    <r>
      <rPr>
        <vertAlign val="subscript"/>
        <sz val="12"/>
        <color theme="1"/>
        <rFont val="Calibri"/>
        <family val="2"/>
        <scheme val="minor"/>
      </rPr>
      <t>t-1</t>
    </r>
  </si>
  <si>
    <t>Month</t>
  </si>
  <si>
    <t>Biscuit</t>
  </si>
  <si>
    <t>ARIMA</t>
  </si>
  <si>
    <t xml:space="preserve">AR </t>
  </si>
  <si>
    <t>I</t>
  </si>
  <si>
    <t>Auto regressive</t>
  </si>
  <si>
    <t>Integrated</t>
  </si>
  <si>
    <t xml:space="preserve">Moving average </t>
  </si>
  <si>
    <t>MiX models</t>
  </si>
  <si>
    <t>P</t>
  </si>
  <si>
    <t>D</t>
  </si>
  <si>
    <t>Q</t>
  </si>
  <si>
    <t>AR=2</t>
  </si>
  <si>
    <t>No Differencing (d=0)-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</si>
</sst>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sz val="8"/>
      <color rgb="FF000000"/>
      <name val="Verdana"/>
      <family val="2"/>
    </font>
    <font>
      <b/>
      <sz val="8"/>
      <color rgb="FF000000"/>
      <name val="Verdana"/>
      <family val="2"/>
    </font>
    <font>
      <i/>
      <sz val="11"/>
      <color theme="1"/>
      <name val="Calibri"/>
      <family val="2"/>
      <scheme val="minor"/>
    </font>
    <font>
      <sz val="11"/>
      <color rgb="FFFF0000"/>
      <name val="Calibri"/>
      <family val="2"/>
      <scheme val="minor"/>
    </font>
    <font>
      <b/>
      <sz val="11"/>
      <color theme="1"/>
      <name val="Calibri"/>
      <family val="2"/>
      <scheme val="minor"/>
    </font>
    <font>
      <sz val="12"/>
      <color rgb="FF555555"/>
      <name val="Arial"/>
      <family val="2"/>
    </font>
    <font>
      <sz val="10"/>
      <color rgb="FF555555"/>
      <name val="Arial"/>
      <family val="2"/>
    </font>
    <font>
      <sz val="10"/>
      <color rgb="FF000000"/>
      <name val="Verdana"/>
      <family val="2"/>
    </font>
    <font>
      <i/>
      <sz val="10"/>
      <color rgb="FF000000"/>
      <name val="Verdana"/>
      <family val="2"/>
    </font>
    <font>
      <sz val="16"/>
      <color rgb="FF3C6900"/>
      <name val="Droid Sans"/>
    </font>
    <font>
      <sz val="12"/>
      <color rgb="FF333333"/>
      <name val="Georgia"/>
      <family val="1"/>
    </font>
    <font>
      <vertAlign val="subscript"/>
      <sz val="8.8000000000000007"/>
      <color rgb="FF333333"/>
      <name val="Georgia"/>
      <family val="1"/>
    </font>
    <font>
      <sz val="12"/>
      <color theme="1"/>
      <name val="Calibri"/>
      <family val="2"/>
      <scheme val="minor"/>
    </font>
    <font>
      <vertAlign val="subscrip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applyAlignment="1">
      <alignment vertical="center" wrapText="1"/>
    </xf>
    <xf numFmtId="0" fontId="1" fillId="0" borderId="0" xfId="0" applyFont="1" applyAlignment="1">
      <alignment vertical="center" wrapText="1"/>
    </xf>
    <xf numFmtId="2"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0" fillId="2" borderId="1" xfId="0" applyFill="1" applyBorder="1" applyAlignment="1"/>
    <xf numFmtId="0" fontId="0" fillId="2" borderId="0" xfId="0" applyFill="1"/>
    <xf numFmtId="0" fontId="7" fillId="3" borderId="3" xfId="0" applyFont="1" applyFill="1" applyBorder="1" applyAlignment="1">
      <alignment horizontal="left" vertical="center" wrapText="1" indent="2"/>
    </xf>
    <xf numFmtId="0" fontId="6" fillId="3" borderId="3" xfId="0" applyFont="1" applyFill="1" applyBorder="1" applyAlignment="1">
      <alignment horizontal="left" vertical="center" wrapText="1" indent="2"/>
    </xf>
    <xf numFmtId="0" fontId="7" fillId="2" borderId="0" xfId="0" applyFont="1" applyFill="1" applyBorder="1" applyAlignment="1">
      <alignment horizontal="left" vertical="center" wrapText="1" indent="2"/>
    </xf>
    <xf numFmtId="164" fontId="0" fillId="0" borderId="0" xfId="0" applyNumberFormat="1"/>
    <xf numFmtId="0" fontId="5" fillId="2" borderId="0" xfId="0" applyFont="1" applyFill="1"/>
    <xf numFmtId="0" fontId="6" fillId="0" borderId="0" xfId="0" applyFont="1"/>
    <xf numFmtId="0" fontId="8" fillId="0" borderId="0" xfId="0" applyFont="1"/>
    <xf numFmtId="0" fontId="10"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wrapText="1" indent="1"/>
    </xf>
    <xf numFmtId="0" fontId="4" fillId="0" borderId="0" xfId="0" applyFont="1"/>
    <xf numFmtId="0" fontId="13" fillId="4" borderId="4" xfId="0" applyFont="1" applyFill="1" applyBorder="1"/>
    <xf numFmtId="0" fontId="6" fillId="4" borderId="4" xfId="0" applyFont="1" applyFill="1" applyBorder="1" applyAlignment="1">
      <alignment horizontal="left" vertical="center" wrapText="1" indent="2"/>
    </xf>
    <xf numFmtId="0" fontId="0" fillId="0" borderId="0" xfId="0" applyAlignment="1">
      <alignment horizontal="center"/>
    </xf>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1533525</xdr:colOff>
      <xdr:row>44</xdr:row>
      <xdr:rowOff>76200</xdr:rowOff>
    </xdr:from>
    <xdr:to>
      <xdr:col>0</xdr:col>
      <xdr:colOff>2124075</xdr:colOff>
      <xdr:row>44</xdr:row>
      <xdr:rowOff>295275</xdr:rowOff>
    </xdr:to>
    <xdr:pic>
      <xdr:nvPicPr>
        <xdr:cNvPr id="2" name="Picture 1" descr="Y_{t}^{'}=\large Y_t ">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10896600"/>
          <a:ext cx="5905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1476375</xdr:colOff>
      <xdr:row>45</xdr:row>
      <xdr:rowOff>57150</xdr:rowOff>
    </xdr:from>
    <xdr:to>
      <xdr:col>0</xdr:col>
      <xdr:colOff>2628900</xdr:colOff>
      <xdr:row>45</xdr:row>
      <xdr:rowOff>276225</xdr:rowOff>
    </xdr:to>
    <xdr:pic>
      <xdr:nvPicPr>
        <xdr:cNvPr id="3" name="Picture 2" descr="Y_{t}^{'}=Y_t -Y_{t-1}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 y="11249025"/>
          <a:ext cx="11525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1504950</xdr:colOff>
      <xdr:row>46</xdr:row>
      <xdr:rowOff>66675</xdr:rowOff>
    </xdr:from>
    <xdr:to>
      <xdr:col>0</xdr:col>
      <xdr:colOff>5791200</xdr:colOff>
      <xdr:row>46</xdr:row>
      <xdr:rowOff>285750</xdr:rowOff>
    </xdr:to>
    <xdr:pic>
      <xdr:nvPicPr>
        <xdr:cNvPr id="4" name="Picture 3" descr="Y_{t}^{'}=Y_t-Y_{t-1}-(Y_{t-1}-Y_{t-2})=Y_{t}-2\times Y_{t-1}+Y_{t-2}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04950" y="11620500"/>
          <a:ext cx="42862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590550</xdr:colOff>
      <xdr:row>1</xdr:row>
      <xdr:rowOff>28575</xdr:rowOff>
    </xdr:to>
    <xdr:pic>
      <xdr:nvPicPr>
        <xdr:cNvPr id="2" name="Picture 1" descr="Y_{t}^{'}=\large Y_t ">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10820400"/>
          <a:ext cx="5905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1152525</xdr:colOff>
      <xdr:row>2</xdr:row>
      <xdr:rowOff>28575</xdr:rowOff>
    </xdr:to>
    <xdr:pic>
      <xdr:nvPicPr>
        <xdr:cNvPr id="3" name="Picture 2" descr="Y_{t}^{'}=Y_t -Y_{t-1} ">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43925" y="11010900"/>
          <a:ext cx="11525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6"/>
  <sheetViews>
    <sheetView topLeftCell="A48" workbookViewId="0">
      <selection activeCell="A62" sqref="A62"/>
    </sheetView>
  </sheetViews>
  <sheetFormatPr defaultRowHeight="15" customHeight="1"/>
  <cols>
    <col min="1" max="1" width="89.42578125" customWidth="1"/>
  </cols>
  <sheetData>
    <row r="1" spans="1:1" ht="15" customHeight="1">
      <c r="A1" t="s">
        <v>0</v>
      </c>
    </row>
    <row r="2" spans="1:1" ht="15" customHeight="1">
      <c r="A2" t="s">
        <v>1</v>
      </c>
    </row>
    <row r="3" spans="1:1" ht="15" customHeight="1">
      <c r="A3" t="s">
        <v>2</v>
      </c>
    </row>
    <row r="4" spans="1:1" ht="15" customHeight="1">
      <c r="A4" s="1" t="s">
        <v>3</v>
      </c>
    </row>
    <row r="6" spans="1:1" ht="54.75" customHeight="1">
      <c r="A6" s="2" t="s">
        <v>4</v>
      </c>
    </row>
    <row r="7" spans="1:1" ht="7.5" customHeight="1"/>
    <row r="8" spans="1:1" ht="15" customHeight="1">
      <c r="A8" s="2" t="s">
        <v>5</v>
      </c>
    </row>
    <row r="10" spans="1:1" ht="15" customHeight="1">
      <c r="A10" s="2" t="s">
        <v>6</v>
      </c>
    </row>
    <row r="12" spans="1:1" ht="15" customHeight="1">
      <c r="A12" s="2" t="s">
        <v>7</v>
      </c>
    </row>
    <row r="14" spans="1:1" ht="15" customHeight="1">
      <c r="A14" s="2" t="s">
        <v>8</v>
      </c>
    </row>
    <row r="16" spans="1:1" ht="15" customHeight="1">
      <c r="A16" s="2" t="s">
        <v>9</v>
      </c>
    </row>
    <row r="18" spans="1:1" ht="45.75" customHeight="1">
      <c r="A18" s="2" t="s">
        <v>10</v>
      </c>
    </row>
    <row r="20" spans="1:1" ht="15" customHeight="1">
      <c r="A20" s="2" t="s">
        <v>11</v>
      </c>
    </row>
    <row r="22" spans="1:1" ht="29.25" customHeight="1">
      <c r="A22" s="2" t="s">
        <v>12</v>
      </c>
    </row>
    <row r="24" spans="1:1" ht="15" customHeight="1">
      <c r="A24" s="1" t="s">
        <v>13</v>
      </c>
    </row>
    <row r="26" spans="1:1" ht="42" customHeight="1">
      <c r="A26" s="2" t="s">
        <v>14</v>
      </c>
    </row>
    <row r="28" spans="1:1" ht="15" customHeight="1">
      <c r="A28" s="2" t="s">
        <v>15</v>
      </c>
    </row>
    <row r="30" spans="1:1" ht="37.5" customHeight="1">
      <c r="A30" s="2" t="s">
        <v>16</v>
      </c>
    </row>
    <row r="32" spans="1:1" ht="15" customHeight="1">
      <c r="A32" s="1" t="s">
        <v>17</v>
      </c>
    </row>
    <row r="34" spans="1:6" ht="42.75" customHeight="1">
      <c r="A34" s="2" t="s">
        <v>18</v>
      </c>
    </row>
    <row r="36" spans="1:6" ht="73.5">
      <c r="A36" s="2" t="s">
        <v>19</v>
      </c>
    </row>
    <row r="38" spans="1:6" ht="15" customHeight="1">
      <c r="A38" s="1" t="s">
        <v>20</v>
      </c>
    </row>
    <row r="39" spans="1:6" ht="15" customHeight="1">
      <c r="A39" s="1" t="s">
        <v>68</v>
      </c>
      <c r="B39" t="s">
        <v>137</v>
      </c>
    </row>
    <row r="40" spans="1:6" ht="15" customHeight="1">
      <c r="A40" s="1" t="s">
        <v>69</v>
      </c>
      <c r="B40" t="s">
        <v>138</v>
      </c>
    </row>
    <row r="41" spans="1:6" ht="15" customHeight="1">
      <c r="A41" s="1" t="s">
        <v>70</v>
      </c>
      <c r="B41" t="s">
        <v>139</v>
      </c>
    </row>
    <row r="42" spans="1:6" ht="15" customHeight="1">
      <c r="A42" s="1"/>
    </row>
    <row r="43" spans="1:6" ht="15" customHeight="1">
      <c r="A43" s="1" t="s">
        <v>71</v>
      </c>
    </row>
    <row r="44" spans="1:6" ht="15" customHeight="1">
      <c r="A44" s="1" t="s">
        <v>72</v>
      </c>
    </row>
    <row r="45" spans="1:6" ht="29.25" customHeight="1" thickBot="1">
      <c r="A45" s="10" t="s">
        <v>141</v>
      </c>
      <c r="B45" s="11"/>
      <c r="E45" t="s">
        <v>81</v>
      </c>
      <c r="F45" t="s">
        <v>83</v>
      </c>
    </row>
    <row r="46" spans="1:6" ht="28.5" customHeight="1" thickBot="1">
      <c r="A46" s="10" t="s">
        <v>74</v>
      </c>
      <c r="B46" s="11"/>
      <c r="E46" t="s">
        <v>81</v>
      </c>
      <c r="F46" t="s">
        <v>82</v>
      </c>
    </row>
    <row r="47" spans="1:6" ht="30.75" customHeight="1" thickBot="1">
      <c r="A47" s="10" t="s">
        <v>75</v>
      </c>
      <c r="B47" s="11"/>
    </row>
    <row r="48" spans="1:6" ht="15" customHeight="1">
      <c r="A48" s="1"/>
    </row>
    <row r="49" spans="1:5" ht="15" customHeight="1">
      <c r="A49" s="1"/>
    </row>
    <row r="50" spans="1:5" ht="15" customHeight="1">
      <c r="A50" s="12" t="s">
        <v>80</v>
      </c>
    </row>
    <row r="51" spans="1:5" ht="15" customHeight="1">
      <c r="A51" t="s">
        <v>98</v>
      </c>
    </row>
    <row r="53" spans="1:5" ht="15" customHeight="1">
      <c r="A53" s="14" t="s">
        <v>67</v>
      </c>
    </row>
    <row r="54" spans="1:5" ht="15" customHeight="1">
      <c r="A54" s="15" t="s">
        <v>99</v>
      </c>
    </row>
    <row r="55" spans="1:5" ht="15" customHeight="1">
      <c r="D55" t="s">
        <v>81</v>
      </c>
      <c r="E55" t="s">
        <v>122</v>
      </c>
    </row>
    <row r="56" spans="1:5" ht="15" customHeight="1">
      <c r="A56" t="s">
        <v>100</v>
      </c>
    </row>
    <row r="57" spans="1:5" ht="15" customHeight="1">
      <c r="A57" t="s">
        <v>101</v>
      </c>
    </row>
    <row r="58" spans="1:5" ht="15" customHeight="1">
      <c r="A58" s="16" t="s">
        <v>102</v>
      </c>
    </row>
    <row r="61" spans="1:5" ht="15" customHeight="1">
      <c r="A61" s="17" t="s">
        <v>104</v>
      </c>
    </row>
    <row r="62" spans="1:5" ht="15" customHeight="1">
      <c r="A62" s="18" t="s">
        <v>105</v>
      </c>
    </row>
    <row r="63" spans="1:5" ht="15" customHeight="1">
      <c r="A63" s="19" t="s">
        <v>106</v>
      </c>
    </row>
    <row r="64" spans="1:5" ht="15" customHeight="1">
      <c r="A64" s="19" t="s">
        <v>107</v>
      </c>
    </row>
    <row r="65" spans="1:2" ht="15" customHeight="1">
      <c r="A65" s="18" t="s">
        <v>108</v>
      </c>
    </row>
    <row r="66" spans="1:2" ht="15" customHeight="1">
      <c r="A66" s="19" t="s">
        <v>109</v>
      </c>
    </row>
    <row r="67" spans="1:2" ht="15" customHeight="1">
      <c r="A67" s="19" t="s">
        <v>110</v>
      </c>
    </row>
    <row r="72" spans="1:2" ht="15" customHeight="1">
      <c r="A72" t="s">
        <v>121</v>
      </c>
    </row>
    <row r="77" spans="1:2" ht="15" customHeight="1">
      <c r="A77" s="9" t="s">
        <v>66</v>
      </c>
    </row>
    <row r="78" spans="1:2" ht="15" customHeight="1">
      <c r="A78" t="s">
        <v>21</v>
      </c>
      <c r="B78" t="s">
        <v>22</v>
      </c>
    </row>
    <row r="80" spans="1:2" ht="15" customHeight="1">
      <c r="A80" t="s">
        <v>61</v>
      </c>
    </row>
    <row r="81" spans="1:1" ht="15" customHeight="1">
      <c r="A81" t="s">
        <v>120</v>
      </c>
    </row>
    <row r="82" spans="1:1" ht="15" customHeight="1">
      <c r="A82" t="s">
        <v>103</v>
      </c>
    </row>
    <row r="83" spans="1:1" ht="15" customHeight="1">
      <c r="A83" t="s">
        <v>62</v>
      </c>
    </row>
    <row r="84" spans="1:1" ht="15" customHeight="1">
      <c r="A84" t="s">
        <v>123</v>
      </c>
    </row>
    <row r="85" spans="1:1" ht="15" customHeight="1">
      <c r="A85" t="s">
        <v>63</v>
      </c>
    </row>
    <row r="86" spans="1:1" ht="15" customHeight="1">
      <c r="A86" t="s">
        <v>124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3"/>
  <sheetViews>
    <sheetView workbookViewId="0"/>
  </sheetViews>
  <sheetFormatPr defaultRowHeight="15"/>
  <sheetData>
    <row r="1" spans="1:24">
      <c r="A1" t="s">
        <v>23</v>
      </c>
      <c r="B1" t="s">
        <v>24</v>
      </c>
      <c r="C1" t="s">
        <v>25</v>
      </c>
      <c r="D1" t="s">
        <v>26</v>
      </c>
      <c r="E1" t="s">
        <v>27</v>
      </c>
      <c r="H1" t="s">
        <v>58</v>
      </c>
      <c r="I1" t="s">
        <v>23</v>
      </c>
      <c r="J1" t="s">
        <v>24</v>
      </c>
      <c r="K1" t="s">
        <v>28</v>
      </c>
      <c r="L1" t="s">
        <v>29</v>
      </c>
      <c r="M1" t="s">
        <v>30</v>
      </c>
      <c r="P1" t="s">
        <v>31</v>
      </c>
    </row>
    <row r="2" spans="1:24" ht="15.75" thickBot="1">
      <c r="A2">
        <v>2000</v>
      </c>
      <c r="B2" s="3">
        <f ca="1">RANDBETWEEN(1,6)</f>
        <v>3</v>
      </c>
      <c r="I2">
        <v>2003</v>
      </c>
      <c r="J2" s="3">
        <v>4</v>
      </c>
      <c r="K2">
        <v>6</v>
      </c>
      <c r="L2">
        <v>2</v>
      </c>
      <c r="M2">
        <v>2</v>
      </c>
    </row>
    <row r="3" spans="1:24">
      <c r="A3">
        <v>2001</v>
      </c>
      <c r="B3" s="3">
        <f t="shared" ref="B3:B12" ca="1" si="0">RANDBETWEEN(1,6)</f>
        <v>1</v>
      </c>
      <c r="C3">
        <v>2</v>
      </c>
      <c r="I3">
        <v>2004</v>
      </c>
      <c r="J3" s="3">
        <v>2</v>
      </c>
      <c r="K3">
        <v>3</v>
      </c>
      <c r="L3">
        <v>6</v>
      </c>
      <c r="M3">
        <v>2</v>
      </c>
      <c r="P3" s="7" t="s">
        <v>32</v>
      </c>
      <c r="Q3" s="7"/>
    </row>
    <row r="4" spans="1:24">
      <c r="A4">
        <v>2002</v>
      </c>
      <c r="B4" s="3">
        <f t="shared" ca="1" si="0"/>
        <v>3</v>
      </c>
      <c r="C4">
        <v>2</v>
      </c>
      <c r="D4">
        <v>2</v>
      </c>
      <c r="I4">
        <v>2005</v>
      </c>
      <c r="J4" s="3">
        <v>5</v>
      </c>
      <c r="K4">
        <v>3</v>
      </c>
      <c r="L4">
        <v>3</v>
      </c>
      <c r="M4">
        <v>6</v>
      </c>
      <c r="P4" s="4" t="s">
        <v>33</v>
      </c>
      <c r="Q4" s="4">
        <v>0.70911125575403378</v>
      </c>
    </row>
    <row r="5" spans="1:24">
      <c r="A5">
        <v>2003</v>
      </c>
      <c r="B5" s="3">
        <f t="shared" ca="1" si="0"/>
        <v>5</v>
      </c>
      <c r="C5">
        <v>6</v>
      </c>
      <c r="D5">
        <v>2</v>
      </c>
      <c r="E5">
        <v>2</v>
      </c>
      <c r="I5">
        <v>2006</v>
      </c>
      <c r="J5" s="3">
        <v>1</v>
      </c>
      <c r="K5">
        <v>3</v>
      </c>
      <c r="L5">
        <v>3</v>
      </c>
      <c r="M5">
        <v>3</v>
      </c>
      <c r="P5" s="4" t="s">
        <v>34</v>
      </c>
      <c r="Q5" s="4">
        <v>0.5028387730370627</v>
      </c>
    </row>
    <row r="6" spans="1:24">
      <c r="A6">
        <v>2004</v>
      </c>
      <c r="B6" s="3">
        <f t="shared" ca="1" si="0"/>
        <v>6</v>
      </c>
      <c r="C6">
        <v>3</v>
      </c>
      <c r="D6">
        <v>6</v>
      </c>
      <c r="E6">
        <v>2</v>
      </c>
      <c r="I6">
        <v>2007</v>
      </c>
      <c r="J6" s="3">
        <v>4</v>
      </c>
      <c r="K6">
        <v>1</v>
      </c>
      <c r="L6">
        <v>3</v>
      </c>
      <c r="M6">
        <v>3</v>
      </c>
      <c r="P6" s="4" t="s">
        <v>35</v>
      </c>
      <c r="Q6" s="4">
        <v>0.12996785281485979</v>
      </c>
    </row>
    <row r="7" spans="1:24">
      <c r="A7">
        <v>2005</v>
      </c>
      <c r="B7" s="3">
        <f t="shared" ca="1" si="0"/>
        <v>5</v>
      </c>
      <c r="C7">
        <v>3</v>
      </c>
      <c r="D7">
        <v>3</v>
      </c>
      <c r="E7">
        <v>6</v>
      </c>
      <c r="I7">
        <v>2008</v>
      </c>
      <c r="J7" s="3">
        <v>4</v>
      </c>
      <c r="K7">
        <v>4</v>
      </c>
      <c r="L7">
        <v>1</v>
      </c>
      <c r="M7">
        <v>3</v>
      </c>
      <c r="P7" s="4" t="s">
        <v>36</v>
      </c>
      <c r="Q7" s="4">
        <v>1.7226233115324523</v>
      </c>
    </row>
    <row r="8" spans="1:24" ht="15.75" thickBot="1">
      <c r="A8">
        <v>2006</v>
      </c>
      <c r="B8" s="3">
        <f t="shared" ca="1" si="0"/>
        <v>3</v>
      </c>
      <c r="C8">
        <v>3</v>
      </c>
      <c r="D8">
        <v>3</v>
      </c>
      <c r="E8">
        <v>3</v>
      </c>
      <c r="I8">
        <v>2009</v>
      </c>
      <c r="J8" s="3">
        <v>1</v>
      </c>
      <c r="K8">
        <v>6</v>
      </c>
      <c r="L8">
        <v>4</v>
      </c>
      <c r="M8">
        <v>1</v>
      </c>
      <c r="P8" s="5" t="s">
        <v>37</v>
      </c>
      <c r="Q8" s="5">
        <v>8</v>
      </c>
    </row>
    <row r="9" spans="1:24">
      <c r="A9">
        <v>2007</v>
      </c>
      <c r="B9" s="3">
        <f t="shared" ca="1" si="0"/>
        <v>1</v>
      </c>
      <c r="C9">
        <v>1</v>
      </c>
      <c r="D9">
        <v>3</v>
      </c>
      <c r="E9">
        <v>3</v>
      </c>
      <c r="I9">
        <v>2010</v>
      </c>
      <c r="J9" s="3">
        <v>6</v>
      </c>
      <c r="K9">
        <v>5</v>
      </c>
      <c r="L9">
        <v>6</v>
      </c>
      <c r="M9">
        <v>4</v>
      </c>
    </row>
    <row r="10" spans="1:24" ht="15.75" thickBot="1">
      <c r="A10">
        <v>2008</v>
      </c>
      <c r="B10" s="3">
        <f t="shared" ca="1" si="0"/>
        <v>1</v>
      </c>
      <c r="C10">
        <v>4</v>
      </c>
      <c r="D10">
        <v>1</v>
      </c>
      <c r="E10">
        <v>3</v>
      </c>
      <c r="P10" t="s">
        <v>38</v>
      </c>
    </row>
    <row r="11" spans="1:24">
      <c r="A11">
        <v>2009</v>
      </c>
      <c r="B11" s="3">
        <f t="shared" ca="1" si="0"/>
        <v>6</v>
      </c>
      <c r="C11">
        <v>6</v>
      </c>
      <c r="D11">
        <v>4</v>
      </c>
      <c r="E11">
        <v>1</v>
      </c>
      <c r="P11" s="6"/>
      <c r="Q11" s="6" t="s">
        <v>43</v>
      </c>
      <c r="R11" s="6" t="s">
        <v>44</v>
      </c>
      <c r="S11" s="6" t="s">
        <v>45</v>
      </c>
      <c r="T11" s="6" t="s">
        <v>46</v>
      </c>
      <c r="U11" s="6" t="s">
        <v>47</v>
      </c>
    </row>
    <row r="12" spans="1:24">
      <c r="A12">
        <v>2010</v>
      </c>
      <c r="B12" s="3">
        <f t="shared" ca="1" si="0"/>
        <v>2</v>
      </c>
      <c r="C12">
        <v>5</v>
      </c>
      <c r="D12">
        <v>6</v>
      </c>
      <c r="E12">
        <v>4</v>
      </c>
      <c r="P12" s="4" t="s">
        <v>39</v>
      </c>
      <c r="Q12" s="4">
        <v>3</v>
      </c>
      <c r="R12" s="4">
        <v>12.005275706259871</v>
      </c>
      <c r="S12" s="4">
        <v>4.0017585687532904</v>
      </c>
      <c r="T12" s="4">
        <v>1.3485599057641948</v>
      </c>
      <c r="U12" s="4">
        <v>0.37752321700247271</v>
      </c>
    </row>
    <row r="13" spans="1:24">
      <c r="C13">
        <v>1</v>
      </c>
      <c r="D13">
        <v>5</v>
      </c>
      <c r="E13">
        <v>6</v>
      </c>
      <c r="P13" s="4" t="s">
        <v>40</v>
      </c>
      <c r="Q13" s="4">
        <v>4</v>
      </c>
      <c r="R13" s="4">
        <v>11.869724293740129</v>
      </c>
      <c r="S13" s="4">
        <v>2.9674310734350322</v>
      </c>
      <c r="T13" s="4"/>
      <c r="U13" s="4"/>
    </row>
    <row r="14" spans="1:24" ht="15.75" thickBot="1">
      <c r="D14">
        <v>1</v>
      </c>
      <c r="E14">
        <v>5</v>
      </c>
      <c r="P14" s="5" t="s">
        <v>41</v>
      </c>
      <c r="Q14" s="5">
        <v>7</v>
      </c>
      <c r="R14" s="5">
        <v>23.875</v>
      </c>
      <c r="S14" s="5"/>
      <c r="T14" s="5"/>
      <c r="U14" s="5"/>
    </row>
    <row r="15" spans="1:24" ht="15.75" thickBot="1">
      <c r="E15">
        <v>1</v>
      </c>
    </row>
    <row r="16" spans="1:24">
      <c r="P16" s="6"/>
      <c r="Q16" s="6" t="s">
        <v>48</v>
      </c>
      <c r="R16" s="6" t="s">
        <v>36</v>
      </c>
      <c r="S16" s="6" t="s">
        <v>49</v>
      </c>
      <c r="T16" s="6" t="s">
        <v>50</v>
      </c>
      <c r="U16" s="6" t="s">
        <v>51</v>
      </c>
      <c r="V16" s="6" t="s">
        <v>52</v>
      </c>
      <c r="W16" s="6" t="s">
        <v>53</v>
      </c>
      <c r="X16" s="6" t="s">
        <v>54</v>
      </c>
    </row>
    <row r="17" spans="1:24">
      <c r="P17" s="4" t="s">
        <v>42</v>
      </c>
      <c r="Q17" s="4">
        <v>-0.58614071215786678</v>
      </c>
      <c r="R17" s="4">
        <v>2.8886620568051349</v>
      </c>
      <c r="S17" s="4">
        <v>-0.20291079421250799</v>
      </c>
      <c r="T17" s="4">
        <v>0.84910832548860327</v>
      </c>
      <c r="U17" s="4">
        <v>-8.6063523403450741</v>
      </c>
      <c r="V17" s="4">
        <v>7.4340709160293397</v>
      </c>
      <c r="W17" s="4">
        <v>-8.6063523403450741</v>
      </c>
      <c r="X17" s="4">
        <v>7.4340709160293397</v>
      </c>
    </row>
    <row r="18" spans="1:24">
      <c r="P18" s="4" t="s">
        <v>55</v>
      </c>
      <c r="Q18" s="4">
        <v>0.28416338444928724</v>
      </c>
      <c r="R18" s="4">
        <v>0.40815963424439999</v>
      </c>
      <c r="S18" s="4">
        <v>0.69620648542411812</v>
      </c>
      <c r="T18" s="4">
        <v>0.52463457889401377</v>
      </c>
      <c r="U18" s="4">
        <v>-0.84906943418789882</v>
      </c>
      <c r="V18" s="4">
        <v>1.4173962030864733</v>
      </c>
      <c r="W18" s="4">
        <v>-0.84906943418789882</v>
      </c>
      <c r="X18" s="4">
        <v>1.4173962030864733</v>
      </c>
    </row>
    <row r="19" spans="1:24">
      <c r="P19" s="4" t="s">
        <v>56</v>
      </c>
      <c r="Q19" s="4">
        <v>1.3435431953135969E-2</v>
      </c>
      <c r="R19" s="4">
        <v>0.36778915907671311</v>
      </c>
      <c r="S19" s="4">
        <v>3.6530255505257077E-2</v>
      </c>
      <c r="T19" s="4">
        <v>0.97260992260211843</v>
      </c>
      <c r="U19" s="4">
        <v>-1.0077109785102167</v>
      </c>
      <c r="V19" s="4">
        <v>1.0345818424164888</v>
      </c>
      <c r="W19" s="4">
        <v>-1.0077109785102167</v>
      </c>
      <c r="X19" s="4">
        <v>1.0345818424164888</v>
      </c>
    </row>
    <row r="20" spans="1:24" ht="15.75" thickBot="1">
      <c r="O20" t="s">
        <v>59</v>
      </c>
      <c r="P20" s="8" t="s">
        <v>57</v>
      </c>
      <c r="Q20" s="8">
        <v>0.93766119519363422</v>
      </c>
      <c r="R20" s="8">
        <v>0.46674839865827894</v>
      </c>
      <c r="S20" s="8">
        <v>2.0089221471119072</v>
      </c>
      <c r="T20" s="8">
        <v>0.11494017466142255</v>
      </c>
      <c r="U20" s="8">
        <v>-0.35824011162005265</v>
      </c>
      <c r="V20" s="8">
        <v>2.2335625020073211</v>
      </c>
      <c r="W20" s="8">
        <v>-0.35824011162005265</v>
      </c>
      <c r="X20" s="8">
        <v>2.2335625020073211</v>
      </c>
    </row>
    <row r="24" spans="1:24">
      <c r="A24" t="s">
        <v>60</v>
      </c>
    </row>
    <row r="25" spans="1:24">
      <c r="A25">
        <v>2002</v>
      </c>
      <c r="B25" s="3">
        <f t="shared" ref="B25:B33" ca="1" si="1">RANDBETWEEN(1,6)</f>
        <v>6</v>
      </c>
      <c r="C25">
        <v>2</v>
      </c>
      <c r="D25">
        <v>2</v>
      </c>
      <c r="F25" t="s">
        <v>31</v>
      </c>
    </row>
    <row r="26" spans="1:24" ht="15.75" thickBot="1">
      <c r="A26">
        <v>2003</v>
      </c>
      <c r="B26" s="3">
        <f t="shared" ca="1" si="1"/>
        <v>3</v>
      </c>
      <c r="C26">
        <v>6</v>
      </c>
      <c r="D26">
        <v>2</v>
      </c>
    </row>
    <row r="27" spans="1:24">
      <c r="A27">
        <v>2004</v>
      </c>
      <c r="B27" s="3">
        <f t="shared" ca="1" si="1"/>
        <v>4</v>
      </c>
      <c r="C27">
        <v>3</v>
      </c>
      <c r="D27">
        <v>6</v>
      </c>
      <c r="F27" s="7" t="s">
        <v>32</v>
      </c>
      <c r="G27" s="7"/>
    </row>
    <row r="28" spans="1:24">
      <c r="A28">
        <v>2005</v>
      </c>
      <c r="B28" s="3">
        <f t="shared" ca="1" si="1"/>
        <v>5</v>
      </c>
      <c r="C28">
        <v>3</v>
      </c>
      <c r="D28">
        <v>3</v>
      </c>
      <c r="F28" s="4" t="s">
        <v>33</v>
      </c>
      <c r="G28" s="4">
        <v>0.46236255111410718</v>
      </c>
    </row>
    <row r="29" spans="1:24">
      <c r="A29">
        <v>2006</v>
      </c>
      <c r="B29" s="3">
        <f t="shared" ca="1" si="1"/>
        <v>1</v>
      </c>
      <c r="C29">
        <v>3</v>
      </c>
      <c r="D29">
        <v>3</v>
      </c>
      <c r="F29" s="4" t="s">
        <v>34</v>
      </c>
      <c r="G29" s="4">
        <v>0.21377912867274537</v>
      </c>
    </row>
    <row r="30" spans="1:24">
      <c r="A30">
        <v>2007</v>
      </c>
      <c r="B30" s="3">
        <f t="shared" ca="1" si="1"/>
        <v>2</v>
      </c>
      <c r="C30">
        <v>1</v>
      </c>
      <c r="D30">
        <v>3</v>
      </c>
      <c r="F30" s="4" t="s">
        <v>35</v>
      </c>
      <c r="G30" s="4">
        <v>-4.8294495103006173E-2</v>
      </c>
    </row>
    <row r="31" spans="1:24">
      <c r="A31">
        <v>2008</v>
      </c>
      <c r="B31" s="3">
        <f t="shared" ca="1" si="1"/>
        <v>5</v>
      </c>
      <c r="C31">
        <v>4</v>
      </c>
      <c r="D31">
        <v>1</v>
      </c>
      <c r="F31" s="4" t="s">
        <v>36</v>
      </c>
      <c r="G31" s="4">
        <v>1.6544525994660806</v>
      </c>
    </row>
    <row r="32" spans="1:24" ht="15.75" thickBot="1">
      <c r="A32">
        <v>2009</v>
      </c>
      <c r="B32" s="3">
        <f t="shared" ca="1" si="1"/>
        <v>4</v>
      </c>
      <c r="C32">
        <v>6</v>
      </c>
      <c r="D32">
        <v>4</v>
      </c>
      <c r="F32" s="5" t="s">
        <v>37</v>
      </c>
      <c r="G32" s="5">
        <v>9</v>
      </c>
    </row>
    <row r="33" spans="1:14">
      <c r="A33">
        <v>2010</v>
      </c>
      <c r="B33" s="3">
        <f t="shared" ca="1" si="1"/>
        <v>3</v>
      </c>
      <c r="C33">
        <v>5</v>
      </c>
      <c r="D33">
        <v>6</v>
      </c>
    </row>
    <row r="34" spans="1:14" ht="15.75" thickBot="1">
      <c r="F34" t="s">
        <v>38</v>
      </c>
    </row>
    <row r="35" spans="1:14">
      <c r="F35" s="6"/>
      <c r="G35" s="6" t="s">
        <v>43</v>
      </c>
      <c r="H35" s="6" t="s">
        <v>44</v>
      </c>
      <c r="I35" s="6" t="s">
        <v>45</v>
      </c>
      <c r="J35" s="6" t="s">
        <v>46</v>
      </c>
      <c r="K35" s="6" t="s">
        <v>47</v>
      </c>
    </row>
    <row r="36" spans="1:14">
      <c r="F36" s="4" t="s">
        <v>39</v>
      </c>
      <c r="G36" s="4">
        <v>2</v>
      </c>
      <c r="H36" s="4">
        <v>4.465608465608458</v>
      </c>
      <c r="I36" s="4">
        <v>2.232804232804229</v>
      </c>
      <c r="J36" s="4">
        <v>0.81572164948453452</v>
      </c>
      <c r="K36" s="4">
        <v>0.48599713131126243</v>
      </c>
    </row>
    <row r="37" spans="1:14">
      <c r="F37" s="4" t="s">
        <v>40</v>
      </c>
      <c r="G37" s="4">
        <v>6</v>
      </c>
      <c r="H37" s="4">
        <v>16.423280423280428</v>
      </c>
      <c r="I37" s="4">
        <v>2.7372134038800713</v>
      </c>
      <c r="J37" s="4"/>
      <c r="K37" s="4"/>
    </row>
    <row r="38" spans="1:14" ht="15.75" thickBot="1">
      <c r="F38" s="5" t="s">
        <v>41</v>
      </c>
      <c r="G38" s="5">
        <v>8</v>
      </c>
      <c r="H38" s="5">
        <v>20.888888888888886</v>
      </c>
      <c r="I38" s="5"/>
      <c r="J38" s="5"/>
      <c r="K38" s="5"/>
    </row>
    <row r="39" spans="1:14" ht="15.75" thickBot="1"/>
    <row r="40" spans="1:14">
      <c r="F40" s="6"/>
      <c r="G40" s="6" t="s">
        <v>48</v>
      </c>
      <c r="H40" s="6" t="s">
        <v>36</v>
      </c>
      <c r="I40" s="6" t="s">
        <v>49</v>
      </c>
      <c r="J40" s="6" t="s">
        <v>50</v>
      </c>
      <c r="K40" s="6" t="s">
        <v>51</v>
      </c>
      <c r="L40" s="6" t="s">
        <v>52</v>
      </c>
      <c r="M40" s="6" t="s">
        <v>53</v>
      </c>
      <c r="N40" s="6" t="s">
        <v>54</v>
      </c>
    </row>
    <row r="41" spans="1:14">
      <c r="F41" s="4" t="s">
        <v>42</v>
      </c>
      <c r="G41" s="4">
        <v>4.132275132275133</v>
      </c>
      <c r="H41" s="4">
        <v>1.6718683699054278</v>
      </c>
      <c r="I41" s="4">
        <v>2.4716510023506713</v>
      </c>
      <c r="J41" s="4">
        <v>4.8349361841188182E-2</v>
      </c>
      <c r="K41" s="4">
        <v>4.1360604399120149E-2</v>
      </c>
      <c r="L41" s="4">
        <v>8.2231896601511458</v>
      </c>
      <c r="M41" s="4">
        <v>4.1360604399120149E-2</v>
      </c>
      <c r="N41" s="4">
        <v>8.2231896601511458</v>
      </c>
    </row>
    <row r="42" spans="1:14">
      <c r="F42" s="4" t="s">
        <v>55</v>
      </c>
      <c r="G42" s="4">
        <v>0.30687830687830675</v>
      </c>
      <c r="H42" s="4">
        <v>0.3403834379348098</v>
      </c>
      <c r="I42" s="4">
        <v>0.90156650611502442</v>
      </c>
      <c r="J42" s="4">
        <v>0.40202600188613907</v>
      </c>
      <c r="K42" s="4">
        <v>-0.52600996133784761</v>
      </c>
      <c r="L42" s="4">
        <v>1.1397665750944612</v>
      </c>
      <c r="M42" s="4">
        <v>-0.52600996133784761</v>
      </c>
      <c r="N42" s="4">
        <v>1.1397665750944612</v>
      </c>
    </row>
    <row r="43" spans="1:14" ht="15.75" thickBot="1">
      <c r="F43" s="5" t="s">
        <v>56</v>
      </c>
      <c r="G43" s="5">
        <v>-0.34391534391534406</v>
      </c>
      <c r="H43" s="5">
        <v>0.34038343793480974</v>
      </c>
      <c r="I43" s="5">
        <v>-1.0103762568530457</v>
      </c>
      <c r="J43" s="5">
        <v>0.35131092115866075</v>
      </c>
      <c r="K43" s="5">
        <v>-1.1768036121314984</v>
      </c>
      <c r="L43" s="5">
        <v>0.48897292430081019</v>
      </c>
      <c r="M43" s="5">
        <v>-1.1768036121314984</v>
      </c>
      <c r="N43" s="5">
        <v>0.48897292430081019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J5" sqref="J5"/>
    </sheetView>
  </sheetViews>
  <sheetFormatPr defaultRowHeight="15"/>
  <sheetData>
    <row r="1" spans="1:13">
      <c r="B1" t="s">
        <v>64</v>
      </c>
      <c r="C1" t="s">
        <v>65</v>
      </c>
      <c r="D1" t="s">
        <v>76</v>
      </c>
      <c r="E1" t="s">
        <v>65</v>
      </c>
      <c r="F1" t="s">
        <v>76</v>
      </c>
      <c r="J1" t="s">
        <v>65</v>
      </c>
      <c r="K1" t="s">
        <v>76</v>
      </c>
      <c r="M1">
        <v>3.5</v>
      </c>
    </row>
    <row r="2" spans="1:13">
      <c r="A2" t="s">
        <v>79</v>
      </c>
      <c r="B2">
        <v>3.1176759999999999</v>
      </c>
      <c r="J2">
        <f>B3-B2</f>
        <v>2.6905750000000004</v>
      </c>
    </row>
    <row r="3" spans="1:13">
      <c r="A3" t="s">
        <v>78</v>
      </c>
      <c r="B3">
        <v>5.8082510000000003</v>
      </c>
      <c r="C3">
        <v>3.1176759999999999</v>
      </c>
      <c r="E3">
        <f>B3-C3</f>
        <v>2.6905750000000004</v>
      </c>
      <c r="J3">
        <f>B4-B3</f>
        <v>-0.90148200000000056</v>
      </c>
    </row>
    <row r="4" spans="1:13">
      <c r="A4" t="s">
        <v>77</v>
      </c>
      <c r="B4">
        <v>4.9067689999999997</v>
      </c>
      <c r="C4">
        <v>5.8082510000000003</v>
      </c>
      <c r="D4">
        <v>3.1176759999999999</v>
      </c>
      <c r="F4">
        <f>H4-I4</f>
        <v>-3.5920570000000009</v>
      </c>
      <c r="H4">
        <f>B4-C4</f>
        <v>-0.90148200000000056</v>
      </c>
      <c r="I4">
        <f>B3-B2</f>
        <v>2.6905750000000004</v>
      </c>
      <c r="J4">
        <f>B5-B4</f>
        <v>1.2127050000000006</v>
      </c>
    </row>
    <row r="5" spans="1:13">
      <c r="B5">
        <v>6.1194740000000003</v>
      </c>
      <c r="C5">
        <v>4.9067689999999997</v>
      </c>
      <c r="D5">
        <v>5.8082510000000003</v>
      </c>
      <c r="J5">
        <f>B6-B5</f>
        <v>2.0158519999999989</v>
      </c>
    </row>
    <row r="6" spans="1:13">
      <c r="B6">
        <v>8.1353259999999992</v>
      </c>
      <c r="C6">
        <v>6.1194740000000003</v>
      </c>
      <c r="D6">
        <v>4.9067689999999997</v>
      </c>
      <c r="J6">
        <f>B7-B6</f>
        <v>1.2095410000000015</v>
      </c>
    </row>
    <row r="7" spans="1:13">
      <c r="B7">
        <v>9.3448670000000007</v>
      </c>
      <c r="C7">
        <v>8.1353259999999992</v>
      </c>
      <c r="D7">
        <v>6.1194740000000003</v>
      </c>
    </row>
    <row r="8" spans="1:13">
      <c r="C8">
        <v>9.3448670000000007</v>
      </c>
      <c r="D8">
        <v>8.1353259999999992</v>
      </c>
    </row>
    <row r="9" spans="1:13">
      <c r="D9">
        <v>9.3448670000000007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topLeftCell="A8" workbookViewId="0">
      <selection activeCell="E19" sqref="E19"/>
    </sheetView>
  </sheetViews>
  <sheetFormatPr defaultRowHeight="15"/>
  <cols>
    <col min="1" max="1" width="66.42578125" bestFit="1" customWidth="1"/>
    <col min="4" max="4" width="12.7109375" bestFit="1" customWidth="1"/>
    <col min="6" max="6" width="13.42578125" bestFit="1" customWidth="1"/>
    <col min="9" max="9" width="12.5703125" bestFit="1" customWidth="1"/>
  </cols>
  <sheetData>
    <row r="1" spans="1:9">
      <c r="A1" t="s">
        <v>31</v>
      </c>
    </row>
    <row r="2" spans="1:9" ht="15.75" thickBot="1"/>
    <row r="3" spans="1:9">
      <c r="A3" s="7" t="s">
        <v>32</v>
      </c>
      <c r="B3" s="7"/>
    </row>
    <row r="4" spans="1:9">
      <c r="A4" s="4" t="s">
        <v>33</v>
      </c>
      <c r="B4" s="4">
        <v>0.73922274019962919</v>
      </c>
    </row>
    <row r="5" spans="1:9">
      <c r="A5" s="4" t="s">
        <v>34</v>
      </c>
      <c r="B5" s="4">
        <v>0.54645025962824845</v>
      </c>
    </row>
    <row r="6" spans="1:9">
      <c r="A6" s="4" t="s">
        <v>35</v>
      </c>
      <c r="B6" s="4">
        <v>0.36503036347954787</v>
      </c>
    </row>
    <row r="7" spans="1:9">
      <c r="A7" s="4" t="s">
        <v>36</v>
      </c>
      <c r="B7" s="4">
        <v>3.0399138080008843</v>
      </c>
    </row>
    <row r="8" spans="1:9" ht="15.75" thickBot="1">
      <c r="A8" s="5" t="s">
        <v>37</v>
      </c>
      <c r="B8" s="5">
        <v>8</v>
      </c>
    </row>
    <row r="10" spans="1:9" ht="15.75" thickBot="1">
      <c r="A10" t="s">
        <v>38</v>
      </c>
    </row>
    <row r="11" spans="1:9">
      <c r="A11" s="6"/>
      <c r="B11" s="6" t="s">
        <v>43</v>
      </c>
      <c r="C11" s="6" t="s">
        <v>44</v>
      </c>
      <c r="D11" s="6" t="s">
        <v>45</v>
      </c>
      <c r="E11" s="6" t="s">
        <v>46</v>
      </c>
      <c r="F11" s="6" t="s">
        <v>47</v>
      </c>
    </row>
    <row r="12" spans="1:9">
      <c r="A12" s="4" t="s">
        <v>39</v>
      </c>
      <c r="B12" s="4">
        <v>2</v>
      </c>
      <c r="C12" s="4">
        <v>55.669620199627815</v>
      </c>
      <c r="D12" s="4">
        <v>27.834810099813907</v>
      </c>
      <c r="E12" s="4">
        <v>3.0120745917545406</v>
      </c>
      <c r="F12" s="4">
        <v>0.13853589241845149</v>
      </c>
      <c r="G12">
        <f>FDIST(E12,B12,B13)</f>
        <v>0.13853589241845149</v>
      </c>
    </row>
    <row r="13" spans="1:9">
      <c r="A13" s="4" t="s">
        <v>40</v>
      </c>
      <c r="B13" s="4">
        <v>5</v>
      </c>
      <c r="C13" s="4">
        <v>46.205379800372185</v>
      </c>
      <c r="D13" s="4">
        <v>9.2410759600744363</v>
      </c>
      <c r="E13" s="4"/>
      <c r="F13" s="4"/>
      <c r="G13">
        <f>C12/C14</f>
        <v>0.54645025962824845</v>
      </c>
    </row>
    <row r="14" spans="1:9" ht="15.75" thickBot="1">
      <c r="A14" s="5" t="s">
        <v>41</v>
      </c>
      <c r="B14" s="5">
        <v>7</v>
      </c>
      <c r="C14" s="5">
        <v>101.875</v>
      </c>
      <c r="D14" s="5"/>
      <c r="E14" s="5"/>
      <c r="F14" s="5"/>
    </row>
    <row r="15" spans="1:9" ht="15.75" thickBot="1"/>
    <row r="16" spans="1:9">
      <c r="A16" s="6"/>
      <c r="B16" s="6" t="s">
        <v>48</v>
      </c>
      <c r="C16" s="6" t="s">
        <v>36</v>
      </c>
      <c r="D16" s="6" t="s">
        <v>49</v>
      </c>
      <c r="E16" s="6" t="s">
        <v>50</v>
      </c>
      <c r="F16" s="6" t="s">
        <v>51</v>
      </c>
      <c r="G16" s="6" t="s">
        <v>52</v>
      </c>
      <c r="H16" s="6" t="s">
        <v>53</v>
      </c>
      <c r="I16" s="6" t="s">
        <v>54</v>
      </c>
    </row>
    <row r="17" spans="1:9">
      <c r="A17" s="4" t="s">
        <v>42</v>
      </c>
      <c r="B17" s="4">
        <v>32.81568262561327</v>
      </c>
      <c r="C17" s="4">
        <v>6.7682394816991396</v>
      </c>
      <c r="D17" s="4">
        <v>4.8484813095554093</v>
      </c>
      <c r="E17" s="4">
        <v>4.6800565934608249E-3</v>
      </c>
      <c r="F17" s="4">
        <v>15.417369154720916</v>
      </c>
      <c r="G17" s="4">
        <v>50.213996096505625</v>
      </c>
      <c r="H17" s="4">
        <v>15.417369154720916</v>
      </c>
      <c r="I17" s="4">
        <v>50.213996096505625</v>
      </c>
    </row>
    <row r="18" spans="1:9">
      <c r="A18" s="4" t="s">
        <v>55</v>
      </c>
      <c r="B18" s="4">
        <v>-0.61977668753172055</v>
      </c>
      <c r="C18" s="4">
        <v>0.34013134014334678</v>
      </c>
      <c r="D18" s="4">
        <v>-1.8221687165626035</v>
      </c>
      <c r="E18" s="4">
        <v>0.12805134610957702</v>
      </c>
      <c r="F18" s="4">
        <v>-1.4941121322348447</v>
      </c>
      <c r="G18" s="4">
        <v>0.25455875717140364</v>
      </c>
      <c r="H18" s="4">
        <v>-1.4941121322348447</v>
      </c>
      <c r="I18" s="4">
        <v>0.25455875717140364</v>
      </c>
    </row>
    <row r="19" spans="1:9" ht="15.75" thickBot="1">
      <c r="A19" s="5" t="s">
        <v>56</v>
      </c>
      <c r="B19" s="5">
        <v>-0.24606665538825925</v>
      </c>
      <c r="C19" s="5">
        <v>0.39834907358612659</v>
      </c>
      <c r="D19" s="5">
        <v>-0.61771614823413779</v>
      </c>
      <c r="E19" s="8">
        <v>0.56380739066120789</v>
      </c>
      <c r="F19" s="5">
        <v>-1.2700555481913101</v>
      </c>
      <c r="G19" s="5">
        <v>0.7779222374147915</v>
      </c>
      <c r="H19" s="5">
        <v>-1.2700555481913101</v>
      </c>
      <c r="I19" s="5">
        <v>0.7779222374147915</v>
      </c>
    </row>
    <row r="20" spans="1:9">
      <c r="C20">
        <f>B17/C17</f>
        <v>4.8484813095554093</v>
      </c>
      <c r="E20" t="s">
        <v>96</v>
      </c>
    </row>
    <row r="21" spans="1:9">
      <c r="A21" t="s">
        <v>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8"/>
  <sheetViews>
    <sheetView workbookViewId="0">
      <selection activeCell="F8" sqref="F8"/>
    </sheetView>
  </sheetViews>
  <sheetFormatPr defaultRowHeight="15"/>
  <sheetData>
    <row r="1" spans="1:17">
      <c r="A1" t="s">
        <v>64</v>
      </c>
      <c r="B1" t="s">
        <v>84</v>
      </c>
      <c r="C1" t="s">
        <v>85</v>
      </c>
      <c r="D1" t="s">
        <v>86</v>
      </c>
      <c r="P1" t="s">
        <v>89</v>
      </c>
    </row>
    <row r="2" spans="1:17">
      <c r="A2">
        <v>1</v>
      </c>
      <c r="B2" s="13">
        <v>19</v>
      </c>
      <c r="P2">
        <v>18</v>
      </c>
    </row>
    <row r="3" spans="1:17">
      <c r="A3">
        <v>2</v>
      </c>
      <c r="B3" s="13">
        <v>24</v>
      </c>
      <c r="C3" s="13">
        <v>19</v>
      </c>
      <c r="P3">
        <v>21</v>
      </c>
      <c r="Q3">
        <v>18</v>
      </c>
    </row>
    <row r="4" spans="1:17">
      <c r="A4">
        <v>3</v>
      </c>
      <c r="B4" s="24">
        <v>25</v>
      </c>
      <c r="C4" s="24">
        <v>24</v>
      </c>
      <c r="D4" s="24">
        <v>19</v>
      </c>
      <c r="P4">
        <v>17</v>
      </c>
      <c r="Q4">
        <v>21</v>
      </c>
    </row>
    <row r="5" spans="1:17">
      <c r="A5">
        <v>4</v>
      </c>
      <c r="B5" s="24">
        <v>17</v>
      </c>
      <c r="C5" s="24">
        <v>25</v>
      </c>
      <c r="D5" s="24">
        <v>24</v>
      </c>
      <c r="P5">
        <v>23</v>
      </c>
      <c r="Q5">
        <v>17</v>
      </c>
    </row>
    <row r="6" spans="1:17">
      <c r="A6">
        <v>5</v>
      </c>
      <c r="B6" s="24">
        <v>12</v>
      </c>
      <c r="C6" s="24">
        <v>17</v>
      </c>
      <c r="D6" s="24">
        <v>25</v>
      </c>
      <c r="P6">
        <v>21</v>
      </c>
      <c r="Q6">
        <v>23</v>
      </c>
    </row>
    <row r="7" spans="1:17">
      <c r="A7">
        <v>6</v>
      </c>
      <c r="B7" s="24">
        <v>13</v>
      </c>
      <c r="C7" s="24">
        <v>12</v>
      </c>
      <c r="D7" s="24">
        <v>17</v>
      </c>
      <c r="P7">
        <v>20</v>
      </c>
      <c r="Q7">
        <v>21</v>
      </c>
    </row>
    <row r="8" spans="1:17">
      <c r="A8">
        <v>7</v>
      </c>
      <c r="B8" s="24">
        <v>20</v>
      </c>
      <c r="C8" s="24">
        <v>13</v>
      </c>
      <c r="D8" s="24">
        <v>12</v>
      </c>
      <c r="P8">
        <v>14</v>
      </c>
      <c r="Q8">
        <v>20</v>
      </c>
    </row>
    <row r="9" spans="1:17">
      <c r="A9">
        <v>8</v>
      </c>
      <c r="B9" s="24">
        <v>16</v>
      </c>
      <c r="C9" s="24">
        <v>20</v>
      </c>
      <c r="D9" s="24">
        <v>13</v>
      </c>
      <c r="P9">
        <v>16</v>
      </c>
      <c r="Q9">
        <v>14</v>
      </c>
    </row>
    <row r="10" spans="1:17">
      <c r="A10">
        <v>9</v>
      </c>
      <c r="B10" s="24">
        <v>24</v>
      </c>
      <c r="C10" s="24">
        <v>16</v>
      </c>
      <c r="D10" s="24">
        <v>20</v>
      </c>
      <c r="P10">
        <v>19</v>
      </c>
      <c r="Q10">
        <v>16</v>
      </c>
    </row>
    <row r="11" spans="1:17">
      <c r="A11">
        <v>10</v>
      </c>
      <c r="B11" s="24">
        <v>18</v>
      </c>
      <c r="C11" s="24">
        <v>24</v>
      </c>
      <c r="D11" s="24">
        <v>16</v>
      </c>
      <c r="P11">
        <v>17</v>
      </c>
      <c r="Q11">
        <v>19</v>
      </c>
    </row>
    <row r="12" spans="1:17">
      <c r="C12" s="13">
        <v>18</v>
      </c>
      <c r="D12" s="13">
        <v>24</v>
      </c>
      <c r="Q12">
        <v>17</v>
      </c>
    </row>
    <row r="13" spans="1:17">
      <c r="D13" s="13">
        <v>18</v>
      </c>
    </row>
    <row r="17" spans="1:9">
      <c r="A17" t="s">
        <v>87</v>
      </c>
      <c r="B17" t="s">
        <v>64</v>
      </c>
      <c r="C17" s="23" t="s">
        <v>92</v>
      </c>
      <c r="D17" s="23"/>
    </row>
    <row r="18" spans="1:9">
      <c r="A18" t="s">
        <v>88</v>
      </c>
      <c r="B18" t="s">
        <v>89</v>
      </c>
      <c r="C18" t="s">
        <v>90</v>
      </c>
      <c r="D18" t="s">
        <v>91</v>
      </c>
      <c r="H18" t="s">
        <v>93</v>
      </c>
      <c r="I18" s="4">
        <v>32.81568262561327</v>
      </c>
    </row>
    <row r="19" spans="1:9">
      <c r="A19">
        <v>3</v>
      </c>
      <c r="B19">
        <v>16</v>
      </c>
      <c r="C19">
        <v>14</v>
      </c>
      <c r="D19">
        <v>18</v>
      </c>
      <c r="H19" t="s">
        <v>94</v>
      </c>
      <c r="I19" s="4">
        <v>-0.61977668753172055</v>
      </c>
    </row>
    <row r="20" spans="1:9" ht="15.75" thickBot="1">
      <c r="A20">
        <v>4</v>
      </c>
      <c r="B20">
        <v>22</v>
      </c>
      <c r="C20">
        <v>14</v>
      </c>
      <c r="D20">
        <v>19</v>
      </c>
      <c r="H20" t="s">
        <v>95</v>
      </c>
      <c r="I20" s="5">
        <v>-0.24606665538825925</v>
      </c>
    </row>
    <row r="21" spans="1:9">
      <c r="A21">
        <v>5</v>
      </c>
      <c r="B21">
        <v>25</v>
      </c>
      <c r="C21">
        <v>12</v>
      </c>
      <c r="D21">
        <v>17</v>
      </c>
    </row>
    <row r="22" spans="1:9">
      <c r="A22">
        <v>6</v>
      </c>
      <c r="B22">
        <v>18</v>
      </c>
      <c r="C22">
        <v>16</v>
      </c>
      <c r="D22">
        <v>18</v>
      </c>
    </row>
    <row r="23" spans="1:9">
      <c r="A23">
        <v>7</v>
      </c>
      <c r="B23">
        <v>17</v>
      </c>
      <c r="C23">
        <v>13</v>
      </c>
      <c r="D23">
        <v>20</v>
      </c>
    </row>
    <row r="24" spans="1:9">
      <c r="A24">
        <v>8</v>
      </c>
      <c r="B24">
        <v>17</v>
      </c>
      <c r="C24">
        <v>18</v>
      </c>
      <c r="D24">
        <v>14</v>
      </c>
    </row>
    <row r="25" spans="1:9">
      <c r="A25">
        <v>9</v>
      </c>
      <c r="B25">
        <v>13</v>
      </c>
      <c r="C25">
        <v>24</v>
      </c>
      <c r="D25">
        <v>24</v>
      </c>
    </row>
    <row r="26" spans="1:9">
      <c r="A26">
        <v>10</v>
      </c>
      <c r="B26">
        <v>21</v>
      </c>
      <c r="C26">
        <v>15</v>
      </c>
      <c r="D26">
        <v>14</v>
      </c>
    </row>
    <row r="27" spans="1:9">
      <c r="A27">
        <v>11</v>
      </c>
      <c r="B27" s="9">
        <f>I18+I19*B26+I20*B25</f>
        <v>16.601505667399767</v>
      </c>
      <c r="I27" t="s">
        <v>140</v>
      </c>
    </row>
    <row r="28" spans="1:9">
      <c r="A28">
        <v>12</v>
      </c>
    </row>
  </sheetData>
  <mergeCells count="1">
    <mergeCell ref="C17:D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
  <sheetViews>
    <sheetView workbookViewId="0">
      <selection activeCell="D3" sqref="D3"/>
    </sheetView>
  </sheetViews>
  <sheetFormatPr defaultRowHeight="15"/>
  <sheetData>
    <row r="1" spans="1:4">
      <c r="A1" t="s">
        <v>111</v>
      </c>
      <c r="B1" t="s">
        <v>92</v>
      </c>
      <c r="C1" t="s">
        <v>112</v>
      </c>
    </row>
    <row r="2" spans="1:4">
      <c r="A2">
        <v>1</v>
      </c>
      <c r="B2">
        <f ca="1">RANDBETWEEN(10,100)</f>
        <v>31</v>
      </c>
      <c r="D2">
        <f ca="1">CORREL(B2:B31,C3:C32)</f>
        <v>2.5889573800417256E-2</v>
      </c>
    </row>
    <row r="3" spans="1:4">
      <c r="A3">
        <v>2</v>
      </c>
      <c r="B3">
        <f t="shared" ref="B3:B31" ca="1" si="0">RANDBETWEEN(10,100)</f>
        <v>16</v>
      </c>
      <c r="C3">
        <v>83</v>
      </c>
    </row>
    <row r="4" spans="1:4">
      <c r="A4">
        <v>3</v>
      </c>
      <c r="B4">
        <f t="shared" ca="1" si="0"/>
        <v>31</v>
      </c>
      <c r="C4">
        <v>36</v>
      </c>
    </row>
    <row r="5" spans="1:4">
      <c r="A5">
        <v>4</v>
      </c>
      <c r="B5">
        <f t="shared" ca="1" si="0"/>
        <v>87</v>
      </c>
      <c r="C5">
        <v>35</v>
      </c>
    </row>
    <row r="6" spans="1:4">
      <c r="A6">
        <v>5</v>
      </c>
      <c r="B6">
        <f t="shared" ca="1" si="0"/>
        <v>75</v>
      </c>
      <c r="C6">
        <v>56</v>
      </c>
    </row>
    <row r="7" spans="1:4">
      <c r="A7">
        <v>6</v>
      </c>
      <c r="B7">
        <f t="shared" ca="1" si="0"/>
        <v>72</v>
      </c>
      <c r="C7">
        <v>19</v>
      </c>
    </row>
    <row r="8" spans="1:4">
      <c r="A8">
        <v>7</v>
      </c>
      <c r="B8">
        <f t="shared" ca="1" si="0"/>
        <v>22</v>
      </c>
      <c r="C8">
        <v>41</v>
      </c>
    </row>
    <row r="9" spans="1:4">
      <c r="A9">
        <v>8</v>
      </c>
      <c r="B9">
        <f t="shared" ca="1" si="0"/>
        <v>62</v>
      </c>
      <c r="C9">
        <v>33</v>
      </c>
    </row>
    <row r="10" spans="1:4">
      <c r="A10">
        <v>9</v>
      </c>
      <c r="B10">
        <f t="shared" ca="1" si="0"/>
        <v>81</v>
      </c>
      <c r="C10">
        <v>23</v>
      </c>
    </row>
    <row r="11" spans="1:4">
      <c r="A11">
        <v>10</v>
      </c>
      <c r="B11">
        <f t="shared" ca="1" si="0"/>
        <v>41</v>
      </c>
      <c r="C11">
        <v>34</v>
      </c>
    </row>
    <row r="12" spans="1:4">
      <c r="A12">
        <v>11</v>
      </c>
      <c r="B12">
        <f t="shared" ca="1" si="0"/>
        <v>59</v>
      </c>
      <c r="C12">
        <v>78</v>
      </c>
    </row>
    <row r="13" spans="1:4">
      <c r="A13">
        <v>12</v>
      </c>
      <c r="B13">
        <f t="shared" ca="1" si="0"/>
        <v>53</v>
      </c>
      <c r="C13">
        <v>51</v>
      </c>
    </row>
    <row r="14" spans="1:4">
      <c r="A14">
        <v>13</v>
      </c>
      <c r="B14">
        <f t="shared" ca="1" si="0"/>
        <v>74</v>
      </c>
      <c r="C14">
        <v>84</v>
      </c>
    </row>
    <row r="15" spans="1:4">
      <c r="A15">
        <v>14</v>
      </c>
      <c r="B15">
        <f t="shared" ca="1" si="0"/>
        <v>45</v>
      </c>
      <c r="C15">
        <v>19</v>
      </c>
    </row>
    <row r="16" spans="1:4">
      <c r="A16">
        <v>15</v>
      </c>
      <c r="B16">
        <f t="shared" ca="1" si="0"/>
        <v>43</v>
      </c>
      <c r="C16">
        <v>96</v>
      </c>
    </row>
    <row r="17" spans="1:3">
      <c r="A17">
        <v>16</v>
      </c>
      <c r="B17">
        <f t="shared" ca="1" si="0"/>
        <v>66</v>
      </c>
      <c r="C17">
        <v>11</v>
      </c>
    </row>
    <row r="18" spans="1:3">
      <c r="A18">
        <v>17</v>
      </c>
      <c r="B18">
        <f t="shared" ca="1" si="0"/>
        <v>64</v>
      </c>
      <c r="C18">
        <v>30</v>
      </c>
    </row>
    <row r="19" spans="1:3">
      <c r="A19">
        <v>18</v>
      </c>
      <c r="B19">
        <f t="shared" ca="1" si="0"/>
        <v>40</v>
      </c>
      <c r="C19">
        <v>29</v>
      </c>
    </row>
    <row r="20" spans="1:3">
      <c r="A20">
        <v>19</v>
      </c>
      <c r="B20">
        <f t="shared" ca="1" si="0"/>
        <v>43</v>
      </c>
      <c r="C20">
        <v>28</v>
      </c>
    </row>
    <row r="21" spans="1:3">
      <c r="A21">
        <v>20</v>
      </c>
      <c r="B21">
        <f t="shared" ca="1" si="0"/>
        <v>61</v>
      </c>
      <c r="C21">
        <v>35</v>
      </c>
    </row>
    <row r="22" spans="1:3">
      <c r="A22">
        <v>21</v>
      </c>
      <c r="B22">
        <f t="shared" ca="1" si="0"/>
        <v>81</v>
      </c>
      <c r="C22">
        <v>93</v>
      </c>
    </row>
    <row r="23" spans="1:3">
      <c r="A23">
        <v>22</v>
      </c>
      <c r="B23">
        <f t="shared" ca="1" si="0"/>
        <v>13</v>
      </c>
      <c r="C23">
        <v>80</v>
      </c>
    </row>
    <row r="24" spans="1:3">
      <c r="A24">
        <v>23</v>
      </c>
      <c r="B24">
        <f t="shared" ca="1" si="0"/>
        <v>46</v>
      </c>
      <c r="C24">
        <v>42</v>
      </c>
    </row>
    <row r="25" spans="1:3">
      <c r="A25">
        <v>24</v>
      </c>
      <c r="B25">
        <f t="shared" ca="1" si="0"/>
        <v>38</v>
      </c>
      <c r="C25">
        <v>86</v>
      </c>
    </row>
    <row r="26" spans="1:3">
      <c r="A26">
        <v>25</v>
      </c>
      <c r="B26">
        <f t="shared" ca="1" si="0"/>
        <v>88</v>
      </c>
      <c r="C26">
        <v>44</v>
      </c>
    </row>
    <row r="27" spans="1:3">
      <c r="A27">
        <v>26</v>
      </c>
      <c r="B27">
        <f t="shared" ca="1" si="0"/>
        <v>46</v>
      </c>
      <c r="C27">
        <v>42</v>
      </c>
    </row>
    <row r="28" spans="1:3">
      <c r="A28">
        <v>27</v>
      </c>
      <c r="B28">
        <f t="shared" ca="1" si="0"/>
        <v>78</v>
      </c>
      <c r="C28">
        <v>55</v>
      </c>
    </row>
    <row r="29" spans="1:3">
      <c r="A29">
        <v>28</v>
      </c>
      <c r="B29">
        <f t="shared" ca="1" si="0"/>
        <v>52</v>
      </c>
      <c r="C29">
        <v>38</v>
      </c>
    </row>
    <row r="30" spans="1:3">
      <c r="A30">
        <v>29</v>
      </c>
      <c r="B30">
        <f t="shared" ca="1" si="0"/>
        <v>85</v>
      </c>
      <c r="C30">
        <v>54</v>
      </c>
    </row>
    <row r="31" spans="1:3">
      <c r="A31">
        <v>30</v>
      </c>
      <c r="B31">
        <f t="shared" ca="1" si="0"/>
        <v>78</v>
      </c>
      <c r="C31">
        <v>98</v>
      </c>
    </row>
    <row r="32" spans="1:3">
      <c r="C32">
        <v>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6"/>
  <sheetViews>
    <sheetView workbookViewId="0"/>
  </sheetViews>
  <sheetFormatPr defaultRowHeight="15"/>
  <sheetData>
    <row r="1" spans="1:14">
      <c r="A1" t="s">
        <v>111</v>
      </c>
      <c r="B1" t="s">
        <v>92</v>
      </c>
      <c r="C1" t="s">
        <v>113</v>
      </c>
      <c r="D1" t="s">
        <v>114</v>
      </c>
      <c r="E1" t="s">
        <v>115</v>
      </c>
      <c r="F1" t="s">
        <v>116</v>
      </c>
      <c r="G1" t="s">
        <v>117</v>
      </c>
    </row>
    <row r="2" spans="1:14">
      <c r="A2" s="20">
        <v>1</v>
      </c>
      <c r="B2" s="20">
        <v>74</v>
      </c>
      <c r="C2" s="20"/>
      <c r="D2" s="20"/>
      <c r="E2" s="20"/>
      <c r="F2" s="20"/>
      <c r="G2" s="20"/>
    </row>
    <row r="3" spans="1:14">
      <c r="A3" s="20">
        <v>2</v>
      </c>
      <c r="B3" s="20">
        <v>34</v>
      </c>
      <c r="C3" s="20">
        <v>74</v>
      </c>
      <c r="D3" s="20"/>
      <c r="E3" s="20"/>
      <c r="F3" s="20"/>
      <c r="G3" s="20"/>
    </row>
    <row r="4" spans="1:14">
      <c r="A4" s="20">
        <v>3</v>
      </c>
      <c r="B4" s="20">
        <v>81</v>
      </c>
      <c r="C4" s="20">
        <v>34</v>
      </c>
      <c r="D4" s="20">
        <v>74</v>
      </c>
      <c r="E4" s="20"/>
      <c r="F4" s="20"/>
      <c r="G4" s="20"/>
    </row>
    <row r="5" spans="1:14">
      <c r="A5" s="20">
        <v>4</v>
      </c>
      <c r="B5" s="20">
        <v>19</v>
      </c>
      <c r="C5" s="20">
        <v>81</v>
      </c>
      <c r="D5" s="20">
        <v>34</v>
      </c>
      <c r="E5" s="20">
        <v>74</v>
      </c>
      <c r="F5" s="20"/>
      <c r="G5" s="20"/>
    </row>
    <row r="6" spans="1:14">
      <c r="A6" s="20">
        <v>5</v>
      </c>
      <c r="B6" s="20">
        <v>90</v>
      </c>
      <c r="C6" s="20">
        <v>19</v>
      </c>
      <c r="D6" s="20">
        <v>81</v>
      </c>
      <c r="E6" s="20">
        <v>34</v>
      </c>
      <c r="F6" s="20">
        <v>74</v>
      </c>
      <c r="G6" s="20"/>
    </row>
    <row r="7" spans="1:14">
      <c r="A7" s="9">
        <v>6</v>
      </c>
      <c r="B7" s="9">
        <v>79</v>
      </c>
      <c r="C7" s="9">
        <v>90</v>
      </c>
      <c r="D7" s="9">
        <v>19</v>
      </c>
      <c r="E7" s="9">
        <v>81</v>
      </c>
      <c r="F7" s="9">
        <v>34</v>
      </c>
      <c r="G7" s="9">
        <v>74</v>
      </c>
      <c r="M7" t="s">
        <v>31</v>
      </c>
    </row>
    <row r="8" spans="1:14" ht="15.75" thickBot="1">
      <c r="A8" s="9">
        <v>7</v>
      </c>
      <c r="B8" s="9">
        <v>70</v>
      </c>
      <c r="C8" s="9">
        <v>79</v>
      </c>
      <c r="D8" s="9">
        <v>90</v>
      </c>
      <c r="E8" s="9">
        <v>19</v>
      </c>
      <c r="F8" s="9">
        <v>81</v>
      </c>
      <c r="G8" s="9">
        <v>34</v>
      </c>
    </row>
    <row r="9" spans="1:14">
      <c r="A9" s="9">
        <v>8</v>
      </c>
      <c r="B9" s="9">
        <v>45</v>
      </c>
      <c r="C9" s="9">
        <v>70</v>
      </c>
      <c r="D9" s="9">
        <v>79</v>
      </c>
      <c r="E9" s="9">
        <v>90</v>
      </c>
      <c r="F9" s="9">
        <v>19</v>
      </c>
      <c r="G9" s="9">
        <v>81</v>
      </c>
      <c r="M9" s="7" t="s">
        <v>32</v>
      </c>
      <c r="N9" s="7"/>
    </row>
    <row r="10" spans="1:14">
      <c r="A10" s="9">
        <v>9</v>
      </c>
      <c r="B10" s="9">
        <v>24</v>
      </c>
      <c r="C10" s="9">
        <v>45</v>
      </c>
      <c r="D10" s="9">
        <v>70</v>
      </c>
      <c r="E10" s="9">
        <v>79</v>
      </c>
      <c r="F10" s="9">
        <v>90</v>
      </c>
      <c r="G10" s="9">
        <v>19</v>
      </c>
      <c r="M10" s="4" t="s">
        <v>33</v>
      </c>
      <c r="N10" s="4">
        <v>0.40423373251469241</v>
      </c>
    </row>
    <row r="11" spans="1:14">
      <c r="A11" s="9">
        <v>10</v>
      </c>
      <c r="B11" s="9">
        <v>35</v>
      </c>
      <c r="C11" s="9">
        <v>24</v>
      </c>
      <c r="D11" s="9">
        <v>45</v>
      </c>
      <c r="E11" s="9">
        <v>70</v>
      </c>
      <c r="F11" s="9">
        <v>79</v>
      </c>
      <c r="G11" s="9">
        <v>90</v>
      </c>
      <c r="M11" s="4" t="s">
        <v>34</v>
      </c>
      <c r="N11" s="4">
        <v>0.1634049105027599</v>
      </c>
    </row>
    <row r="12" spans="1:14">
      <c r="A12" s="9">
        <v>11</v>
      </c>
      <c r="B12" s="9">
        <v>79</v>
      </c>
      <c r="C12" s="9">
        <v>35</v>
      </c>
      <c r="D12" s="9">
        <v>24</v>
      </c>
      <c r="E12" s="9">
        <v>45</v>
      </c>
      <c r="F12" s="9">
        <v>70</v>
      </c>
      <c r="G12" s="9">
        <v>79</v>
      </c>
      <c r="M12" s="4" t="s">
        <v>35</v>
      </c>
      <c r="N12" s="4">
        <v>-5.6751691996513809E-2</v>
      </c>
    </row>
    <row r="13" spans="1:14">
      <c r="A13" s="9">
        <v>12</v>
      </c>
      <c r="B13" s="9">
        <v>86</v>
      </c>
      <c r="C13" s="9">
        <v>79</v>
      </c>
      <c r="D13" s="9">
        <v>35</v>
      </c>
      <c r="E13" s="9">
        <v>24</v>
      </c>
      <c r="F13" s="9">
        <v>45</v>
      </c>
      <c r="G13" s="9">
        <v>70</v>
      </c>
      <c r="M13" s="4" t="s">
        <v>36</v>
      </c>
      <c r="N13" s="4">
        <v>28.995839204335962</v>
      </c>
    </row>
    <row r="14" spans="1:14" ht="15.75" thickBot="1">
      <c r="A14" s="9">
        <v>13</v>
      </c>
      <c r="B14" s="9">
        <v>93</v>
      </c>
      <c r="C14" s="9">
        <v>86</v>
      </c>
      <c r="D14" s="9">
        <v>79</v>
      </c>
      <c r="E14" s="9">
        <v>35</v>
      </c>
      <c r="F14" s="9">
        <v>24</v>
      </c>
      <c r="G14" s="9">
        <v>45</v>
      </c>
      <c r="M14" s="5" t="s">
        <v>37</v>
      </c>
      <c r="N14" s="5">
        <v>25</v>
      </c>
    </row>
    <row r="15" spans="1:14">
      <c r="A15" s="9">
        <v>14</v>
      </c>
      <c r="B15" s="9">
        <v>65</v>
      </c>
      <c r="C15" s="9">
        <v>93</v>
      </c>
      <c r="D15" s="9">
        <v>86</v>
      </c>
      <c r="E15" s="9">
        <v>79</v>
      </c>
      <c r="F15" s="9">
        <v>35</v>
      </c>
      <c r="G15" s="9">
        <v>24</v>
      </c>
    </row>
    <row r="16" spans="1:14" ht="15.75" thickBot="1">
      <c r="A16" s="9">
        <v>15</v>
      </c>
      <c r="B16" s="9">
        <v>75</v>
      </c>
      <c r="C16" s="9">
        <v>65</v>
      </c>
      <c r="D16" s="9">
        <v>93</v>
      </c>
      <c r="E16" s="9">
        <v>86</v>
      </c>
      <c r="F16" s="9">
        <v>79</v>
      </c>
      <c r="G16" s="9">
        <v>35</v>
      </c>
      <c r="M16" t="s">
        <v>38</v>
      </c>
    </row>
    <row r="17" spans="1:21">
      <c r="A17" s="9">
        <v>16</v>
      </c>
      <c r="B17" s="9">
        <v>28</v>
      </c>
      <c r="C17" s="9">
        <v>75</v>
      </c>
      <c r="D17" s="9">
        <v>65</v>
      </c>
      <c r="E17" s="9">
        <v>93</v>
      </c>
      <c r="F17" s="9">
        <v>86</v>
      </c>
      <c r="G17" s="9">
        <v>79</v>
      </c>
      <c r="M17" s="6"/>
      <c r="N17" s="6" t="s">
        <v>43</v>
      </c>
      <c r="O17" s="6" t="s">
        <v>44</v>
      </c>
      <c r="P17" s="6" t="s">
        <v>45</v>
      </c>
      <c r="Q17" s="6" t="s">
        <v>46</v>
      </c>
      <c r="R17" s="6" t="s">
        <v>47</v>
      </c>
    </row>
    <row r="18" spans="1:21">
      <c r="A18" s="9">
        <v>17</v>
      </c>
      <c r="B18" s="9">
        <v>100</v>
      </c>
      <c r="C18" s="9">
        <v>28</v>
      </c>
      <c r="D18" s="9">
        <v>75</v>
      </c>
      <c r="E18" s="9">
        <v>65</v>
      </c>
      <c r="F18" s="9">
        <v>93</v>
      </c>
      <c r="G18" s="9">
        <v>86</v>
      </c>
      <c r="M18" s="4" t="s">
        <v>39</v>
      </c>
      <c r="N18" s="4">
        <v>5</v>
      </c>
      <c r="O18" s="4">
        <v>3120.1448678895795</v>
      </c>
      <c r="P18" s="4">
        <v>624.02897357791585</v>
      </c>
      <c r="Q18" s="4">
        <v>0.74222125817597939</v>
      </c>
      <c r="R18" s="4">
        <v>0.60143397332496873</v>
      </c>
    </row>
    <row r="19" spans="1:21">
      <c r="A19" s="9">
        <v>18</v>
      </c>
      <c r="B19" s="9">
        <v>82</v>
      </c>
      <c r="C19" s="9">
        <v>100</v>
      </c>
      <c r="D19" s="9">
        <v>28</v>
      </c>
      <c r="E19" s="9">
        <v>75</v>
      </c>
      <c r="F19" s="9">
        <v>65</v>
      </c>
      <c r="G19" s="9">
        <v>93</v>
      </c>
      <c r="M19" s="4" t="s">
        <v>40</v>
      </c>
      <c r="N19" s="4">
        <v>19</v>
      </c>
      <c r="O19" s="4">
        <v>15974.415132110422</v>
      </c>
      <c r="P19" s="4">
        <v>840.75869116370643</v>
      </c>
      <c r="Q19" s="4"/>
      <c r="R19" s="4"/>
    </row>
    <row r="20" spans="1:21" ht="15.75" thickBot="1">
      <c r="A20" s="9">
        <v>19</v>
      </c>
      <c r="B20" s="9">
        <v>69</v>
      </c>
      <c r="C20" s="9">
        <v>82</v>
      </c>
      <c r="D20" s="9">
        <v>100</v>
      </c>
      <c r="E20" s="9">
        <v>28</v>
      </c>
      <c r="F20" s="9">
        <v>75</v>
      </c>
      <c r="G20" s="9">
        <v>65</v>
      </c>
      <c r="M20" s="5" t="s">
        <v>41</v>
      </c>
      <c r="N20" s="5">
        <v>24</v>
      </c>
      <c r="O20" s="5">
        <v>19094.560000000001</v>
      </c>
      <c r="P20" s="5"/>
      <c r="Q20" s="5"/>
      <c r="R20" s="5"/>
    </row>
    <row r="21" spans="1:21" ht="15.75" thickBot="1">
      <c r="A21" s="9">
        <v>20</v>
      </c>
      <c r="B21" s="9">
        <v>16</v>
      </c>
      <c r="C21" s="9">
        <v>69</v>
      </c>
      <c r="D21" s="9">
        <v>82</v>
      </c>
      <c r="E21" s="9">
        <v>100</v>
      </c>
      <c r="F21" s="9">
        <v>28</v>
      </c>
      <c r="G21" s="9">
        <v>75</v>
      </c>
    </row>
    <row r="22" spans="1:21">
      <c r="A22" s="9">
        <v>21</v>
      </c>
      <c r="B22" s="9">
        <v>46</v>
      </c>
      <c r="C22" s="9">
        <v>16</v>
      </c>
      <c r="D22" s="9">
        <v>69</v>
      </c>
      <c r="E22" s="9">
        <v>82</v>
      </c>
      <c r="F22" s="9">
        <v>100</v>
      </c>
      <c r="G22" s="9">
        <v>28</v>
      </c>
      <c r="M22" s="6"/>
      <c r="N22" s="6" t="s">
        <v>48</v>
      </c>
      <c r="O22" s="6" t="s">
        <v>36</v>
      </c>
      <c r="P22" s="6" t="s">
        <v>49</v>
      </c>
      <c r="Q22" s="6" t="s">
        <v>50</v>
      </c>
      <c r="R22" s="6" t="s">
        <v>51</v>
      </c>
      <c r="S22" s="6" t="s">
        <v>52</v>
      </c>
      <c r="T22" s="6" t="s">
        <v>53</v>
      </c>
      <c r="U22" s="6" t="s">
        <v>54</v>
      </c>
    </row>
    <row r="23" spans="1:21">
      <c r="A23" s="9">
        <v>22</v>
      </c>
      <c r="B23" s="9">
        <v>97</v>
      </c>
      <c r="C23" s="9">
        <v>46</v>
      </c>
      <c r="D23" s="9">
        <v>16</v>
      </c>
      <c r="E23" s="9">
        <v>69</v>
      </c>
      <c r="F23" s="9">
        <v>82</v>
      </c>
      <c r="G23" s="9">
        <v>100</v>
      </c>
      <c r="M23" s="4" t="s">
        <v>42</v>
      </c>
      <c r="N23" s="4">
        <v>105.55310474137569</v>
      </c>
      <c r="O23" s="4">
        <v>44.354240361851723</v>
      </c>
      <c r="P23" s="4">
        <v>2.3797748282971383</v>
      </c>
      <c r="Q23" s="4">
        <v>2.7955010249832261E-2</v>
      </c>
      <c r="R23" s="4">
        <v>12.718612749012109</v>
      </c>
      <c r="S23" s="4">
        <v>198.38759673373926</v>
      </c>
      <c r="T23" s="4">
        <v>12.718612749012109</v>
      </c>
      <c r="U23" s="4">
        <v>198.38759673373926</v>
      </c>
    </row>
    <row r="24" spans="1:21">
      <c r="A24" s="9">
        <v>23</v>
      </c>
      <c r="B24" s="9">
        <v>28</v>
      </c>
      <c r="C24" s="9">
        <v>97</v>
      </c>
      <c r="D24" s="9">
        <v>46</v>
      </c>
      <c r="E24" s="9">
        <v>16</v>
      </c>
      <c r="F24" s="9">
        <v>69</v>
      </c>
      <c r="G24" s="9">
        <v>82</v>
      </c>
      <c r="M24" s="4" t="s">
        <v>55</v>
      </c>
      <c r="N24" s="4">
        <v>-6.0032944941293416E-2</v>
      </c>
      <c r="O24" s="4">
        <v>0.24198064475475439</v>
      </c>
      <c r="P24" s="4">
        <v>-0.24808986273318001</v>
      </c>
      <c r="Q24" s="4">
        <v>0.80672641335694983</v>
      </c>
      <c r="R24" s="4">
        <v>-0.56650425511422631</v>
      </c>
      <c r="S24" s="4">
        <v>0.44643836523163949</v>
      </c>
      <c r="T24" s="4">
        <v>-0.56650425511422631</v>
      </c>
      <c r="U24" s="4">
        <v>0.44643836523163949</v>
      </c>
    </row>
    <row r="25" spans="1:21">
      <c r="A25" s="9">
        <v>24</v>
      </c>
      <c r="B25" s="9">
        <v>74</v>
      </c>
      <c r="C25" s="9">
        <v>28</v>
      </c>
      <c r="D25" s="9">
        <v>97</v>
      </c>
      <c r="E25" s="9">
        <v>46</v>
      </c>
      <c r="F25" s="9">
        <v>16</v>
      </c>
      <c r="G25" s="9">
        <v>69</v>
      </c>
      <c r="M25" s="4" t="s">
        <v>56</v>
      </c>
      <c r="N25" s="4">
        <v>-0.35684329098359302</v>
      </c>
      <c r="O25" s="4">
        <v>0.22493381289330369</v>
      </c>
      <c r="P25" s="4">
        <v>-1.5864368562180555</v>
      </c>
      <c r="Q25" s="4">
        <v>0.12914304842385577</v>
      </c>
      <c r="R25" s="4">
        <v>-0.82763517201905556</v>
      </c>
      <c r="S25" s="4">
        <v>0.11394859005186958</v>
      </c>
      <c r="T25" s="4">
        <v>-0.82763517201905556</v>
      </c>
      <c r="U25" s="4">
        <v>0.11394859005186958</v>
      </c>
    </row>
    <row r="26" spans="1:21">
      <c r="A26" s="9">
        <v>25</v>
      </c>
      <c r="B26" s="9">
        <v>56</v>
      </c>
      <c r="C26" s="9">
        <v>74</v>
      </c>
      <c r="D26" s="9">
        <v>28</v>
      </c>
      <c r="E26" s="9">
        <v>97</v>
      </c>
      <c r="F26" s="9">
        <v>46</v>
      </c>
      <c r="G26" s="9">
        <v>16</v>
      </c>
      <c r="M26" s="4" t="s">
        <v>57</v>
      </c>
      <c r="N26" s="4">
        <v>-0.25328960724480182</v>
      </c>
      <c r="O26" s="4">
        <v>0.22673543347634989</v>
      </c>
      <c r="P26" s="4">
        <v>-1.1171152358558096</v>
      </c>
      <c r="Q26" s="4">
        <v>0.2778729052720072</v>
      </c>
      <c r="R26" s="4">
        <v>-0.72785232349749718</v>
      </c>
      <c r="S26" s="4">
        <v>0.2212731090078936</v>
      </c>
      <c r="T26" s="4">
        <v>-0.72785232349749718</v>
      </c>
      <c r="U26" s="4">
        <v>0.2212731090078936</v>
      </c>
    </row>
    <row r="27" spans="1:21">
      <c r="A27" s="9">
        <v>26</v>
      </c>
      <c r="B27" s="9">
        <v>10</v>
      </c>
      <c r="C27" s="9">
        <v>56</v>
      </c>
      <c r="D27" s="9">
        <v>74</v>
      </c>
      <c r="E27" s="9">
        <v>28</v>
      </c>
      <c r="F27" s="9">
        <v>97</v>
      </c>
      <c r="G27" s="9">
        <v>46</v>
      </c>
      <c r="M27" s="4" t="s">
        <v>118</v>
      </c>
      <c r="N27" s="4">
        <v>-8.9747307618500374E-2</v>
      </c>
      <c r="O27" s="4">
        <v>0.22971601184553914</v>
      </c>
      <c r="P27" s="4">
        <v>-0.390688080023113</v>
      </c>
      <c r="Q27" s="4">
        <v>0.70037384196307517</v>
      </c>
      <c r="R27" s="4">
        <v>-0.57054844609395794</v>
      </c>
      <c r="S27" s="4">
        <v>0.39105383085695722</v>
      </c>
      <c r="T27" s="4">
        <v>-0.57054844609395794</v>
      </c>
      <c r="U27" s="4">
        <v>0.39105383085695722</v>
      </c>
    </row>
    <row r="28" spans="1:21" ht="15.75" thickBot="1">
      <c r="A28" s="9">
        <v>27</v>
      </c>
      <c r="B28" s="9">
        <v>61</v>
      </c>
      <c r="C28" s="9">
        <v>10</v>
      </c>
      <c r="D28" s="9">
        <v>56</v>
      </c>
      <c r="E28" s="9">
        <v>74</v>
      </c>
      <c r="F28" s="9">
        <v>28</v>
      </c>
      <c r="G28" s="9">
        <v>97</v>
      </c>
      <c r="M28" s="5" t="s">
        <v>119</v>
      </c>
      <c r="N28" s="5">
        <v>4.0316134786135167E-3</v>
      </c>
      <c r="O28" s="5">
        <v>0.24185532777898544</v>
      </c>
      <c r="P28" s="5">
        <v>1.6669525189446002E-2</v>
      </c>
      <c r="Q28" s="5">
        <v>0.98687406200434524</v>
      </c>
      <c r="R28" s="5">
        <v>-0.5021774052496093</v>
      </c>
      <c r="S28" s="5">
        <v>0.51024063220683624</v>
      </c>
      <c r="T28" s="5">
        <v>-0.5021774052496093</v>
      </c>
      <c r="U28" s="5">
        <v>0.51024063220683624</v>
      </c>
    </row>
    <row r="29" spans="1:21">
      <c r="A29" s="9">
        <v>28</v>
      </c>
      <c r="B29" s="9">
        <v>91</v>
      </c>
      <c r="C29" s="9">
        <v>61</v>
      </c>
      <c r="D29" s="9">
        <v>10</v>
      </c>
      <c r="E29" s="9">
        <v>56</v>
      </c>
      <c r="F29" s="9">
        <v>74</v>
      </c>
      <c r="G29" s="9">
        <v>28</v>
      </c>
    </row>
    <row r="30" spans="1:21">
      <c r="A30" s="9">
        <v>29</v>
      </c>
      <c r="B30" s="9">
        <v>75</v>
      </c>
      <c r="C30" s="9">
        <v>91</v>
      </c>
      <c r="D30" s="9">
        <v>61</v>
      </c>
      <c r="E30" s="9">
        <v>10</v>
      </c>
      <c r="F30" s="9">
        <v>56</v>
      </c>
      <c r="G30" s="9">
        <v>74</v>
      </c>
    </row>
    <row r="31" spans="1:21">
      <c r="A31" s="9">
        <v>30</v>
      </c>
      <c r="B31" s="9">
        <v>10</v>
      </c>
      <c r="C31" s="9">
        <v>75</v>
      </c>
      <c r="D31" s="9">
        <v>91</v>
      </c>
      <c r="E31" s="9">
        <v>61</v>
      </c>
      <c r="F31" s="9">
        <v>10</v>
      </c>
      <c r="G31" s="9">
        <v>56</v>
      </c>
    </row>
    <row r="32" spans="1:21">
      <c r="A32" s="20"/>
      <c r="B32" s="20"/>
      <c r="C32" s="20">
        <v>10</v>
      </c>
      <c r="D32" s="20">
        <v>75</v>
      </c>
      <c r="E32" s="20">
        <v>91</v>
      </c>
      <c r="F32" s="20">
        <v>61</v>
      </c>
      <c r="G32" s="20">
        <v>10</v>
      </c>
    </row>
    <row r="33" spans="1:7">
      <c r="A33" s="20"/>
      <c r="B33" s="20"/>
      <c r="C33" s="20"/>
      <c r="D33" s="20">
        <v>10</v>
      </c>
      <c r="E33" s="20">
        <v>75</v>
      </c>
      <c r="F33" s="20">
        <v>91</v>
      </c>
      <c r="G33" s="20">
        <v>61</v>
      </c>
    </row>
    <row r="34" spans="1:7">
      <c r="A34" s="20"/>
      <c r="B34" s="20"/>
      <c r="C34" s="20"/>
      <c r="D34" s="20"/>
      <c r="E34" s="20">
        <v>10</v>
      </c>
      <c r="F34" s="20">
        <v>75</v>
      </c>
      <c r="G34" s="20">
        <v>91</v>
      </c>
    </row>
    <row r="35" spans="1:7">
      <c r="F35">
        <v>10</v>
      </c>
      <c r="G35">
        <v>75</v>
      </c>
    </row>
    <row r="36" spans="1:7">
      <c r="G36">
        <v>10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tabSelected="1" workbookViewId="0">
      <selection activeCell="B5" sqref="B5"/>
    </sheetView>
  </sheetViews>
  <sheetFormatPr defaultRowHeight="15"/>
  <cols>
    <col min="1" max="1" width="31.42578125" customWidth="1"/>
    <col min="2" max="2" width="46.85546875" customWidth="1"/>
  </cols>
  <sheetData>
    <row r="1" spans="1:2" ht="15.75" thickBot="1">
      <c r="A1" s="10" t="s">
        <v>73</v>
      </c>
      <c r="B1" s="11"/>
    </row>
    <row r="2" spans="1:2" ht="15.75" thickBot="1">
      <c r="A2" s="10" t="s">
        <v>74</v>
      </c>
      <c r="B2" s="11"/>
    </row>
    <row r="3" spans="1:2" ht="15.75" thickBot="1">
      <c r="A3" s="10" t="s">
        <v>75</v>
      </c>
      <c r="B3" s="11"/>
    </row>
    <row r="4" spans="1:2">
      <c r="A4" s="1"/>
    </row>
    <row r="6" spans="1:2" ht="18.75">
      <c r="A6" s="22" t="s">
        <v>125</v>
      </c>
      <c r="B6" s="21" t="s">
        <v>126</v>
      </c>
    </row>
    <row r="7" spans="1:2" ht="18.75">
      <c r="A7" s="22" t="s">
        <v>74</v>
      </c>
      <c r="B7" s="21" t="s">
        <v>127</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2"/>
  <sheetViews>
    <sheetView workbookViewId="0">
      <selection activeCell="G7" sqref="G7"/>
    </sheetView>
  </sheetViews>
  <sheetFormatPr defaultRowHeight="15"/>
  <sheetData>
    <row r="1" spans="1:14">
      <c r="A1" t="s">
        <v>128</v>
      </c>
      <c r="B1" t="s">
        <v>84</v>
      </c>
      <c r="D1" t="s">
        <v>129</v>
      </c>
    </row>
    <row r="2" spans="1:14">
      <c r="A2">
        <v>1</v>
      </c>
      <c r="B2">
        <f ca="1">RANDBETWEEN(20,300)</f>
        <v>123</v>
      </c>
    </row>
    <row r="3" spans="1:14">
      <c r="A3">
        <v>2</v>
      </c>
      <c r="B3">
        <f t="shared" ref="B3:B23" ca="1" si="0">RANDBETWEEN(20,300)</f>
        <v>274</v>
      </c>
      <c r="D3">
        <v>1</v>
      </c>
      <c r="E3">
        <v>300</v>
      </c>
      <c r="K3" t="s">
        <v>130</v>
      </c>
    </row>
    <row r="4" spans="1:14">
      <c r="A4">
        <v>3</v>
      </c>
      <c r="B4">
        <f t="shared" ca="1" si="0"/>
        <v>275</v>
      </c>
      <c r="D4">
        <v>3</v>
      </c>
      <c r="E4">
        <v>200</v>
      </c>
      <c r="K4" t="s">
        <v>131</v>
      </c>
      <c r="L4" t="s">
        <v>133</v>
      </c>
    </row>
    <row r="5" spans="1:14">
      <c r="A5">
        <v>4</v>
      </c>
      <c r="B5">
        <f t="shared" ca="1" si="0"/>
        <v>65</v>
      </c>
      <c r="D5">
        <v>5</v>
      </c>
      <c r="E5">
        <v>567</v>
      </c>
      <c r="K5" t="s">
        <v>132</v>
      </c>
      <c r="L5" t="s">
        <v>134</v>
      </c>
      <c r="N5" t="s">
        <v>136</v>
      </c>
    </row>
    <row r="6" spans="1:14">
      <c r="A6">
        <v>5</v>
      </c>
      <c r="B6">
        <f t="shared" ca="1" si="0"/>
        <v>145</v>
      </c>
      <c r="K6" t="s">
        <v>67</v>
      </c>
      <c r="L6" t="s">
        <v>135</v>
      </c>
    </row>
    <row r="7" spans="1:14">
      <c r="A7">
        <v>6</v>
      </c>
      <c r="B7">
        <f t="shared" ca="1" si="0"/>
        <v>123</v>
      </c>
    </row>
    <row r="8" spans="1:14">
      <c r="A8">
        <v>7</v>
      </c>
      <c r="B8">
        <f t="shared" ca="1" si="0"/>
        <v>52</v>
      </c>
    </row>
    <row r="9" spans="1:14">
      <c r="A9">
        <v>8</v>
      </c>
      <c r="B9">
        <f t="shared" ca="1" si="0"/>
        <v>179</v>
      </c>
    </row>
    <row r="10" spans="1:14">
      <c r="A10">
        <v>9</v>
      </c>
      <c r="B10">
        <f t="shared" ca="1" si="0"/>
        <v>241</v>
      </c>
    </row>
    <row r="11" spans="1:14">
      <c r="A11">
        <v>10</v>
      </c>
      <c r="B11">
        <f t="shared" ca="1" si="0"/>
        <v>92</v>
      </c>
    </row>
    <row r="12" spans="1:14">
      <c r="A12">
        <v>11</v>
      </c>
      <c r="B12">
        <f t="shared" ca="1" si="0"/>
        <v>101</v>
      </c>
    </row>
    <row r="13" spans="1:14">
      <c r="A13">
        <v>12</v>
      </c>
      <c r="B13">
        <f t="shared" ca="1" si="0"/>
        <v>122</v>
      </c>
    </row>
    <row r="14" spans="1:14">
      <c r="A14">
        <v>13</v>
      </c>
      <c r="B14">
        <f t="shared" ca="1" si="0"/>
        <v>253</v>
      </c>
    </row>
    <row r="15" spans="1:14">
      <c r="A15">
        <v>14</v>
      </c>
      <c r="B15">
        <f t="shared" ca="1" si="0"/>
        <v>232</v>
      </c>
    </row>
    <row r="16" spans="1:14">
      <c r="A16">
        <v>15</v>
      </c>
      <c r="B16">
        <f t="shared" ca="1" si="0"/>
        <v>217</v>
      </c>
    </row>
    <row r="17" spans="1:2">
      <c r="A17">
        <v>16</v>
      </c>
      <c r="B17">
        <f t="shared" ca="1" si="0"/>
        <v>110</v>
      </c>
    </row>
    <row r="18" spans="1:2">
      <c r="A18">
        <v>17</v>
      </c>
      <c r="B18">
        <f t="shared" ca="1" si="0"/>
        <v>154</v>
      </c>
    </row>
    <row r="19" spans="1:2">
      <c r="A19">
        <v>18</v>
      </c>
      <c r="B19">
        <f t="shared" ca="1" si="0"/>
        <v>168</v>
      </c>
    </row>
    <row r="20" spans="1:2">
      <c r="A20">
        <v>19</v>
      </c>
      <c r="B20">
        <f t="shared" ca="1" si="0"/>
        <v>182</v>
      </c>
    </row>
    <row r="21" spans="1:2">
      <c r="A21">
        <v>20</v>
      </c>
      <c r="B21">
        <f t="shared" ca="1" si="0"/>
        <v>272</v>
      </c>
    </row>
    <row r="22" spans="1:2">
      <c r="A22">
        <v>21</v>
      </c>
      <c r="B22">
        <f t="shared" ca="1" si="0"/>
        <v>243</v>
      </c>
    </row>
    <row r="23" spans="1:2">
      <c r="A23">
        <v>22</v>
      </c>
      <c r="B23">
        <f t="shared" ca="1" si="0"/>
        <v>207</v>
      </c>
    </row>
    <row r="24" spans="1:2">
      <c r="A24">
        <v>23</v>
      </c>
    </row>
    <row r="25" spans="1:2">
      <c r="A25">
        <v>24</v>
      </c>
    </row>
    <row r="26" spans="1:2">
      <c r="A26" s="9">
        <v>25</v>
      </c>
    </row>
    <row r="27" spans="1:2">
      <c r="A27">
        <v>26</v>
      </c>
    </row>
    <row r="28" spans="1:2">
      <c r="A28">
        <v>27</v>
      </c>
    </row>
    <row r="29" spans="1:2">
      <c r="A29">
        <v>28</v>
      </c>
    </row>
    <row r="30" spans="1:2">
      <c r="A30">
        <v>29</v>
      </c>
    </row>
    <row r="31" spans="1:2">
      <c r="A31">
        <v>30</v>
      </c>
    </row>
    <row r="32" spans="1:2">
      <c r="A32">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Sheet2</vt:lpstr>
      <vt:lpstr>diffferencing</vt:lpstr>
      <vt:lpstr>AutoRe_output</vt:lpstr>
      <vt:lpstr>AutoRegressive</vt:lpstr>
      <vt:lpstr>ACF</vt:lpstr>
      <vt:lpstr>PCF</vt:lpstr>
      <vt:lpstr>Sheet1</vt:lpstr>
      <vt:lpstr>Sheet3</vt:lpstr>
    </vt:vector>
  </TitlesOfParts>
  <Company>Nielsen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 Neeraj</dc:creator>
  <cp:lastModifiedBy>Kumar Soni, N.</cp:lastModifiedBy>
  <dcterms:created xsi:type="dcterms:W3CDTF">2017-04-22T17:39:59Z</dcterms:created>
  <dcterms:modified xsi:type="dcterms:W3CDTF">2020-07-15T12:37:48Z</dcterms:modified>
</cp:coreProperties>
</file>