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Data Analytics\Excel\"/>
    </mc:Choice>
  </mc:AlternateContent>
  <xr:revisionPtr revIDLastSave="0" documentId="8_{14E3A939-BC8D-42A1-9F67-177E31509DEE}" xr6:coauthVersionLast="47" xr6:coauthVersionMax="47" xr10:uidLastSave="{00000000-0000-0000-0000-000000000000}"/>
  <bookViews>
    <workbookView xWindow="-98" yWindow="-98" windowWidth="19396" windowHeight="10395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5" i="1" l="1"/>
  <c r="F176" i="1"/>
  <c r="F174" i="1"/>
  <c r="G8" i="1"/>
  <c r="H8" i="1" s="1"/>
  <c r="G9" i="1"/>
  <c r="H9" i="1" s="1"/>
  <c r="G10" i="1"/>
  <c r="H10" i="1" s="1"/>
  <c r="G11" i="1"/>
  <c r="H11" i="1" s="1"/>
  <c r="G12" i="1"/>
  <c r="H12" i="1"/>
  <c r="G13" i="1"/>
  <c r="H13" i="1"/>
  <c r="G14" i="1"/>
  <c r="H14" i="1" s="1"/>
  <c r="G15" i="1"/>
  <c r="H15" i="1" s="1"/>
  <c r="G16" i="1"/>
  <c r="H16" i="1"/>
  <c r="G17" i="1"/>
  <c r="H17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/>
  <c r="G25" i="1"/>
  <c r="H25" i="1"/>
  <c r="G26" i="1"/>
  <c r="H26" i="1" s="1"/>
  <c r="G27" i="1"/>
  <c r="H27" i="1"/>
  <c r="G28" i="1"/>
  <c r="H28" i="1"/>
  <c r="G29" i="1"/>
  <c r="H29" i="1" s="1"/>
  <c r="G30" i="1"/>
  <c r="H30" i="1" s="1"/>
  <c r="G31" i="1"/>
  <c r="H31" i="1"/>
  <c r="G32" i="1"/>
  <c r="H32" i="1"/>
  <c r="G33" i="1"/>
  <c r="H33" i="1"/>
  <c r="G34" i="1"/>
  <c r="H34" i="1" s="1"/>
  <c r="G35" i="1"/>
  <c r="H35" i="1"/>
  <c r="G36" i="1"/>
  <c r="H36" i="1"/>
  <c r="G37" i="1"/>
  <c r="H37" i="1" s="1"/>
  <c r="G38" i="1"/>
  <c r="H38" i="1" s="1"/>
  <c r="G39" i="1"/>
  <c r="H39" i="1"/>
  <c r="G40" i="1"/>
  <c r="H40" i="1"/>
  <c r="G41" i="1"/>
  <c r="H41" i="1"/>
  <c r="G42" i="1"/>
  <c r="H42" i="1" s="1"/>
  <c r="G43" i="1"/>
  <c r="H43" i="1"/>
  <c r="G44" i="1"/>
  <c r="H44" i="1" s="1"/>
  <c r="G45" i="1"/>
  <c r="H45" i="1"/>
  <c r="G46" i="1"/>
  <c r="H46" i="1"/>
  <c r="G47" i="1"/>
  <c r="H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/>
  <c r="G57" i="1"/>
  <c r="H57" i="1"/>
  <c r="G58" i="1"/>
  <c r="H58" i="1"/>
  <c r="G59" i="1"/>
  <c r="H59" i="1" s="1"/>
  <c r="G60" i="1"/>
  <c r="H60" i="1" s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/>
  <c r="G74" i="1"/>
  <c r="H74" i="1"/>
  <c r="G75" i="1"/>
  <c r="H75" i="1"/>
  <c r="G76" i="1"/>
  <c r="H76" i="1" s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/>
  <c r="G91" i="1"/>
  <c r="H91" i="1"/>
  <c r="G92" i="1"/>
  <c r="H92" i="1" s="1"/>
  <c r="G93" i="1"/>
  <c r="H93" i="1"/>
  <c r="G94" i="1"/>
  <c r="H94" i="1"/>
  <c r="G95" i="1"/>
  <c r="H95" i="1"/>
  <c r="G96" i="1"/>
  <c r="H96" i="1"/>
  <c r="G97" i="1"/>
  <c r="H97" i="1" s="1"/>
  <c r="G98" i="1"/>
  <c r="H98" i="1" s="1"/>
  <c r="G99" i="1"/>
  <c r="H99" i="1"/>
  <c r="G100" i="1"/>
  <c r="H100" i="1" s="1"/>
  <c r="G101" i="1"/>
  <c r="H101" i="1"/>
  <c r="G102" i="1"/>
  <c r="H102" i="1"/>
  <c r="G103" i="1"/>
  <c r="H103" i="1"/>
  <c r="G104" i="1"/>
  <c r="H104" i="1"/>
  <c r="G105" i="1"/>
  <c r="H105" i="1" s="1"/>
  <c r="G106" i="1"/>
  <c r="H106" i="1" s="1"/>
  <c r="G107" i="1"/>
  <c r="H107" i="1" s="1"/>
  <c r="G108" i="1"/>
  <c r="H108" i="1" s="1"/>
  <c r="G109" i="1"/>
  <c r="H109" i="1"/>
  <c r="G110" i="1"/>
  <c r="H110" i="1"/>
  <c r="G111" i="1"/>
  <c r="H111" i="1"/>
  <c r="G112" i="1"/>
  <c r="H112" i="1"/>
  <c r="G113" i="1"/>
  <c r="H113" i="1" s="1"/>
  <c r="G114" i="1"/>
  <c r="H114" i="1"/>
  <c r="G115" i="1"/>
  <c r="H115" i="1" s="1"/>
  <c r="G116" i="1"/>
  <c r="H116" i="1" s="1"/>
  <c r="G117" i="1"/>
  <c r="H117" i="1"/>
  <c r="G118" i="1"/>
  <c r="H118" i="1"/>
  <c r="G119" i="1"/>
  <c r="H119" i="1"/>
  <c r="G120" i="1"/>
  <c r="H120" i="1"/>
  <c r="G121" i="1"/>
  <c r="H121" i="1"/>
  <c r="G122" i="1"/>
  <c r="H122" i="1" s="1"/>
  <c r="G123" i="1"/>
  <c r="H123" i="1"/>
  <c r="G124" i="1"/>
  <c r="H124" i="1" s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 s="1"/>
  <c r="G133" i="1"/>
  <c r="H133" i="1" s="1"/>
  <c r="G134" i="1"/>
  <c r="H134" i="1"/>
  <c r="G135" i="1"/>
  <c r="H135" i="1"/>
  <c r="G136" i="1"/>
  <c r="H136" i="1"/>
  <c r="G137" i="1"/>
  <c r="H137" i="1" s="1"/>
  <c r="G138" i="1"/>
  <c r="H138" i="1"/>
  <c r="G139" i="1"/>
  <c r="H139" i="1"/>
  <c r="G140" i="1"/>
  <c r="H140" i="1" s="1"/>
  <c r="G141" i="1"/>
  <c r="H141" i="1"/>
  <c r="G142" i="1"/>
  <c r="H142" i="1" s="1"/>
  <c r="G143" i="1"/>
  <c r="H143" i="1"/>
  <c r="G144" i="1"/>
  <c r="H144" i="1"/>
  <c r="G145" i="1"/>
  <c r="H145" i="1"/>
  <c r="G146" i="1"/>
  <c r="H146" i="1"/>
  <c r="G147" i="1"/>
  <c r="H147" i="1" s="1"/>
  <c r="G148" i="1"/>
  <c r="H148" i="1" s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 s="1"/>
  <c r="G157" i="1"/>
  <c r="H157" i="1" s="1"/>
  <c r="G158" i="1"/>
  <c r="H158" i="1"/>
  <c r="G159" i="1"/>
  <c r="H159" i="1" s="1"/>
  <c r="G160" i="1"/>
  <c r="H160" i="1"/>
  <c r="G161" i="1"/>
  <c r="H161" i="1"/>
  <c r="G162" i="1"/>
  <c r="H162" i="1"/>
  <c r="G163" i="1"/>
  <c r="H163" i="1"/>
  <c r="G164" i="1"/>
  <c r="H164" i="1" s="1"/>
  <c r="G165" i="1"/>
  <c r="H165" i="1"/>
  <c r="G166" i="1"/>
  <c r="H166" i="1"/>
  <c r="G167" i="1"/>
  <c r="H167" i="1"/>
  <c r="G168" i="1"/>
  <c r="H168" i="1"/>
  <c r="G169" i="1"/>
  <c r="H169" i="1" s="1"/>
  <c r="G170" i="1"/>
  <c r="H170" i="1"/>
  <c r="G171" i="1"/>
  <c r="H171" i="1"/>
  <c r="G172" i="1"/>
  <c r="H172" i="1" s="1"/>
  <c r="G3" i="1"/>
  <c r="H3" i="1"/>
  <c r="G4" i="1"/>
  <c r="H4" i="1" s="1"/>
  <c r="G5" i="1"/>
  <c r="H5" i="1" s="1"/>
  <c r="G6" i="1"/>
  <c r="H6" i="1"/>
  <c r="G7" i="1"/>
  <c r="H7" i="1" s="1"/>
  <c r="H2" i="1"/>
  <c r="G2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<sst xmlns="http://schemas.openxmlformats.org/spreadsheetml/2006/main" count="877" uniqueCount="54">
  <si>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</si>
  <si>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</si>
  <si>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</si>
  <si>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</si>
  <si>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</si>
  <si>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</si>
  <si>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</si>
  <si>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</si>
  <si>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</si>
  <si>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</si>
  <si>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</si>
  <si>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</si>
  <si>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</si>
  <si>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</si>
  <si>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</si>
  <si>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</si>
  <si>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</si>
  <si>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</si>
  <si>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</si>
  <si>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</si>
  <si>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</si>
  <si>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</si>
  <si>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</si>
  <si>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</si>
  <si>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</si>
  <si>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</si>
  <si>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</si>
  <si>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</si>
  <si>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</si>
  <si>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</si>
  <si>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</si>
  <si>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</si>
  <si>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</si>
  <si>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</si>
  <si>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</si>
  <si>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</si>
  <si>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than 50$. 20% for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</si>
  <si>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</si>
  <si>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</si>
  <si>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</si>
  <si>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</si>
  <si>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</si>
  <si>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</si>
  <si>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</si>
  <si>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</si>
  <si>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</si>
  <si>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</si>
  <si>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</si>
  <si>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below 50$</t>
  </si>
  <si>
    <t>sum of items above 50$</t>
  </si>
  <si>
    <t>Row Labels</t>
  </si>
  <si>
    <t>Grand Total</t>
  </si>
  <si>
    <t>Sum of Sale Price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</si>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</sst>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[book4-pool(split,sumif,pivot).xlsx]Sheet2!PivotTable5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5F1-ABD1-37F4A82EFE5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2015.1</c:v>
                </c:pt>
                <c:pt idx="1">
                  <c:v>2235.8999999999996</c:v>
                </c:pt>
                <c:pt idx="2">
                  <c:v>1084.0999999999999</c:v>
                </c:pt>
                <c:pt idx="3">
                  <c:v>1021.6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5F1-ABD1-37F4A82EFE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183356</xdr:rowOff>
    </xdr:from>
    <xdr:to>
      <xdr:col>10</xdr:col>
      <xdr:colOff>133350</xdr:colOff>
      <xdr:row>15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6D5B2-378A-6547-AA32-F9F6AF773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aneeth joshi" refreshedDate="44788.816701504627" createdVersion="8" refreshedVersion="8" minRefreshableVersion="3" recordCount="171" xr:uid="{64F27E27-DC18-4D33-9BE9-B370B6A16F0F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 for items than 50$. 20% for more than $50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x v="0"/>
    <n v="58.3"/>
    <n v="98.4"/>
    <n v="40.100000000000009"/>
    <n v="8.0200000000000014"/>
    <x v="0"/>
    <s v="Barns"/>
    <s v="NM"/>
  </r>
  <r>
    <s v="Jan"/>
    <n v="1002"/>
    <n v="2877"/>
    <x v="1"/>
    <n v="11.4"/>
    <n v="16.3"/>
    <n v="4.9000000000000004"/>
    <n v="0.49000000000000005"/>
    <x v="1"/>
    <s v="Barns"/>
    <s v="CA"/>
  </r>
  <r>
    <s v="Jan"/>
    <n v="1003"/>
    <n v="2499"/>
    <x v="2"/>
    <n v="6.2"/>
    <n v="9.1999999999999993"/>
    <n v="2.9999999999999991"/>
    <n v="0.29999999999999993"/>
    <x v="2"/>
    <s v="Barns"/>
    <s v="AZ"/>
  </r>
  <r>
    <s v="Jan"/>
    <n v="1004"/>
    <n v="8722"/>
    <x v="3"/>
    <n v="344"/>
    <n v="502"/>
    <n v="158"/>
    <n v="31.6"/>
    <x v="0"/>
    <s v="Barns"/>
    <s v="AZ"/>
  </r>
  <r>
    <s v="Jan"/>
    <n v="1005"/>
    <n v="1109"/>
    <x v="4"/>
    <n v="3"/>
    <n v="8"/>
    <n v="5"/>
    <n v="0.5"/>
    <x v="2"/>
    <s v="Barns"/>
    <s v="AZ"/>
  </r>
  <r>
    <s v="Jan"/>
    <n v="1006"/>
    <n v="9822"/>
    <x v="0"/>
    <n v="58.3"/>
    <n v="98.4"/>
    <n v="40.100000000000009"/>
    <n v="8.0200000000000014"/>
    <x v="2"/>
    <s v="Barns"/>
    <s v="AZ"/>
  </r>
  <r>
    <s v="Jan"/>
    <n v="1007"/>
    <n v="1109"/>
    <x v="4"/>
    <n v="3"/>
    <n v="8"/>
    <n v="5"/>
    <n v="0.5"/>
    <x v="3"/>
    <s v="Barns"/>
    <s v="NM"/>
  </r>
  <r>
    <s v="Jan"/>
    <n v="1008"/>
    <n v="2877"/>
    <x v="1"/>
    <n v="11.4"/>
    <n v="16.3"/>
    <n v="4.9000000000000004"/>
    <n v="0.49000000000000005"/>
    <x v="2"/>
    <s v="Barns"/>
    <s v="NM"/>
  </r>
  <r>
    <s v="Jan"/>
    <n v="1009"/>
    <n v="1109"/>
    <x v="4"/>
    <n v="3"/>
    <n v="8"/>
    <n v="5"/>
    <n v="0.5"/>
    <x v="2"/>
    <s v="Barns"/>
    <s v="AZ"/>
  </r>
  <r>
    <s v="Jan"/>
    <n v="1010"/>
    <n v="2877"/>
    <x v="1"/>
    <n v="11.4"/>
    <n v="16.3"/>
    <n v="4.9000000000000004"/>
    <n v="0.49000000000000005"/>
    <x v="1"/>
    <s v="Barns"/>
    <s v="CO"/>
  </r>
  <r>
    <s v="Jan"/>
    <n v="1011"/>
    <n v="2877"/>
    <x v="1"/>
    <n v="11.4"/>
    <n v="16.3"/>
    <n v="4.9000000000000004"/>
    <n v="0.49000000000000005"/>
    <x v="1"/>
    <s v="Barns"/>
    <s v="AZ"/>
  </r>
  <r>
    <s v="Jan"/>
    <n v="1012"/>
    <n v="4421"/>
    <x v="5"/>
    <n v="45"/>
    <n v="87"/>
    <n v="42"/>
    <n v="8.4"/>
    <x v="2"/>
    <s v="Barns"/>
    <s v="NM"/>
  </r>
  <r>
    <s v="Jan"/>
    <n v="1013"/>
    <n v="9212"/>
    <x v="6"/>
    <n v="4"/>
    <n v="7"/>
    <n v="3"/>
    <n v="0.30000000000000004"/>
    <x v="3"/>
    <s v="Barns"/>
    <s v="CO"/>
  </r>
  <r>
    <s v="Jan"/>
    <n v="1014"/>
    <n v="8722"/>
    <x v="3"/>
    <n v="344"/>
    <n v="502"/>
    <n v="158"/>
    <n v="31.6"/>
    <x v="0"/>
    <s v="Barns"/>
    <s v="CA"/>
  </r>
  <r>
    <s v="Jan"/>
    <n v="1015"/>
    <n v="2877"/>
    <x v="1"/>
    <n v="11.4"/>
    <n v="16.3"/>
    <n v="4.9000000000000004"/>
    <n v="0.49000000000000005"/>
    <x v="3"/>
    <s v="Barns"/>
    <s v="AZ"/>
  </r>
  <r>
    <s v="Jan"/>
    <n v="1016"/>
    <n v="2499"/>
    <x v="2"/>
    <n v="6.2"/>
    <n v="9.1999999999999993"/>
    <n v="2.9999999999999991"/>
    <n v="0.29999999999999993"/>
    <x v="2"/>
    <s v="Barns"/>
    <s v="CA"/>
  </r>
  <r>
    <s v="Feb"/>
    <n v="1017"/>
    <n v="2242"/>
    <x v="7"/>
    <n v="60"/>
    <n v="124"/>
    <n v="64"/>
    <n v="12.8"/>
    <x v="1"/>
    <s v="Barns"/>
    <s v="NM"/>
  </r>
  <r>
    <s v="Feb"/>
    <n v="1018"/>
    <n v="1109"/>
    <x v="4"/>
    <n v="3"/>
    <n v="8"/>
    <n v="5"/>
    <n v="0.5"/>
    <x v="2"/>
    <s v="Barns"/>
    <s v="CA"/>
  </r>
  <r>
    <s v="Feb"/>
    <n v="1019"/>
    <n v="2499"/>
    <x v="2"/>
    <n v="6.2"/>
    <n v="9.1999999999999993"/>
    <n v="2.9999999999999991"/>
    <n v="0.29999999999999993"/>
    <x v="2"/>
    <s v="Barns"/>
    <s v="CO"/>
  </r>
  <r>
    <s v="Feb"/>
    <n v="1020"/>
    <n v="2499"/>
    <x v="2"/>
    <n v="6.2"/>
    <n v="9.1999999999999993"/>
    <n v="2.9999999999999991"/>
    <n v="0.29999999999999993"/>
    <x v="2"/>
    <s v="Barns"/>
    <s v="NV"/>
  </r>
  <r>
    <s v="Feb"/>
    <n v="1021"/>
    <n v="1109"/>
    <x v="4"/>
    <n v="3"/>
    <n v="8"/>
    <n v="5"/>
    <n v="0.5"/>
    <x v="1"/>
    <s v="Barns"/>
    <s v="CO"/>
  </r>
  <r>
    <s v="Feb"/>
    <n v="1022"/>
    <n v="2877"/>
    <x v="1"/>
    <n v="11.4"/>
    <n v="16.3"/>
    <n v="4.9000000000000004"/>
    <n v="0.49000000000000005"/>
    <x v="2"/>
    <s v="Barns"/>
    <s v="UT"/>
  </r>
  <r>
    <s v="Feb"/>
    <n v="1023"/>
    <n v="1109"/>
    <x v="4"/>
    <n v="3"/>
    <n v="8"/>
    <n v="5"/>
    <n v="0.5"/>
    <x v="3"/>
    <s v="Barns"/>
    <s v="NM"/>
  </r>
  <r>
    <s v="Feb"/>
    <n v="1024"/>
    <n v="9212"/>
    <x v="6"/>
    <n v="4"/>
    <n v="7"/>
    <n v="3"/>
    <n v="0.30000000000000004"/>
    <x v="1"/>
    <s v="Barns"/>
    <s v="UT"/>
  </r>
  <r>
    <s v="Feb"/>
    <n v="1025"/>
    <n v="2877"/>
    <x v="1"/>
    <n v="11.4"/>
    <n v="16.3"/>
    <n v="4.9000000000000004"/>
    <n v="0.49000000000000005"/>
    <x v="3"/>
    <s v="Barns"/>
    <s v="NV"/>
  </r>
  <r>
    <s v="Feb"/>
    <n v="1026"/>
    <n v="6119"/>
    <x v="8"/>
    <n v="9"/>
    <n v="14"/>
    <n v="5"/>
    <n v="0.5"/>
    <x v="3"/>
    <s v="Barns"/>
    <s v="NM"/>
  </r>
  <r>
    <s v="Feb"/>
    <n v="1027"/>
    <n v="6119"/>
    <x v="8"/>
    <n v="9"/>
    <n v="14"/>
    <n v="5"/>
    <n v="0.5"/>
    <x v="0"/>
    <s v="Barns"/>
    <s v="NV"/>
  </r>
  <r>
    <s v="Feb"/>
    <n v="1028"/>
    <n v="8722"/>
    <x v="3"/>
    <n v="344"/>
    <n v="502"/>
    <n v="158"/>
    <n v="31.6"/>
    <x v="0"/>
    <s v="Barns"/>
    <s v="AZ"/>
  </r>
  <r>
    <s v="Feb"/>
    <n v="1029"/>
    <n v="2499"/>
    <x v="2"/>
    <n v="6.2"/>
    <n v="9.1999999999999993"/>
    <n v="2.9999999999999991"/>
    <n v="0.29999999999999993"/>
    <x v="1"/>
    <s v="Barns"/>
    <s v="AZ"/>
  </r>
  <r>
    <s v="Feb"/>
    <n v="1030"/>
    <n v="4421"/>
    <x v="5"/>
    <n v="45"/>
    <n v="87"/>
    <n v="42"/>
    <n v="8.4"/>
    <x v="1"/>
    <s v="Barns"/>
    <s v="NV"/>
  </r>
  <r>
    <s v="Feb"/>
    <n v="1031"/>
    <n v="1109"/>
    <x v="4"/>
    <n v="3"/>
    <n v="8"/>
    <n v="5"/>
    <n v="0.5"/>
    <x v="1"/>
    <s v="Barns"/>
    <s v="CA"/>
  </r>
  <r>
    <s v="Feb"/>
    <n v="1032"/>
    <n v="2877"/>
    <x v="1"/>
    <n v="11.4"/>
    <n v="16.3"/>
    <n v="4.9000000000000004"/>
    <n v="0.49000000000000005"/>
    <x v="0"/>
    <s v="Barns"/>
    <s v="AZ"/>
  </r>
  <r>
    <s v="Feb"/>
    <n v="1033"/>
    <n v="9822"/>
    <x v="0"/>
    <n v="58.3"/>
    <n v="98.4"/>
    <n v="40.100000000000009"/>
    <n v="8.0200000000000014"/>
    <x v="1"/>
    <s v="Barns"/>
    <s v="CA"/>
  </r>
  <r>
    <s v="Feb"/>
    <n v="1034"/>
    <n v="2877"/>
    <x v="1"/>
    <n v="11.4"/>
    <n v="16.3"/>
    <n v="4.9000000000000004"/>
    <n v="0.49000000000000005"/>
    <x v="1"/>
    <s v="Hernandez"/>
    <s v="CO"/>
  </r>
  <r>
    <s v="Mar"/>
    <n v="1035"/>
    <n v="2499"/>
    <x v="2"/>
    <n v="6.2"/>
    <n v="9.1999999999999993"/>
    <n v="2.9999999999999991"/>
    <n v="0.29999999999999993"/>
    <x v="3"/>
    <s v="Hernandez"/>
    <s v="CA"/>
  </r>
  <r>
    <s v="Mar"/>
    <n v="1036"/>
    <n v="2499"/>
    <x v="2"/>
    <n v="6.2"/>
    <n v="9.1999999999999993"/>
    <n v="2.9999999999999991"/>
    <n v="0.29999999999999993"/>
    <x v="1"/>
    <s v="Hernandez"/>
    <s v="NV"/>
  </r>
  <r>
    <s v="Mar"/>
    <n v="1037"/>
    <n v="6622"/>
    <x v="9"/>
    <n v="42"/>
    <n v="77"/>
    <n v="35"/>
    <n v="7"/>
    <x v="1"/>
    <s v="Hernandez"/>
    <s v="NV"/>
  </r>
  <r>
    <s v="Mar"/>
    <n v="1038"/>
    <n v="2499"/>
    <x v="2"/>
    <n v="6.2"/>
    <n v="9.1999999999999993"/>
    <n v="2.9999999999999991"/>
    <n v="0.29999999999999993"/>
    <x v="1"/>
    <s v="Hernandez"/>
    <s v="NV"/>
  </r>
  <r>
    <s v="Mar"/>
    <n v="1039"/>
    <n v="2877"/>
    <x v="1"/>
    <n v="11.4"/>
    <n v="16.3"/>
    <n v="4.9000000000000004"/>
    <n v="0.49000000000000005"/>
    <x v="1"/>
    <s v="Hernandez"/>
    <s v="CA"/>
  </r>
  <r>
    <s v="Mar"/>
    <n v="1040"/>
    <n v="1109"/>
    <x v="4"/>
    <n v="3"/>
    <n v="8"/>
    <n v="5"/>
    <n v="0.5"/>
    <x v="1"/>
    <s v="Hernandez"/>
    <s v="AZ"/>
  </r>
  <r>
    <s v="Mar"/>
    <n v="1041"/>
    <n v="2499"/>
    <x v="2"/>
    <n v="6.2"/>
    <n v="9.1999999999999993"/>
    <n v="2.9999999999999991"/>
    <n v="0.29999999999999993"/>
    <x v="0"/>
    <s v="Hernandez"/>
    <s v="NM"/>
  </r>
  <r>
    <s v="Mar"/>
    <n v="1042"/>
    <n v="8722"/>
    <x v="3"/>
    <n v="344"/>
    <n v="502"/>
    <n v="158"/>
    <n v="31.6"/>
    <x v="2"/>
    <s v="Hernandez"/>
    <s v="NM"/>
  </r>
  <r>
    <s v="Mar"/>
    <n v="1043"/>
    <n v="2242"/>
    <x v="7"/>
    <n v="60"/>
    <n v="124"/>
    <n v="64"/>
    <n v="12.8"/>
    <x v="2"/>
    <s v="Hernandez"/>
    <s v="CA"/>
  </r>
  <r>
    <s v="Mar"/>
    <n v="1044"/>
    <n v="2877"/>
    <x v="1"/>
    <n v="11.4"/>
    <n v="16.3"/>
    <n v="4.9000000000000004"/>
    <n v="0.49000000000000005"/>
    <x v="2"/>
    <s v="Hernandez"/>
    <s v="CA"/>
  </r>
  <r>
    <s v="Mar"/>
    <n v="1045"/>
    <n v="8722"/>
    <x v="3"/>
    <n v="344"/>
    <n v="502"/>
    <n v="158"/>
    <n v="31.6"/>
    <x v="3"/>
    <s v="Hernandez"/>
    <s v="AZ"/>
  </r>
  <r>
    <s v="Mar"/>
    <n v="1046"/>
    <n v="6119"/>
    <x v="8"/>
    <n v="9"/>
    <n v="14"/>
    <n v="5"/>
    <n v="0.5"/>
    <x v="1"/>
    <s v="Hernandez"/>
    <s v="UT"/>
  </r>
  <r>
    <s v="Mar"/>
    <n v="1047"/>
    <n v="6622"/>
    <x v="9"/>
    <n v="42"/>
    <n v="77"/>
    <n v="35"/>
    <n v="7"/>
    <x v="3"/>
    <s v="Hernandez"/>
    <s v="AZ"/>
  </r>
  <r>
    <s v="Mar"/>
    <n v="1048"/>
    <n v="8722"/>
    <x v="3"/>
    <n v="344"/>
    <n v="502"/>
    <n v="158"/>
    <n v="31.6"/>
    <x v="0"/>
    <s v="Hernandez"/>
    <s v="AZ"/>
  </r>
  <r>
    <s v="April"/>
    <n v="1049"/>
    <n v="2499"/>
    <x v="2"/>
    <n v="6.2"/>
    <n v="9.1999999999999993"/>
    <n v="2.9999999999999991"/>
    <n v="0.29999999999999993"/>
    <x v="0"/>
    <s v="Hernandez"/>
    <s v="CO"/>
  </r>
  <r>
    <s v="April"/>
    <n v="1050"/>
    <n v="2877"/>
    <x v="1"/>
    <n v="11.4"/>
    <n v="16.3"/>
    <n v="4.9000000000000004"/>
    <n v="0.49000000000000005"/>
    <x v="0"/>
    <s v="Hernandez"/>
    <s v="AZ"/>
  </r>
  <r>
    <s v="April"/>
    <n v="1051"/>
    <n v="6119"/>
    <x v="8"/>
    <n v="9"/>
    <n v="14"/>
    <n v="5"/>
    <n v="0.5"/>
    <x v="2"/>
    <s v="Hernandez"/>
    <s v="UT"/>
  </r>
  <r>
    <s v="April"/>
    <n v="1052"/>
    <n v="6622"/>
    <x v="9"/>
    <n v="42"/>
    <n v="77"/>
    <n v="35"/>
    <n v="7"/>
    <x v="2"/>
    <s v="Hernandez"/>
    <s v="AZ"/>
  </r>
  <r>
    <s v="April"/>
    <n v="1053"/>
    <n v="2242"/>
    <x v="7"/>
    <n v="60"/>
    <n v="124"/>
    <n v="64"/>
    <n v="12.8"/>
    <x v="0"/>
    <s v="Hernandez"/>
    <s v="CA"/>
  </r>
  <r>
    <s v="April"/>
    <n v="1054"/>
    <n v="4421"/>
    <x v="5"/>
    <n v="45"/>
    <n v="87"/>
    <n v="42"/>
    <n v="8.4"/>
    <x v="2"/>
    <s v="Hernandez"/>
    <s v="NV"/>
  </r>
  <r>
    <s v="April"/>
    <n v="1055"/>
    <n v="6119"/>
    <x v="8"/>
    <n v="9"/>
    <n v="14"/>
    <n v="5"/>
    <n v="0.5"/>
    <x v="1"/>
    <s v="Hernandez"/>
    <s v="NV"/>
  </r>
  <r>
    <s v="April"/>
    <n v="1056"/>
    <n v="1109"/>
    <x v="4"/>
    <n v="3"/>
    <n v="8"/>
    <n v="5"/>
    <n v="0.5"/>
    <x v="2"/>
    <s v="Hernandez"/>
    <s v="CA"/>
  </r>
  <r>
    <s v="April"/>
    <n v="1057"/>
    <n v="2499"/>
    <x v="2"/>
    <n v="6.2"/>
    <n v="9.1999999999999993"/>
    <n v="2.9999999999999991"/>
    <n v="0.29999999999999993"/>
    <x v="1"/>
    <s v="Hernandez"/>
    <s v="CA"/>
  </r>
  <r>
    <s v="April"/>
    <n v="1058"/>
    <n v="6119"/>
    <x v="8"/>
    <n v="9"/>
    <n v="14"/>
    <n v="5"/>
    <n v="0.5"/>
    <x v="3"/>
    <s v="Hernandez"/>
    <s v="AZ"/>
  </r>
  <r>
    <s v="April"/>
    <n v="1059"/>
    <n v="2242"/>
    <x v="7"/>
    <n v="60"/>
    <n v="124"/>
    <n v="64"/>
    <n v="12.8"/>
    <x v="2"/>
    <s v="Hernandez"/>
    <s v="AZ"/>
  </r>
  <r>
    <s v="April"/>
    <n v="1060"/>
    <n v="6119"/>
    <x v="8"/>
    <n v="9"/>
    <n v="14"/>
    <n v="5"/>
    <n v="0.5"/>
    <x v="2"/>
    <s v="Hernandez"/>
    <s v="NV"/>
  </r>
  <r>
    <s v="May"/>
    <n v="1061"/>
    <n v="1109"/>
    <x v="4"/>
    <n v="3"/>
    <n v="8"/>
    <n v="5"/>
    <n v="0.5"/>
    <x v="2"/>
    <s v="Hernandez"/>
    <s v="NV"/>
  </r>
  <r>
    <s v="May"/>
    <n v="1062"/>
    <n v="2499"/>
    <x v="2"/>
    <n v="6.2"/>
    <n v="9.1999999999999993"/>
    <n v="2.9999999999999991"/>
    <n v="0.29999999999999993"/>
    <x v="0"/>
    <s v="Hernandez"/>
    <s v="AZ"/>
  </r>
  <r>
    <s v="May"/>
    <n v="1063"/>
    <n v="1109"/>
    <x v="4"/>
    <n v="3"/>
    <n v="8"/>
    <n v="5"/>
    <n v="0.5"/>
    <x v="2"/>
    <s v="Hernandez"/>
    <s v="CA"/>
  </r>
  <r>
    <s v="May"/>
    <n v="1064"/>
    <n v="2499"/>
    <x v="2"/>
    <n v="6.2"/>
    <n v="9.1999999999999993"/>
    <n v="2.9999999999999991"/>
    <n v="0.29999999999999993"/>
    <x v="3"/>
    <s v="Hernandez"/>
    <s v="AZ"/>
  </r>
  <r>
    <s v="May"/>
    <n v="1065"/>
    <n v="2499"/>
    <x v="2"/>
    <n v="6.2"/>
    <n v="9.1999999999999993"/>
    <n v="2.9999999999999991"/>
    <n v="0.29999999999999993"/>
    <x v="2"/>
    <s v="Hernandez"/>
    <s v="NM"/>
  </r>
  <r>
    <s v="May"/>
    <n v="1066"/>
    <n v="2877"/>
    <x v="1"/>
    <n v="11.4"/>
    <n v="16.3"/>
    <n v="4.9000000000000004"/>
    <n v="0.49000000000000005"/>
    <x v="2"/>
    <s v="Hernandez"/>
    <s v="NV"/>
  </r>
  <r>
    <s v="May"/>
    <n v="1067"/>
    <n v="2877"/>
    <x v="1"/>
    <n v="11.4"/>
    <n v="16.3"/>
    <n v="4.9000000000000004"/>
    <n v="0.49000000000000005"/>
    <x v="2"/>
    <s v="Hernandez"/>
    <s v="UT"/>
  </r>
  <r>
    <s v="May"/>
    <n v="1068"/>
    <n v="6119"/>
    <x v="8"/>
    <n v="9"/>
    <n v="14"/>
    <n v="5"/>
    <n v="0.5"/>
    <x v="1"/>
    <s v="Hernandez"/>
    <s v="CA"/>
  </r>
  <r>
    <s v="May"/>
    <n v="1069"/>
    <n v="1109"/>
    <x v="4"/>
    <n v="3"/>
    <n v="8"/>
    <n v="5"/>
    <n v="0.5"/>
    <x v="2"/>
    <s v="Hernandez"/>
    <s v="AZ"/>
  </r>
  <r>
    <s v="May"/>
    <n v="1070"/>
    <n v="2499"/>
    <x v="2"/>
    <n v="6.2"/>
    <n v="9.1999999999999993"/>
    <n v="2.9999999999999991"/>
    <n v="0.29999999999999993"/>
    <x v="3"/>
    <s v="Hernandez"/>
    <s v="AZ"/>
  </r>
  <r>
    <s v="May"/>
    <n v="1071"/>
    <n v="1109"/>
    <x v="4"/>
    <n v="3"/>
    <n v="8"/>
    <n v="5"/>
    <n v="0.5"/>
    <x v="0"/>
    <s v="Hernandez"/>
    <s v="AZ"/>
  </r>
  <r>
    <s v="May"/>
    <n v="1072"/>
    <n v="1109"/>
    <x v="4"/>
    <n v="3"/>
    <n v="8"/>
    <n v="5"/>
    <n v="0.5"/>
    <x v="2"/>
    <s v="Hernandez"/>
    <s v="NV"/>
  </r>
  <r>
    <s v="May"/>
    <n v="1073"/>
    <n v="6622"/>
    <x v="9"/>
    <n v="42"/>
    <n v="77"/>
    <n v="35"/>
    <n v="7"/>
    <x v="2"/>
    <s v="Hernandez"/>
    <s v="CA"/>
  </r>
  <r>
    <s v="May"/>
    <n v="1074"/>
    <n v="2877"/>
    <x v="1"/>
    <n v="11.4"/>
    <n v="16.3"/>
    <n v="4.9000000000000004"/>
    <n v="0.49000000000000005"/>
    <x v="2"/>
    <s v="Hernandez"/>
    <s v="AZ"/>
  </r>
  <r>
    <s v="May"/>
    <n v="1075"/>
    <n v="1109"/>
    <x v="4"/>
    <n v="3"/>
    <n v="8"/>
    <n v="5"/>
    <n v="0.5"/>
    <x v="3"/>
    <s v="Johnson"/>
    <s v="CA"/>
  </r>
  <r>
    <s v="May"/>
    <n v="1076"/>
    <n v="1109"/>
    <x v="4"/>
    <n v="3"/>
    <n v="8"/>
    <n v="5"/>
    <n v="0.5"/>
    <x v="1"/>
    <s v="Johnson"/>
    <s v="AZ"/>
  </r>
  <r>
    <s v="May"/>
    <n v="1077"/>
    <n v="9822"/>
    <x v="0"/>
    <n v="58.3"/>
    <n v="98.4"/>
    <n v="40.100000000000009"/>
    <n v="8.0200000000000014"/>
    <x v="3"/>
    <s v="Johnson"/>
    <s v="AZ"/>
  </r>
  <r>
    <s v="May"/>
    <n v="1078"/>
    <n v="2877"/>
    <x v="1"/>
    <n v="11.4"/>
    <n v="16.3"/>
    <n v="4.9000000000000004"/>
    <n v="0.49000000000000005"/>
    <x v="1"/>
    <s v="Johnson"/>
    <s v="NV"/>
  </r>
  <r>
    <s v="June"/>
    <n v="1079"/>
    <n v="2877"/>
    <x v="1"/>
    <n v="11.4"/>
    <n v="16.3"/>
    <n v="4.9000000000000004"/>
    <n v="0.49000000000000005"/>
    <x v="1"/>
    <s v="Johnson"/>
    <s v="NM"/>
  </r>
  <r>
    <s v="June"/>
    <n v="1080"/>
    <n v="4421"/>
    <x v="5"/>
    <n v="45"/>
    <n v="87"/>
    <n v="42"/>
    <n v="8.4"/>
    <x v="2"/>
    <s v="Johnson"/>
    <s v="CA"/>
  </r>
  <r>
    <s v="June"/>
    <n v="1081"/>
    <n v="6119"/>
    <x v="8"/>
    <n v="9"/>
    <n v="14"/>
    <n v="5"/>
    <n v="0.5"/>
    <x v="2"/>
    <s v="Johnson"/>
    <s v="UT"/>
  </r>
  <r>
    <s v="June"/>
    <n v="1082"/>
    <n v="1109"/>
    <x v="4"/>
    <n v="3"/>
    <n v="8"/>
    <n v="5"/>
    <n v="0.5"/>
    <x v="0"/>
    <s v="Johnson"/>
    <s v="CA"/>
  </r>
  <r>
    <s v="June"/>
    <n v="1083"/>
    <n v="1109"/>
    <x v="4"/>
    <n v="3"/>
    <n v="8"/>
    <n v="5"/>
    <n v="0.5"/>
    <x v="0"/>
    <s v="Johnson"/>
    <s v="NV"/>
  </r>
  <r>
    <s v="June"/>
    <n v="1084"/>
    <n v="6119"/>
    <x v="8"/>
    <n v="9"/>
    <n v="14"/>
    <n v="5"/>
    <n v="0.5"/>
    <x v="0"/>
    <s v="Johnson"/>
    <s v="AZ"/>
  </r>
  <r>
    <s v="June"/>
    <n v="1085"/>
    <n v="9822"/>
    <x v="0"/>
    <n v="58.3"/>
    <n v="98.4"/>
    <n v="40.100000000000009"/>
    <n v="8.0200000000000014"/>
    <x v="2"/>
    <s v="Johnson"/>
    <s v="NV"/>
  </r>
  <r>
    <s v="June"/>
    <n v="1086"/>
    <n v="1109"/>
    <x v="4"/>
    <n v="3"/>
    <n v="8"/>
    <n v="5"/>
    <n v="0.5"/>
    <x v="3"/>
    <s v="Johnson"/>
    <s v="AZ"/>
  </r>
  <r>
    <s v="June"/>
    <n v="1087"/>
    <n v="2499"/>
    <x v="2"/>
    <n v="6.2"/>
    <n v="9.1999999999999993"/>
    <n v="2.9999999999999991"/>
    <n v="0.29999999999999993"/>
    <x v="0"/>
    <s v="Johnson"/>
    <s v="CA"/>
  </r>
  <r>
    <s v="June"/>
    <n v="1088"/>
    <n v="2499"/>
    <x v="2"/>
    <n v="6.2"/>
    <n v="9.1999999999999993"/>
    <n v="2.9999999999999991"/>
    <n v="0.29999999999999993"/>
    <x v="0"/>
    <s v="Johnson"/>
    <s v="NM"/>
  </r>
  <r>
    <s v="June"/>
    <n v="1089"/>
    <n v="6119"/>
    <x v="8"/>
    <n v="9"/>
    <n v="14"/>
    <n v="5"/>
    <n v="0.5"/>
    <x v="2"/>
    <s v="Johnson"/>
    <s v="NV"/>
  </r>
  <r>
    <s v="June"/>
    <n v="1090"/>
    <n v="2877"/>
    <x v="1"/>
    <n v="11.4"/>
    <n v="16.3"/>
    <n v="4.9000000000000004"/>
    <n v="0.49000000000000005"/>
    <x v="0"/>
    <s v="Johnson"/>
    <s v="CA"/>
  </r>
  <r>
    <s v="June"/>
    <n v="1091"/>
    <n v="2877"/>
    <x v="1"/>
    <n v="11.4"/>
    <n v="16.3"/>
    <n v="4.9000000000000004"/>
    <n v="0.49000000000000005"/>
    <x v="3"/>
    <s v="Johnson"/>
    <s v="NV"/>
  </r>
  <r>
    <s v="June"/>
    <n v="1092"/>
    <n v="2877"/>
    <x v="1"/>
    <n v="11.4"/>
    <n v="16.3"/>
    <n v="4.9000000000000004"/>
    <n v="0.49000000000000005"/>
    <x v="2"/>
    <s v="Johnson"/>
    <s v="CA"/>
  </r>
  <r>
    <s v="June"/>
    <n v="1093"/>
    <n v="6119"/>
    <x v="8"/>
    <n v="9"/>
    <n v="14"/>
    <n v="5"/>
    <n v="0.5"/>
    <x v="1"/>
    <s v="Johnson"/>
    <s v="AZ"/>
  </r>
  <r>
    <s v="June"/>
    <n v="1094"/>
    <n v="6119"/>
    <x v="8"/>
    <n v="9"/>
    <n v="14"/>
    <n v="5"/>
    <n v="0.5"/>
    <x v="2"/>
    <s v="Johnson"/>
    <s v="CA"/>
  </r>
  <r>
    <s v="June"/>
    <n v="1095"/>
    <n v="2499"/>
    <x v="2"/>
    <n v="6.2"/>
    <n v="9.1999999999999993"/>
    <n v="2.9999999999999991"/>
    <n v="0.29999999999999993"/>
    <x v="3"/>
    <s v="Johnson"/>
    <s v="AZ"/>
  </r>
  <r>
    <s v="June"/>
    <n v="1096"/>
    <n v="6119"/>
    <x v="8"/>
    <n v="9"/>
    <n v="14"/>
    <n v="5"/>
    <n v="0.5"/>
    <x v="2"/>
    <s v="Johnson"/>
    <s v="AZ"/>
  </r>
  <r>
    <s v="June"/>
    <n v="1097"/>
    <n v="9212"/>
    <x v="6"/>
    <n v="4"/>
    <n v="7"/>
    <n v="3"/>
    <n v="0.30000000000000004"/>
    <x v="3"/>
    <s v="Johnson"/>
    <s v="NV"/>
  </r>
  <r>
    <s v="June"/>
    <n v="1098"/>
    <n v="2877"/>
    <x v="1"/>
    <n v="11.4"/>
    <n v="16.3"/>
    <n v="4.9000000000000004"/>
    <n v="0.49000000000000005"/>
    <x v="1"/>
    <s v="Johnson"/>
    <s v="NM"/>
  </r>
  <r>
    <s v="July"/>
    <n v="1099"/>
    <n v="2877"/>
    <x v="1"/>
    <n v="11.4"/>
    <n v="16.3"/>
    <n v="4.9000000000000004"/>
    <n v="0.49000000000000005"/>
    <x v="2"/>
    <s v="Johnson"/>
    <s v="CA"/>
  </r>
  <r>
    <s v="July"/>
    <n v="1100"/>
    <n v="6119"/>
    <x v="8"/>
    <n v="9"/>
    <n v="14"/>
    <n v="5"/>
    <n v="0.5"/>
    <x v="0"/>
    <s v="Johnson"/>
    <s v="UT"/>
  </r>
  <r>
    <s v="July"/>
    <n v="1101"/>
    <n v="2499"/>
    <x v="2"/>
    <n v="6.2"/>
    <n v="9.1999999999999993"/>
    <n v="2.9999999999999991"/>
    <n v="0.29999999999999993"/>
    <x v="2"/>
    <s v="Johnson"/>
    <s v="CA"/>
  </r>
  <r>
    <s v="July"/>
    <n v="1102"/>
    <n v="2242"/>
    <x v="7"/>
    <n v="60"/>
    <n v="124"/>
    <n v="64"/>
    <n v="12.8"/>
    <x v="1"/>
    <s v="Johnson"/>
    <s v="NV"/>
  </r>
  <r>
    <s v="July"/>
    <n v="1103"/>
    <n v="2877"/>
    <x v="1"/>
    <n v="11.4"/>
    <n v="16.3"/>
    <n v="4.9000000000000004"/>
    <n v="0.49000000000000005"/>
    <x v="1"/>
    <s v="Johnson"/>
    <s v="AZ"/>
  </r>
  <r>
    <s v="July"/>
    <n v="1104"/>
    <n v="2877"/>
    <x v="1"/>
    <n v="11.4"/>
    <n v="16.3"/>
    <n v="4.9000000000000004"/>
    <n v="0.49000000000000005"/>
    <x v="2"/>
    <s v="Johnson"/>
    <s v="NV"/>
  </r>
  <r>
    <s v="July"/>
    <n v="1105"/>
    <n v="2499"/>
    <x v="2"/>
    <n v="6.2"/>
    <n v="9.1999999999999993"/>
    <n v="2.9999999999999991"/>
    <n v="0.29999999999999993"/>
    <x v="1"/>
    <s v="Johnson"/>
    <s v="AZ"/>
  </r>
  <r>
    <s v="July"/>
    <n v="1106"/>
    <n v="9822"/>
    <x v="0"/>
    <n v="58.3"/>
    <n v="98.4"/>
    <n v="40.100000000000009"/>
    <n v="8.0200000000000014"/>
    <x v="1"/>
    <s v="Smith"/>
    <s v="CA"/>
  </r>
  <r>
    <s v="July"/>
    <n v="1107"/>
    <n v="1109"/>
    <x v="4"/>
    <n v="3"/>
    <n v="8"/>
    <n v="5"/>
    <n v="0.5"/>
    <x v="3"/>
    <s v="Smith"/>
    <s v="NM"/>
  </r>
  <r>
    <s v="July"/>
    <n v="1108"/>
    <n v="9822"/>
    <x v="0"/>
    <n v="58.3"/>
    <n v="98.4"/>
    <n v="40.100000000000009"/>
    <n v="8.0200000000000014"/>
    <x v="2"/>
    <s v="Smith"/>
    <s v="NV"/>
  </r>
  <r>
    <s v="July"/>
    <n v="1109"/>
    <n v="8722"/>
    <x v="3"/>
    <n v="344"/>
    <n v="502"/>
    <n v="158"/>
    <n v="31.6"/>
    <x v="1"/>
    <s v="Smith"/>
    <s v="CA"/>
  </r>
  <r>
    <s v="July"/>
    <n v="1110"/>
    <n v="8722"/>
    <x v="3"/>
    <n v="344"/>
    <n v="502"/>
    <n v="158"/>
    <n v="31.6"/>
    <x v="3"/>
    <s v="Smith"/>
    <s v="NV"/>
  </r>
  <r>
    <s v="July"/>
    <n v="1111"/>
    <n v="6622"/>
    <x v="9"/>
    <n v="42"/>
    <n v="77"/>
    <n v="35"/>
    <n v="7"/>
    <x v="3"/>
    <s v="Smith"/>
    <s v="CA"/>
  </r>
  <r>
    <s v="July"/>
    <n v="1112"/>
    <n v="6622"/>
    <x v="9"/>
    <n v="42"/>
    <n v="77"/>
    <n v="35"/>
    <n v="7"/>
    <x v="2"/>
    <s v="Smith"/>
    <s v="AZ"/>
  </r>
  <r>
    <s v="July"/>
    <n v="1113"/>
    <n v="9822"/>
    <x v="0"/>
    <n v="58.3"/>
    <n v="98.4"/>
    <n v="40.100000000000009"/>
    <n v="8.0200000000000014"/>
    <x v="0"/>
    <s v="Smith"/>
    <s v="CA"/>
  </r>
  <r>
    <s v="July"/>
    <n v="1114"/>
    <n v="2242"/>
    <x v="7"/>
    <n v="60"/>
    <n v="124"/>
    <n v="64"/>
    <n v="12.8"/>
    <x v="1"/>
    <s v="Smith"/>
    <s v="AZ"/>
  </r>
  <r>
    <s v="July"/>
    <n v="1115"/>
    <n v="8722"/>
    <x v="3"/>
    <n v="344"/>
    <n v="502"/>
    <n v="158"/>
    <n v="31.6"/>
    <x v="0"/>
    <s v="Smith"/>
    <s v="AZ"/>
  </r>
  <r>
    <s v="July"/>
    <n v="1116"/>
    <n v="6622"/>
    <x v="9"/>
    <n v="42"/>
    <n v="77"/>
    <n v="35"/>
    <n v="7"/>
    <x v="2"/>
    <s v="Smith"/>
    <s v="NV"/>
  </r>
  <r>
    <s v="July"/>
    <n v="1117"/>
    <n v="8722"/>
    <x v="3"/>
    <n v="344"/>
    <n v="502"/>
    <n v="158"/>
    <n v="31.6"/>
    <x v="3"/>
    <s v="Smith"/>
    <s v="NM"/>
  </r>
  <r>
    <s v="July"/>
    <n v="1118"/>
    <n v="9822"/>
    <x v="0"/>
    <n v="58.3"/>
    <n v="98.4"/>
    <n v="40.100000000000009"/>
    <n v="8.0200000000000014"/>
    <x v="1"/>
    <s v="Smith"/>
    <s v="CA"/>
  </r>
  <r>
    <s v="July"/>
    <n v="1119"/>
    <n v="2242"/>
    <x v="7"/>
    <n v="60"/>
    <n v="124"/>
    <n v="64"/>
    <n v="12.8"/>
    <x v="0"/>
    <s v="Smith"/>
    <s v="UT"/>
  </r>
  <r>
    <s v="July"/>
    <n v="1120"/>
    <n v="2242"/>
    <x v="7"/>
    <n v="60"/>
    <n v="124"/>
    <n v="64"/>
    <n v="12.8"/>
    <x v="2"/>
    <s v="Smith"/>
    <s v="CA"/>
  </r>
  <r>
    <s v="July"/>
    <n v="1121"/>
    <n v="4421"/>
    <x v="5"/>
    <n v="45"/>
    <n v="87"/>
    <n v="42"/>
    <n v="8.4"/>
    <x v="2"/>
    <s v="Smith"/>
    <s v="NV"/>
  </r>
  <r>
    <s v="July"/>
    <n v="1122"/>
    <n v="8722"/>
    <x v="3"/>
    <n v="344"/>
    <n v="502"/>
    <n v="158"/>
    <n v="31.6"/>
    <x v="2"/>
    <s v="Smith"/>
    <s v="AZ"/>
  </r>
  <r>
    <s v="July"/>
    <n v="1123"/>
    <n v="9822"/>
    <x v="0"/>
    <n v="58.3"/>
    <n v="98.4"/>
    <n v="40.100000000000009"/>
    <n v="8.0200000000000014"/>
    <x v="2"/>
    <s v="Smith"/>
    <s v="NV"/>
  </r>
  <r>
    <s v="July"/>
    <n v="1124"/>
    <n v="4421"/>
    <x v="5"/>
    <n v="45"/>
    <n v="87"/>
    <n v="42"/>
    <n v="8.4"/>
    <x v="2"/>
    <s v="Smith"/>
    <s v="AZ"/>
  </r>
  <r>
    <s v="Aug"/>
    <n v="1125"/>
    <n v="2242"/>
    <x v="7"/>
    <n v="60"/>
    <n v="124"/>
    <n v="64"/>
    <n v="12.8"/>
    <x v="2"/>
    <s v="Smith"/>
    <s v="CA"/>
  </r>
  <r>
    <s v="Aug"/>
    <n v="1126"/>
    <n v="9212"/>
    <x v="6"/>
    <n v="4"/>
    <n v="7"/>
    <n v="3"/>
    <n v="0.30000000000000004"/>
    <x v="2"/>
    <s v="Smith"/>
    <s v="NM"/>
  </r>
  <r>
    <s v="Aug"/>
    <n v="1127"/>
    <n v="8722"/>
    <x v="3"/>
    <n v="344"/>
    <n v="502"/>
    <n v="158"/>
    <n v="31.6"/>
    <x v="0"/>
    <s v="Smith"/>
    <s v="NV"/>
  </r>
  <r>
    <s v="Aug"/>
    <n v="1128"/>
    <n v="6622"/>
    <x v="9"/>
    <n v="42"/>
    <n v="77"/>
    <n v="35"/>
    <n v="7"/>
    <x v="1"/>
    <s v="Smith"/>
    <s v="CA"/>
  </r>
  <r>
    <s v="Aug"/>
    <n v="1129"/>
    <n v="9822"/>
    <x v="0"/>
    <n v="58.3"/>
    <n v="98.4"/>
    <n v="40.100000000000009"/>
    <n v="8.0200000000000014"/>
    <x v="3"/>
    <s v="Smith"/>
    <s v="NV"/>
  </r>
  <r>
    <s v="Aug"/>
    <n v="1130"/>
    <n v="4421"/>
    <x v="5"/>
    <n v="45"/>
    <n v="87"/>
    <n v="42"/>
    <n v="8.4"/>
    <x v="3"/>
    <s v="Smith"/>
    <s v="CA"/>
  </r>
  <r>
    <s v="Aug"/>
    <n v="1131"/>
    <n v="9212"/>
    <x v="6"/>
    <n v="4"/>
    <n v="7"/>
    <n v="3"/>
    <n v="0.30000000000000004"/>
    <x v="3"/>
    <s v="Smith"/>
    <s v="AZ"/>
  </r>
  <r>
    <s v="Aug"/>
    <n v="1132"/>
    <n v="9212"/>
    <x v="6"/>
    <n v="4"/>
    <n v="7"/>
    <n v="3"/>
    <n v="0.30000000000000004"/>
    <x v="3"/>
    <s v="Smith"/>
    <s v="CA"/>
  </r>
  <r>
    <s v="Aug"/>
    <n v="1133"/>
    <n v="9822"/>
    <x v="0"/>
    <n v="58.3"/>
    <n v="98.4"/>
    <n v="40.100000000000009"/>
    <n v="8.0200000000000014"/>
    <x v="0"/>
    <s v="Smith"/>
    <s v="AZ"/>
  </r>
  <r>
    <s v="Aug"/>
    <n v="1134"/>
    <n v="9822"/>
    <x v="0"/>
    <n v="58.3"/>
    <n v="98.4"/>
    <n v="40.100000000000009"/>
    <n v="8.0200000000000014"/>
    <x v="2"/>
    <s v="Smith"/>
    <s v="AZ"/>
  </r>
  <r>
    <s v="Aug"/>
    <n v="1135"/>
    <n v="8722"/>
    <x v="3"/>
    <n v="344"/>
    <n v="502"/>
    <n v="158"/>
    <n v="31.6"/>
    <x v="0"/>
    <s v="Smith"/>
    <s v="NV"/>
  </r>
  <r>
    <s v="Aug"/>
    <n v="1136"/>
    <n v="2242"/>
    <x v="7"/>
    <n v="60"/>
    <n v="124"/>
    <n v="64"/>
    <n v="12.8"/>
    <x v="2"/>
    <s v="Smith"/>
    <s v="NM"/>
  </r>
  <r>
    <s v="Aug"/>
    <n v="1137"/>
    <n v="9822"/>
    <x v="0"/>
    <n v="58.3"/>
    <n v="98.4"/>
    <n v="40.100000000000009"/>
    <n v="8.0200000000000014"/>
    <x v="1"/>
    <s v="Smith"/>
    <s v="CA"/>
  </r>
  <r>
    <s v="Aug"/>
    <n v="1138"/>
    <n v="8722"/>
    <x v="3"/>
    <n v="344"/>
    <n v="502"/>
    <n v="158"/>
    <n v="31.6"/>
    <x v="0"/>
    <s v="Smith"/>
    <s v="UT"/>
  </r>
  <r>
    <s v="Aug"/>
    <n v="1139"/>
    <n v="4421"/>
    <x v="5"/>
    <n v="45"/>
    <n v="87"/>
    <n v="42"/>
    <n v="8.4"/>
    <x v="2"/>
    <s v="Smith"/>
    <s v="CA"/>
  </r>
  <r>
    <s v="Aug"/>
    <n v="1140"/>
    <n v="4421"/>
    <x v="5"/>
    <n v="45"/>
    <n v="87"/>
    <n v="42"/>
    <n v="8.4"/>
    <x v="1"/>
    <s v="Smith"/>
    <s v="NV"/>
  </r>
  <r>
    <s v="Aug"/>
    <n v="1141"/>
    <n v="9212"/>
    <x v="6"/>
    <n v="4"/>
    <n v="7"/>
    <n v="3"/>
    <n v="0.30000000000000004"/>
    <x v="1"/>
    <s v="Smith"/>
    <s v="AZ"/>
  </r>
  <r>
    <s v="Sept"/>
    <n v="1142"/>
    <n v="2242"/>
    <x v="7"/>
    <n v="60"/>
    <n v="124"/>
    <n v="64"/>
    <n v="12.8"/>
    <x v="1"/>
    <s v="Smith"/>
    <s v="NV"/>
  </r>
  <r>
    <s v="Sept"/>
    <n v="1143"/>
    <n v="9822"/>
    <x v="0"/>
    <n v="58.3"/>
    <n v="98.4"/>
    <n v="40.100000000000009"/>
    <n v="8.0200000000000014"/>
    <x v="3"/>
    <s v="Smith"/>
    <s v="AZ"/>
  </r>
  <r>
    <s v="Sept"/>
    <n v="1144"/>
    <n v="2242"/>
    <x v="7"/>
    <n v="60"/>
    <n v="124"/>
    <n v="64"/>
    <n v="12.8"/>
    <x v="3"/>
    <s v="Smith"/>
    <s v="CA"/>
  </r>
  <r>
    <s v="Sept"/>
    <n v="1145"/>
    <n v="4421"/>
    <x v="5"/>
    <n v="45"/>
    <n v="87"/>
    <n v="42"/>
    <n v="8.4"/>
    <x v="3"/>
    <s v="Smith"/>
    <s v="NM"/>
  </r>
  <r>
    <s v="Sept"/>
    <n v="1146"/>
    <n v="8722"/>
    <x v="3"/>
    <n v="344"/>
    <n v="502"/>
    <n v="158"/>
    <n v="31.6"/>
    <x v="3"/>
    <s v="Smith"/>
    <s v="NV"/>
  </r>
  <r>
    <s v="Sept"/>
    <n v="1147"/>
    <n v="9822"/>
    <x v="0"/>
    <n v="58.3"/>
    <n v="98.4"/>
    <n v="40.100000000000009"/>
    <n v="8.0200000000000014"/>
    <x v="0"/>
    <s v="Smith"/>
    <s v="CA"/>
  </r>
  <r>
    <s v="Sept"/>
    <n v="1148"/>
    <n v="9212"/>
    <x v="6"/>
    <n v="4"/>
    <n v="7"/>
    <n v="3"/>
    <n v="0.30000000000000004"/>
    <x v="2"/>
    <s v="Smith"/>
    <s v="AZ"/>
  </r>
  <r>
    <s v="Sept"/>
    <n v="1149"/>
    <n v="8722"/>
    <x v="3"/>
    <n v="344"/>
    <n v="502"/>
    <n v="158"/>
    <n v="31.6"/>
    <x v="0"/>
    <s v="Smith"/>
    <s v="AZ"/>
  </r>
  <r>
    <s v="Oct"/>
    <n v="1150"/>
    <n v="2242"/>
    <x v="7"/>
    <n v="60"/>
    <n v="124"/>
    <n v="64"/>
    <n v="12.8"/>
    <x v="2"/>
    <s v="Smith"/>
    <s v="UT"/>
  </r>
  <r>
    <s v="Oct"/>
    <n v="1151"/>
    <n v="2242"/>
    <x v="7"/>
    <n v="60"/>
    <n v="124"/>
    <n v="64"/>
    <n v="12.8"/>
    <x v="1"/>
    <s v="Smith"/>
    <s v="CA"/>
  </r>
  <r>
    <s v="Oct"/>
    <n v="1152"/>
    <n v="4421"/>
    <x v="5"/>
    <n v="45"/>
    <n v="87"/>
    <n v="42"/>
    <n v="8.4"/>
    <x v="0"/>
    <s v="Smith"/>
    <s v="NV"/>
  </r>
  <r>
    <s v="Oct"/>
    <n v="1153"/>
    <n v="8722"/>
    <x v="3"/>
    <n v="344"/>
    <n v="502"/>
    <n v="158"/>
    <n v="31.6"/>
    <x v="2"/>
    <s v="Smith"/>
    <s v="AZ"/>
  </r>
  <r>
    <s v="Oct"/>
    <n v="1154"/>
    <n v="9822"/>
    <x v="0"/>
    <n v="58.3"/>
    <n v="98.4"/>
    <n v="40.100000000000009"/>
    <n v="8.0200000000000014"/>
    <x v="1"/>
    <s v="Smith"/>
    <s v="NV"/>
  </r>
  <r>
    <s v="Oct"/>
    <n v="1155"/>
    <n v="4421"/>
    <x v="5"/>
    <n v="45"/>
    <n v="87"/>
    <n v="42"/>
    <n v="8.4"/>
    <x v="2"/>
    <s v="Smith"/>
    <s v="AZ"/>
  </r>
  <r>
    <s v="Oct"/>
    <n v="1156"/>
    <n v="2242"/>
    <x v="7"/>
    <n v="60"/>
    <n v="124"/>
    <n v="64"/>
    <n v="12.8"/>
    <x v="2"/>
    <s v="Smith"/>
    <s v="CA"/>
  </r>
  <r>
    <s v="Oct"/>
    <n v="1157"/>
    <n v="9212"/>
    <x v="6"/>
    <n v="4"/>
    <n v="7"/>
    <n v="3"/>
    <n v="0.30000000000000004"/>
    <x v="2"/>
    <s v="Smith"/>
    <s v="NM"/>
  </r>
  <r>
    <s v="Nov"/>
    <n v="1158"/>
    <n v="8722"/>
    <x v="3"/>
    <n v="344"/>
    <n v="502"/>
    <n v="158"/>
    <n v="31.6"/>
    <x v="0"/>
    <s v="Smith"/>
    <s v="NV"/>
  </r>
  <r>
    <s v="Nov"/>
    <n v="1159"/>
    <n v="6622"/>
    <x v="9"/>
    <n v="42"/>
    <n v="77"/>
    <n v="35"/>
    <n v="7"/>
    <x v="2"/>
    <s v="Smith"/>
    <s v="CA"/>
  </r>
  <r>
    <s v="Nov"/>
    <n v="1160"/>
    <n v="9822"/>
    <x v="0"/>
    <n v="58.3"/>
    <n v="98.4"/>
    <n v="40.100000000000009"/>
    <n v="8.0200000000000014"/>
    <x v="3"/>
    <s v="Smith"/>
    <s v="NV"/>
  </r>
  <r>
    <s v="Nov"/>
    <n v="1161"/>
    <n v="4421"/>
    <x v="5"/>
    <n v="45"/>
    <n v="87"/>
    <n v="42"/>
    <n v="8.4"/>
    <x v="1"/>
    <s v="Smith"/>
    <s v="CA"/>
  </r>
  <r>
    <s v="Nov"/>
    <n v="1162"/>
    <n v="9212"/>
    <x v="6"/>
    <n v="4"/>
    <n v="7"/>
    <n v="3"/>
    <n v="0.30000000000000004"/>
    <x v="0"/>
    <s v="Smith"/>
    <s v="AZ"/>
  </r>
  <r>
    <s v="Nov"/>
    <n v="1163"/>
    <n v="9212"/>
    <x v="6"/>
    <n v="4"/>
    <n v="7"/>
    <n v="3"/>
    <n v="0.30000000000000004"/>
    <x v="2"/>
    <s v="Smith"/>
    <s v="CA"/>
  </r>
  <r>
    <s v="Nov"/>
    <n v="1164"/>
    <n v="9822"/>
    <x v="0"/>
    <n v="58.3"/>
    <n v="98.4"/>
    <n v="40.100000000000009"/>
    <n v="8.0200000000000014"/>
    <x v="2"/>
    <s v="Smith"/>
    <s v="AZ"/>
  </r>
  <r>
    <s v="Nov"/>
    <n v="1165"/>
    <n v="9822"/>
    <x v="0"/>
    <n v="58.3"/>
    <n v="98.4"/>
    <n v="40.100000000000009"/>
    <n v="8.0200000000000014"/>
    <x v="2"/>
    <s v="Smith"/>
    <s v="AZ"/>
  </r>
  <r>
    <s v="Nov"/>
    <n v="1166"/>
    <n v="8722"/>
    <x v="3"/>
    <n v="344"/>
    <n v="502"/>
    <n v="158"/>
    <n v="31.6"/>
    <x v="2"/>
    <s v="Smith"/>
    <s v="NV"/>
  </r>
  <r>
    <s v="Dec"/>
    <n v="1167"/>
    <n v="2242"/>
    <x v="7"/>
    <n v="60"/>
    <n v="124"/>
    <n v="64"/>
    <n v="12.8"/>
    <x v="2"/>
    <s v="Smith"/>
    <s v="NM"/>
  </r>
  <r>
    <s v="Dec"/>
    <n v="1168"/>
    <n v="9822"/>
    <x v="0"/>
    <n v="58.3"/>
    <n v="98.4"/>
    <n v="40.100000000000009"/>
    <n v="8.0200000000000014"/>
    <x v="2"/>
    <s v="Smith"/>
    <s v="CA"/>
  </r>
  <r>
    <s v="Dec"/>
    <n v="1169"/>
    <n v="8722"/>
    <x v="3"/>
    <n v="344"/>
    <n v="502"/>
    <n v="158"/>
    <n v="31.6"/>
    <x v="2"/>
    <s v="Smith"/>
    <s v="UT"/>
  </r>
  <r>
    <s v="Dec"/>
    <n v="1170"/>
    <n v="4421"/>
    <x v="5"/>
    <n v="45"/>
    <n v="87"/>
    <n v="42"/>
    <n v="8.4"/>
    <x v="0"/>
    <s v="Smith"/>
    <s v="CA"/>
  </r>
  <r>
    <s v="Dec"/>
    <n v="1171"/>
    <n v="4421"/>
    <x v="5"/>
    <n v="45"/>
    <n v="87"/>
    <n v="42"/>
    <n v="8.4"/>
    <x v="1"/>
    <s v="Smith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31B84-DEDB-4D08-8168-4B2D514EB91B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8" firstHeaderRow="0" firstDataRow="1" firstDataCol="1"/>
  <pivotFields count="11">
    <pivotField showAll="0"/>
    <pivotField numFmtId="165" showAll="0"/>
    <pivotField showAll="0"/>
    <pivotField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showAll="0"/>
    <pivotField dataField="1"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5" baseField="0" baseItem="0"/>
    <dataField name="Sum of Profit" fld="6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zoomScale="112" zoomScaleNormal="112" workbookViewId="0">
      <selection sqref="A1:K172"/>
    </sheetView>
  </sheetViews>
  <sheetFormatPr defaultColWidth="11" defaultRowHeight="15.75"/>
  <cols>
    <col min="2" max="2" width="17.5625" bestFit="1" customWidth="1"/>
    <col min="4" max="4" width="18.3125" customWidth="1"/>
    <col min="8" max="8" width="13.8125" customWidth="1"/>
    <col min="9" max="9" width="13.75" bestFit="1" customWidth="1"/>
    <col min="10" max="10" width="13.75" customWidth="1"/>
  </cols>
  <sheetData>
    <row r="1" spans="1:11" ht="60.4" customHeight="1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>
        <f>F2-E2</f>
        <v>40.100000000000009</v>
      </c>
      <c r="H2">
        <f>IF(F2&gt;50,0.2*G2,0.1*G2)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>
        <f t="shared" ref="G3:G8" si="0">F3-E3</f>
        <v>4.9000000000000004</v>
      </c>
      <c r="H3">
        <f t="shared" ref="H3:H8" si="1">IF(F3&gt;50,0.2*G3,0.1*G3)</f>
        <v>0.49000000000000005</v>
      </c>
      <c r="I3" t="s">
        <v>39</v>
      </c>
      <c r="J3" t="s">
        <v>38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>
        <f t="shared" si="0"/>
        <v>2.9999999999999991</v>
      </c>
      <c r="H4">
        <f t="shared" si="1"/>
        <v>0.29999999999999993</v>
      </c>
      <c r="I4" t="s">
        <v>41</v>
      </c>
      <c r="J4" t="s">
        <v>38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>
        <f t="shared" si="0"/>
        <v>158</v>
      </c>
      <c r="H5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>
        <f t="shared" si="0"/>
        <v>5</v>
      </c>
      <c r="H6">
        <f t="shared" si="1"/>
        <v>0.5</v>
      </c>
      <c r="I6" t="s">
        <v>41</v>
      </c>
      <c r="J6" t="s">
        <v>38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>
        <f t="shared" si="0"/>
        <v>40.100000000000009</v>
      </c>
      <c r="H7">
        <f t="shared" si="1"/>
        <v>8.0200000000000014</v>
      </c>
      <c r="I7" t="s">
        <v>41</v>
      </c>
      <c r="J7" t="s">
        <v>38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>
        <f t="shared" si="0"/>
        <v>5</v>
      </c>
      <c r="H8">
        <f t="shared" si="1"/>
        <v>0.5</v>
      </c>
      <c r="I8" t="s">
        <v>43</v>
      </c>
      <c r="J8" t="s">
        <v>38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>
        <f t="shared" ref="G9:G72" si="2">F9-E9</f>
        <v>4.9000000000000004</v>
      </c>
      <c r="H9">
        <f t="shared" ref="H9:H72" si="3">IF(F9&gt;50,0.2*G9,0.1*G9)</f>
        <v>0.49000000000000005</v>
      </c>
      <c r="I9" t="s">
        <v>41</v>
      </c>
      <c r="J9" t="s">
        <v>38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>
        <f t="shared" si="2"/>
        <v>5</v>
      </c>
      <c r="H10">
        <f t="shared" si="3"/>
        <v>0.5</v>
      </c>
      <c r="I10" t="s">
        <v>41</v>
      </c>
      <c r="J10" t="s">
        <v>38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>
        <f t="shared" si="2"/>
        <v>4.9000000000000004</v>
      </c>
      <c r="H11">
        <f t="shared" si="3"/>
        <v>0.49000000000000005</v>
      </c>
      <c r="I11" t="s">
        <v>39</v>
      </c>
      <c r="J11" t="s">
        <v>38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>
        <f t="shared" si="2"/>
        <v>4.9000000000000004</v>
      </c>
      <c r="H12">
        <f t="shared" si="3"/>
        <v>0.49000000000000005</v>
      </c>
      <c r="I12" t="s">
        <v>39</v>
      </c>
      <c r="J12" t="s">
        <v>38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>
        <f t="shared" si="2"/>
        <v>42</v>
      </c>
      <c r="H13">
        <f t="shared" si="3"/>
        <v>8.4</v>
      </c>
      <c r="I13" t="s">
        <v>41</v>
      </c>
      <c r="J13" t="s">
        <v>38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>
        <f t="shared" si="2"/>
        <v>3</v>
      </c>
      <c r="H14">
        <f t="shared" si="3"/>
        <v>0.30000000000000004</v>
      </c>
      <c r="I14" t="s">
        <v>43</v>
      </c>
      <c r="J14" t="s">
        <v>38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>
        <f t="shared" si="2"/>
        <v>158</v>
      </c>
      <c r="H15">
        <f t="shared" si="3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>
        <f t="shared" si="2"/>
        <v>4.9000000000000004</v>
      </c>
      <c r="H16">
        <f t="shared" si="3"/>
        <v>0.49000000000000005</v>
      </c>
      <c r="I16" t="s">
        <v>43</v>
      </c>
      <c r="J16" t="s">
        <v>38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>
        <f t="shared" si="2"/>
        <v>2.9999999999999991</v>
      </c>
      <c r="H17">
        <f t="shared" si="3"/>
        <v>0.29999999999999993</v>
      </c>
      <c r="I17" t="s">
        <v>41</v>
      </c>
      <c r="J17" t="s">
        <v>38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>
        <f t="shared" si="2"/>
        <v>64</v>
      </c>
      <c r="H18">
        <f t="shared" si="3"/>
        <v>12.8</v>
      </c>
      <c r="I18" t="s">
        <v>39</v>
      </c>
      <c r="J18" t="s">
        <v>38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>
        <f t="shared" si="2"/>
        <v>5</v>
      </c>
      <c r="H19">
        <f t="shared" si="3"/>
        <v>0.5</v>
      </c>
      <c r="I19" t="s">
        <v>41</v>
      </c>
      <c r="J19" t="s">
        <v>38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>
        <f t="shared" si="2"/>
        <v>2.9999999999999991</v>
      </c>
      <c r="H20">
        <f t="shared" si="3"/>
        <v>0.29999999999999993</v>
      </c>
      <c r="I20" t="s">
        <v>41</v>
      </c>
      <c r="J20" t="s">
        <v>38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>
        <f t="shared" si="2"/>
        <v>2.9999999999999991</v>
      </c>
      <c r="H21">
        <f t="shared" si="3"/>
        <v>0.29999999999999993</v>
      </c>
      <c r="I21" t="s">
        <v>41</v>
      </c>
      <c r="J21" t="s">
        <v>38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>
        <f t="shared" si="2"/>
        <v>5</v>
      </c>
      <c r="H22">
        <f t="shared" si="3"/>
        <v>0.5</v>
      </c>
      <c r="I22" t="s">
        <v>39</v>
      </c>
      <c r="J22" t="s">
        <v>38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>
        <f t="shared" si="2"/>
        <v>4.9000000000000004</v>
      </c>
      <c r="H23">
        <f t="shared" si="3"/>
        <v>0.49000000000000005</v>
      </c>
      <c r="I23" t="s">
        <v>41</v>
      </c>
      <c r="J23" t="s">
        <v>38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>
        <f t="shared" si="2"/>
        <v>5</v>
      </c>
      <c r="H24">
        <f t="shared" si="3"/>
        <v>0.5</v>
      </c>
      <c r="I24" t="s">
        <v>43</v>
      </c>
      <c r="J24" t="s">
        <v>38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>
        <f t="shared" si="2"/>
        <v>3</v>
      </c>
      <c r="H25">
        <f t="shared" si="3"/>
        <v>0.30000000000000004</v>
      </c>
      <c r="I25" t="s">
        <v>39</v>
      </c>
      <c r="J25" t="s">
        <v>38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>
        <f t="shared" si="2"/>
        <v>4.9000000000000004</v>
      </c>
      <c r="H26">
        <f t="shared" si="3"/>
        <v>0.49000000000000005</v>
      </c>
      <c r="I26" t="s">
        <v>43</v>
      </c>
      <c r="J26" t="s">
        <v>38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>
        <f t="shared" si="2"/>
        <v>5</v>
      </c>
      <c r="H27">
        <f t="shared" si="3"/>
        <v>0.5</v>
      </c>
      <c r="I27" t="s">
        <v>43</v>
      </c>
      <c r="J27" t="s">
        <v>38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>
        <f t="shared" si="2"/>
        <v>5</v>
      </c>
      <c r="H28">
        <f t="shared" si="3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>
        <f t="shared" si="2"/>
        <v>158</v>
      </c>
      <c r="H29">
        <f t="shared" si="3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>
        <f t="shared" si="2"/>
        <v>2.9999999999999991</v>
      </c>
      <c r="H30">
        <f t="shared" si="3"/>
        <v>0.29999999999999993</v>
      </c>
      <c r="I30" t="s">
        <v>39</v>
      </c>
      <c r="J30" t="s">
        <v>38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>
        <f t="shared" si="2"/>
        <v>42</v>
      </c>
      <c r="H31">
        <f t="shared" si="3"/>
        <v>8.4</v>
      </c>
      <c r="I31" t="s">
        <v>39</v>
      </c>
      <c r="J31" t="s">
        <v>38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>
        <f t="shared" si="2"/>
        <v>5</v>
      </c>
      <c r="H32">
        <f t="shared" si="3"/>
        <v>0.5</v>
      </c>
      <c r="I32" t="s">
        <v>39</v>
      </c>
      <c r="J32" t="s">
        <v>38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>
        <f t="shared" si="2"/>
        <v>4.9000000000000004</v>
      </c>
      <c r="H33">
        <f t="shared" si="3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>
        <f t="shared" si="2"/>
        <v>40.100000000000009</v>
      </c>
      <c r="H34">
        <f t="shared" si="3"/>
        <v>8.0200000000000014</v>
      </c>
      <c r="I34" t="s">
        <v>39</v>
      </c>
      <c r="J34" t="s">
        <v>38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>
        <f t="shared" si="2"/>
        <v>4.9000000000000004</v>
      </c>
      <c r="H35">
        <f t="shared" si="3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>
        <f t="shared" si="2"/>
        <v>2.9999999999999991</v>
      </c>
      <c r="H36">
        <f t="shared" si="3"/>
        <v>0.29999999999999993</v>
      </c>
      <c r="I36" t="s">
        <v>43</v>
      </c>
      <c r="J36" t="s">
        <v>40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>
        <f t="shared" si="2"/>
        <v>2.9999999999999991</v>
      </c>
      <c r="H37">
        <f t="shared" si="3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>
        <f t="shared" si="2"/>
        <v>35</v>
      </c>
      <c r="H38">
        <f t="shared" si="3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>
        <f t="shared" si="2"/>
        <v>2.9999999999999991</v>
      </c>
      <c r="H39">
        <f t="shared" si="3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>
        <f t="shared" si="2"/>
        <v>4.9000000000000004</v>
      </c>
      <c r="H40">
        <f t="shared" si="3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>
        <f t="shared" si="2"/>
        <v>5</v>
      </c>
      <c r="H41">
        <f t="shared" si="3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>
        <f t="shared" si="2"/>
        <v>2.9999999999999991</v>
      </c>
      <c r="H42">
        <f t="shared" si="3"/>
        <v>0.29999999999999993</v>
      </c>
      <c r="I42" t="s">
        <v>37</v>
      </c>
      <c r="J42" t="s">
        <v>40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>
        <f t="shared" si="2"/>
        <v>158</v>
      </c>
      <c r="H43">
        <f t="shared" si="3"/>
        <v>31.6</v>
      </c>
      <c r="I43" t="s">
        <v>41</v>
      </c>
      <c r="J43" t="s">
        <v>40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>
        <f t="shared" si="2"/>
        <v>64</v>
      </c>
      <c r="H44">
        <f t="shared" si="3"/>
        <v>12.8</v>
      </c>
      <c r="I44" t="s">
        <v>41</v>
      </c>
      <c r="J44" t="s">
        <v>40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>
        <f t="shared" si="2"/>
        <v>4.9000000000000004</v>
      </c>
      <c r="H45">
        <f t="shared" si="3"/>
        <v>0.49000000000000005</v>
      </c>
      <c r="I45" t="s">
        <v>41</v>
      </c>
      <c r="J45" t="s">
        <v>40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>
        <f t="shared" si="2"/>
        <v>158</v>
      </c>
      <c r="H46">
        <f t="shared" si="3"/>
        <v>31.6</v>
      </c>
      <c r="I46" t="s">
        <v>43</v>
      </c>
      <c r="J46" t="s">
        <v>40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>
        <f t="shared" si="2"/>
        <v>5</v>
      </c>
      <c r="H47">
        <f t="shared" si="3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>
        <f t="shared" si="2"/>
        <v>35</v>
      </c>
      <c r="H48">
        <f t="shared" si="3"/>
        <v>7</v>
      </c>
      <c r="I48" t="s">
        <v>43</v>
      </c>
      <c r="J48" t="s">
        <v>40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>
        <f t="shared" si="2"/>
        <v>158</v>
      </c>
      <c r="H49">
        <f t="shared" si="3"/>
        <v>31.6</v>
      </c>
      <c r="I49" t="s">
        <v>37</v>
      </c>
      <c r="J49" t="s">
        <v>40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>
        <f t="shared" si="2"/>
        <v>2.9999999999999991</v>
      </c>
      <c r="H50">
        <f t="shared" si="3"/>
        <v>0.29999999999999993</v>
      </c>
      <c r="I50" t="s">
        <v>37</v>
      </c>
      <c r="J50" t="s">
        <v>40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>
        <f t="shared" si="2"/>
        <v>4.9000000000000004</v>
      </c>
      <c r="H51">
        <f t="shared" si="3"/>
        <v>0.49000000000000005</v>
      </c>
      <c r="I51" t="s">
        <v>37</v>
      </c>
      <c r="J51" t="s">
        <v>40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>
        <f t="shared" si="2"/>
        <v>5</v>
      </c>
      <c r="H52">
        <f t="shared" si="3"/>
        <v>0.5</v>
      </c>
      <c r="I52" t="s">
        <v>41</v>
      </c>
      <c r="J52" t="s">
        <v>40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>
        <f t="shared" si="2"/>
        <v>35</v>
      </c>
      <c r="H53">
        <f t="shared" si="3"/>
        <v>7</v>
      </c>
      <c r="I53" t="s">
        <v>41</v>
      </c>
      <c r="J53" t="s">
        <v>40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>
        <f t="shared" si="2"/>
        <v>64</v>
      </c>
      <c r="H54">
        <f t="shared" si="3"/>
        <v>12.8</v>
      </c>
      <c r="I54" t="s">
        <v>37</v>
      </c>
      <c r="J54" t="s">
        <v>40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>
        <f t="shared" si="2"/>
        <v>42</v>
      </c>
      <c r="H55">
        <f t="shared" si="3"/>
        <v>8.4</v>
      </c>
      <c r="I55" t="s">
        <v>41</v>
      </c>
      <c r="J55" t="s">
        <v>40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>
        <f t="shared" si="2"/>
        <v>5</v>
      </c>
      <c r="H56">
        <f t="shared" si="3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>
        <f t="shared" si="2"/>
        <v>5</v>
      </c>
      <c r="H57">
        <f t="shared" si="3"/>
        <v>0.5</v>
      </c>
      <c r="I57" t="s">
        <v>41</v>
      </c>
      <c r="J57" t="s">
        <v>40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>
        <f t="shared" si="2"/>
        <v>2.9999999999999991</v>
      </c>
      <c r="H58">
        <f t="shared" si="3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>
        <f t="shared" si="2"/>
        <v>5</v>
      </c>
      <c r="H59">
        <f t="shared" si="3"/>
        <v>0.5</v>
      </c>
      <c r="I59" t="s">
        <v>43</v>
      </c>
      <c r="J59" t="s">
        <v>40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>
        <f t="shared" si="2"/>
        <v>64</v>
      </c>
      <c r="H60">
        <f t="shared" si="3"/>
        <v>12.8</v>
      </c>
      <c r="I60" t="s">
        <v>41</v>
      </c>
      <c r="J60" t="s">
        <v>40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>
        <f t="shared" si="2"/>
        <v>5</v>
      </c>
      <c r="H61">
        <f t="shared" si="3"/>
        <v>0.5</v>
      </c>
      <c r="I61" t="s">
        <v>41</v>
      </c>
      <c r="J61" t="s">
        <v>40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>
        <f t="shared" si="2"/>
        <v>5</v>
      </c>
      <c r="H62">
        <f t="shared" si="3"/>
        <v>0.5</v>
      </c>
      <c r="I62" t="s">
        <v>41</v>
      </c>
      <c r="J62" t="s">
        <v>40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>
        <f t="shared" si="2"/>
        <v>2.9999999999999991</v>
      </c>
      <c r="H63">
        <f t="shared" si="3"/>
        <v>0.29999999999999993</v>
      </c>
      <c r="I63" t="s">
        <v>37</v>
      </c>
      <c r="J63" t="s">
        <v>40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>
        <f t="shared" si="2"/>
        <v>5</v>
      </c>
      <c r="H64">
        <f t="shared" si="3"/>
        <v>0.5</v>
      </c>
      <c r="I64" t="s">
        <v>41</v>
      </c>
      <c r="J64" t="s">
        <v>40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>
        <f t="shared" si="2"/>
        <v>2.9999999999999991</v>
      </c>
      <c r="H65">
        <f t="shared" si="3"/>
        <v>0.29999999999999993</v>
      </c>
      <c r="I65" t="s">
        <v>43</v>
      </c>
      <c r="J65" t="s">
        <v>40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>
        <f t="shared" si="2"/>
        <v>2.9999999999999991</v>
      </c>
      <c r="H66">
        <f t="shared" si="3"/>
        <v>0.29999999999999993</v>
      </c>
      <c r="I66" t="s">
        <v>41</v>
      </c>
      <c r="J66" t="s">
        <v>40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>
        <f t="shared" si="2"/>
        <v>4.9000000000000004</v>
      </c>
      <c r="H67">
        <f t="shared" si="3"/>
        <v>0.49000000000000005</v>
      </c>
      <c r="I67" t="s">
        <v>41</v>
      </c>
      <c r="J67" t="s">
        <v>40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>
        <f t="shared" si="2"/>
        <v>4.9000000000000004</v>
      </c>
      <c r="H68">
        <f t="shared" si="3"/>
        <v>0.49000000000000005</v>
      </c>
      <c r="I68" t="s">
        <v>41</v>
      </c>
      <c r="J68" t="s">
        <v>40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>
        <f t="shared" si="2"/>
        <v>5</v>
      </c>
      <c r="H69">
        <f t="shared" si="3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>
        <f t="shared" si="2"/>
        <v>5</v>
      </c>
      <c r="H70">
        <f t="shared" si="3"/>
        <v>0.5</v>
      </c>
      <c r="I70" t="s">
        <v>41</v>
      </c>
      <c r="J70" t="s">
        <v>40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>
        <f t="shared" si="2"/>
        <v>2.9999999999999991</v>
      </c>
      <c r="H71">
        <f t="shared" si="3"/>
        <v>0.29999999999999993</v>
      </c>
      <c r="I71" t="s">
        <v>43</v>
      </c>
      <c r="J71" t="s">
        <v>40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>
        <f t="shared" si="2"/>
        <v>5</v>
      </c>
      <c r="H72">
        <f t="shared" si="3"/>
        <v>0.5</v>
      </c>
      <c r="I72" t="s">
        <v>37</v>
      </c>
      <c r="J72" t="s">
        <v>40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>
        <f t="shared" ref="G73:G136" si="4">F73-E73</f>
        <v>5</v>
      </c>
      <c r="H73">
        <f t="shared" ref="H73:H136" si="5">IF(F73&gt;50,0.2*G73,0.1*G73)</f>
        <v>0.5</v>
      </c>
      <c r="I73" t="s">
        <v>41</v>
      </c>
      <c r="J73" t="s">
        <v>40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>
        <f t="shared" si="4"/>
        <v>35</v>
      </c>
      <c r="H74">
        <f t="shared" si="5"/>
        <v>7</v>
      </c>
      <c r="I74" t="s">
        <v>41</v>
      </c>
      <c r="J74" t="s">
        <v>40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>
        <f t="shared" si="4"/>
        <v>4.9000000000000004</v>
      </c>
      <c r="H75">
        <f t="shared" si="5"/>
        <v>0.49000000000000005</v>
      </c>
      <c r="I75" t="s">
        <v>41</v>
      </c>
      <c r="J75" t="s">
        <v>40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>
        <f t="shared" si="4"/>
        <v>5</v>
      </c>
      <c r="H76">
        <f t="shared" si="5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>
        <f t="shared" si="4"/>
        <v>5</v>
      </c>
      <c r="H77">
        <f t="shared" si="5"/>
        <v>0.5</v>
      </c>
      <c r="I77" t="s">
        <v>39</v>
      </c>
      <c r="J77" t="s">
        <v>44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>
        <f t="shared" si="4"/>
        <v>40.100000000000009</v>
      </c>
      <c r="H78">
        <f t="shared" si="5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>
        <f t="shared" si="4"/>
        <v>4.9000000000000004</v>
      </c>
      <c r="H79">
        <f t="shared" si="5"/>
        <v>0.49000000000000005</v>
      </c>
      <c r="I79" t="s">
        <v>39</v>
      </c>
      <c r="J79" t="s">
        <v>44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>
        <f t="shared" si="4"/>
        <v>4.9000000000000004</v>
      </c>
      <c r="H80">
        <f t="shared" si="5"/>
        <v>0.49000000000000005</v>
      </c>
      <c r="I80" t="s">
        <v>39</v>
      </c>
      <c r="J80" t="s">
        <v>44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>
        <f t="shared" si="4"/>
        <v>42</v>
      </c>
      <c r="H81">
        <f t="shared" si="5"/>
        <v>8.4</v>
      </c>
      <c r="I81" t="s">
        <v>41</v>
      </c>
      <c r="J81" t="s">
        <v>44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>
        <f t="shared" si="4"/>
        <v>5</v>
      </c>
      <c r="H82">
        <f t="shared" si="5"/>
        <v>0.5</v>
      </c>
      <c r="I82" t="s">
        <v>41</v>
      </c>
      <c r="J82" t="s">
        <v>44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>
        <f t="shared" si="4"/>
        <v>5</v>
      </c>
      <c r="H83">
        <f t="shared" si="5"/>
        <v>0.5</v>
      </c>
      <c r="I83" t="s">
        <v>37</v>
      </c>
      <c r="J83" t="s">
        <v>44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>
        <f t="shared" si="4"/>
        <v>5</v>
      </c>
      <c r="H84">
        <f t="shared" si="5"/>
        <v>0.5</v>
      </c>
      <c r="I84" t="s">
        <v>37</v>
      </c>
      <c r="J84" t="s">
        <v>44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>
        <f t="shared" si="4"/>
        <v>5</v>
      </c>
      <c r="H85">
        <f t="shared" si="5"/>
        <v>0.5</v>
      </c>
      <c r="I85" t="s">
        <v>37</v>
      </c>
      <c r="J85" t="s">
        <v>44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>
        <f t="shared" si="4"/>
        <v>40.100000000000009</v>
      </c>
      <c r="H86">
        <f t="shared" si="5"/>
        <v>8.0200000000000014</v>
      </c>
      <c r="I86" t="s">
        <v>41</v>
      </c>
      <c r="J86" t="s">
        <v>44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>
        <f t="shared" si="4"/>
        <v>5</v>
      </c>
      <c r="H87">
        <f t="shared" si="5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>
        <f t="shared" si="4"/>
        <v>2.9999999999999991</v>
      </c>
      <c r="H88">
        <f t="shared" si="5"/>
        <v>0.29999999999999993</v>
      </c>
      <c r="I88" t="s">
        <v>37</v>
      </c>
      <c r="J88" t="s">
        <v>44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>
        <f t="shared" si="4"/>
        <v>2.9999999999999991</v>
      </c>
      <c r="H89">
        <f t="shared" si="5"/>
        <v>0.29999999999999993</v>
      </c>
      <c r="I89" t="s">
        <v>37</v>
      </c>
      <c r="J89" t="s">
        <v>44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>
        <f t="shared" si="4"/>
        <v>5</v>
      </c>
      <c r="H90">
        <f t="shared" si="5"/>
        <v>0.5</v>
      </c>
      <c r="I90" t="s">
        <v>41</v>
      </c>
      <c r="J90" t="s">
        <v>44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>
        <f t="shared" si="4"/>
        <v>4.9000000000000004</v>
      </c>
      <c r="H91">
        <f t="shared" si="5"/>
        <v>0.49000000000000005</v>
      </c>
      <c r="I91" t="s">
        <v>37</v>
      </c>
      <c r="J91" t="s">
        <v>44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>
        <f t="shared" si="4"/>
        <v>4.9000000000000004</v>
      </c>
      <c r="H92">
        <f t="shared" si="5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>
        <f t="shared" si="4"/>
        <v>4.9000000000000004</v>
      </c>
      <c r="H93">
        <f t="shared" si="5"/>
        <v>0.49000000000000005</v>
      </c>
      <c r="I93" t="s">
        <v>41</v>
      </c>
      <c r="J93" t="s">
        <v>44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>
        <f t="shared" si="4"/>
        <v>5</v>
      </c>
      <c r="H94">
        <f t="shared" si="5"/>
        <v>0.5</v>
      </c>
      <c r="I94" t="s">
        <v>39</v>
      </c>
      <c r="J94" t="s">
        <v>44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>
        <f t="shared" si="4"/>
        <v>5</v>
      </c>
      <c r="H95">
        <f t="shared" si="5"/>
        <v>0.5</v>
      </c>
      <c r="I95" t="s">
        <v>41</v>
      </c>
      <c r="J95" t="s">
        <v>44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>
        <f t="shared" si="4"/>
        <v>2.9999999999999991</v>
      </c>
      <c r="H96">
        <f t="shared" si="5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>
        <f t="shared" si="4"/>
        <v>5</v>
      </c>
      <c r="H97">
        <f t="shared" si="5"/>
        <v>0.5</v>
      </c>
      <c r="I97" t="s">
        <v>41</v>
      </c>
      <c r="J97" t="s">
        <v>44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>
        <f t="shared" si="4"/>
        <v>3</v>
      </c>
      <c r="H98">
        <f t="shared" si="5"/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>
        <f t="shared" si="4"/>
        <v>4.9000000000000004</v>
      </c>
      <c r="H99">
        <f t="shared" si="5"/>
        <v>0.49000000000000005</v>
      </c>
      <c r="I99" t="s">
        <v>39</v>
      </c>
      <c r="J99" t="s">
        <v>44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>
        <f t="shared" si="4"/>
        <v>4.9000000000000004</v>
      </c>
      <c r="H100">
        <f t="shared" si="5"/>
        <v>0.49000000000000005</v>
      </c>
      <c r="I100" t="s">
        <v>41</v>
      </c>
      <c r="J100" t="s">
        <v>44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>
        <f t="shared" si="4"/>
        <v>5</v>
      </c>
      <c r="H101">
        <f t="shared" si="5"/>
        <v>0.5</v>
      </c>
      <c r="I101" t="s">
        <v>37</v>
      </c>
      <c r="J101" t="s">
        <v>44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>
        <f t="shared" si="4"/>
        <v>2.9999999999999991</v>
      </c>
      <c r="H102">
        <f t="shared" si="5"/>
        <v>0.29999999999999993</v>
      </c>
      <c r="I102" t="s">
        <v>41</v>
      </c>
      <c r="J102" t="s">
        <v>44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>
        <f t="shared" si="4"/>
        <v>64</v>
      </c>
      <c r="H103">
        <f t="shared" si="5"/>
        <v>12.8</v>
      </c>
      <c r="I103" t="s">
        <v>39</v>
      </c>
      <c r="J103" t="s">
        <v>44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>
        <f t="shared" si="4"/>
        <v>4.9000000000000004</v>
      </c>
      <c r="H104">
        <f t="shared" si="5"/>
        <v>0.49000000000000005</v>
      </c>
      <c r="I104" t="s">
        <v>39</v>
      </c>
      <c r="J104" t="s">
        <v>44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>
        <f t="shared" si="4"/>
        <v>4.9000000000000004</v>
      </c>
      <c r="H105">
        <f t="shared" si="5"/>
        <v>0.49000000000000005</v>
      </c>
      <c r="I105" t="s">
        <v>41</v>
      </c>
      <c r="J105" t="s">
        <v>44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>
        <f t="shared" si="4"/>
        <v>2.9999999999999991</v>
      </c>
      <c r="H106">
        <f t="shared" si="5"/>
        <v>0.29999999999999993</v>
      </c>
      <c r="I106" t="s">
        <v>39</v>
      </c>
      <c r="J106" t="s">
        <v>44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>
        <f t="shared" si="4"/>
        <v>40.100000000000009</v>
      </c>
      <c r="H107">
        <f t="shared" si="5"/>
        <v>8.0200000000000014</v>
      </c>
      <c r="I107" t="s">
        <v>39</v>
      </c>
      <c r="J107" t="s">
        <v>42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>
        <f t="shared" si="4"/>
        <v>5</v>
      </c>
      <c r="H108">
        <f t="shared" si="5"/>
        <v>0.5</v>
      </c>
      <c r="I108" t="s">
        <v>43</v>
      </c>
      <c r="J108" t="s">
        <v>42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>
        <f t="shared" si="4"/>
        <v>40.100000000000009</v>
      </c>
      <c r="H109">
        <f t="shared" si="5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>
        <f t="shared" si="4"/>
        <v>158</v>
      </c>
      <c r="H110">
        <f t="shared" si="5"/>
        <v>31.6</v>
      </c>
      <c r="I110" t="s">
        <v>39</v>
      </c>
      <c r="J110" t="s">
        <v>42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>
        <f t="shared" si="4"/>
        <v>158</v>
      </c>
      <c r="H111">
        <f t="shared" si="5"/>
        <v>31.6</v>
      </c>
      <c r="I111" t="s">
        <v>43</v>
      </c>
      <c r="J111" t="s">
        <v>42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>
        <f t="shared" si="4"/>
        <v>35</v>
      </c>
      <c r="H112">
        <f t="shared" si="5"/>
        <v>7</v>
      </c>
      <c r="I112" t="s">
        <v>43</v>
      </c>
      <c r="J112" t="s">
        <v>42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>
        <f t="shared" si="4"/>
        <v>35</v>
      </c>
      <c r="H113">
        <f t="shared" si="5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>
        <f t="shared" si="4"/>
        <v>40.100000000000009</v>
      </c>
      <c r="H114">
        <f t="shared" si="5"/>
        <v>8.0200000000000014</v>
      </c>
      <c r="I114" t="s">
        <v>37</v>
      </c>
      <c r="J114" t="s">
        <v>42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>
        <f t="shared" si="4"/>
        <v>64</v>
      </c>
      <c r="H115">
        <f t="shared" si="5"/>
        <v>12.8</v>
      </c>
      <c r="I115" t="s">
        <v>39</v>
      </c>
      <c r="J115" t="s">
        <v>42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>
        <f t="shared" si="4"/>
        <v>158</v>
      </c>
      <c r="H116">
        <f t="shared" si="5"/>
        <v>31.6</v>
      </c>
      <c r="I116" t="s">
        <v>37</v>
      </c>
      <c r="J116" t="s">
        <v>42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>
        <f t="shared" si="4"/>
        <v>35</v>
      </c>
      <c r="H117">
        <f t="shared" si="5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>
        <f t="shared" si="4"/>
        <v>158</v>
      </c>
      <c r="H118">
        <f t="shared" si="5"/>
        <v>31.6</v>
      </c>
      <c r="I118" t="s">
        <v>43</v>
      </c>
      <c r="J118" t="s">
        <v>42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>
        <f t="shared" si="4"/>
        <v>40.100000000000009</v>
      </c>
      <c r="H119">
        <f t="shared" si="5"/>
        <v>8.0200000000000014</v>
      </c>
      <c r="I119" t="s">
        <v>39</v>
      </c>
      <c r="J119" t="s">
        <v>42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>
        <f t="shared" si="4"/>
        <v>64</v>
      </c>
      <c r="H120">
        <f t="shared" si="5"/>
        <v>12.8</v>
      </c>
      <c r="I120" t="s">
        <v>37</v>
      </c>
      <c r="J120" t="s">
        <v>42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>
        <f t="shared" si="4"/>
        <v>64</v>
      </c>
      <c r="H121">
        <f t="shared" si="5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>
        <f t="shared" si="4"/>
        <v>42</v>
      </c>
      <c r="H122">
        <f t="shared" si="5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>
        <f t="shared" si="4"/>
        <v>158</v>
      </c>
      <c r="H123">
        <f t="shared" si="5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>
        <f t="shared" si="4"/>
        <v>40.100000000000009</v>
      </c>
      <c r="H124">
        <f t="shared" si="5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>
        <f t="shared" si="4"/>
        <v>42</v>
      </c>
      <c r="H125">
        <f t="shared" si="5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>
        <f t="shared" si="4"/>
        <v>64</v>
      </c>
      <c r="H126">
        <f t="shared" si="5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>
        <f t="shared" si="4"/>
        <v>3</v>
      </c>
      <c r="H127">
        <f t="shared" si="5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>
        <f t="shared" si="4"/>
        <v>158</v>
      </c>
      <c r="H128">
        <f t="shared" si="5"/>
        <v>31.6</v>
      </c>
      <c r="I128" t="s">
        <v>37</v>
      </c>
      <c r="J128" t="s">
        <v>42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>
        <f t="shared" si="4"/>
        <v>35</v>
      </c>
      <c r="H129">
        <f t="shared" si="5"/>
        <v>7</v>
      </c>
      <c r="I129" t="s">
        <v>39</v>
      </c>
      <c r="J129" t="s">
        <v>42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>
        <f t="shared" si="4"/>
        <v>40.100000000000009</v>
      </c>
      <c r="H130">
        <f t="shared" si="5"/>
        <v>8.0200000000000014</v>
      </c>
      <c r="I130" t="s">
        <v>43</v>
      </c>
      <c r="J130" t="s">
        <v>42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>
        <f t="shared" si="4"/>
        <v>42</v>
      </c>
      <c r="H131">
        <f t="shared" si="5"/>
        <v>8.4</v>
      </c>
      <c r="I131" t="s">
        <v>43</v>
      </c>
      <c r="J131" t="s">
        <v>42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>
        <f t="shared" si="4"/>
        <v>3</v>
      </c>
      <c r="H132">
        <f t="shared" si="5"/>
        <v>0.30000000000000004</v>
      </c>
      <c r="I132" t="s">
        <v>43</v>
      </c>
      <c r="J132" t="s">
        <v>42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>
        <f t="shared" si="4"/>
        <v>3</v>
      </c>
      <c r="H133">
        <f t="shared" si="5"/>
        <v>0.30000000000000004</v>
      </c>
      <c r="I133" t="s">
        <v>43</v>
      </c>
      <c r="J133" t="s">
        <v>42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>
        <f t="shared" si="4"/>
        <v>40.100000000000009</v>
      </c>
      <c r="H134">
        <f t="shared" si="5"/>
        <v>8.0200000000000014</v>
      </c>
      <c r="I134" t="s">
        <v>37</v>
      </c>
      <c r="J134" t="s">
        <v>42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>
        <f t="shared" si="4"/>
        <v>40.100000000000009</v>
      </c>
      <c r="H135">
        <f t="shared" si="5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>
        <f t="shared" si="4"/>
        <v>158</v>
      </c>
      <c r="H136">
        <f t="shared" si="5"/>
        <v>31.6</v>
      </c>
      <c r="I136" t="s">
        <v>37</v>
      </c>
      <c r="J136" t="s">
        <v>42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>
        <f t="shared" ref="G137:G172" si="6">F137-E137</f>
        <v>64</v>
      </c>
      <c r="H137">
        <f t="shared" ref="H137:H172" si="7">IF(F137&gt;50,0.2*G137,0.1*G137)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>
        <f t="shared" si="6"/>
        <v>40.100000000000009</v>
      </c>
      <c r="H138">
        <f t="shared" si="7"/>
        <v>8.0200000000000014</v>
      </c>
      <c r="I138" t="s">
        <v>39</v>
      </c>
      <c r="J138" t="s">
        <v>42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>
        <f t="shared" si="6"/>
        <v>158</v>
      </c>
      <c r="H139">
        <f t="shared" si="7"/>
        <v>31.6</v>
      </c>
      <c r="I139" t="s">
        <v>37</v>
      </c>
      <c r="J139" t="s">
        <v>42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>
        <f t="shared" si="6"/>
        <v>42</v>
      </c>
      <c r="H140">
        <f t="shared" si="7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>
        <f t="shared" si="6"/>
        <v>42</v>
      </c>
      <c r="H141">
        <f t="shared" si="7"/>
        <v>8.4</v>
      </c>
      <c r="I141" t="s">
        <v>39</v>
      </c>
      <c r="J141" t="s">
        <v>42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>
        <f t="shared" si="6"/>
        <v>3</v>
      </c>
      <c r="H142">
        <f t="shared" si="7"/>
        <v>0.30000000000000004</v>
      </c>
      <c r="I142" t="s">
        <v>39</v>
      </c>
      <c r="J142" t="s">
        <v>42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>
        <f t="shared" si="6"/>
        <v>64</v>
      </c>
      <c r="H143">
        <f t="shared" si="7"/>
        <v>12.8</v>
      </c>
      <c r="I143" t="s">
        <v>39</v>
      </c>
      <c r="J143" t="s">
        <v>42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>
        <f t="shared" si="6"/>
        <v>40.100000000000009</v>
      </c>
      <c r="H144">
        <f t="shared" si="7"/>
        <v>8.0200000000000014</v>
      </c>
      <c r="I144" t="s">
        <v>43</v>
      </c>
      <c r="J144" t="s">
        <v>42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>
        <f t="shared" si="6"/>
        <v>64</v>
      </c>
      <c r="H145">
        <f t="shared" si="7"/>
        <v>12.8</v>
      </c>
      <c r="I145" t="s">
        <v>43</v>
      </c>
      <c r="J145" t="s">
        <v>42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>
        <f t="shared" si="6"/>
        <v>42</v>
      </c>
      <c r="H146">
        <f t="shared" si="7"/>
        <v>8.4</v>
      </c>
      <c r="I146" t="s">
        <v>43</v>
      </c>
      <c r="J146" t="s">
        <v>42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>
        <f t="shared" si="6"/>
        <v>158</v>
      </c>
      <c r="H147">
        <f t="shared" si="7"/>
        <v>31.6</v>
      </c>
      <c r="I147" t="s">
        <v>43</v>
      </c>
      <c r="J147" t="s">
        <v>42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>
        <f t="shared" si="6"/>
        <v>40.100000000000009</v>
      </c>
      <c r="H148">
        <f t="shared" si="7"/>
        <v>8.0200000000000014</v>
      </c>
      <c r="I148" t="s">
        <v>37</v>
      </c>
      <c r="J148" t="s">
        <v>42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>
        <f t="shared" si="6"/>
        <v>3</v>
      </c>
      <c r="H149">
        <f t="shared" si="7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>
        <f t="shared" si="6"/>
        <v>158</v>
      </c>
      <c r="H150">
        <f t="shared" si="7"/>
        <v>31.6</v>
      </c>
      <c r="I150" t="s">
        <v>37</v>
      </c>
      <c r="J150" t="s">
        <v>42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>
        <f t="shared" si="6"/>
        <v>64</v>
      </c>
      <c r="H151">
        <f t="shared" si="7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>
        <f t="shared" si="6"/>
        <v>64</v>
      </c>
      <c r="H152">
        <f t="shared" si="7"/>
        <v>12.8</v>
      </c>
      <c r="I152" t="s">
        <v>39</v>
      </c>
      <c r="J152" t="s">
        <v>42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>
        <f t="shared" si="6"/>
        <v>42</v>
      </c>
      <c r="H153">
        <f t="shared" si="7"/>
        <v>8.4</v>
      </c>
      <c r="I153" t="s">
        <v>37</v>
      </c>
      <c r="J153" t="s">
        <v>42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>
        <f t="shared" si="6"/>
        <v>158</v>
      </c>
      <c r="H154">
        <f t="shared" si="7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>
        <f t="shared" si="6"/>
        <v>40.100000000000009</v>
      </c>
      <c r="H155">
        <f t="shared" si="7"/>
        <v>8.0200000000000014</v>
      </c>
      <c r="I155" t="s">
        <v>39</v>
      </c>
      <c r="J155" t="s">
        <v>42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>
        <f t="shared" si="6"/>
        <v>42</v>
      </c>
      <c r="H156">
        <f t="shared" si="7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>
        <f t="shared" si="6"/>
        <v>64</v>
      </c>
      <c r="H157">
        <f t="shared" si="7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>
        <f t="shared" si="6"/>
        <v>3</v>
      </c>
      <c r="H158">
        <f t="shared" si="7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>
        <f t="shared" si="6"/>
        <v>158</v>
      </c>
      <c r="H159">
        <f t="shared" si="7"/>
        <v>31.6</v>
      </c>
      <c r="I159" t="s">
        <v>37</v>
      </c>
      <c r="J159" t="s">
        <v>42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>
        <f t="shared" si="6"/>
        <v>35</v>
      </c>
      <c r="H160">
        <f t="shared" si="7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>
        <f t="shared" si="6"/>
        <v>40.100000000000009</v>
      </c>
      <c r="H161">
        <f t="shared" si="7"/>
        <v>8.0200000000000014</v>
      </c>
      <c r="I161" t="s">
        <v>43</v>
      </c>
      <c r="J161" t="s">
        <v>42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>
        <f t="shared" si="6"/>
        <v>42</v>
      </c>
      <c r="H162">
        <f t="shared" si="7"/>
        <v>8.4</v>
      </c>
      <c r="I162" t="s">
        <v>39</v>
      </c>
      <c r="J162" t="s">
        <v>42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>
        <f t="shared" si="6"/>
        <v>3</v>
      </c>
      <c r="H163">
        <f t="shared" si="7"/>
        <v>0.30000000000000004</v>
      </c>
      <c r="I163" t="s">
        <v>37</v>
      </c>
      <c r="J163" t="s">
        <v>42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>
        <f t="shared" si="6"/>
        <v>3</v>
      </c>
      <c r="H164">
        <f t="shared" si="7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>
        <f t="shared" si="6"/>
        <v>40.100000000000009</v>
      </c>
      <c r="H165">
        <f t="shared" si="7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>
        <f t="shared" si="6"/>
        <v>40.100000000000009</v>
      </c>
      <c r="H166">
        <f t="shared" si="7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>
        <f t="shared" si="6"/>
        <v>158</v>
      </c>
      <c r="H167">
        <f t="shared" si="7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>
        <f t="shared" si="6"/>
        <v>64</v>
      </c>
      <c r="H168">
        <f t="shared" si="7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>
        <f t="shared" si="6"/>
        <v>40.100000000000009</v>
      </c>
      <c r="H169">
        <f t="shared" si="7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>
        <f t="shared" si="6"/>
        <v>158</v>
      </c>
      <c r="H170">
        <f t="shared" si="7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>
        <f t="shared" si="6"/>
        <v>42</v>
      </c>
      <c r="H171">
        <f t="shared" si="7"/>
        <v>8.4</v>
      </c>
      <c r="I171" t="s">
        <v>37</v>
      </c>
      <c r="J171" t="s">
        <v>42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>
        <f t="shared" si="6"/>
        <v>42</v>
      </c>
      <c r="H172">
        <f t="shared" si="7"/>
        <v>8.4</v>
      </c>
      <c r="I172" t="s">
        <v>39</v>
      </c>
      <c r="J172" t="s">
        <v>42</v>
      </c>
      <c r="K172" t="s">
        <v>17</v>
      </c>
    </row>
    <row r="174" spans="1:11">
      <c r="A174" s="1" t="s">
        <v>47</v>
      </c>
      <c r="F174">
        <f>SUM(F2:F172)</f>
        <v>17110.599999999995</v>
      </c>
    </row>
    <row r="175" spans="1:11">
      <c r="A175" s="1" t="s">
        <v>48</v>
      </c>
      <c r="F175">
        <f>SUMIF(F2:F172, "&lt;50")</f>
        <v>1022.1999999999997</v>
      </c>
    </row>
    <row r="176" spans="1:11">
      <c r="A176" s="1" t="s">
        <v>49</v>
      </c>
      <c r="F176">
        <f>SUMIF(F2:F172, "&gt;50")</f>
        <v>16088.399999999994</v>
      </c>
    </row>
  </sheetData>
  <sortState xmlns:xlrd2="http://schemas.microsoft.com/office/spreadsheetml/2017/richdata2" ref="J2:J176">
    <sortCondition ref="J2:J176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E7B7-D9C4-4B3F-AA7E-8880D9375C25}">
  <dimension ref="A3:C8"/>
  <sheetViews>
    <sheetView workbookViewId="0">
      <selection activeCell="L15" sqref="L15"/>
    </sheetView>
  </sheetViews>
  <sheetFormatPr defaultRowHeight="15.75"/>
  <cols>
    <col min="1" max="1" width="11.8125" bestFit="1" customWidth="1"/>
    <col min="2" max="2" width="14.75" bestFit="1" customWidth="1"/>
    <col min="3" max="3" width="11.4375" bestFit="1" customWidth="1"/>
  </cols>
  <sheetData>
    <row r="3" spans="1:3">
      <c r="A3" s="4" t="s">
        <v>50</v>
      </c>
      <c r="B3" t="s">
        <v>52</v>
      </c>
      <c r="C3" t="s">
        <v>53</v>
      </c>
    </row>
    <row r="4" spans="1:3">
      <c r="A4" s="5" t="s">
        <v>37</v>
      </c>
      <c r="B4" s="6">
        <v>6003.5</v>
      </c>
      <c r="C4" s="6">
        <v>2015.1</v>
      </c>
    </row>
    <row r="5" spans="1:3">
      <c r="A5" s="5" t="s">
        <v>41</v>
      </c>
      <c r="B5" s="6">
        <v>5661.0999999999985</v>
      </c>
      <c r="C5" s="6">
        <v>2235.8999999999996</v>
      </c>
    </row>
    <row r="6" spans="1:3">
      <c r="A6" s="5" t="s">
        <v>43</v>
      </c>
      <c r="B6" s="6">
        <v>3035.3</v>
      </c>
      <c r="C6" s="6">
        <v>1084.0999999999999</v>
      </c>
    </row>
    <row r="7" spans="1:3">
      <c r="A7" s="5" t="s">
        <v>39</v>
      </c>
      <c r="B7" s="6">
        <v>2410.7000000000003</v>
      </c>
      <c r="C7" s="6">
        <v>1021.6</v>
      </c>
    </row>
    <row r="8" spans="1:3">
      <c r="A8" s="5" t="s">
        <v>51</v>
      </c>
      <c r="B8" s="6">
        <v>17110.599999999999</v>
      </c>
      <c r="C8" s="6">
        <v>6356.7000000000007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Navaneeth joshi</cp:lastModifiedBy>
  <dcterms:created xsi:type="dcterms:W3CDTF">2014-06-11T22:14:31Z</dcterms:created>
  <dcterms:modified xsi:type="dcterms:W3CDTF">2022-08-15T18:46:47Z</dcterms:modified>
</cp:coreProperties>
</file>