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7">
      <text>
        <t xml:space="preserve">Work Breakdown Structure:
Level 1: 1, 2, 3, ...
Level 2: 1.1, 1.2, 1.3,
Level 3: 1.1.1, 1.1.2,
The WBS uses a formula to control the numbering, but the formulas are different for different levels.</t>
      </text>
    </comment>
    <comment authorId="0" ref="B7">
      <text>
        <t xml:space="preserve">Task:
Enter the name of each task and sub-task. Use spaces to indent sub-tasks.</t>
      </text>
    </comment>
    <comment authorId="0" ref="C7">
      <text>
        <t xml:space="preserve">Task Lead
Enter the name of the Task Lead in this column.</t>
      </text>
    </comment>
    <comment authorId="0" ref="D7">
      <text>
        <t xml:space="preserve">Task Start Date:
You can manually enter the Start Date for each task or use a formula to create a dependency on a Predecessor. For example, you could enter =enddate+1 to set the Start date to the next calendar day, or =WORKDAY(enddate,1) to set the Start date to the next work day (excluding weekends), where enddate is the cell reference for the End date of the Predecessor task.</t>
      </text>
    </comment>
    <comment authorId="0" ref="E7">
      <text>
        <t xml:space="preserve">End Date:
Calculated based on the Start Date and the duration of the task.</t>
      </text>
    </comment>
    <comment authorId="0" ref="F7">
      <text>
        <t xml:space="preserve">Duration:
The duration is the number of calendar days for the given task.</t>
      </text>
    </comment>
    <comment authorId="0" ref="G7">
      <text>
        <t xml:space="preserve">Percent Complete:
Update the status of this task by entering the percent complete (between 0% and 100%).</t>
      </text>
    </comment>
    <comment authorId="0" ref="H7">
      <text>
        <t xml:space="preserve">Work Days:
Work Days exclude Saturday and Sunday. The Pro version allows you to use this column as an input.</t>
      </text>
    </comment>
  </commentList>
</comments>
</file>

<file path=xl/sharedStrings.xml><?xml version="1.0" encoding="utf-8"?>
<sst xmlns="http://schemas.openxmlformats.org/spreadsheetml/2006/main" count="79" uniqueCount="55">
  <si>
    <t>SSW 567 Final Project Schedule</t>
  </si>
  <si>
    <t>Gantt Chart Template © 2012-2020 by Vertex42.com: Licensed for private use only. Do not publish on the internet.</t>
  </si>
  <si>
    <t>Group 6: Neeti Mistry (Project Manager), Ahmad Shah (Test Planning), Sara Gaber (Performance Testing), Sohan Chatterjee (Unit Testing)</t>
  </si>
  <si>
    <t>GitHub Repo:</t>
  </si>
  <si>
    <t>https://github.com/neetixmistry/SSW567-FinalProject</t>
  </si>
  <si>
    <t>Project Start Date:</t>
  </si>
  <si>
    <t>Display Week:</t>
  </si>
  <si>
    <t>Project Manager:</t>
  </si>
  <si>
    <t>Neeti Mistry</t>
  </si>
  <si>
    <t>WBS</t>
  </si>
  <si>
    <t>Task</t>
  </si>
  <si>
    <t>Lead</t>
  </si>
  <si>
    <t>Start</t>
  </si>
  <si>
    <t>End</t>
  </si>
  <si>
    <t>Days</t>
  </si>
  <si>
    <t>%
Done</t>
  </si>
  <si>
    <t>Work
Days</t>
  </si>
  <si>
    <t>Project Planning</t>
  </si>
  <si>
    <t>Define Project Scope</t>
  </si>
  <si>
    <t>Identify Key Milestones</t>
  </si>
  <si>
    <t xml:space="preserve">Resource Allocation        </t>
  </si>
  <si>
    <t>Finalize Timeline</t>
  </si>
  <si>
    <t>Requirement Testing</t>
  </si>
  <si>
    <t>Identify Ambiguities in Requirements</t>
  </si>
  <si>
    <t>Clarify Ambiguities with Assumptions or Additional Info</t>
  </si>
  <si>
    <t xml:space="preserve">Rewrite Requirement Specifications       </t>
  </si>
  <si>
    <t>Unit Testing</t>
  </si>
  <si>
    <t>Sohan Chatterjee</t>
  </si>
  <si>
    <t>Implement Functions for Requirement Specifications (MRTD.py)</t>
  </si>
  <si>
    <t>Ahmad Shah</t>
  </si>
  <si>
    <t>Write Test Cases for Each Function (MTTDtest.py)</t>
  </si>
  <si>
    <t>Sohan Chatterjee &amp; Sara Gaber</t>
  </si>
  <si>
    <t xml:space="preserve">Generate Coverage Report and Ensure &gt;80% Coverage       </t>
  </si>
  <si>
    <t xml:space="preserve">Perform Mutation Testing Using MutPy       </t>
  </si>
  <si>
    <t xml:space="preserve">Create Additional Test Cases (Bonus Point)       </t>
  </si>
  <si>
    <t>Set Up GitHub Code Repository &amp; Complete PDF Report</t>
  </si>
  <si>
    <t>Neeti Mistry &amp; Sohan Chatterjee</t>
  </si>
  <si>
    <t>Performance Testing</t>
  </si>
  <si>
    <t>Sara Gaber</t>
  </si>
  <si>
    <t xml:space="preserve">Measure Execution Times for First 100 Records       </t>
  </si>
  <si>
    <t xml:space="preserve">Measure Execution Times for First 1000 Records       </t>
  </si>
  <si>
    <t xml:space="preserve">Measure Execution Times for First 10000 Records       </t>
  </si>
  <si>
    <t xml:space="preserve">Write Execution Times to CSV File       </t>
  </si>
  <si>
    <t xml:space="preserve">Generate Plot of Execution Times (CSV Data)       </t>
  </si>
  <si>
    <t>Neeti Mistry &amp; Sara Gaber</t>
  </si>
  <si>
    <t xml:space="preserve">Write 1-2 Paragraphs Explaining Results       </t>
  </si>
  <si>
    <t>Test Planning</t>
  </si>
  <si>
    <t xml:space="preserve">Write Introduction Section of Test Plan       </t>
  </si>
  <si>
    <t>Reference Relevant Document Section</t>
  </si>
  <si>
    <t>Testing Scope Section</t>
  </si>
  <si>
    <t>Testing Approach Section</t>
  </si>
  <si>
    <t>Schedule Section</t>
  </si>
  <si>
    <t>Approvals Section</t>
  </si>
  <si>
    <t>Review and Submit Test Plan</t>
  </si>
  <si>
    <t>Neeti Mistry, Ahmad Shah, Sohan Chatterjee, &amp; Sara Gaber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</si>
</sst>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M/d/yyyy (dddd)"/>
    <numFmt numFmtId="165" formatCode="m/d/yyyy h:mm:ss"/>
    <numFmt numFmtId="166" formatCode="d mmm yyyy"/>
    <numFmt numFmtId="167" formatCode="d"/>
    <numFmt numFmtId="168" formatCode="ddd M/dd/yy"/>
  </numFmts>
  <fonts count="15">
    <font>
      <sz val="10.0"/>
      <color rgb="FF000000"/>
      <name val="Arial"/>
      <scheme val="minor"/>
    </font>
    <font>
      <sz val="14.0"/>
      <color rgb="FF003366"/>
      <name val="Arial"/>
    </font>
    <font>
      <color theme="1"/>
      <name val="Arial"/>
    </font>
    <font>
      <u/>
      <color rgb="FF1155CC"/>
      <name val="Arial"/>
    </font>
    <font>
      <i/>
      <sz val="8.0"/>
      <color rgb="FF666666"/>
      <name val="Arial"/>
    </font>
    <font>
      <u/>
      <color rgb="FF0000FF"/>
      <name val="Arial"/>
    </font>
    <font>
      <color rgb="FF000000"/>
      <name val="Arial"/>
    </font>
    <font/>
    <font>
      <sz val="9.0"/>
      <color rgb="FF000000"/>
      <name val="Arial"/>
    </font>
    <font>
      <sz val="8.0"/>
      <color rgb="FF000000"/>
      <name val="Arial"/>
    </font>
    <font>
      <b/>
      <sz val="9.0"/>
      <color rgb="FFFFFFFF"/>
      <name val="Arial"/>
    </font>
    <font>
      <b/>
      <color rgb="FFFFFFFF"/>
      <name val="Arial"/>
    </font>
    <font>
      <sz val="7.0"/>
      <color rgb="FFFFFFFF"/>
      <name val="Arial"/>
    </font>
    <font>
      <b/>
      <sz val="9.0"/>
      <color rgb="FF000000"/>
      <name val="Arial"/>
    </font>
    <font>
      <sz val="9.0"/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666666"/>
        <bgColor rgb="FF666666"/>
      </patternFill>
    </fill>
    <fill>
      <patternFill patternType="solid">
        <fgColor rgb="FFD9D9D9"/>
        <bgColor rgb="FFD9D9D9"/>
      </patternFill>
    </fill>
    <fill>
      <patternFill patternType="solid">
        <fgColor rgb="FFD6F4D9"/>
        <bgColor rgb="FFD6F4D9"/>
      </patternFill>
    </fill>
  </fills>
  <borders count="6">
    <border/>
    <border>
      <bottom style="thin">
        <color rgb="FF999999"/>
      </bottom>
    </border>
    <border>
      <left style="thin">
        <color rgb="FFB7B7B7"/>
      </left>
    </border>
    <border>
      <right style="thin">
        <color rgb="FFB7B7B7"/>
      </right>
    </border>
    <border>
      <bottom style="thin">
        <color rgb="FFEFEFEF"/>
      </bottom>
    </border>
    <border>
      <top style="thin">
        <color rgb="FFEFEFEF"/>
      </top>
      <bottom style="thin">
        <color rgb="FFEFEFEF"/>
      </bottom>
    </border>
  </borders>
  <cellStyleXfs count="1">
    <xf borderId="0" fillId="0" fontId="0" numFmtId="0" applyAlignment="1" applyFont="1"/>
  </cellStyleXfs>
  <cellXfs count="6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shrinkToFit="0" wrapText="1"/>
    </xf>
    <xf borderId="0" fillId="0" fontId="2" numFmtId="0" xfId="0" applyFont="1"/>
    <xf borderId="0" fillId="0" fontId="3" numFmtId="0" xfId="0" applyAlignment="1" applyFont="1">
      <alignment horizontal="center"/>
    </xf>
    <xf borderId="0" fillId="0" fontId="4" numFmtId="0" xfId="0" applyFont="1"/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shrinkToFit="0" vertical="bottom" wrapText="1"/>
    </xf>
    <xf borderId="0" fillId="0" fontId="2" numFmtId="0" xfId="0" applyAlignment="1" applyFont="1">
      <alignment vertical="bottom"/>
    </xf>
    <xf borderId="0" fillId="2" fontId="2" numFmtId="0" xfId="0" applyAlignment="1" applyFill="1" applyFont="1">
      <alignment vertical="bottom"/>
    </xf>
    <xf borderId="0" fillId="0" fontId="2" numFmtId="0" xfId="0" applyAlignment="1" applyFont="1">
      <alignment readingOrder="0" vertical="bottom"/>
    </xf>
    <xf borderId="0" fillId="0" fontId="5" numFmtId="0" xfId="0" applyAlignment="1" applyFont="1">
      <alignment readingOrder="0" vertical="bottom"/>
    </xf>
    <xf borderId="0" fillId="0" fontId="6" numFmtId="0" xfId="0" applyAlignment="1" applyFont="1">
      <alignment horizontal="right" shrinkToFit="0" vertical="bottom" wrapText="1"/>
    </xf>
    <xf borderId="1" fillId="0" fontId="6" numFmtId="164" xfId="0" applyAlignment="1" applyBorder="1" applyFont="1" applyNumberFormat="1">
      <alignment readingOrder="0" vertical="bottom"/>
    </xf>
    <xf borderId="1" fillId="0" fontId="7" numFmtId="0" xfId="0" applyBorder="1" applyFont="1"/>
    <xf borderId="0" fillId="0" fontId="6" numFmtId="0" xfId="0" applyAlignment="1" applyFont="1">
      <alignment horizontal="right" vertical="bottom"/>
    </xf>
    <xf borderId="1" fillId="0" fontId="6" numFmtId="0" xfId="0" applyAlignment="1" applyBorder="1" applyFont="1">
      <alignment horizontal="center" vertical="bottom"/>
    </xf>
    <xf borderId="2" fillId="0" fontId="8" numFmtId="165" xfId="0" applyAlignment="1" applyBorder="1" applyFont="1" applyNumberFormat="1">
      <alignment horizontal="center"/>
    </xf>
    <xf borderId="3" fillId="0" fontId="7" numFmtId="0" xfId="0" applyBorder="1" applyFont="1"/>
    <xf borderId="0" fillId="0" fontId="6" numFmtId="0" xfId="0" applyAlignment="1" applyFont="1">
      <alignment horizontal="right" shrinkToFit="0" wrapText="1"/>
    </xf>
    <xf borderId="1" fillId="0" fontId="6" numFmtId="0" xfId="0" applyAlignment="1" applyBorder="1" applyFont="1">
      <alignment readingOrder="0"/>
    </xf>
    <xf borderId="2" fillId="0" fontId="8" numFmtId="166" xfId="0" applyAlignment="1" applyBorder="1" applyFont="1" applyNumberFormat="1">
      <alignment horizontal="center"/>
    </xf>
    <xf borderId="2" fillId="0" fontId="9" numFmtId="167" xfId="0" applyAlignment="1" applyBorder="1" applyFont="1" applyNumberFormat="1">
      <alignment horizontal="center"/>
    </xf>
    <xf borderId="0" fillId="0" fontId="9" numFmtId="167" xfId="0" applyAlignment="1" applyFont="1" applyNumberFormat="1">
      <alignment horizontal="center"/>
    </xf>
    <xf borderId="3" fillId="0" fontId="9" numFmtId="167" xfId="0" applyAlignment="1" applyBorder="1" applyFont="1" applyNumberFormat="1">
      <alignment horizontal="center"/>
    </xf>
    <xf borderId="4" fillId="3" fontId="10" numFmtId="0" xfId="0" applyBorder="1" applyFill="1" applyFont="1"/>
    <xf borderId="4" fillId="3" fontId="10" numFmtId="0" xfId="0" applyAlignment="1" applyBorder="1" applyFont="1">
      <alignment shrinkToFit="0" wrapText="1"/>
    </xf>
    <xf borderId="4" fillId="3" fontId="10" numFmtId="0" xfId="0" applyAlignment="1" applyBorder="1" applyFont="1">
      <alignment horizontal="center"/>
    </xf>
    <xf borderId="4" fillId="3" fontId="11" numFmtId="0" xfId="0" applyAlignment="1" applyBorder="1" applyFont="1">
      <alignment horizontal="center"/>
    </xf>
    <xf borderId="4" fillId="3" fontId="2" numFmtId="0" xfId="0" applyBorder="1" applyFont="1"/>
    <xf borderId="4" fillId="3" fontId="12" numFmtId="165" xfId="0" applyAlignment="1" applyBorder="1" applyFont="1" applyNumberFormat="1">
      <alignment horizontal="center"/>
    </xf>
    <xf borderId="4" fillId="4" fontId="13" numFmtId="0" xfId="0" applyBorder="1" applyFill="1" applyFont="1"/>
    <xf borderId="4" fillId="4" fontId="13" numFmtId="0" xfId="0" applyAlignment="1" applyBorder="1" applyFont="1">
      <alignment readingOrder="0" shrinkToFit="0" wrapText="1"/>
    </xf>
    <xf borderId="4" fillId="4" fontId="8" numFmtId="0" xfId="0" applyAlignment="1" applyBorder="1" applyFont="1">
      <alignment readingOrder="0"/>
    </xf>
    <xf borderId="5" fillId="4" fontId="8" numFmtId="168" xfId="0" applyAlignment="1" applyBorder="1" applyFont="1" applyNumberFormat="1">
      <alignment horizontal="right"/>
    </xf>
    <xf borderId="5" fillId="4" fontId="8" numFmtId="1" xfId="0" applyAlignment="1" applyBorder="1" applyFont="1" applyNumberFormat="1">
      <alignment horizontal="center"/>
    </xf>
    <xf borderId="5" fillId="4" fontId="14" numFmtId="9" xfId="0" applyAlignment="1" applyBorder="1" applyFont="1" applyNumberFormat="1">
      <alignment horizontal="center" readingOrder="0"/>
    </xf>
    <xf borderId="5" fillId="4" fontId="2" numFmtId="1" xfId="0" applyBorder="1" applyFont="1" applyNumberFormat="1"/>
    <xf borderId="5" fillId="0" fontId="2" numFmtId="0" xfId="0" applyBorder="1" applyFont="1"/>
    <xf borderId="5" fillId="0" fontId="8" numFmtId="0" xfId="0" applyBorder="1" applyFont="1"/>
    <xf borderId="5" fillId="0" fontId="8" numFmtId="0" xfId="0" applyAlignment="1" applyBorder="1" applyFont="1">
      <alignment readingOrder="0" shrinkToFit="0" wrapText="1"/>
    </xf>
    <xf borderId="5" fillId="0" fontId="8" numFmtId="0" xfId="0" applyAlignment="1" applyBorder="1" applyFont="1">
      <alignment readingOrder="0"/>
    </xf>
    <xf borderId="5" fillId="5" fontId="8" numFmtId="168" xfId="0" applyAlignment="1" applyBorder="1" applyFill="1" applyFont="1" applyNumberFormat="1">
      <alignment horizontal="right"/>
    </xf>
    <xf borderId="5" fillId="0" fontId="8" numFmtId="168" xfId="0" applyAlignment="1" applyBorder="1" applyFont="1" applyNumberFormat="1">
      <alignment horizontal="right"/>
    </xf>
    <xf borderId="5" fillId="5" fontId="8" numFmtId="1" xfId="0" applyAlignment="1" applyBorder="1" applyFont="1" applyNumberFormat="1">
      <alignment horizontal="center" readingOrder="0"/>
    </xf>
    <xf borderId="5" fillId="5" fontId="8" numFmtId="9" xfId="0" applyAlignment="1" applyBorder="1" applyFont="1" applyNumberFormat="1">
      <alignment horizontal="center"/>
    </xf>
    <xf borderId="5" fillId="0" fontId="8" numFmtId="1" xfId="0" applyAlignment="1" applyBorder="1" applyFont="1" applyNumberFormat="1">
      <alignment horizontal="center"/>
    </xf>
    <xf borderId="5" fillId="0" fontId="2" numFmtId="1" xfId="0" applyBorder="1" applyFont="1" applyNumberFormat="1"/>
    <xf borderId="5" fillId="5" fontId="8" numFmtId="168" xfId="0" applyAlignment="1" applyBorder="1" applyFont="1" applyNumberFormat="1">
      <alignment horizontal="right" readingOrder="0"/>
    </xf>
    <xf borderId="5" fillId="5" fontId="8" numFmtId="9" xfId="0" applyAlignment="1" applyBorder="1" applyFont="1" applyNumberFormat="1">
      <alignment horizontal="center" readingOrder="0"/>
    </xf>
    <xf borderId="5" fillId="4" fontId="13" numFmtId="0" xfId="0" applyBorder="1" applyFont="1"/>
    <xf borderId="5" fillId="4" fontId="14" numFmtId="0" xfId="0" applyAlignment="1" applyBorder="1" applyFont="1">
      <alignment readingOrder="0"/>
    </xf>
    <xf borderId="5" fillId="4" fontId="14" numFmtId="9" xfId="0" applyAlignment="1" applyBorder="1" applyFont="1" applyNumberFormat="1">
      <alignment horizontal="center" readingOrder="0"/>
    </xf>
    <xf borderId="5" fillId="0" fontId="14" numFmtId="0" xfId="0" applyAlignment="1" applyBorder="1" applyFont="1">
      <alignment readingOrder="0"/>
    </xf>
    <xf borderId="4" fillId="0" fontId="8" numFmtId="0" xfId="0" applyAlignment="1" applyBorder="1" applyFont="1">
      <alignment readingOrder="0" shrinkToFit="0" wrapText="1"/>
    </xf>
    <xf borderId="5" fillId="0" fontId="8" numFmtId="168" xfId="0" applyAlignment="1" applyBorder="1" applyFont="1" applyNumberFormat="1">
      <alignment horizontal="right" readingOrder="0"/>
    </xf>
    <xf borderId="5" fillId="4" fontId="14" numFmtId="0" xfId="0" applyAlignment="1" applyBorder="1" applyFont="1">
      <alignment readingOrder="0" shrinkToFit="0" wrapText="1"/>
    </xf>
    <xf borderId="5" fillId="4" fontId="8" numFmtId="168" xfId="0" applyAlignment="1" applyBorder="1" applyFont="1" applyNumberFormat="1">
      <alignment horizontal="right" readingOrder="0"/>
    </xf>
    <xf borderId="5" fillId="0" fontId="14" numFmtId="0" xfId="0" applyAlignment="1" applyBorder="1" applyFont="1">
      <alignment readingOrder="0" shrinkToFit="0" wrapText="1"/>
    </xf>
    <xf borderId="5" fillId="0" fontId="2" numFmtId="1" xfId="0" applyAlignment="1" applyBorder="1" applyFont="1" applyNumberForma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003366"/>
          <bgColor rgb="FF003366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github.com/neetixmistry/SSW567-FinalProject" TargetMode="External"/><Relationship Id="rId3" Type="http://schemas.openxmlformats.org/officeDocument/2006/relationships/drawing" Target="../drawings/drawing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sheetData>
    <row r="1">
      <c r="A1" s="1" t="s">
        <v>0</v>
      </c>
      <c r="B1" s="2"/>
      <c r="C1" s="3"/>
      <c r="D1" s="3"/>
      <c r="E1" s="3"/>
      <c r="F1" s="3"/>
      <c r="G1" s="3"/>
      <c r="H1" s="3"/>
      <c r="I1" s="3"/>
      <c r="J1" s="4"/>
      <c r="Q1" s="5" t="s">
        <v>1</v>
      </c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</row>
    <row r="2">
      <c r="A2" s="6" t="s">
        <v>2</v>
      </c>
      <c r="B2" s="7"/>
      <c r="C2" s="8"/>
      <c r="D2" s="8"/>
      <c r="E2" s="8"/>
      <c r="F2" s="8"/>
      <c r="G2" s="9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</row>
    <row r="3">
      <c r="A3" s="8"/>
      <c r="B3" s="7"/>
      <c r="C3" s="10" t="s">
        <v>3</v>
      </c>
      <c r="D3" s="11" t="s">
        <v>4</v>
      </c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</row>
    <row r="4">
      <c r="A4" s="8"/>
      <c r="B4" s="12" t="s">
        <v>5</v>
      </c>
      <c r="D4" s="13">
        <v>45607.0</v>
      </c>
      <c r="E4" s="14"/>
      <c r="F4" s="15" t="s">
        <v>6</v>
      </c>
      <c r="H4" s="16">
        <v>1.0</v>
      </c>
      <c r="I4" s="8"/>
      <c r="J4" s="17" t="str">
        <f>"Week "&amp;(J6-($D$4-WEEKDAY($D$4,1)+2))/7+1</f>
        <v>Week 1</v>
      </c>
      <c r="P4" s="18"/>
      <c r="Q4" s="17" t="str">
        <f>"Week "&amp;(Q6-($D$4-WEEKDAY($D$4,1)+2))/7+1</f>
        <v>Week 2</v>
      </c>
      <c r="W4" s="18"/>
      <c r="X4" s="17" t="str">
        <f>"Week "&amp;(X6-($D$4-WEEKDAY($D$4,1)+2))/7+1</f>
        <v>Week 3</v>
      </c>
      <c r="AD4" s="18"/>
      <c r="AE4" s="17" t="str">
        <f>"Week "&amp;(AE6-($D$4-WEEKDAY($D$4,1)+2))/7+1</f>
        <v>Week 4</v>
      </c>
      <c r="AK4" s="18"/>
    </row>
    <row r="5">
      <c r="A5" s="8"/>
      <c r="B5" s="19" t="s">
        <v>7</v>
      </c>
      <c r="D5" s="20" t="s">
        <v>8</v>
      </c>
      <c r="E5" s="14"/>
      <c r="F5" s="8"/>
      <c r="G5" s="8"/>
      <c r="H5" s="8"/>
      <c r="I5" s="8"/>
      <c r="J5" s="21">
        <f>J6</f>
        <v>45607</v>
      </c>
      <c r="P5" s="18"/>
      <c r="Q5" s="21">
        <f>Q6</f>
        <v>45614</v>
      </c>
      <c r="W5" s="18"/>
      <c r="X5" s="21">
        <f>X6</f>
        <v>45621</v>
      </c>
      <c r="AD5" s="18"/>
      <c r="AE5" s="21">
        <f>AE6</f>
        <v>45628</v>
      </c>
      <c r="AK5" s="18"/>
    </row>
    <row r="6">
      <c r="A6" s="8"/>
      <c r="B6" s="7"/>
      <c r="C6" s="8"/>
      <c r="D6" s="8"/>
      <c r="E6" s="8"/>
      <c r="F6" s="8"/>
      <c r="G6" s="8"/>
      <c r="H6" s="8"/>
      <c r="I6" s="8"/>
      <c r="J6" s="22">
        <f>D4-WEEKDAY(D4,1)+2+7*(H4-1)</f>
        <v>45607</v>
      </c>
      <c r="K6" s="23">
        <f t="shared" ref="K6:AK6" si="1">J6+1</f>
        <v>45608</v>
      </c>
      <c r="L6" s="23">
        <f t="shared" si="1"/>
        <v>45609</v>
      </c>
      <c r="M6" s="23">
        <f t="shared" si="1"/>
        <v>45610</v>
      </c>
      <c r="N6" s="23">
        <f t="shared" si="1"/>
        <v>45611</v>
      </c>
      <c r="O6" s="23">
        <f t="shared" si="1"/>
        <v>45612</v>
      </c>
      <c r="P6" s="24">
        <f t="shared" si="1"/>
        <v>45613</v>
      </c>
      <c r="Q6" s="22">
        <f t="shared" si="1"/>
        <v>45614</v>
      </c>
      <c r="R6" s="23">
        <f t="shared" si="1"/>
        <v>45615</v>
      </c>
      <c r="S6" s="23">
        <f t="shared" si="1"/>
        <v>45616</v>
      </c>
      <c r="T6" s="23">
        <f t="shared" si="1"/>
        <v>45617</v>
      </c>
      <c r="U6" s="23">
        <f t="shared" si="1"/>
        <v>45618</v>
      </c>
      <c r="V6" s="23">
        <f t="shared" si="1"/>
        <v>45619</v>
      </c>
      <c r="W6" s="24">
        <f t="shared" si="1"/>
        <v>45620</v>
      </c>
      <c r="X6" s="22">
        <f t="shared" si="1"/>
        <v>45621</v>
      </c>
      <c r="Y6" s="23">
        <f t="shared" si="1"/>
        <v>45622</v>
      </c>
      <c r="Z6" s="23">
        <f t="shared" si="1"/>
        <v>45623</v>
      </c>
      <c r="AA6" s="23">
        <f t="shared" si="1"/>
        <v>45624</v>
      </c>
      <c r="AB6" s="23">
        <f t="shared" si="1"/>
        <v>45625</v>
      </c>
      <c r="AC6" s="23">
        <f t="shared" si="1"/>
        <v>45626</v>
      </c>
      <c r="AD6" s="24">
        <f t="shared" si="1"/>
        <v>45627</v>
      </c>
      <c r="AE6" s="22">
        <f t="shared" si="1"/>
        <v>45628</v>
      </c>
      <c r="AF6" s="23">
        <f t="shared" si="1"/>
        <v>45629</v>
      </c>
      <c r="AG6" s="23">
        <f t="shared" si="1"/>
        <v>45630</v>
      </c>
      <c r="AH6" s="23">
        <f t="shared" si="1"/>
        <v>45631</v>
      </c>
      <c r="AI6" s="23">
        <f t="shared" si="1"/>
        <v>45632</v>
      </c>
      <c r="AJ6" s="23">
        <f t="shared" si="1"/>
        <v>45633</v>
      </c>
      <c r="AK6" s="24">
        <f t="shared" si="1"/>
        <v>45634</v>
      </c>
    </row>
    <row r="7">
      <c r="A7" s="25" t="s">
        <v>9</v>
      </c>
      <c r="B7" s="26" t="s">
        <v>10</v>
      </c>
      <c r="C7" s="25" t="s">
        <v>11</v>
      </c>
      <c r="D7" s="27" t="s">
        <v>12</v>
      </c>
      <c r="E7" s="28" t="s">
        <v>13</v>
      </c>
      <c r="F7" s="27" t="s">
        <v>14</v>
      </c>
      <c r="G7" s="27" t="s">
        <v>15</v>
      </c>
      <c r="H7" s="27" t="s">
        <v>16</v>
      </c>
      <c r="I7" s="29"/>
      <c r="J7" s="30" t="str">
        <f t="shared" ref="J7:AK7" si="2">INDEX({"Su";"M";"T";"W";"Th";"F";"Sa"},WEEKDAY(J6,1))</f>
        <v>M</v>
      </c>
      <c r="K7" s="30" t="str">
        <f t="shared" si="2"/>
        <v>T</v>
      </c>
      <c r="L7" s="30" t="str">
        <f t="shared" si="2"/>
        <v>W</v>
      </c>
      <c r="M7" s="30" t="str">
        <f t="shared" si="2"/>
        <v>Th</v>
      </c>
      <c r="N7" s="30" t="str">
        <f t="shared" si="2"/>
        <v>F</v>
      </c>
      <c r="O7" s="30" t="str">
        <f t="shared" si="2"/>
        <v>Sa</v>
      </c>
      <c r="P7" s="30" t="str">
        <f t="shared" si="2"/>
        <v>Su</v>
      </c>
      <c r="Q7" s="30" t="str">
        <f t="shared" si="2"/>
        <v>M</v>
      </c>
      <c r="R7" s="30" t="str">
        <f t="shared" si="2"/>
        <v>T</v>
      </c>
      <c r="S7" s="30" t="str">
        <f t="shared" si="2"/>
        <v>W</v>
      </c>
      <c r="T7" s="30" t="str">
        <f t="shared" si="2"/>
        <v>Th</v>
      </c>
      <c r="U7" s="30" t="str">
        <f t="shared" si="2"/>
        <v>F</v>
      </c>
      <c r="V7" s="30" t="str">
        <f t="shared" si="2"/>
        <v>Sa</v>
      </c>
      <c r="W7" s="30" t="str">
        <f t="shared" si="2"/>
        <v>Su</v>
      </c>
      <c r="X7" s="30" t="str">
        <f t="shared" si="2"/>
        <v>M</v>
      </c>
      <c r="Y7" s="30" t="str">
        <f t="shared" si="2"/>
        <v>T</v>
      </c>
      <c r="Z7" s="30" t="str">
        <f t="shared" si="2"/>
        <v>W</v>
      </c>
      <c r="AA7" s="30" t="str">
        <f t="shared" si="2"/>
        <v>Th</v>
      </c>
      <c r="AB7" s="30" t="str">
        <f t="shared" si="2"/>
        <v>F</v>
      </c>
      <c r="AC7" s="30" t="str">
        <f t="shared" si="2"/>
        <v>Sa</v>
      </c>
      <c r="AD7" s="30" t="str">
        <f t="shared" si="2"/>
        <v>Su</v>
      </c>
      <c r="AE7" s="30" t="str">
        <f t="shared" si="2"/>
        <v>M</v>
      </c>
      <c r="AF7" s="30" t="str">
        <f t="shared" si="2"/>
        <v>T</v>
      </c>
      <c r="AG7" s="30" t="str">
        <f t="shared" si="2"/>
        <v>W</v>
      </c>
      <c r="AH7" s="30" t="str">
        <f t="shared" si="2"/>
        <v>Th</v>
      </c>
      <c r="AI7" s="30" t="str">
        <f t="shared" si="2"/>
        <v>F</v>
      </c>
      <c r="AJ7" s="30" t="str">
        <f t="shared" si="2"/>
        <v>Sa</v>
      </c>
      <c r="AK7" s="30" t="str">
        <f t="shared" si="2"/>
        <v>Su</v>
      </c>
    </row>
    <row r="8">
      <c r="A8" s="31" t="str">
        <f>IF(ISERROR(VALUE(SUBSTITUTE(OFFSET(A8,-1,0,1,1),".",""))),"1",IF(ISERROR(FIND("`",SUBSTITUTE(OFFSET(A8,-1,0,1,1),".","`",1))),TEXT(VALUE(OFFSET(A8,-1,0,1,1))+1,"#"),TEXT(VALUE(LEFT(OFFSET(A8,-1,0,1,1),FIND("`",SUBSTITUTE(OFFSET(A8,-1,0,1,1),".","`",1))-1))+1,"#")))</f>
        <v>1</v>
      </c>
      <c r="B8" s="32" t="s">
        <v>17</v>
      </c>
      <c r="C8" s="33" t="s">
        <v>8</v>
      </c>
      <c r="D8" s="34">
        <f>min(D9:D12)</f>
        <v>45607</v>
      </c>
      <c r="E8" s="34">
        <f>max(E9:E12)</f>
        <v>45618</v>
      </c>
      <c r="F8" s="35">
        <f>E8-D8+1</f>
        <v>12</v>
      </c>
      <c r="G8" s="36">
        <v>1.0</v>
      </c>
      <c r="H8" s="35">
        <f t="shared" ref="H8:H38" si="3">NETWORKDAYS(D8,E8)</f>
        <v>10</v>
      </c>
      <c r="I8" s="37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  <c r="AA8" s="38"/>
      <c r="AB8" s="38"/>
      <c r="AC8" s="38"/>
      <c r="AD8" s="38"/>
      <c r="AE8" s="38"/>
      <c r="AF8" s="38"/>
      <c r="AG8" s="38"/>
      <c r="AH8" s="38"/>
      <c r="AI8" s="38"/>
      <c r="AJ8" s="38"/>
      <c r="AK8" s="38"/>
    </row>
    <row r="9">
      <c r="A9" s="39" t="str">
        <f t="shared" ref="A9:A12" si="4">IF(ISERROR(VALUE(SUBSTITUTE(OFFSET(A9,-1,0,1,1),".",""))),"0.1",IF(ISERROR(FIND("`",SUBSTITUTE(OFFSET(A9,-1,0,1,1),".","`",1))),OFFSET(A9,-1,0,1,1)&amp;".1",LEFT(OFFSET(A9,-1,0,1,1),FIND("`",SUBSTITUTE(OFFSET(A9,-1,0,1,1),".","`",1)))&amp;IF(ISERROR(FIND("`",SUBSTITUTE(OFFSET(A9,-1,0,1,1),".","`",2))),VALUE(RIGHT(OFFSET(A9,-1,0,1,1),LEN(OFFSET(A9,-1,0,1,1))-FIND("`",SUBSTITUTE(OFFSET(A9,-1,0,1,1),".","`",1))))+1,VALUE(MID(OFFSET(A9,-1,0,1,1),FIND("`",SUBSTITUTE(OFFSET(A9,-1,0,1,1),".","`",1))+1,(FIND("`",SUBSTITUTE(OFFSET(A9,-1,0,1,1),".","`",2))-FIND("`",SUBSTITUTE(OFFSET(A9,-1,0,1,1),".","`",1))-1)))+1)))</f>
        <v>1.1</v>
      </c>
      <c r="B9" s="40" t="s">
        <v>18</v>
      </c>
      <c r="C9" s="41" t="s">
        <v>8</v>
      </c>
      <c r="D9" s="42">
        <f>$D$4</f>
        <v>45607</v>
      </c>
      <c r="E9" s="43">
        <f t="shared" ref="E9:E12" si="5">D9+F9-1</f>
        <v>45609</v>
      </c>
      <c r="F9" s="44">
        <v>3.0</v>
      </c>
      <c r="G9" s="45">
        <v>1.0</v>
      </c>
      <c r="H9" s="46">
        <f t="shared" si="3"/>
        <v>3</v>
      </c>
      <c r="I9" s="47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  <c r="AA9" s="38"/>
      <c r="AB9" s="38"/>
      <c r="AC9" s="38"/>
      <c r="AD9" s="38"/>
      <c r="AE9" s="38"/>
      <c r="AF9" s="38"/>
      <c r="AG9" s="38"/>
      <c r="AH9" s="38"/>
      <c r="AI9" s="38"/>
      <c r="AJ9" s="38"/>
      <c r="AK9" s="38"/>
    </row>
    <row r="10">
      <c r="A10" s="39" t="str">
        <f t="shared" si="4"/>
        <v>1.2</v>
      </c>
      <c r="B10" s="40" t="s">
        <v>19</v>
      </c>
      <c r="C10" s="41" t="s">
        <v>8</v>
      </c>
      <c r="D10" s="48">
        <v>45610.0</v>
      </c>
      <c r="E10" s="43">
        <f t="shared" si="5"/>
        <v>45612</v>
      </c>
      <c r="F10" s="44">
        <v>3.0</v>
      </c>
      <c r="G10" s="49">
        <v>1.0</v>
      </c>
      <c r="H10" s="46">
        <f t="shared" si="3"/>
        <v>2</v>
      </c>
      <c r="I10" s="47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  <c r="AA10" s="38"/>
      <c r="AB10" s="38"/>
      <c r="AC10" s="38"/>
      <c r="AD10" s="38"/>
      <c r="AE10" s="38"/>
      <c r="AF10" s="38"/>
      <c r="AG10" s="38"/>
      <c r="AH10" s="38"/>
      <c r="AI10" s="38"/>
      <c r="AJ10" s="38"/>
      <c r="AK10" s="38"/>
    </row>
    <row r="11">
      <c r="A11" s="39" t="str">
        <f t="shared" si="4"/>
        <v>1.3</v>
      </c>
      <c r="B11" s="40" t="s">
        <v>20</v>
      </c>
      <c r="C11" s="41" t="s">
        <v>8</v>
      </c>
      <c r="D11" s="48">
        <v>45613.0</v>
      </c>
      <c r="E11" s="43">
        <f t="shared" si="5"/>
        <v>45615</v>
      </c>
      <c r="F11" s="44">
        <v>3.0</v>
      </c>
      <c r="G11" s="49">
        <v>1.0</v>
      </c>
      <c r="H11" s="46">
        <f t="shared" si="3"/>
        <v>2</v>
      </c>
      <c r="I11" s="47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  <c r="AA11" s="38"/>
      <c r="AB11" s="38"/>
      <c r="AC11" s="38"/>
      <c r="AD11" s="38"/>
      <c r="AE11" s="38"/>
      <c r="AF11" s="38"/>
      <c r="AG11" s="38"/>
      <c r="AH11" s="38"/>
      <c r="AI11" s="38"/>
      <c r="AJ11" s="38"/>
      <c r="AK11" s="38"/>
    </row>
    <row r="12">
      <c r="A12" s="39" t="str">
        <f t="shared" si="4"/>
        <v>1.4</v>
      </c>
      <c r="B12" s="40" t="s">
        <v>21</v>
      </c>
      <c r="C12" s="41" t="s">
        <v>8</v>
      </c>
      <c r="D12" s="48">
        <v>45616.0</v>
      </c>
      <c r="E12" s="43">
        <f t="shared" si="5"/>
        <v>45618</v>
      </c>
      <c r="F12" s="44">
        <v>3.0</v>
      </c>
      <c r="G12" s="49">
        <v>1.0</v>
      </c>
      <c r="H12" s="46">
        <f t="shared" si="3"/>
        <v>3</v>
      </c>
      <c r="I12" s="47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38"/>
      <c r="AG12" s="38"/>
      <c r="AH12" s="38"/>
      <c r="AI12" s="38"/>
      <c r="AJ12" s="38"/>
      <c r="AK12" s="38"/>
    </row>
    <row r="13">
      <c r="A13" s="50" t="str">
        <f>IF(ISERROR(VALUE(SUBSTITUTE(OFFSET(A13,-1,0,1,1),".",""))),"1",IF(ISERROR(FIND("`",SUBSTITUTE(OFFSET(A13,-1,0,1,1),".","`",1))),TEXT(VALUE(OFFSET(A13,-1,0,1,1))+1,"#"),TEXT(VALUE(LEFT(OFFSET(A13,-1,0,1,1),FIND("`",SUBSTITUTE(OFFSET(A13,-1,0,1,1),".","`",1))-1))+1,"#")))</f>
        <v>2</v>
      </c>
      <c r="B13" s="32" t="s">
        <v>22</v>
      </c>
      <c r="C13" s="51" t="s">
        <v>8</v>
      </c>
      <c r="D13" s="34">
        <f>min(D14:D16)</f>
        <v>45607</v>
      </c>
      <c r="E13" s="34">
        <f>max(E14:E16)</f>
        <v>45610</v>
      </c>
      <c r="F13" s="35">
        <f>E13-D13+1</f>
        <v>4</v>
      </c>
      <c r="G13" s="52">
        <v>1.0</v>
      </c>
      <c r="H13" s="35">
        <f t="shared" si="3"/>
        <v>4</v>
      </c>
      <c r="I13" s="37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  <c r="AA13" s="38"/>
      <c r="AB13" s="38"/>
      <c r="AC13" s="38"/>
      <c r="AD13" s="38"/>
      <c r="AE13" s="38"/>
      <c r="AF13" s="38"/>
      <c r="AG13" s="38"/>
      <c r="AH13" s="38"/>
      <c r="AI13" s="38"/>
      <c r="AJ13" s="38"/>
      <c r="AK13" s="38"/>
    </row>
    <row r="14">
      <c r="A14" s="39" t="str">
        <f t="shared" ref="A14:A16" si="6">IF(ISERROR(VALUE(SUBSTITUTE(OFFSET(A14,-1,0,1,1),".",""))),"0.1",IF(ISERROR(FIND("`",SUBSTITUTE(OFFSET(A14,-1,0,1,1),".","`",1))),OFFSET(A14,-1,0,1,1)&amp;".1",LEFT(OFFSET(A14,-1,0,1,1),FIND("`",SUBSTITUTE(OFFSET(A14,-1,0,1,1),".","`",1)))&amp;IF(ISERROR(FIND("`",SUBSTITUTE(OFFSET(A14,-1,0,1,1),".","`",2))),VALUE(RIGHT(OFFSET(A14,-1,0,1,1),LEN(OFFSET(A14,-1,0,1,1))-FIND("`",SUBSTITUTE(OFFSET(A14,-1,0,1,1),".","`",1))))+1,VALUE(MID(OFFSET(A14,-1,0,1,1),FIND("`",SUBSTITUTE(OFFSET(A14,-1,0,1,1),".","`",1))+1,(FIND("`",SUBSTITUTE(OFFSET(A14,-1,0,1,1),".","`",2))-FIND("`",SUBSTITUTE(OFFSET(A14,-1,0,1,1),".","`",1))-1)))+1)))</f>
        <v>2.1</v>
      </c>
      <c r="B14" s="40" t="s">
        <v>23</v>
      </c>
      <c r="C14" s="53" t="s">
        <v>8</v>
      </c>
      <c r="D14" s="42">
        <f>$D$4</f>
        <v>45607</v>
      </c>
      <c r="E14" s="43">
        <f t="shared" ref="E14:E16" si="7">D14+F14-1</f>
        <v>45608</v>
      </c>
      <c r="F14" s="44">
        <v>2.0</v>
      </c>
      <c r="G14" s="49">
        <v>1.0</v>
      </c>
      <c r="H14" s="46">
        <f t="shared" si="3"/>
        <v>2</v>
      </c>
      <c r="I14" s="47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8"/>
      <c r="AB14" s="38"/>
      <c r="AC14" s="38"/>
      <c r="AD14" s="38"/>
      <c r="AE14" s="38"/>
      <c r="AF14" s="38"/>
      <c r="AG14" s="38"/>
      <c r="AH14" s="38"/>
      <c r="AI14" s="38"/>
      <c r="AJ14" s="38"/>
      <c r="AK14" s="38"/>
    </row>
    <row r="15">
      <c r="A15" s="39" t="str">
        <f t="shared" si="6"/>
        <v>2.2</v>
      </c>
      <c r="B15" s="40" t="s">
        <v>24</v>
      </c>
      <c r="C15" s="53" t="s">
        <v>8</v>
      </c>
      <c r="D15" s="48">
        <v>45608.0</v>
      </c>
      <c r="E15" s="43">
        <f t="shared" si="7"/>
        <v>45609</v>
      </c>
      <c r="F15" s="44">
        <v>2.0</v>
      </c>
      <c r="G15" s="49">
        <v>1.0</v>
      </c>
      <c r="H15" s="46">
        <f t="shared" si="3"/>
        <v>2</v>
      </c>
      <c r="I15" s="47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  <c r="AA15" s="38"/>
      <c r="AB15" s="38"/>
      <c r="AC15" s="38"/>
      <c r="AD15" s="38"/>
      <c r="AE15" s="38"/>
      <c r="AF15" s="38"/>
      <c r="AG15" s="38"/>
      <c r="AH15" s="38"/>
      <c r="AI15" s="38"/>
      <c r="AJ15" s="38"/>
      <c r="AK15" s="38"/>
    </row>
    <row r="16">
      <c r="A16" s="39" t="str">
        <f t="shared" si="6"/>
        <v>2.3</v>
      </c>
      <c r="B16" s="54" t="s">
        <v>25</v>
      </c>
      <c r="C16" s="53" t="s">
        <v>8</v>
      </c>
      <c r="D16" s="48">
        <v>45609.0</v>
      </c>
      <c r="E16" s="55">
        <f t="shared" si="7"/>
        <v>45610</v>
      </c>
      <c r="F16" s="44">
        <v>2.0</v>
      </c>
      <c r="G16" s="49">
        <v>1.0</v>
      </c>
      <c r="H16" s="46">
        <f t="shared" si="3"/>
        <v>2</v>
      </c>
      <c r="I16" s="47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  <c r="AA16" s="38"/>
      <c r="AB16" s="38"/>
      <c r="AC16" s="38"/>
      <c r="AD16" s="38"/>
      <c r="AE16" s="38"/>
      <c r="AF16" s="38"/>
      <c r="AG16" s="38"/>
      <c r="AH16" s="38"/>
      <c r="AI16" s="38"/>
      <c r="AJ16" s="38"/>
      <c r="AK16" s="38"/>
    </row>
    <row r="17">
      <c r="A17" s="50" t="str">
        <f>IF(ISERROR(VALUE(SUBSTITUTE(OFFSET(A17,-1,0,1,1),".",""))),"1",IF(ISERROR(FIND("`",SUBSTITUTE(OFFSET(A17,-1,0,1,1),".","`",1))),TEXT(VALUE(OFFSET(A17,-1,0,1,1))+1,"#"),TEXT(VALUE(LEFT(OFFSET(A17,-1,0,1,1),FIND("`",SUBSTITUTE(OFFSET(A17,-1,0,1,1),".","`",1))-1))+1,"#")))</f>
        <v>3</v>
      </c>
      <c r="B17" s="32" t="s">
        <v>26</v>
      </c>
      <c r="C17" s="56" t="s">
        <v>27</v>
      </c>
      <c r="D17" s="57">
        <f>min(D18:D23)</f>
        <v>45610</v>
      </c>
      <c r="E17" s="34">
        <f>max(E18:E23)</f>
        <v>45625</v>
      </c>
      <c r="F17" s="35">
        <f>E17-D17+1</f>
        <v>16</v>
      </c>
      <c r="G17" s="52">
        <v>1.0</v>
      </c>
      <c r="H17" s="35">
        <f t="shared" si="3"/>
        <v>12</v>
      </c>
      <c r="I17" s="37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  <c r="AA17" s="38"/>
      <c r="AB17" s="38"/>
      <c r="AC17" s="38"/>
      <c r="AD17" s="38"/>
      <c r="AE17" s="38"/>
      <c r="AF17" s="38"/>
      <c r="AG17" s="38"/>
      <c r="AH17" s="38"/>
      <c r="AI17" s="38"/>
      <c r="AJ17" s="38"/>
      <c r="AK17" s="38"/>
    </row>
    <row r="18">
      <c r="A18" s="39" t="str">
        <f t="shared" ref="A18:A23" si="8">IF(ISERROR(VALUE(SUBSTITUTE(OFFSET(A18,-1,0,1,1),".",""))),"0.1",IF(ISERROR(FIND("`",SUBSTITUTE(OFFSET(A18,-1,0,1,1),".","`",1))),OFFSET(A18,-1,0,1,1)&amp;".1",LEFT(OFFSET(A18,-1,0,1,1),FIND("`",SUBSTITUTE(OFFSET(A18,-1,0,1,1),".","`",1)))&amp;IF(ISERROR(FIND("`",SUBSTITUTE(OFFSET(A18,-1,0,1,1),".","`",2))),VALUE(RIGHT(OFFSET(A18,-1,0,1,1),LEN(OFFSET(A18,-1,0,1,1))-FIND("`",SUBSTITUTE(OFFSET(A18,-1,0,1,1),".","`",1))))+1,VALUE(MID(OFFSET(A18,-1,0,1,1),FIND("`",SUBSTITUTE(OFFSET(A18,-1,0,1,1),".","`",1))+1,(FIND("`",SUBSTITUTE(OFFSET(A18,-1,0,1,1),".","`",2))-FIND("`",SUBSTITUTE(OFFSET(A18,-1,0,1,1),".","`",1))-1)))+1)))</f>
        <v>3.1</v>
      </c>
      <c r="B18" s="40" t="s">
        <v>28</v>
      </c>
      <c r="C18" s="53" t="s">
        <v>29</v>
      </c>
      <c r="D18" s="42">
        <f>$E$16</f>
        <v>45610</v>
      </c>
      <c r="E18" s="43">
        <f t="shared" ref="E18:E23" si="9">D18+F18-1</f>
        <v>45622</v>
      </c>
      <c r="F18" s="44">
        <v>13.0</v>
      </c>
      <c r="G18" s="49">
        <v>1.0</v>
      </c>
      <c r="H18" s="46">
        <f t="shared" si="3"/>
        <v>9</v>
      </c>
      <c r="I18" s="47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  <c r="AA18" s="38"/>
      <c r="AB18" s="38"/>
      <c r="AC18" s="38"/>
      <c r="AD18" s="38"/>
      <c r="AE18" s="38"/>
      <c r="AF18" s="38"/>
      <c r="AG18" s="38"/>
      <c r="AH18" s="38"/>
      <c r="AI18" s="38"/>
      <c r="AJ18" s="38"/>
      <c r="AK18" s="38"/>
    </row>
    <row r="19">
      <c r="A19" s="39" t="str">
        <f t="shared" si="8"/>
        <v>3.2</v>
      </c>
      <c r="B19" s="40" t="s">
        <v>30</v>
      </c>
      <c r="C19" s="58" t="s">
        <v>31</v>
      </c>
      <c r="D19" s="48">
        <v>45622.0</v>
      </c>
      <c r="E19" s="43">
        <f t="shared" si="9"/>
        <v>45623</v>
      </c>
      <c r="F19" s="44">
        <v>2.0</v>
      </c>
      <c r="G19" s="49">
        <v>1.0</v>
      </c>
      <c r="H19" s="46">
        <f t="shared" si="3"/>
        <v>2</v>
      </c>
      <c r="I19" s="47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  <c r="AA19" s="38"/>
      <c r="AB19" s="38"/>
      <c r="AC19" s="38"/>
      <c r="AD19" s="38"/>
      <c r="AE19" s="38"/>
      <c r="AF19" s="38"/>
      <c r="AG19" s="38"/>
      <c r="AH19" s="38"/>
      <c r="AI19" s="38"/>
      <c r="AJ19" s="38"/>
      <c r="AK19" s="38"/>
    </row>
    <row r="20">
      <c r="A20" s="39" t="str">
        <f t="shared" si="8"/>
        <v>3.3</v>
      </c>
      <c r="B20" s="40" t="s">
        <v>32</v>
      </c>
      <c r="C20" s="53" t="s">
        <v>27</v>
      </c>
      <c r="D20" s="48">
        <v>45622.0</v>
      </c>
      <c r="E20" s="43">
        <f t="shared" si="9"/>
        <v>45623</v>
      </c>
      <c r="F20" s="44">
        <v>2.0</v>
      </c>
      <c r="G20" s="49">
        <v>1.0</v>
      </c>
      <c r="H20" s="46">
        <f t="shared" si="3"/>
        <v>2</v>
      </c>
      <c r="I20" s="59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  <c r="AA20" s="38"/>
      <c r="AB20" s="38"/>
      <c r="AC20" s="38"/>
      <c r="AD20" s="38"/>
      <c r="AE20" s="38"/>
      <c r="AF20" s="38"/>
      <c r="AG20" s="38"/>
      <c r="AH20" s="38"/>
      <c r="AI20" s="38"/>
      <c r="AJ20" s="38"/>
      <c r="AK20" s="38"/>
    </row>
    <row r="21">
      <c r="A21" s="39" t="str">
        <f t="shared" si="8"/>
        <v>3.4</v>
      </c>
      <c r="B21" s="40" t="s">
        <v>33</v>
      </c>
      <c r="C21" s="53" t="s">
        <v>27</v>
      </c>
      <c r="D21" s="48">
        <v>45624.0</v>
      </c>
      <c r="E21" s="43">
        <f t="shared" si="9"/>
        <v>45625</v>
      </c>
      <c r="F21" s="44">
        <v>2.0</v>
      </c>
      <c r="G21" s="49">
        <v>1.0</v>
      </c>
      <c r="H21" s="46">
        <f t="shared" si="3"/>
        <v>2</v>
      </c>
      <c r="I21" s="47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38"/>
      <c r="AG21" s="38"/>
      <c r="AH21" s="38"/>
      <c r="AI21" s="38"/>
      <c r="AJ21" s="38"/>
      <c r="AK21" s="38"/>
    </row>
    <row r="22">
      <c r="A22" s="39" t="str">
        <f t="shared" si="8"/>
        <v>3.5</v>
      </c>
      <c r="B22" s="40" t="s">
        <v>34</v>
      </c>
      <c r="C22" s="53" t="s">
        <v>27</v>
      </c>
      <c r="D22" s="48">
        <v>45625.0</v>
      </c>
      <c r="E22" s="43">
        <f t="shared" si="9"/>
        <v>45625</v>
      </c>
      <c r="F22" s="44">
        <v>1.0</v>
      </c>
      <c r="G22" s="49">
        <v>1.0</v>
      </c>
      <c r="H22" s="46">
        <f t="shared" si="3"/>
        <v>1</v>
      </c>
      <c r="I22" s="47"/>
      <c r="J22" s="40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  <c r="AA22" s="38"/>
      <c r="AB22" s="38"/>
      <c r="AC22" s="38"/>
      <c r="AD22" s="38"/>
      <c r="AE22" s="38"/>
      <c r="AF22" s="38"/>
      <c r="AG22" s="38"/>
      <c r="AH22" s="38"/>
      <c r="AI22" s="38"/>
      <c r="AJ22" s="38"/>
      <c r="AK22" s="38"/>
    </row>
    <row r="23">
      <c r="A23" s="39" t="str">
        <f t="shared" si="8"/>
        <v>3.6</v>
      </c>
      <c r="B23" s="40" t="s">
        <v>35</v>
      </c>
      <c r="C23" s="58" t="s">
        <v>36</v>
      </c>
      <c r="D23" s="48">
        <v>45624.0</v>
      </c>
      <c r="E23" s="55">
        <f t="shared" si="9"/>
        <v>45625</v>
      </c>
      <c r="F23" s="44">
        <v>2.0</v>
      </c>
      <c r="G23" s="49">
        <v>1.0</v>
      </c>
      <c r="H23" s="46">
        <f t="shared" si="3"/>
        <v>2</v>
      </c>
      <c r="I23" s="47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  <c r="AA23" s="38"/>
      <c r="AB23" s="38"/>
      <c r="AC23" s="38"/>
      <c r="AD23" s="38"/>
      <c r="AE23" s="38"/>
      <c r="AF23" s="38"/>
      <c r="AG23" s="38"/>
      <c r="AH23" s="38"/>
      <c r="AI23" s="38"/>
      <c r="AJ23" s="38"/>
      <c r="AK23" s="38"/>
    </row>
    <row r="24">
      <c r="A24" s="50" t="str">
        <f>IF(ISERROR(VALUE(SUBSTITUTE(OFFSET(A24,-1,0,1,1),".",""))),"1",IF(ISERROR(FIND("`",SUBSTITUTE(OFFSET(A24,-1,0,1,1),".","`",1))),TEXT(VALUE(OFFSET(A24,-1,0,1,1))+1,"#"),TEXT(VALUE(LEFT(OFFSET(A24,-1,0,1,1),FIND("`",SUBSTITUTE(OFFSET(A24,-1,0,1,1),".","`",1))-1))+1,"#")))</f>
        <v>4</v>
      </c>
      <c r="B24" s="32" t="s">
        <v>37</v>
      </c>
      <c r="C24" s="51" t="s">
        <v>38</v>
      </c>
      <c r="D24" s="57">
        <f>min(D25:D30)</f>
        <v>45623</v>
      </c>
      <c r="E24" s="34">
        <f>max(E25:E30)</f>
        <v>45628</v>
      </c>
      <c r="F24" s="35">
        <f>E24-D24+1</f>
        <v>6</v>
      </c>
      <c r="G24" s="52">
        <v>1.0</v>
      </c>
      <c r="H24" s="35">
        <f t="shared" si="3"/>
        <v>4</v>
      </c>
      <c r="I24" s="37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38"/>
      <c r="AD24" s="38"/>
      <c r="AE24" s="38"/>
      <c r="AF24" s="38"/>
      <c r="AG24" s="38"/>
      <c r="AH24" s="38"/>
      <c r="AI24" s="38"/>
      <c r="AJ24" s="38"/>
      <c r="AK24" s="38"/>
    </row>
    <row r="25">
      <c r="A25" s="39" t="str">
        <f t="shared" ref="A25:A30" si="10">IF(ISERROR(VALUE(SUBSTITUTE(OFFSET(A25,-1,0,1,1),".",""))),"0.1",IF(ISERROR(FIND("`",SUBSTITUTE(OFFSET(A25,-1,0,1,1),".","`",1))),OFFSET(A25,-1,0,1,1)&amp;".1",LEFT(OFFSET(A25,-1,0,1,1),FIND("`",SUBSTITUTE(OFFSET(A25,-1,0,1,1),".","`",1)))&amp;IF(ISERROR(FIND("`",SUBSTITUTE(OFFSET(A25,-1,0,1,1),".","`",2))),VALUE(RIGHT(OFFSET(A25,-1,0,1,1),LEN(OFFSET(A25,-1,0,1,1))-FIND("`",SUBSTITUTE(OFFSET(A25,-1,0,1,1),".","`",1))))+1,VALUE(MID(OFFSET(A25,-1,0,1,1),FIND("`",SUBSTITUTE(OFFSET(A25,-1,0,1,1),".","`",1))+1,(FIND("`",SUBSTITUTE(OFFSET(A25,-1,0,1,1),".","`",2))-FIND("`",SUBSTITUTE(OFFSET(A25,-1,0,1,1),".","`",1))-1)))+1)))</f>
        <v>4.1</v>
      </c>
      <c r="B25" s="40" t="s">
        <v>39</v>
      </c>
      <c r="C25" s="53" t="s">
        <v>38</v>
      </c>
      <c r="D25" s="48">
        <v>45623.0</v>
      </c>
      <c r="E25" s="43">
        <f t="shared" ref="E25:E30" si="11">D25+F25-1</f>
        <v>45624</v>
      </c>
      <c r="F25" s="44">
        <v>2.0</v>
      </c>
      <c r="G25" s="49">
        <v>1.0</v>
      </c>
      <c r="H25" s="46">
        <f t="shared" si="3"/>
        <v>2</v>
      </c>
      <c r="I25" s="47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38"/>
      <c r="AJ25" s="38"/>
      <c r="AK25" s="38"/>
    </row>
    <row r="26">
      <c r="A26" s="39" t="str">
        <f t="shared" si="10"/>
        <v>4.2</v>
      </c>
      <c r="B26" s="40" t="s">
        <v>40</v>
      </c>
      <c r="C26" s="53" t="s">
        <v>38</v>
      </c>
      <c r="D26" s="48">
        <v>45623.0</v>
      </c>
      <c r="E26" s="43">
        <f t="shared" si="11"/>
        <v>45626</v>
      </c>
      <c r="F26" s="44">
        <v>4.0</v>
      </c>
      <c r="G26" s="49">
        <v>1.0</v>
      </c>
      <c r="H26" s="46">
        <f t="shared" si="3"/>
        <v>3</v>
      </c>
      <c r="I26" s="47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8"/>
      <c r="AJ26" s="38"/>
      <c r="AK26" s="38"/>
    </row>
    <row r="27">
      <c r="A27" s="39" t="str">
        <f t="shared" si="10"/>
        <v>4.3</v>
      </c>
      <c r="B27" s="40" t="s">
        <v>41</v>
      </c>
      <c r="C27" s="53" t="s">
        <v>38</v>
      </c>
      <c r="D27" s="48">
        <v>45623.0</v>
      </c>
      <c r="E27" s="43">
        <f t="shared" si="11"/>
        <v>45626</v>
      </c>
      <c r="F27" s="44">
        <v>4.0</v>
      </c>
      <c r="G27" s="49">
        <v>1.0</v>
      </c>
      <c r="H27" s="46">
        <f t="shared" si="3"/>
        <v>3</v>
      </c>
      <c r="I27" s="47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38"/>
      <c r="AK27" s="38"/>
    </row>
    <row r="28">
      <c r="A28" s="39" t="str">
        <f t="shared" si="10"/>
        <v>4.4</v>
      </c>
      <c r="B28" s="40" t="s">
        <v>42</v>
      </c>
      <c r="C28" s="53" t="s">
        <v>38</v>
      </c>
      <c r="D28" s="48">
        <v>45623.0</v>
      </c>
      <c r="E28" s="43">
        <f t="shared" si="11"/>
        <v>45626</v>
      </c>
      <c r="F28" s="44">
        <v>4.0</v>
      </c>
      <c r="G28" s="49">
        <v>1.0</v>
      </c>
      <c r="H28" s="46">
        <f t="shared" si="3"/>
        <v>3</v>
      </c>
      <c r="I28" s="47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  <c r="AK28" s="38"/>
    </row>
    <row r="29">
      <c r="A29" s="39" t="str">
        <f t="shared" si="10"/>
        <v>4.5</v>
      </c>
      <c r="B29" s="40" t="s">
        <v>43</v>
      </c>
      <c r="C29" s="58" t="s">
        <v>44</v>
      </c>
      <c r="D29" s="48">
        <v>45625.0</v>
      </c>
      <c r="E29" s="43">
        <f t="shared" si="11"/>
        <v>45626</v>
      </c>
      <c r="F29" s="44">
        <v>2.0</v>
      </c>
      <c r="G29" s="49">
        <v>1.0</v>
      </c>
      <c r="H29" s="46">
        <f t="shared" si="3"/>
        <v>1</v>
      </c>
      <c r="I29" s="47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  <c r="AI29" s="38"/>
      <c r="AJ29" s="38"/>
      <c r="AK29" s="38"/>
    </row>
    <row r="30">
      <c r="A30" s="39" t="str">
        <f t="shared" si="10"/>
        <v>4.6</v>
      </c>
      <c r="B30" s="40" t="s">
        <v>45</v>
      </c>
      <c r="C30" s="58" t="s">
        <v>44</v>
      </c>
      <c r="D30" s="48">
        <v>45626.0</v>
      </c>
      <c r="E30" s="55">
        <f t="shared" si="11"/>
        <v>45628</v>
      </c>
      <c r="F30" s="44">
        <v>3.0</v>
      </c>
      <c r="G30" s="49">
        <v>1.0</v>
      </c>
      <c r="H30" s="46">
        <f t="shared" si="3"/>
        <v>1</v>
      </c>
      <c r="I30" s="47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38"/>
      <c r="AK30" s="38"/>
    </row>
    <row r="31">
      <c r="A31" s="50" t="str">
        <f>IF(ISERROR(VALUE(SUBSTITUTE(OFFSET(A31,-1,0,1,1),".",""))),"1",IF(ISERROR(FIND("`",SUBSTITUTE(OFFSET(A31,-1,0,1,1),".","`",1))),TEXT(VALUE(OFFSET(A31,-1,0,1,1))+1,"#"),TEXT(VALUE(LEFT(OFFSET(A31,-1,0,1,1),FIND("`",SUBSTITUTE(OFFSET(A31,-1,0,1,1),".","`",1))-1))+1,"#")))</f>
        <v>5</v>
      </c>
      <c r="B31" s="32" t="s">
        <v>46</v>
      </c>
      <c r="C31" s="51" t="s">
        <v>29</v>
      </c>
      <c r="D31" s="34">
        <f>min(D32:D38)</f>
        <v>45628</v>
      </c>
      <c r="E31" s="34">
        <f>max(E32:E38)</f>
        <v>45632</v>
      </c>
      <c r="F31" s="35">
        <f>E31-D31+1</f>
        <v>5</v>
      </c>
      <c r="G31" s="52">
        <v>1.0</v>
      </c>
      <c r="H31" s="35">
        <f t="shared" si="3"/>
        <v>5</v>
      </c>
      <c r="I31" s="37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38"/>
      <c r="AJ31" s="38"/>
      <c r="AK31" s="38"/>
    </row>
    <row r="32">
      <c r="A32" s="39" t="str">
        <f t="shared" ref="A32:A38" si="12">IF(ISERROR(VALUE(SUBSTITUTE(OFFSET(A32,-1,0,1,1),".",""))),"0.1",IF(ISERROR(FIND("`",SUBSTITUTE(OFFSET(A32,-1,0,1,1),".","`",1))),OFFSET(A32,-1,0,1,1)&amp;".1",LEFT(OFFSET(A32,-1,0,1,1),FIND("`",SUBSTITUTE(OFFSET(A32,-1,0,1,1),".","`",1)))&amp;IF(ISERROR(FIND("`",SUBSTITUTE(OFFSET(A32,-1,0,1,1),".","`",2))),VALUE(RIGHT(OFFSET(A32,-1,0,1,1),LEN(OFFSET(A32,-1,0,1,1))-FIND("`",SUBSTITUTE(OFFSET(A32,-1,0,1,1),".","`",1))))+1,VALUE(MID(OFFSET(A32,-1,0,1,1),FIND("`",SUBSTITUTE(OFFSET(A32,-1,0,1,1),".","`",1))+1,(FIND("`",SUBSTITUTE(OFFSET(A32,-1,0,1,1),".","`",2))-FIND("`",SUBSTITUTE(OFFSET(A32,-1,0,1,1),".","`",1))-1)))+1)))</f>
        <v>5.1</v>
      </c>
      <c r="B32" s="40" t="s">
        <v>47</v>
      </c>
      <c r="C32" s="53" t="s">
        <v>8</v>
      </c>
      <c r="D32" s="42">
        <f>$E$30</f>
        <v>45628</v>
      </c>
      <c r="E32" s="43">
        <f t="shared" ref="E32:E38" si="13">D32+F32-1</f>
        <v>45628</v>
      </c>
      <c r="F32" s="44">
        <v>1.0</v>
      </c>
      <c r="G32" s="49">
        <v>1.0</v>
      </c>
      <c r="H32" s="46">
        <f t="shared" si="3"/>
        <v>1</v>
      </c>
      <c r="I32" s="47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8"/>
      <c r="AH32" s="38"/>
      <c r="AI32" s="38"/>
      <c r="AJ32" s="38"/>
      <c r="AK32" s="38"/>
    </row>
    <row r="33">
      <c r="A33" s="39" t="str">
        <f t="shared" si="12"/>
        <v>5.2</v>
      </c>
      <c r="B33" s="40" t="s">
        <v>48</v>
      </c>
      <c r="C33" s="53" t="s">
        <v>29</v>
      </c>
      <c r="D33" s="48">
        <v>45628.0</v>
      </c>
      <c r="E33" s="43">
        <f t="shared" si="13"/>
        <v>45628</v>
      </c>
      <c r="F33" s="44">
        <v>1.0</v>
      </c>
      <c r="G33" s="49">
        <v>1.0</v>
      </c>
      <c r="H33" s="46">
        <f t="shared" si="3"/>
        <v>1</v>
      </c>
      <c r="I33" s="47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  <c r="AA33" s="38"/>
      <c r="AB33" s="38"/>
      <c r="AC33" s="38"/>
      <c r="AD33" s="38"/>
      <c r="AE33" s="38"/>
      <c r="AF33" s="38"/>
      <c r="AG33" s="38"/>
      <c r="AH33" s="38"/>
      <c r="AI33" s="38"/>
      <c r="AJ33" s="38"/>
      <c r="AK33" s="38"/>
    </row>
    <row r="34">
      <c r="A34" s="39" t="str">
        <f t="shared" si="12"/>
        <v>5.3</v>
      </c>
      <c r="B34" s="40" t="s">
        <v>49</v>
      </c>
      <c r="C34" s="53" t="s">
        <v>8</v>
      </c>
      <c r="D34" s="48">
        <v>45628.0</v>
      </c>
      <c r="E34" s="43">
        <f t="shared" si="13"/>
        <v>45629</v>
      </c>
      <c r="F34" s="44">
        <v>2.0</v>
      </c>
      <c r="G34" s="49">
        <v>1.0</v>
      </c>
      <c r="H34" s="46">
        <f t="shared" si="3"/>
        <v>2</v>
      </c>
      <c r="I34" s="47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  <c r="AK34" s="38"/>
    </row>
    <row r="35">
      <c r="A35" s="39" t="str">
        <f t="shared" si="12"/>
        <v>5.4</v>
      </c>
      <c r="B35" s="40" t="s">
        <v>50</v>
      </c>
      <c r="C35" s="53" t="s">
        <v>8</v>
      </c>
      <c r="D35" s="48">
        <v>45629.0</v>
      </c>
      <c r="E35" s="43">
        <f t="shared" si="13"/>
        <v>45631</v>
      </c>
      <c r="F35" s="44">
        <v>3.0</v>
      </c>
      <c r="G35" s="49">
        <v>1.0</v>
      </c>
      <c r="H35" s="46">
        <f t="shared" si="3"/>
        <v>3</v>
      </c>
      <c r="I35" s="47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8"/>
      <c r="AJ35" s="38"/>
      <c r="AK35" s="38"/>
    </row>
    <row r="36">
      <c r="A36" s="39" t="str">
        <f t="shared" si="12"/>
        <v>5.5</v>
      </c>
      <c r="B36" s="40" t="s">
        <v>51</v>
      </c>
      <c r="C36" s="53" t="s">
        <v>29</v>
      </c>
      <c r="D36" s="48">
        <v>45630.0</v>
      </c>
      <c r="E36" s="43">
        <f t="shared" si="13"/>
        <v>45631</v>
      </c>
      <c r="F36" s="44">
        <v>2.0</v>
      </c>
      <c r="G36" s="49">
        <v>1.0</v>
      </c>
      <c r="H36" s="46">
        <f t="shared" si="3"/>
        <v>2</v>
      </c>
      <c r="I36" s="47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  <c r="AG36" s="38"/>
      <c r="AH36" s="38"/>
      <c r="AI36" s="38"/>
      <c r="AJ36" s="38"/>
      <c r="AK36" s="38"/>
    </row>
    <row r="37">
      <c r="A37" s="39" t="str">
        <f t="shared" si="12"/>
        <v>5.6</v>
      </c>
      <c r="B37" s="40" t="s">
        <v>52</v>
      </c>
      <c r="C37" s="53" t="s">
        <v>29</v>
      </c>
      <c r="D37" s="48">
        <v>45631.0</v>
      </c>
      <c r="E37" s="43">
        <f t="shared" si="13"/>
        <v>45631</v>
      </c>
      <c r="F37" s="44">
        <v>1.0</v>
      </c>
      <c r="G37" s="49">
        <v>1.0</v>
      </c>
      <c r="H37" s="46">
        <f t="shared" si="3"/>
        <v>1</v>
      </c>
      <c r="I37" s="47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8"/>
      <c r="AJ37" s="38"/>
      <c r="AK37" s="38"/>
    </row>
    <row r="38">
      <c r="A38" s="39" t="str">
        <f t="shared" si="12"/>
        <v>5.7</v>
      </c>
      <c r="B38" s="40" t="s">
        <v>53</v>
      </c>
      <c r="C38" s="58" t="s">
        <v>54</v>
      </c>
      <c r="D38" s="48">
        <v>45632.0</v>
      </c>
      <c r="E38" s="55">
        <f t="shared" si="13"/>
        <v>45632</v>
      </c>
      <c r="F38" s="44">
        <v>1.0</v>
      </c>
      <c r="G38" s="49">
        <v>1.0</v>
      </c>
      <c r="H38" s="46">
        <f t="shared" si="3"/>
        <v>1</v>
      </c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  <c r="AA38" s="38"/>
      <c r="AB38" s="38"/>
      <c r="AC38" s="38"/>
      <c r="AD38" s="38"/>
      <c r="AE38" s="38"/>
      <c r="AF38" s="38"/>
      <c r="AG38" s="38"/>
      <c r="AH38" s="38"/>
      <c r="AI38" s="38"/>
      <c r="AJ38" s="38"/>
      <c r="AK38" s="38"/>
    </row>
  </sheetData>
  <mergeCells count="14">
    <mergeCell ref="B4:C4"/>
    <mergeCell ref="B5:C5"/>
    <mergeCell ref="D5:E5"/>
    <mergeCell ref="J5:P5"/>
    <mergeCell ref="Q5:W5"/>
    <mergeCell ref="X5:AD5"/>
    <mergeCell ref="AE5:AK5"/>
    <mergeCell ref="J1:P1"/>
    <mergeCell ref="D4:E4"/>
    <mergeCell ref="F4:G4"/>
    <mergeCell ref="J4:P4"/>
    <mergeCell ref="Q4:W4"/>
    <mergeCell ref="X4:AD4"/>
    <mergeCell ref="AE4:AK4"/>
  </mergeCells>
  <conditionalFormatting sqref="J8:J21 K8:AK38 J23:J38">
    <cfRule type="expression" dxfId="0" priority="1">
      <formula>AND(J$6&gt;=$D8,J$6&lt;=$E8)</formula>
    </cfRule>
  </conditionalFormatting>
  <hyperlinks>
    <hyperlink r:id="rId2" ref="D3"/>
  </hyperlinks>
  <printOptions gridLines="1" horizontalCentered="1"/>
  <pageMargins bottom="0.75" footer="0.0" header="0.0" left="0.25" right="0.25" top="0.75"/>
  <pageSetup cellComments="atEnd" orientation="landscape" pageOrder="overThenDown"/>
  <drawing r:id="rId3"/>
  <legacyDrawing r:id="rId4"/>
</worksheet>
</file>