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bookViews>
    <workbookView xWindow="0" yWindow="0" windowWidth="12264" windowHeight="4464" activeTab="2"/>
  </bookViews>
  <sheets>
    <sheet name="Sheet1" sheetId="1" r:id="rId1"/>
    <sheet name="Sheet2" sheetId="2" r:id="rId2"/>
    <sheet name="2016-10-17" sheetId="3" r:id="rId3"/>
  </sheets>
  <calcPr calcId="152511"/>
  <customWorkbookViews>
    <customWorkbookView name="Aaron - Personal View" guid="{082D83B8-16C4-4106-A067-454E76BA0094}" mergeInterval="0" personalView="1" maximized="1" xWindow="-9" yWindow="-9" windowWidth="1618" windowHeight="87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7" i="1"/>
  <c r="D3" i="1" l="1"/>
  <c r="G5" i="1" l="1"/>
  <c r="F11" i="1" s="1"/>
  <c r="F5" i="1" l="1"/>
  <c r="F10" i="1" s="1"/>
</calcChain>
</file>

<file path=xl/sharedStrings.xml><?xml version="1.0" encoding="utf-8"?>
<sst xmlns="http://schemas.openxmlformats.org/spreadsheetml/2006/main" count="23" uniqueCount="23">
  <si>
    <t>商品吨数</t>
    <phoneticPr fontId="1" type="noConversion"/>
  </si>
  <si>
    <t>手数</t>
    <phoneticPr fontId="1" type="noConversion"/>
  </si>
  <si>
    <t>平仓点差数</t>
    <phoneticPr fontId="1" type="noConversion"/>
  </si>
  <si>
    <t>模拟建仓价</t>
    <phoneticPr fontId="1" type="noConversion"/>
  </si>
  <si>
    <t>该笔单子模拟赚</t>
    <phoneticPr fontId="1" type="noConversion"/>
  </si>
  <si>
    <t>公式： 建仓价*商品吨数*手数—（建仓价*商品吨数*手数*万七+平仓价*商品吨数*手数*万七）</t>
    <phoneticPr fontId="1" type="noConversion"/>
  </si>
  <si>
    <t>模拟盈利平仓价</t>
    <phoneticPr fontId="1" type="noConversion"/>
  </si>
  <si>
    <t>模拟亏损平仓价</t>
    <phoneticPr fontId="1" type="noConversion"/>
  </si>
  <si>
    <t>该笔单子模拟亏</t>
    <phoneticPr fontId="1" type="noConversion"/>
  </si>
  <si>
    <t>占用保证金</t>
    <phoneticPr fontId="1" type="noConversion"/>
  </si>
  <si>
    <t>指标线实际需波动</t>
    <phoneticPr fontId="1" type="noConversion"/>
  </si>
  <si>
    <t>以上形态感觉会下跌到2317一线，如果上穿掉2340一线，就会往上。</t>
    <phoneticPr fontId="1" type="noConversion"/>
  </si>
  <si>
    <t>过夜单每笔</t>
    <phoneticPr fontId="1" type="noConversion"/>
  </si>
  <si>
    <t>实际单费用</t>
    <phoneticPr fontId="1" type="noConversion"/>
  </si>
  <si>
    <t>2016/10/14 晚上总结</t>
    <phoneticPr fontId="1" type="noConversion"/>
  </si>
  <si>
    <t>今天晚上完全按照我白天的想法，果然51的价格是守不住地。 美盘开始从51一路下跌到50元的位置一带。凌晨收盘才慢慢回到了50.30位置。</t>
    <phoneticPr fontId="1" type="noConversion"/>
  </si>
  <si>
    <t>因为今天是月度合同到期日。所以不做单了。</t>
    <phoneticPr fontId="1" type="noConversion"/>
  </si>
  <si>
    <t>对下周一的展望。</t>
    <phoneticPr fontId="1" type="noConversion"/>
  </si>
  <si>
    <t>最近原油在50上面的位置几次回落。配合opec组织光放嘴炮没有实际具体行动的出台。感觉50以上的位置不不稳固的。</t>
    <phoneticPr fontId="1" type="noConversion"/>
  </si>
  <si>
    <t>周一可以继续观察，白天大概率应该是回探50以下的位置寻找支撑位置。</t>
    <phoneticPr fontId="1" type="noConversion"/>
  </si>
  <si>
    <t>50.50以上位置，可以放50吨空单。 如果继续走高拿就在51.00放50吨空单。</t>
    <phoneticPr fontId="1" type="noConversion"/>
  </si>
  <si>
    <t>总之对明天的感觉就是，多头力量不会加强，应该向下震荡寻找支撑价位。这个价位应该是低于50的。</t>
    <phoneticPr fontId="1" type="noConversion"/>
  </si>
  <si>
    <t>明天稳健的话可以继续观望。震荡走势，后出手有优势。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</si>
</sst>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2060"/>
      <name val="宋体"/>
      <family val="2"/>
      <charset val="134"/>
      <scheme val="minor"/>
    </font>
    <font>
      <b/>
      <sz val="11"/>
      <color rgb="FF00206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 applyProtection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0" borderId="0" xfId="0" applyFont="1" applyProtection="1">
      <alignment vertical="center"/>
    </xf>
    <xf numFmtId="0" fontId="4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5" fillId="4" borderId="0" xfId="0" applyFont="1" applyFill="1">
      <alignment vertical="center"/>
    </xf>
    <xf numFmtId="0" fontId="6" fillId="5" borderId="0" xfId="0" applyFont="1" applyFill="1" applyAlignment="1">
      <alignment horizontal="right" vertical="center"/>
    </xf>
    <xf numFmtId="0" fontId="7" fillId="5" borderId="0" xfId="0" applyFont="1" applyFill="1">
      <alignment vertical="center"/>
    </xf>
    <xf numFmtId="0" fontId="0" fillId="3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15226667</xdr:colOff>
      <xdr:row>47</xdr:row>
      <xdr:rowOff>29470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15219047" cy="8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K1" sqref="K1:K1048576"/>
    </sheetView>
  </sheetViews>
  <sheetFormatPr defaultRowHeight="14.4" x14ac:dyDescent="0.25"/>
  <cols>
    <col min="1" max="1" width="17.44140625" customWidth="1"/>
    <col min="4" max="4" width="18.88671875" customWidth="1"/>
    <col min="5" max="5" width="21" customWidth="1"/>
    <col min="6" max="6" width="17.33203125" customWidth="1"/>
    <col min="7" max="7" width="19.21875" customWidth="1"/>
  </cols>
  <sheetData>
    <row r="2" spans="2:8" x14ac:dyDescent="0.25">
      <c r="D2" s="1" t="s">
        <v>10</v>
      </c>
    </row>
    <row r="3" spans="2:8" x14ac:dyDescent="0.25">
      <c r="D3">
        <f>D5+4</f>
        <v>14</v>
      </c>
    </row>
    <row r="4" spans="2:8" x14ac:dyDescent="0.25">
      <c r="B4" s="1" t="s">
        <v>0</v>
      </c>
      <c r="C4" s="1" t="s">
        <v>1</v>
      </c>
      <c r="D4" s="1" t="s">
        <v>2</v>
      </c>
      <c r="E4" s="1" t="s">
        <v>3</v>
      </c>
      <c r="F4" s="2" t="s">
        <v>6</v>
      </c>
      <c r="G4" s="2" t="s">
        <v>7</v>
      </c>
    </row>
    <row r="5" spans="2:8" x14ac:dyDescent="0.25">
      <c r="B5">
        <v>15</v>
      </c>
      <c r="C5">
        <v>3</v>
      </c>
      <c r="D5">
        <v>10</v>
      </c>
      <c r="E5">
        <v>2410</v>
      </c>
      <c r="F5" s="4">
        <f>E5+D5</f>
        <v>2420</v>
      </c>
      <c r="G5" s="5">
        <f>E5-D5</f>
        <v>2400</v>
      </c>
    </row>
    <row r="7" spans="2:8" x14ac:dyDescent="0.25">
      <c r="E7" s="6" t="s">
        <v>12</v>
      </c>
      <c r="F7" s="10">
        <f>E5*B5*C5*0.0002</f>
        <v>21.69</v>
      </c>
    </row>
    <row r="8" spans="2:8" x14ac:dyDescent="0.25">
      <c r="E8" s="6" t="s">
        <v>13</v>
      </c>
      <c r="F8" s="10">
        <f>E5*B5*1</f>
        <v>36150</v>
      </c>
    </row>
    <row r="9" spans="2:8" x14ac:dyDescent="0.25">
      <c r="E9" s="6" t="s">
        <v>9</v>
      </c>
      <c r="F9" s="10">
        <f>B5*C5*E5*0.033</f>
        <v>3578.8500000000004</v>
      </c>
    </row>
    <row r="10" spans="2:8" x14ac:dyDescent="0.25">
      <c r="E10" s="3" t="s">
        <v>4</v>
      </c>
      <c r="F10" s="7">
        <f>B5*C5*D5-(E5*B5*C5*0.0007+F5*B5*C5*0.0007)</f>
        <v>297.85500000000002</v>
      </c>
      <c r="H10" t="s">
        <v>5</v>
      </c>
    </row>
    <row r="11" spans="2:8" x14ac:dyDescent="0.25">
      <c r="E11" s="8" t="s">
        <v>8</v>
      </c>
      <c r="F11" s="9">
        <f>B5*C5*D5+(E5*B5*C5*0.0007+G5*B5*C5*0.0007)</f>
        <v>601.51499999999999</v>
      </c>
    </row>
  </sheetData>
  <customSheetViews>
    <customSheetView guid="{082D83B8-16C4-4106-A067-454E76BA0094}">
      <selection activeCell="F5" sqref="F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49"/>
  <sheetViews>
    <sheetView topLeftCell="A37" zoomScale="85" zoomScaleNormal="85" workbookViewId="0">
      <selection activeCell="A53" sqref="A53"/>
    </sheetView>
  </sheetViews>
  <sheetFormatPr defaultRowHeight="14.4" x14ac:dyDescent="0.25"/>
  <cols>
    <col min="1" max="1" width="255.44140625" customWidth="1"/>
    <col min="2" max="2" width="95" customWidth="1"/>
  </cols>
  <sheetData>
    <row r="4" spans="1:1" x14ac:dyDescent="0.25">
      <c r="A4" s="11"/>
    </row>
    <row r="49" spans="1:1" x14ac:dyDescent="0.25">
      <c r="A49" t="s">
        <v>11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workbookViewId="0">
      <selection activeCell="C15" sqref="C15"/>
    </sheetView>
  </sheetViews>
  <sheetFormatPr defaultRowHeight="14.4" x14ac:dyDescent="0.25"/>
  <sheetData>
    <row r="3" spans="1:3" x14ac:dyDescent="0.25">
      <c r="A3" t="s">
        <v>14</v>
      </c>
    </row>
    <row r="5" spans="1:3" x14ac:dyDescent="0.25">
      <c r="B5" t="s">
        <v>15</v>
      </c>
    </row>
    <row r="6" spans="1:3" x14ac:dyDescent="0.25">
      <c r="B6" t="s">
        <v>16</v>
      </c>
    </row>
    <row r="8" spans="1:3" x14ac:dyDescent="0.25">
      <c r="B8" t="s">
        <v>17</v>
      </c>
    </row>
    <row r="9" spans="1:3" x14ac:dyDescent="0.25">
      <c r="C9" t="s">
        <v>18</v>
      </c>
    </row>
    <row r="10" spans="1:3" x14ac:dyDescent="0.25">
      <c r="C10" t="s">
        <v>19</v>
      </c>
    </row>
    <row r="11" spans="1:3" x14ac:dyDescent="0.25">
      <c r="C11" t="s">
        <v>20</v>
      </c>
    </row>
    <row r="12" spans="1:3" x14ac:dyDescent="0.25">
      <c r="C12" t="s">
        <v>21</v>
      </c>
    </row>
    <row r="14" spans="1:3" x14ac:dyDescent="0.25">
      <c r="C14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2016-10-17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2016-05-19T10:22:40Z</dcterms:created>
  <dcterms:modified xsi:type="dcterms:W3CDTF">2016-10-16T14:23:10Z</dcterms:modified>
</cp:coreProperties>
</file>